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ecnico\Desktop\"/>
    </mc:Choice>
  </mc:AlternateContent>
  <bookViews>
    <workbookView xWindow="0" yWindow="-465" windowWidth="25605" windowHeight="16005" tabRatio="703" firstSheet="17" activeTab="24"/>
  </bookViews>
  <sheets>
    <sheet name="Fondo 1" sheetId="25" r:id="rId1"/>
    <sheet name="Caratula 1" sheetId="19" r:id="rId2"/>
    <sheet name="Fondo 2" sheetId="24" r:id="rId3"/>
    <sheet name="Caratula 2" sheetId="26" r:id="rId4"/>
    <sheet name="Fondo 3" sheetId="27" r:id="rId5"/>
    <sheet name="Caratula 3" sheetId="28" r:id="rId6"/>
    <sheet name="Fondo 4" sheetId="29" r:id="rId7"/>
    <sheet name="Caratula 4" sheetId="31" r:id="rId8"/>
    <sheet name="Fondo 5" sheetId="30" r:id="rId9"/>
    <sheet name="Caratula 5" sheetId="37" r:id="rId10"/>
    <sheet name="Fondo 6" sheetId="32" r:id="rId11"/>
    <sheet name="Caratula 6" sheetId="38" r:id="rId12"/>
    <sheet name="Fondo 7" sheetId="33" r:id="rId13"/>
    <sheet name="Caratula 7" sheetId="39" r:id="rId14"/>
    <sheet name="Fondo 8" sheetId="34" r:id="rId15"/>
    <sheet name="Caratula 8" sheetId="40" r:id="rId16"/>
    <sheet name="Fondo 9" sheetId="35" r:id="rId17"/>
    <sheet name="Caratula 9" sheetId="41" r:id="rId18"/>
    <sheet name="Fondo 10" sheetId="42" r:id="rId19"/>
    <sheet name="Caratula 10" sheetId="43" r:id="rId20"/>
    <sheet name="Fondo 11" sheetId="44" r:id="rId21"/>
    <sheet name="Caratula 11" sheetId="45" r:id="rId22"/>
    <sheet name="Fondo 12" sheetId="46" r:id="rId23"/>
    <sheet name="Caratula 12" sheetId="47" r:id="rId24"/>
    <sheet name="Fondo 13" sheetId="48" r:id="rId25"/>
    <sheet name="Caratula 13" sheetId="49" r:id="rId26"/>
    <sheet name="CLC" sheetId="4" state="hidden" r:id="rId27"/>
    <sheet name="Hoja1" sheetId="5" state="hidden" r:id="rId28"/>
  </sheets>
  <definedNames>
    <definedName name="_xlnm._FilterDatabase" localSheetId="0" hidden="1">'Fondo 1'!$B$6:$H$6</definedName>
    <definedName name="_xlnm._FilterDatabase" localSheetId="18" hidden="1">'Fondo 10'!$B$6:$H$6</definedName>
    <definedName name="_xlnm._FilterDatabase" localSheetId="20" hidden="1">'Fondo 11'!$B$6:$H$6</definedName>
    <definedName name="_xlnm._FilterDatabase" localSheetId="22" hidden="1">'Fondo 12'!$B$6:$H$6</definedName>
    <definedName name="_xlnm._FilterDatabase" localSheetId="24" hidden="1">'Fondo 13'!$B$6:$H$6</definedName>
    <definedName name="_xlnm._FilterDatabase" localSheetId="2" hidden="1">'Fondo 2'!$B$6:$H$6</definedName>
    <definedName name="_xlnm._FilterDatabase" localSheetId="4" hidden="1">'Fondo 3'!$B$6:$H$6</definedName>
    <definedName name="_xlnm._FilterDatabase" localSheetId="6" hidden="1">'Fondo 4'!$B$6:$H$6</definedName>
    <definedName name="_xlnm._FilterDatabase" localSheetId="8" hidden="1">'Fondo 5'!$B$6:$H$6</definedName>
    <definedName name="_xlnm._FilterDatabase" localSheetId="10" hidden="1">'Fondo 6'!$B$6:$H$29</definedName>
    <definedName name="_xlnm._FilterDatabase" localSheetId="12" hidden="1">'Fondo 7'!$B$6:$H$6</definedName>
    <definedName name="_xlnm._FilterDatabase" localSheetId="14" hidden="1">'Fondo 8'!$B$6:$H$6</definedName>
    <definedName name="_xlnm._FilterDatabase" localSheetId="16" hidden="1">'Fondo 9'!$B$6:$H$6</definedName>
    <definedName name="_xlnm.Print_Area" localSheetId="18">'Fondo 10'!$A$1:$H$56</definedName>
    <definedName name="_xlnm.Print_Area" localSheetId="20">'Fondo 11'!$A$1:$H$56</definedName>
    <definedName name="_xlnm.Print_Area" localSheetId="22">'Fondo 12'!$A$1:$H$56</definedName>
    <definedName name="_xlnm.Print_Area" localSheetId="24">'Fondo 13'!$A$1:$H$56</definedName>
    <definedName name="_xlnm.Print_Area" localSheetId="8">'Fondo 5'!$A$1:$H$56</definedName>
    <definedName name="_xlnm.Print_Area" localSheetId="10">'Fondo 6'!$A$1:$H$57</definedName>
    <definedName name="_xlnm.Print_Area" localSheetId="12">'Fondo 7'!$A$1:$H$56</definedName>
    <definedName name="_xlnm.Print_Area" localSheetId="14">'Fondo 8'!$A$1:$H$56</definedName>
    <definedName name="_xlnm.Print_Area" localSheetId="16">'Fondo 9'!$A$1:$H$56</definedName>
  </definedName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49" l="1"/>
  <c r="E20" i="49"/>
  <c r="E19" i="49"/>
  <c r="E18" i="49"/>
  <c r="F112" i="48"/>
  <c r="F111" i="48"/>
  <c r="G110" i="48"/>
  <c r="H75" i="48"/>
  <c r="F75" i="48"/>
  <c r="E75" i="48"/>
  <c r="G74" i="48"/>
  <c r="G73" i="48"/>
  <c r="G72" i="48"/>
  <c r="G71" i="48"/>
  <c r="G70" i="48"/>
  <c r="G69" i="48"/>
  <c r="G68" i="48"/>
  <c r="G67" i="48"/>
  <c r="G66" i="48"/>
  <c r="G65" i="48"/>
  <c r="E61" i="48"/>
  <c r="G56" i="48"/>
  <c r="D2" i="48" s="1"/>
  <c r="B2" i="48"/>
  <c r="F80" i="48" l="1"/>
  <c r="E22" i="49"/>
  <c r="E2" i="48"/>
  <c r="E23" i="49" s="1"/>
  <c r="G58" i="48"/>
  <c r="H61" i="48" s="1"/>
  <c r="E21" i="47"/>
  <c r="E20" i="47"/>
  <c r="E19" i="47"/>
  <c r="E18" i="47"/>
  <c r="F112" i="46"/>
  <c r="F111" i="46"/>
  <c r="G110" i="46" s="1"/>
  <c r="H75" i="46"/>
  <c r="F75" i="46"/>
  <c r="E75" i="46"/>
  <c r="G74" i="46"/>
  <c r="G73" i="46"/>
  <c r="G72" i="46"/>
  <c r="G71" i="46"/>
  <c r="G70" i="46"/>
  <c r="G69" i="46"/>
  <c r="G68" i="46"/>
  <c r="G67" i="46"/>
  <c r="G66" i="46"/>
  <c r="G65" i="46"/>
  <c r="E61" i="46"/>
  <c r="G56" i="46"/>
  <c r="D2" i="46" s="1"/>
  <c r="B2" i="46"/>
  <c r="F80" i="46" l="1"/>
  <c r="E2" i="46"/>
  <c r="E23" i="47" s="1"/>
  <c r="E22" i="47"/>
  <c r="G58" i="46"/>
  <c r="H61" i="46" s="1"/>
  <c r="E21" i="45"/>
  <c r="E20" i="45"/>
  <c r="E19" i="45"/>
  <c r="E18" i="45"/>
  <c r="F112" i="44"/>
  <c r="F111" i="44"/>
  <c r="G110" i="44" s="1"/>
  <c r="H75" i="44"/>
  <c r="F75" i="44"/>
  <c r="E75" i="44"/>
  <c r="G74" i="44"/>
  <c r="G73" i="44"/>
  <c r="G72" i="44"/>
  <c r="G71" i="44"/>
  <c r="G70" i="44"/>
  <c r="G69" i="44"/>
  <c r="G68" i="44"/>
  <c r="G67" i="44"/>
  <c r="G66" i="44"/>
  <c r="G65" i="44"/>
  <c r="E61" i="44"/>
  <c r="G56" i="44"/>
  <c r="D2" i="44" s="1"/>
  <c r="B2" i="44"/>
  <c r="E21" i="43"/>
  <c r="E20" i="43"/>
  <c r="E19" i="43"/>
  <c r="E18" i="43"/>
  <c r="F112" i="42"/>
  <c r="F111" i="42"/>
  <c r="G110" i="42" s="1"/>
  <c r="H75" i="42"/>
  <c r="F75" i="42"/>
  <c r="E75" i="42"/>
  <c r="G74" i="42"/>
  <c r="G73" i="42"/>
  <c r="G72" i="42"/>
  <c r="G71" i="42"/>
  <c r="G70" i="42"/>
  <c r="G69" i="42"/>
  <c r="G68" i="42"/>
  <c r="G67" i="42"/>
  <c r="G66" i="42"/>
  <c r="G65" i="42"/>
  <c r="E61" i="42"/>
  <c r="G56" i="42"/>
  <c r="D2" i="42" s="1"/>
  <c r="B2" i="42"/>
  <c r="E21" i="41"/>
  <c r="E19" i="41"/>
  <c r="E18" i="41"/>
  <c r="E20" i="41"/>
  <c r="F80" i="44" l="1"/>
  <c r="G58" i="44"/>
  <c r="H61" i="44" s="1"/>
  <c r="E22" i="45"/>
  <c r="E2" i="44"/>
  <c r="E23" i="45" s="1"/>
  <c r="G58" i="42"/>
  <c r="H61" i="42" s="1"/>
  <c r="F80" i="42"/>
  <c r="E22" i="43"/>
  <c r="E2" i="42"/>
  <c r="E23" i="43" s="1"/>
  <c r="E23" i="40"/>
  <c r="E21" i="40"/>
  <c r="E19" i="40"/>
  <c r="E18" i="40"/>
  <c r="E20" i="40"/>
  <c r="E18" i="39" l="1"/>
  <c r="E21" i="39"/>
  <c r="E20" i="39"/>
  <c r="E19" i="39"/>
  <c r="E18" i="38"/>
  <c r="E21" i="38"/>
  <c r="E20" i="38"/>
  <c r="E19" i="38"/>
  <c r="E19" i="37"/>
  <c r="E18" i="37"/>
  <c r="E21" i="37"/>
  <c r="E20" i="37"/>
  <c r="F112" i="35" l="1"/>
  <c r="F111" i="35"/>
  <c r="G110" i="35" s="1"/>
  <c r="H75" i="35"/>
  <c r="F75" i="35"/>
  <c r="E75" i="35"/>
  <c r="G74" i="35"/>
  <c r="G73" i="35"/>
  <c r="G72" i="35"/>
  <c r="G71" i="35"/>
  <c r="G70" i="35"/>
  <c r="G69" i="35"/>
  <c r="G68" i="35"/>
  <c r="G67" i="35"/>
  <c r="G66" i="35"/>
  <c r="G65" i="35"/>
  <c r="E61" i="35"/>
  <c r="G56" i="35"/>
  <c r="D2" i="35" s="1"/>
  <c r="B2" i="35"/>
  <c r="F112" i="34"/>
  <c r="F111" i="34"/>
  <c r="G110" i="34"/>
  <c r="H75" i="34"/>
  <c r="F75" i="34"/>
  <c r="E75" i="34"/>
  <c r="G74" i="34"/>
  <c r="G73" i="34"/>
  <c r="G72" i="34"/>
  <c r="G71" i="34"/>
  <c r="G70" i="34"/>
  <c r="G69" i="34"/>
  <c r="G68" i="34"/>
  <c r="G67" i="34"/>
  <c r="G66" i="34"/>
  <c r="G65" i="34"/>
  <c r="E61" i="34"/>
  <c r="G56" i="34"/>
  <c r="D2" i="34" s="1"/>
  <c r="E2" i="34" s="1"/>
  <c r="B2" i="34"/>
  <c r="F112" i="33"/>
  <c r="F111" i="33"/>
  <c r="G110" i="33" s="1"/>
  <c r="H75" i="33"/>
  <c r="F75" i="33"/>
  <c r="E75" i="33"/>
  <c r="G74" i="33"/>
  <c r="G73" i="33"/>
  <c r="G72" i="33"/>
  <c r="G71" i="33"/>
  <c r="G70" i="33"/>
  <c r="G69" i="33"/>
  <c r="G68" i="33"/>
  <c r="G67" i="33"/>
  <c r="G66" i="33"/>
  <c r="G65" i="33"/>
  <c r="E61" i="33"/>
  <c r="G56" i="33"/>
  <c r="D2" i="33" s="1"/>
  <c r="B2" i="33"/>
  <c r="E2" i="33" l="1"/>
  <c r="E23" i="39" s="1"/>
  <c r="E22" i="40"/>
  <c r="E22" i="39"/>
  <c r="E2" i="35"/>
  <c r="E23" i="41" s="1"/>
  <c r="E22" i="41"/>
  <c r="F80" i="35"/>
  <c r="G58" i="35"/>
  <c r="H61" i="35" s="1"/>
  <c r="G58" i="33"/>
  <c r="H61" i="33" s="1"/>
  <c r="F80" i="34"/>
  <c r="G58" i="34"/>
  <c r="H61" i="34" s="1"/>
  <c r="F80" i="33"/>
  <c r="G56" i="32"/>
  <c r="B2" i="32"/>
  <c r="D2" i="32" l="1"/>
  <c r="E22" i="31"/>
  <c r="E21" i="31"/>
  <c r="E23" i="31"/>
  <c r="E19" i="31"/>
  <c r="E18" i="31"/>
  <c r="E20" i="31"/>
  <c r="E2" i="32" l="1"/>
  <c r="E23" i="38" s="1"/>
  <c r="E22" i="38"/>
  <c r="G56" i="30"/>
  <c r="D2" i="30" s="1"/>
  <c r="B2" i="30"/>
  <c r="F112" i="29"/>
  <c r="F111" i="29"/>
  <c r="G110" i="29" s="1"/>
  <c r="H75" i="29"/>
  <c r="F75" i="29"/>
  <c r="E75" i="29"/>
  <c r="G74" i="29"/>
  <c r="G73" i="29"/>
  <c r="G72" i="29"/>
  <c r="G71" i="29"/>
  <c r="G70" i="29"/>
  <c r="G69" i="29"/>
  <c r="G68" i="29"/>
  <c r="G67" i="29"/>
  <c r="G66" i="29"/>
  <c r="G65" i="29"/>
  <c r="E61" i="29"/>
  <c r="G56" i="29"/>
  <c r="D2" i="29" s="1"/>
  <c r="E2" i="29" s="1"/>
  <c r="B2" i="29"/>
  <c r="E2" i="30" l="1"/>
  <c r="E23" i="37" s="1"/>
  <c r="E22" i="37"/>
  <c r="F80" i="29"/>
  <c r="G58" i="29"/>
  <c r="H61" i="29" s="1"/>
  <c r="E19" i="28"/>
  <c r="E18" i="28"/>
  <c r="F112" i="27"/>
  <c r="F111" i="27"/>
  <c r="G110" i="27"/>
  <c r="H75" i="27"/>
  <c r="F75" i="27"/>
  <c r="E75" i="27"/>
  <c r="G74" i="27"/>
  <c r="G73" i="27"/>
  <c r="G72" i="27"/>
  <c r="G71" i="27"/>
  <c r="G70" i="27"/>
  <c r="G69" i="27"/>
  <c r="G68" i="27"/>
  <c r="G67" i="27"/>
  <c r="G66" i="27"/>
  <c r="G65" i="27"/>
  <c r="E61" i="27"/>
  <c r="G56" i="27"/>
  <c r="D2" i="27" s="1"/>
  <c r="E22" i="28" s="1"/>
  <c r="B2" i="27"/>
  <c r="E21" i="28" s="1"/>
  <c r="F80" i="27" l="1"/>
  <c r="G58" i="27"/>
  <c r="H61" i="27" s="1"/>
  <c r="E2" i="27"/>
  <c r="E23" i="28" s="1"/>
  <c r="E20" i="28"/>
  <c r="G56" i="24"/>
  <c r="E19" i="26" l="1"/>
  <c r="E18" i="26"/>
  <c r="E21" i="19"/>
  <c r="E20" i="19"/>
  <c r="E19" i="19"/>
  <c r="E18" i="19"/>
  <c r="B2" i="24" l="1"/>
  <c r="F112" i="25"/>
  <c r="F111" i="25"/>
  <c r="G110" i="25"/>
  <c r="F80" i="25"/>
  <c r="H75" i="25"/>
  <c r="F75" i="25"/>
  <c r="E75" i="25"/>
  <c r="G74" i="25"/>
  <c r="G73" i="25"/>
  <c r="G72" i="25"/>
  <c r="G71" i="25"/>
  <c r="G70" i="25"/>
  <c r="G69" i="25"/>
  <c r="G68" i="25"/>
  <c r="G67" i="25"/>
  <c r="G66" i="25"/>
  <c r="G65" i="25"/>
  <c r="E61" i="25"/>
  <c r="G58" i="25"/>
  <c r="H61" i="25" s="1"/>
  <c r="G56" i="25"/>
  <c r="D2" i="25"/>
  <c r="E21" i="26" l="1"/>
  <c r="E20" i="26"/>
  <c r="F112" i="24"/>
  <c r="F111" i="24"/>
  <c r="G110" i="24"/>
  <c r="H75" i="24"/>
  <c r="F75" i="24"/>
  <c r="E75" i="24"/>
  <c r="G74" i="24"/>
  <c r="G73" i="24"/>
  <c r="G72" i="24"/>
  <c r="G71" i="24"/>
  <c r="G70" i="24"/>
  <c r="G69" i="24"/>
  <c r="G68" i="24"/>
  <c r="G67" i="24"/>
  <c r="G66" i="24"/>
  <c r="G65" i="24"/>
  <c r="E61" i="24"/>
  <c r="D2" i="24"/>
  <c r="E2" i="24" l="1"/>
  <c r="E23" i="26" s="1"/>
  <c r="E22" i="26"/>
  <c r="G58" i="24"/>
  <c r="H61" i="24" s="1"/>
  <c r="F80" i="24"/>
  <c r="H8" i="5" l="1"/>
</calcChain>
</file>

<file path=xl/sharedStrings.xml><?xml version="1.0" encoding="utf-8"?>
<sst xmlns="http://schemas.openxmlformats.org/spreadsheetml/2006/main" count="1371" uniqueCount="244">
  <si>
    <t>Fecha</t>
  </si>
  <si>
    <t>Descripción de la transacción</t>
  </si>
  <si>
    <t>Número de Factura</t>
  </si>
  <si>
    <t>Tienda, Empresa o Negocio</t>
  </si>
  <si>
    <t>INSTRUMENTAL BOZO</t>
  </si>
  <si>
    <t>Monto Factura</t>
  </si>
  <si>
    <t>Total CON IVA</t>
  </si>
  <si>
    <t>6915</t>
  </si>
  <si>
    <t>Transeptor de video pasivo de (FS-410SR)</t>
  </si>
  <si>
    <t>s.t.</t>
  </si>
  <si>
    <t>PROYECTO</t>
  </si>
  <si>
    <t>LAUTARO</t>
  </si>
  <si>
    <t>3482</t>
  </si>
  <si>
    <t>1 Tablero Electronico</t>
  </si>
  <si>
    <t xml:space="preserve">Clínica Las Condes </t>
  </si>
  <si>
    <t>3483</t>
  </si>
  <si>
    <t xml:space="preserve"> Hualtatas </t>
  </si>
  <si>
    <t xml:space="preserve"> Roberto del Rio</t>
  </si>
  <si>
    <t>Total</t>
  </si>
  <si>
    <t>Total  General</t>
  </si>
  <si>
    <t>Total Gasto Tiket de Colacion</t>
  </si>
  <si>
    <t>Cantidad</t>
  </si>
  <si>
    <t>Valor Untario</t>
  </si>
  <si>
    <t>Total Valor Tiket</t>
  </si>
  <si>
    <t>Practicante $200,000 Mensual</t>
  </si>
  <si>
    <t>Desglose Diario de mano de obra.</t>
  </si>
  <si>
    <t>Trabajador $500,000 Mensual</t>
  </si>
  <si>
    <t>Gasto Total trabajador</t>
  </si>
  <si>
    <t>Gasto total Practicante</t>
  </si>
  <si>
    <t>Gasto Trabajador Externo</t>
  </si>
  <si>
    <t xml:space="preserve">Día </t>
  </si>
  <si>
    <r>
      <rPr>
        <b/>
        <u/>
        <sz val="24"/>
        <color theme="0"/>
        <rFont val="Calibri"/>
        <family val="2"/>
        <scheme val="minor"/>
      </rPr>
      <t>GASTOS POR PROYECTO</t>
    </r>
    <r>
      <rPr>
        <b/>
        <sz val="24"/>
        <color theme="0"/>
        <rFont val="Calibri"/>
        <family val="2"/>
        <scheme val="minor"/>
      </rPr>
      <t xml:space="preserve">: </t>
    </r>
    <r>
      <rPr>
        <b/>
        <u/>
        <sz val="24"/>
        <color theme="0"/>
        <rFont val="Calibri"/>
        <family val="2"/>
        <scheme val="minor"/>
      </rPr>
      <t>Hospital Dr. Gustavo Fricke Sch. De Viña del Mar</t>
    </r>
  </si>
  <si>
    <t>Documento</t>
  </si>
  <si>
    <t>Numero</t>
  </si>
  <si>
    <t>Fondo</t>
  </si>
  <si>
    <t>Total Gasto</t>
  </si>
  <si>
    <t>Sodimac</t>
  </si>
  <si>
    <t>Don Rene</t>
  </si>
  <si>
    <t>Boleta</t>
  </si>
  <si>
    <t>Desayuno Víctor Gallardo</t>
  </si>
  <si>
    <t>San Camilo</t>
  </si>
  <si>
    <t>Desayuno Julio Sánchez</t>
  </si>
  <si>
    <t>Almuerzo dos personas</t>
  </si>
  <si>
    <t>A tu gusto</t>
  </si>
  <si>
    <t>Transporte taxi compra de materiales</t>
  </si>
  <si>
    <t>Taxi</t>
  </si>
  <si>
    <t>Factura</t>
  </si>
  <si>
    <t>Compra de materiales/herramientas</t>
  </si>
  <si>
    <t>Compra de materiales</t>
  </si>
  <si>
    <t>Metal Viña</t>
  </si>
  <si>
    <t>Compra de paraguas</t>
  </si>
  <si>
    <t>Longma Chile</t>
  </si>
  <si>
    <t>Compra articulos de oficina</t>
  </si>
  <si>
    <t>Mega libraria</t>
  </si>
  <si>
    <t xml:space="preserve">Compra de materiales </t>
  </si>
  <si>
    <t>Once/desayuno dos personas</t>
  </si>
  <si>
    <t>Comida Segura</t>
  </si>
  <si>
    <t>Compra de tinta impresora</t>
  </si>
  <si>
    <t>Lápiz López</t>
  </si>
  <si>
    <t>Once/desayuno tres personas</t>
  </si>
  <si>
    <t>Almuerzo tres personas</t>
  </si>
  <si>
    <t>Tostaduria Royal</t>
  </si>
  <si>
    <t>Compra cargador celular empresa Carlos Alfaro</t>
  </si>
  <si>
    <t>La casa del celular</t>
  </si>
  <si>
    <t>Compra materiales</t>
  </si>
  <si>
    <t>Almuerzo una persona</t>
  </si>
  <si>
    <t>Saldo anterior</t>
  </si>
  <si>
    <t>Compra de escalera</t>
  </si>
  <si>
    <t>Comprobante</t>
  </si>
  <si>
    <t>474-420-095</t>
  </si>
  <si>
    <t>Pasajes Viña/Santiago dos personas</t>
  </si>
  <si>
    <t>Turbus</t>
  </si>
  <si>
    <t>790-984-979</t>
  </si>
  <si>
    <t>Pasajes Santiago/Viña dos personas</t>
  </si>
  <si>
    <t>Saldo</t>
  </si>
  <si>
    <t>Transferencia</t>
  </si>
  <si>
    <t>Pago aseo Catalina Marileo</t>
  </si>
  <si>
    <t>Catalina Marileo</t>
  </si>
  <si>
    <t>N° Fondo</t>
  </si>
  <si>
    <r>
      <rPr>
        <b/>
        <u/>
        <sz val="24"/>
        <color theme="0"/>
        <rFont val="Calibri"/>
        <family val="2"/>
        <scheme val="minor"/>
      </rPr>
      <t>GASTOS POR PROYECTO</t>
    </r>
    <r>
      <rPr>
        <b/>
        <sz val="24"/>
        <color theme="0"/>
        <rFont val="Calibri"/>
        <family val="2"/>
        <scheme val="minor"/>
      </rPr>
      <t>:</t>
    </r>
  </si>
  <si>
    <t>Normalización y Construcción Hospital Dr. Gustavo Fricke</t>
  </si>
  <si>
    <t>Total gastos:</t>
  </si>
  <si>
    <t>Fondo N°:</t>
  </si>
  <si>
    <t>Saldo:</t>
  </si>
  <si>
    <t>Firma:</t>
  </si>
  <si>
    <t>Recibido por:</t>
  </si>
  <si>
    <t>Entregado a:</t>
  </si>
  <si>
    <t>Fecha:</t>
  </si>
  <si>
    <t>Monto:</t>
  </si>
  <si>
    <t>Restaurant Segura</t>
  </si>
  <si>
    <t>Rendido por:</t>
  </si>
  <si>
    <t>Saldo anterior:</t>
  </si>
  <si>
    <t>Total:</t>
  </si>
  <si>
    <t>11 pares de guantes</t>
  </si>
  <si>
    <t>Desayuno una persona</t>
  </si>
  <si>
    <t>Materiales obra</t>
  </si>
  <si>
    <t>Teknomac</t>
  </si>
  <si>
    <t>Broca de paso cónica</t>
  </si>
  <si>
    <t>Don Pepe</t>
  </si>
  <si>
    <t>Articulos de escritorio</t>
  </si>
  <si>
    <t>Libería Atlas</t>
  </si>
  <si>
    <t>boletos</t>
  </si>
  <si>
    <t>8183-8184  /7927-7926</t>
  </si>
  <si>
    <t>boletos traslado bodega</t>
  </si>
  <si>
    <t>bodega</t>
  </si>
  <si>
    <t>boleta</t>
  </si>
  <si>
    <t>cena-desayuno dos pers.</t>
  </si>
  <si>
    <t>minimarket</t>
  </si>
  <si>
    <t>restaurant consentida</t>
  </si>
  <si>
    <t>papel carta</t>
  </si>
  <si>
    <t xml:space="preserve"> renma 500.hjs.</t>
  </si>
  <si>
    <t>lipigas</t>
  </si>
  <si>
    <t>gas casa</t>
  </si>
  <si>
    <t>Compra de papel higenico+ampolleta casa Viña</t>
  </si>
  <si>
    <t>Mi Bebe</t>
  </si>
  <si>
    <t>Pio Pizza Ltda.</t>
  </si>
  <si>
    <t>Com. Terrapuerto Ltda.</t>
  </si>
  <si>
    <t>Candado para maleta de herramientas</t>
  </si>
  <si>
    <t>Stratford</t>
  </si>
  <si>
    <t>484-084-423</t>
  </si>
  <si>
    <t>Pasajes on-line tres personas</t>
  </si>
  <si>
    <t>S/N</t>
  </si>
  <si>
    <t>Aseo casa Viña</t>
  </si>
  <si>
    <t>Comprobante BancoEstado</t>
  </si>
  <si>
    <t>Pasaje Santiago/Viña dos personas</t>
  </si>
  <si>
    <t>Llave punta y corona</t>
  </si>
  <si>
    <t>El Don Pepe</t>
  </si>
  <si>
    <t>Articulos de librería</t>
  </si>
  <si>
    <t>Atlas</t>
  </si>
  <si>
    <t>La Galleta</t>
  </si>
  <si>
    <t>Dibal</t>
  </si>
  <si>
    <t>Once/desayuno una personas</t>
  </si>
  <si>
    <t>Recarga celular (aprobado por Cristian Yañez)</t>
  </si>
  <si>
    <t>Maxifacil</t>
  </si>
  <si>
    <t>Sambolo</t>
  </si>
  <si>
    <t>Jabón casa Viña</t>
  </si>
  <si>
    <t>MI Bebe</t>
  </si>
  <si>
    <t>Resma de hoja</t>
  </si>
  <si>
    <t>Marcelo Alejandro Mondaca Ossandon</t>
  </si>
  <si>
    <t>Comida segura</t>
  </si>
  <si>
    <t>BancoEstado</t>
  </si>
  <si>
    <t>813-292-619</t>
  </si>
  <si>
    <t>Pasaje dos personas</t>
  </si>
  <si>
    <t>Desayuno dos personas</t>
  </si>
  <si>
    <t>Lider</t>
  </si>
  <si>
    <t>Herramientas</t>
  </si>
  <si>
    <t>Insumos obra</t>
  </si>
  <si>
    <t>Resma de papel</t>
  </si>
  <si>
    <t>Angel Osvaldo Fernandez Barrera</t>
  </si>
  <si>
    <t>Taxi homecenter</t>
  </si>
  <si>
    <t>Nivel</t>
  </si>
  <si>
    <t>recarga celular empresa</t>
  </si>
  <si>
    <t>Maxfacil</t>
  </si>
  <si>
    <t>Articulos de oficina</t>
  </si>
  <si>
    <t>Comercial Larroulet</t>
  </si>
  <si>
    <t>Liquidadora Francy's</t>
  </si>
  <si>
    <t>Finiquito</t>
  </si>
  <si>
    <t>Notaria</t>
  </si>
  <si>
    <t>s/n</t>
  </si>
  <si>
    <t>Copia de llaves bodega</t>
  </si>
  <si>
    <t>Llaves Jarrett</t>
  </si>
  <si>
    <t>Insumos casa</t>
  </si>
  <si>
    <t>Stratford ferreteria</t>
  </si>
  <si>
    <t>Don René</t>
  </si>
  <si>
    <t>Tur Bus</t>
  </si>
  <si>
    <t>Comprobantes</t>
  </si>
  <si>
    <t>906-012-663</t>
  </si>
  <si>
    <t>836-712-710</t>
  </si>
  <si>
    <t>Pasaje una persona Viña/Santiago</t>
  </si>
  <si>
    <t>Tur bus</t>
  </si>
  <si>
    <t>Once/Desayuno dos personas</t>
  </si>
  <si>
    <t>Quick lunch</t>
  </si>
  <si>
    <t>Insumos casa Viña</t>
  </si>
  <si>
    <t>Comercial tres ases</t>
  </si>
  <si>
    <t>Carga celular</t>
  </si>
  <si>
    <t>El Guaton</t>
  </si>
  <si>
    <t>Tecnomak</t>
  </si>
  <si>
    <t>Transporte sodimac (Mall Marina) a obra</t>
  </si>
  <si>
    <t>Gobantes</t>
  </si>
  <si>
    <t>Comercial santa barbara</t>
  </si>
  <si>
    <t>Impresión de documentos</t>
  </si>
  <si>
    <t>San Jorge</t>
  </si>
  <si>
    <t>Que mas lleva</t>
  </si>
  <si>
    <t>Pasaje Viña/Santiago</t>
  </si>
  <si>
    <t>librería</t>
  </si>
  <si>
    <t>Aseo Casa Viña</t>
  </si>
  <si>
    <t>Once/desayuno una persona</t>
  </si>
  <si>
    <t>Santa Isabel</t>
  </si>
  <si>
    <t>San camilo</t>
  </si>
  <si>
    <t>Pasaje Santiago/Viña una persona</t>
  </si>
  <si>
    <t>Once/desayuno dos persona</t>
  </si>
  <si>
    <t xml:space="preserve"> </t>
  </si>
  <si>
    <t>Insumos oficinas</t>
  </si>
  <si>
    <t>Librería</t>
  </si>
  <si>
    <t>Taxi vuelta compra estufa</t>
  </si>
  <si>
    <t>xs market</t>
  </si>
  <si>
    <t>Norm. Y const. Hospital Gustavo Fricke</t>
  </si>
  <si>
    <t>Ripley</t>
  </si>
  <si>
    <t>Estufa casa Viña</t>
  </si>
  <si>
    <t>Taxi traslado insumos obra</t>
  </si>
  <si>
    <t>Multired</t>
  </si>
  <si>
    <t>Supermercado Lider</t>
  </si>
  <si>
    <t>Pedro, Juan y Diego</t>
  </si>
  <si>
    <t>Cargador notebook</t>
  </si>
  <si>
    <t>Foto Cristal</t>
  </si>
  <si>
    <t>Lapiz Lopiz</t>
  </si>
  <si>
    <t>Insumos oficina</t>
  </si>
  <si>
    <t>Pasajes Santiago/Viña tres personas</t>
  </si>
  <si>
    <t>Copia de llaves</t>
  </si>
  <si>
    <t>Llaves Jarret</t>
  </si>
  <si>
    <t>PC Factory</t>
  </si>
  <si>
    <t>M&amp;H</t>
  </si>
  <si>
    <t>Metro Valparaiso</t>
  </si>
  <si>
    <t>Pasaje metro</t>
  </si>
  <si>
    <t>Multirednt Chile Ltda.</t>
  </si>
  <si>
    <t>Gas casa</t>
  </si>
  <si>
    <t>Lipigas</t>
  </si>
  <si>
    <t>Boleta Hon.</t>
  </si>
  <si>
    <t>Gasfiteria casa Viña</t>
  </si>
  <si>
    <t>Pascual Astete Quinteros</t>
  </si>
  <si>
    <t>Lapiz Lopez</t>
  </si>
  <si>
    <t>Copia de llave</t>
  </si>
  <si>
    <t>Aberturas Viña</t>
  </si>
  <si>
    <t>Pasaje Viña/Santiago tres personas</t>
  </si>
  <si>
    <t>Aseo aseo casa Viña</t>
  </si>
  <si>
    <t>Quick Lunch</t>
  </si>
  <si>
    <t>Cena/desayuno dos personas</t>
  </si>
  <si>
    <t>Inversiones como siempre</t>
  </si>
  <si>
    <t>Cena/desayuno una persona</t>
  </si>
  <si>
    <t>Articulos casa</t>
  </si>
  <si>
    <t>Cevazco</t>
  </si>
  <si>
    <t>Cena dos personas</t>
  </si>
  <si>
    <t>Desayuno tres personas</t>
  </si>
  <si>
    <t>Condor Bus</t>
  </si>
  <si>
    <t>Pasaje Viña/Santiago una persona</t>
  </si>
  <si>
    <t>Recarga y compra de tarjeta metro viña</t>
  </si>
  <si>
    <t>Metro</t>
  </si>
  <si>
    <t>Pasaje una personas Santiago/Viña</t>
  </si>
  <si>
    <t>El Don Pépe</t>
  </si>
  <si>
    <t>Paragua Nayith</t>
  </si>
  <si>
    <t>Provisiones posta market</t>
  </si>
  <si>
    <t>Coprola</t>
  </si>
  <si>
    <t>Comercial Estay y Kimer ltda</t>
  </si>
  <si>
    <t>Kentuky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</si>
</sst>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[$$-340A]\ #,##0;[Red][$$-340A]\ #,##0"/>
    <numFmt numFmtId="166" formatCode="[$$-340A]\ #,##0"/>
    <numFmt numFmtId="167" formatCode="&quot;$&quot;#,##0"/>
  </numFmts>
  <fonts count="31" x14ac:knownFonts="1">
    <font>
      <sz val="10"/>
      <name val="Arial"/>
    </font>
    <font>
      <sz val="10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9"/>
      <color indexed="8"/>
      <name val="Century Gothic"/>
      <family val="2"/>
    </font>
    <font>
      <sz val="10"/>
      <name val="Calibri"/>
      <family val="2"/>
      <scheme val="minor"/>
    </font>
    <font>
      <b/>
      <sz val="24"/>
      <color indexed="54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55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/>
    <xf numFmtId="0" fontId="6" fillId="0" borderId="14" xfId="0" applyFont="1" applyBorder="1"/>
    <xf numFmtId="0" fontId="15" fillId="0" borderId="21" xfId="0" applyFont="1" applyBorder="1" applyAlignment="1">
      <alignment horizontal="center"/>
    </xf>
    <xf numFmtId="0" fontId="16" fillId="0" borderId="21" xfId="0" applyNumberFormat="1" applyFont="1" applyBorder="1" applyAlignment="1">
      <alignment horizontal="center"/>
    </xf>
    <xf numFmtId="166" fontId="16" fillId="0" borderId="21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166" fontId="16" fillId="0" borderId="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166" fontId="17" fillId="0" borderId="12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166" fontId="18" fillId="0" borderId="21" xfId="0" applyNumberFormat="1" applyFont="1" applyBorder="1" applyAlignment="1">
      <alignment horizontal="left"/>
    </xf>
    <xf numFmtId="0" fontId="18" fillId="0" borderId="21" xfId="0" applyFont="1" applyBorder="1"/>
    <xf numFmtId="0" fontId="8" fillId="0" borderId="23" xfId="0" applyFont="1" applyBorder="1" applyAlignment="1">
      <alignment horizontal="center"/>
    </xf>
    <xf numFmtId="0" fontId="8" fillId="0" borderId="22" xfId="0" applyNumberFormat="1" applyFont="1" applyBorder="1" applyAlignment="1">
      <alignment horizontal="center"/>
    </xf>
    <xf numFmtId="166" fontId="8" fillId="0" borderId="22" xfId="0" applyNumberFormat="1" applyFont="1" applyBorder="1"/>
    <xf numFmtId="0" fontId="8" fillId="0" borderId="22" xfId="0" applyFont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  <xf numFmtId="166" fontId="8" fillId="0" borderId="19" xfId="0" applyNumberFormat="1" applyFont="1" applyBorder="1"/>
    <xf numFmtId="166" fontId="8" fillId="0" borderId="20" xfId="0" applyNumberFormat="1" applyFont="1" applyBorder="1"/>
    <xf numFmtId="0" fontId="7" fillId="0" borderId="0" xfId="0" applyFont="1" applyAlignment="1">
      <alignment wrapText="1"/>
    </xf>
    <xf numFmtId="0" fontId="18" fillId="0" borderId="23" xfId="0" applyFont="1" applyBorder="1"/>
    <xf numFmtId="166" fontId="16" fillId="0" borderId="24" xfId="0" applyNumberFormat="1" applyFont="1" applyBorder="1"/>
    <xf numFmtId="166" fontId="8" fillId="0" borderId="23" xfId="0" applyNumberFormat="1" applyFont="1" applyBorder="1"/>
    <xf numFmtId="166" fontId="8" fillId="0" borderId="24" xfId="0" applyNumberFormat="1" applyFont="1" applyBorder="1"/>
    <xf numFmtId="0" fontId="21" fillId="7" borderId="26" xfId="0" applyFont="1" applyFill="1" applyBorder="1" applyAlignment="1">
      <alignment horizontal="center" vertical="center" wrapText="1"/>
    </xf>
    <xf numFmtId="14" fontId="1" fillId="0" borderId="0" xfId="0" applyNumberFormat="1" applyFont="1"/>
    <xf numFmtId="14" fontId="6" fillId="0" borderId="0" xfId="0" applyNumberFormat="1" applyFont="1"/>
    <xf numFmtId="14" fontId="18" fillId="0" borderId="15" xfId="0" applyNumberFormat="1" applyFont="1" applyBorder="1"/>
    <xf numFmtId="14" fontId="8" fillId="0" borderId="18" xfId="0" applyNumberFormat="1" applyFont="1" applyBorder="1"/>
    <xf numFmtId="14" fontId="6" fillId="0" borderId="10" xfId="0" applyNumberFormat="1" applyFont="1" applyBorder="1"/>
    <xf numFmtId="14" fontId="6" fillId="0" borderId="0" xfId="0" applyNumberFormat="1" applyFont="1" applyBorder="1"/>
    <xf numFmtId="14" fontId="0" fillId="0" borderId="0" xfId="0" applyNumberFormat="1"/>
    <xf numFmtId="0" fontId="1" fillId="0" borderId="0" xfId="0" applyNumberFormat="1" applyFont="1"/>
    <xf numFmtId="0" fontId="6" fillId="0" borderId="0" xfId="0" applyNumberFormat="1" applyFont="1"/>
    <xf numFmtId="0" fontId="14" fillId="0" borderId="0" xfId="0" applyNumberFormat="1" applyFont="1" applyBorder="1" applyAlignment="1">
      <alignment horizontal="center"/>
    </xf>
    <xf numFmtId="0" fontId="18" fillId="0" borderId="27" xfId="0" applyNumberFormat="1" applyFont="1" applyBorder="1"/>
    <xf numFmtId="0" fontId="8" fillId="0" borderId="28" xfId="0" applyNumberFormat="1" applyFont="1" applyBorder="1"/>
    <xf numFmtId="0" fontId="18" fillId="0" borderId="12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6" fillId="0" borderId="14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0" fillId="0" borderId="0" xfId="0" applyNumberFormat="1"/>
    <xf numFmtId="165" fontId="8" fillId="6" borderId="6" xfId="0" applyNumberFormat="1" applyFont="1" applyFill="1" applyBorder="1" applyAlignment="1">
      <alignment horizontal="center" vertical="center" wrapText="1"/>
    </xf>
    <xf numFmtId="165" fontId="8" fillId="6" borderId="29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6" fillId="6" borderId="0" xfId="0" applyFont="1" applyFill="1"/>
    <xf numFmtId="165" fontId="8" fillId="6" borderId="0" xfId="0" applyNumberFormat="1" applyFont="1" applyFill="1" applyBorder="1" applyAlignment="1">
      <alignment horizontal="center" vertical="center" wrapText="1"/>
    </xf>
    <xf numFmtId="14" fontId="10" fillId="0" borderId="34" xfId="0" applyNumberFormat="1" applyFont="1" applyFill="1" applyBorder="1" applyAlignment="1">
      <alignment horizontal="center" vertical="center" wrapText="1"/>
    </xf>
    <xf numFmtId="164" fontId="10" fillId="0" borderId="35" xfId="0" applyNumberFormat="1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165" fontId="12" fillId="0" borderId="35" xfId="0" applyNumberFormat="1" applyFont="1" applyFill="1" applyBorder="1" applyAlignment="1">
      <alignment horizontal="center" vertical="center" wrapText="1"/>
    </xf>
    <xf numFmtId="165" fontId="13" fillId="0" borderId="35" xfId="0" applyNumberFormat="1" applyFont="1" applyBorder="1" applyAlignment="1">
      <alignment horizontal="center" vertical="center"/>
    </xf>
    <xf numFmtId="0" fontId="10" fillId="0" borderId="36" xfId="0" applyFont="1" applyBorder="1"/>
    <xf numFmtId="165" fontId="0" fillId="0" borderId="0" xfId="0" applyNumberFormat="1"/>
    <xf numFmtId="0" fontId="6" fillId="8" borderId="0" xfId="0" applyFont="1" applyFill="1"/>
    <xf numFmtId="165" fontId="8" fillId="8" borderId="0" xfId="0" applyNumberFormat="1" applyFont="1" applyFill="1" applyBorder="1" applyAlignment="1">
      <alignment horizontal="center" vertical="center" wrapText="1"/>
    </xf>
    <xf numFmtId="0" fontId="0" fillId="8" borderId="0" xfId="0" applyFill="1"/>
    <xf numFmtId="165" fontId="6" fillId="0" borderId="0" xfId="0" applyNumberFormat="1" applyFont="1"/>
    <xf numFmtId="0" fontId="25" fillId="6" borderId="0" xfId="0" applyFont="1" applyFill="1"/>
    <xf numFmtId="165" fontId="26" fillId="0" borderId="30" xfId="0" applyNumberFormat="1" applyFont="1" applyBorder="1"/>
    <xf numFmtId="0" fontId="21" fillId="7" borderId="37" xfId="0" applyFont="1" applyFill="1" applyBorder="1" applyAlignment="1">
      <alignment horizontal="center" vertical="top" wrapText="1"/>
    </xf>
    <xf numFmtId="165" fontId="26" fillId="0" borderId="38" xfId="0" applyNumberFormat="1" applyFont="1" applyBorder="1"/>
    <xf numFmtId="14" fontId="0" fillId="0" borderId="0" xfId="0" applyNumberFormat="1" applyBorder="1"/>
    <xf numFmtId="165" fontId="0" fillId="0" borderId="0" xfId="0" applyNumberFormat="1" applyBorder="1"/>
    <xf numFmtId="14" fontId="21" fillId="7" borderId="23" xfId="0" applyNumberFormat="1" applyFont="1" applyFill="1" applyBorder="1" applyAlignment="1">
      <alignment horizontal="center" vertical="center" wrapText="1"/>
    </xf>
    <xf numFmtId="14" fontId="8" fillId="0" borderId="40" xfId="0" applyNumberFormat="1" applyFont="1" applyFill="1" applyBorder="1" applyAlignment="1">
      <alignment horizontal="center" vertical="center" wrapText="1"/>
    </xf>
    <xf numFmtId="14" fontId="8" fillId="6" borderId="41" xfId="0" applyNumberFormat="1" applyFont="1" applyFill="1" applyBorder="1" applyAlignment="1">
      <alignment horizontal="center" vertical="center" wrapText="1"/>
    </xf>
    <xf numFmtId="14" fontId="8" fillId="0" borderId="41" xfId="0" applyNumberFormat="1" applyFont="1" applyFill="1" applyBorder="1" applyAlignment="1">
      <alignment horizontal="center" vertical="center" wrapText="1"/>
    </xf>
    <xf numFmtId="14" fontId="8" fillId="6" borderId="42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164" fontId="8" fillId="0" borderId="40" xfId="0" applyNumberFormat="1" applyFont="1" applyFill="1" applyBorder="1" applyAlignment="1">
      <alignment horizontal="center" vertical="center" wrapText="1"/>
    </xf>
    <xf numFmtId="14" fontId="8" fillId="6" borderId="44" xfId="0" applyNumberFormat="1" applyFont="1" applyFill="1" applyBorder="1" applyAlignment="1">
      <alignment horizontal="center" vertical="center" wrapText="1"/>
    </xf>
    <xf numFmtId="14" fontId="8" fillId="0" borderId="44" xfId="0" applyNumberFormat="1" applyFont="1" applyFill="1" applyBorder="1" applyAlignment="1">
      <alignment horizontal="center" vertical="center" wrapText="1"/>
    </xf>
    <xf numFmtId="0" fontId="21" fillId="7" borderId="23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0" fontId="8" fillId="6" borderId="44" xfId="0" applyNumberFormat="1" applyFont="1" applyFill="1" applyBorder="1" applyAlignment="1">
      <alignment horizontal="center" vertical="center" wrapText="1"/>
    </xf>
    <xf numFmtId="1" fontId="8" fillId="6" borderId="44" xfId="0" applyNumberFormat="1" applyFont="1" applyFill="1" applyBorder="1" applyAlignment="1">
      <alignment horizontal="center" vertical="center" wrapText="1"/>
    </xf>
    <xf numFmtId="0" fontId="8" fillId="0" borderId="44" xfId="0" applyNumberFormat="1" applyFont="1" applyFill="1" applyBorder="1" applyAlignment="1">
      <alignment horizontal="center" vertical="center" wrapText="1"/>
    </xf>
    <xf numFmtId="0" fontId="8" fillId="6" borderId="42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165" fontId="8" fillId="6" borderId="40" xfId="0" applyNumberFormat="1" applyFont="1" applyFill="1" applyBorder="1" applyAlignment="1">
      <alignment horizontal="center" vertical="center" wrapText="1"/>
    </xf>
    <xf numFmtId="165" fontId="8" fillId="0" borderId="46" xfId="0" applyNumberFormat="1" applyFont="1" applyFill="1" applyBorder="1" applyAlignment="1">
      <alignment horizontal="center" vertical="center" wrapText="1"/>
    </xf>
    <xf numFmtId="165" fontId="8" fillId="0" borderId="40" xfId="0" applyNumberFormat="1" applyFont="1" applyFill="1" applyBorder="1" applyAlignment="1">
      <alignment horizontal="center" vertical="center" wrapText="1"/>
    </xf>
    <xf numFmtId="165" fontId="8" fillId="0" borderId="44" xfId="0" applyNumberFormat="1" applyFont="1" applyFill="1" applyBorder="1" applyAlignment="1">
      <alignment horizontal="center" vertical="center" wrapText="1"/>
    </xf>
    <xf numFmtId="165" fontId="8" fillId="0" borderId="42" xfId="0" applyNumberFormat="1" applyFont="1" applyFill="1" applyBorder="1" applyAlignment="1">
      <alignment horizontal="center" vertical="center" wrapText="1"/>
    </xf>
    <xf numFmtId="14" fontId="8" fillId="6" borderId="47" xfId="0" applyNumberFormat="1" applyFont="1" applyFill="1" applyBorder="1" applyAlignment="1">
      <alignment horizontal="center" vertical="center" wrapText="1"/>
    </xf>
    <xf numFmtId="165" fontId="26" fillId="0" borderId="30" xfId="0" applyNumberFormat="1" applyFont="1" applyBorder="1" applyAlignment="1">
      <alignment horizontal="center"/>
    </xf>
    <xf numFmtId="165" fontId="27" fillId="9" borderId="0" xfId="0" applyNumberFormat="1" applyFont="1" applyFill="1" applyBorder="1" applyAlignment="1">
      <alignment horizontal="center"/>
    </xf>
    <xf numFmtId="0" fontId="28" fillId="0" borderId="21" xfId="0" applyNumberFormat="1" applyFont="1" applyBorder="1" applyAlignment="1">
      <alignment horizontal="center"/>
    </xf>
    <xf numFmtId="0" fontId="21" fillId="7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0" fillId="0" borderId="43" xfId="0" applyBorder="1"/>
    <xf numFmtId="0" fontId="26" fillId="0" borderId="0" xfId="0" applyFont="1"/>
    <xf numFmtId="0" fontId="26" fillId="0" borderId="21" xfId="0" applyFont="1" applyBorder="1" applyAlignment="1">
      <alignment horizontal="center"/>
    </xf>
    <xf numFmtId="167" fontId="26" fillId="0" borderId="21" xfId="0" applyNumberFormat="1" applyFont="1" applyBorder="1" applyAlignment="1">
      <alignment horizontal="center"/>
    </xf>
    <xf numFmtId="165" fontId="8" fillId="0" borderId="48" xfId="0" applyNumberFormat="1" applyFont="1" applyFill="1" applyBorder="1" applyAlignment="1">
      <alignment horizontal="center" vertical="center" wrapText="1"/>
    </xf>
    <xf numFmtId="14" fontId="0" fillId="0" borderId="48" xfId="0" applyNumberForma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0" fillId="0" borderId="48" xfId="0" applyNumberFormat="1" applyBorder="1" applyAlignment="1">
      <alignment horizontal="center"/>
    </xf>
    <xf numFmtId="167" fontId="0" fillId="0" borderId="48" xfId="0" applyNumberFormat="1" applyBorder="1" applyAlignment="1">
      <alignment horizontal="center"/>
    </xf>
    <xf numFmtId="0" fontId="29" fillId="0" borderId="0" xfId="0" applyFont="1" applyAlignment="1">
      <alignment horizontal="center"/>
    </xf>
    <xf numFmtId="165" fontId="8" fillId="8" borderId="40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Fill="1" applyBorder="1" applyAlignment="1">
      <alignment horizontal="center" vertical="center" wrapText="1"/>
    </xf>
    <xf numFmtId="165" fontId="8" fillId="8" borderId="44" xfId="0" applyNumberFormat="1" applyFont="1" applyFill="1" applyBorder="1" applyAlignment="1">
      <alignment horizontal="center" vertical="center" wrapText="1"/>
    </xf>
    <xf numFmtId="14" fontId="25" fillId="0" borderId="48" xfId="0" applyNumberFormat="1" applyFont="1" applyBorder="1" applyAlignment="1">
      <alignment horizontal="center"/>
    </xf>
    <xf numFmtId="0" fontId="25" fillId="0" borderId="48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0" fillId="0" borderId="48" xfId="0" applyNumberForma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14" fontId="0" fillId="0" borderId="48" xfId="0" applyNumberFormat="1" applyFill="1" applyBorder="1" applyAlignment="1">
      <alignment horizontal="center"/>
    </xf>
    <xf numFmtId="14" fontId="25" fillId="0" borderId="48" xfId="0" applyNumberFormat="1" applyFont="1" applyFill="1" applyBorder="1" applyAlignment="1">
      <alignment horizontal="center"/>
    </xf>
    <xf numFmtId="0" fontId="25" fillId="0" borderId="48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/>
    <xf numFmtId="0" fontId="29" fillId="0" borderId="0" xfId="0" applyFont="1" applyAlignment="1">
      <alignment horizontal="center"/>
    </xf>
    <xf numFmtId="1" fontId="25" fillId="0" borderId="48" xfId="0" applyNumberFormat="1" applyFont="1" applyFill="1" applyBorder="1" applyAlignment="1">
      <alignment horizontal="center"/>
    </xf>
    <xf numFmtId="167" fontId="0" fillId="8" borderId="48" xfId="0" applyNumberFormat="1" applyFill="1" applyBorder="1" applyAlignment="1">
      <alignment horizontal="center"/>
    </xf>
    <xf numFmtId="0" fontId="29" fillId="0" borderId="0" xfId="0" applyFont="1" applyAlignment="1">
      <alignment horizontal="center"/>
    </xf>
    <xf numFmtId="1" fontId="0" fillId="0" borderId="48" xfId="0" applyNumberFormat="1" applyFill="1" applyBorder="1" applyAlignment="1">
      <alignment horizontal="center"/>
    </xf>
    <xf numFmtId="0" fontId="29" fillId="0" borderId="0" xfId="0" applyFont="1" applyAlignment="1">
      <alignment horizontal="center"/>
    </xf>
    <xf numFmtId="167" fontId="0" fillId="0" borderId="48" xfId="0" applyNumberFormat="1" applyFill="1" applyBorder="1" applyAlignment="1">
      <alignment horizontal="center"/>
    </xf>
    <xf numFmtId="1" fontId="8" fillId="0" borderId="4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9" fillId="7" borderId="11" xfId="0" applyFont="1" applyFill="1" applyBorder="1" applyAlignment="1">
      <alignment horizontal="center" wrapText="1"/>
    </xf>
    <xf numFmtId="0" fontId="19" fillId="7" borderId="25" xfId="0" applyFont="1" applyFill="1" applyBorder="1" applyAlignment="1">
      <alignment horizontal="center" wrapText="1"/>
    </xf>
    <xf numFmtId="0" fontId="19" fillId="7" borderId="12" xfId="0" applyFont="1" applyFill="1" applyBorder="1" applyAlignment="1">
      <alignment horizontal="center" wrapText="1"/>
    </xf>
    <xf numFmtId="14" fontId="8" fillId="6" borderId="39" xfId="0" applyNumberFormat="1" applyFont="1" applyFill="1" applyBorder="1" applyAlignment="1">
      <alignment horizontal="center" vertical="center" wrapText="1"/>
    </xf>
    <xf numFmtId="14" fontId="8" fillId="6" borderId="43" xfId="0" applyNumberFormat="1" applyFont="1" applyFill="1" applyBorder="1" applyAlignment="1">
      <alignment horizontal="center" vertical="center" wrapText="1"/>
    </xf>
    <xf numFmtId="14" fontId="8" fillId="6" borderId="45" xfId="0" applyNumberFormat="1" applyFont="1" applyFill="1" applyBorder="1" applyAlignment="1">
      <alignment horizontal="center" vertical="center" wrapText="1"/>
    </xf>
    <xf numFmtId="14" fontId="24" fillId="6" borderId="33" xfId="0" applyNumberFormat="1" applyFont="1" applyFill="1" applyBorder="1" applyAlignment="1">
      <alignment horizontal="center" vertical="center" wrapText="1"/>
    </xf>
    <xf numFmtId="14" fontId="24" fillId="6" borderId="31" xfId="0" applyNumberFormat="1" applyFont="1" applyFill="1" applyBorder="1" applyAlignment="1">
      <alignment horizontal="center" vertical="center" wrapText="1"/>
    </xf>
    <xf numFmtId="14" fontId="24" fillId="6" borderId="32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29" fillId="0" borderId="0" xfId="0" applyFont="1" applyAlignment="1">
      <alignment horizontal="center"/>
    </xf>
    <xf numFmtId="0" fontId="19" fillId="7" borderId="8" xfId="0" applyFont="1" applyFill="1" applyBorder="1" applyAlignment="1">
      <alignment horizontal="center" wrapText="1"/>
    </xf>
    <xf numFmtId="0" fontId="19" fillId="7" borderId="0" xfId="0" applyFont="1" applyFill="1" applyBorder="1" applyAlignment="1">
      <alignment horizontal="center" wrapText="1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  <mruColors>
      <color rgb="FF4F74BD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1D868.FFCE65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D0021EAD-6F56-4836-85A2-DE890048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564358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7266258D-D627-4EC9-8096-A84137AE9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564356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BA8DC7-1249-4F25-8244-1A407028A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C81CA21-1C72-424A-B885-2B2EAEAE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ADF548AE-7DDF-4602-9DC4-40D26C5A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ED694CCD-AB15-41AA-A274-47A41478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564358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5E6E333F-4860-4F8A-8D7B-6C14A622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564356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044BB-AE79-4C8C-8E2E-8249B7153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C743AAE1-9145-4D46-9B5A-6B0F5BDD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65E4AAAF-1FCC-4F27-B998-A2BB1A7C1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06E05-27EC-48AF-A2DC-A191371E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B6BB9530-C133-4571-AB2C-EF4663DFF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32804DD7-726F-4089-A7B7-6F323DD4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5</xdr:col>
      <xdr:colOff>756465</xdr:colOff>
      <xdr:row>12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9F4A8-1BAF-4CEC-BAB9-3274E2F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3051990" cy="1943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2536031</xdr:colOff>
      <xdr:row>3</xdr:row>
      <xdr:rowOff>11908</xdr:rowOff>
    </xdr:from>
    <xdr:to>
      <xdr:col>7</xdr:col>
      <xdr:colOff>3307556</xdr:colOff>
      <xdr:row>3</xdr:row>
      <xdr:rowOff>381000</xdr:rowOff>
    </xdr:to>
    <xdr:pic>
      <xdr:nvPicPr>
        <xdr:cNvPr id="2" name="Imagen 2" descr="cid:image003.png@01D1D868.FFCE65D0">
          <a:extLst>
            <a:ext uri="{FF2B5EF4-FFF2-40B4-BE49-F238E27FC236}">
              <a16:creationId xmlns:a16="http://schemas.microsoft.com/office/drawing/2014/main" id="{49ECD664-08C6-47D8-BEC5-7FE5241E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256" y="611983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3</xdr:row>
      <xdr:rowOff>11906</xdr:rowOff>
    </xdr:from>
    <xdr:to>
      <xdr:col>1</xdr:col>
      <xdr:colOff>783431</xdr:colOff>
      <xdr:row>3</xdr:row>
      <xdr:rowOff>380998</xdr:rowOff>
    </xdr:to>
    <xdr:pic>
      <xdr:nvPicPr>
        <xdr:cNvPr id="3" name="Imagen 2" descr="cid:image003.png@01D1D868.FFCE65D0">
          <a:extLst>
            <a:ext uri="{FF2B5EF4-FFF2-40B4-BE49-F238E27FC236}">
              <a16:creationId xmlns:a16="http://schemas.microsoft.com/office/drawing/2014/main" id="{79F5DC13-4580-4DEB-82F8-62182FA1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" y="611981"/>
          <a:ext cx="771525" cy="36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pane="bottomLeft" activeCell="E2" sqref="E2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6"/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87"/>
      <c r="C2" s="85">
        <v>350000</v>
      </c>
      <c r="D2" s="83">
        <f>G56</f>
        <v>342951</v>
      </c>
      <c r="E2" s="110"/>
      <c r="G2" s="112">
        <v>1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89">
        <v>42919</v>
      </c>
      <c r="C7" s="94" t="s">
        <v>38</v>
      </c>
      <c r="D7" s="98">
        <v>1000339</v>
      </c>
      <c r="E7" s="103" t="s">
        <v>39</v>
      </c>
      <c r="F7" s="104" t="s">
        <v>40</v>
      </c>
      <c r="G7" s="106">
        <v>1190</v>
      </c>
      <c r="H7" s="106"/>
    </row>
    <row r="8" spans="1:9" s="67" customFormat="1" ht="14.25" customHeight="1" x14ac:dyDescent="0.2">
      <c r="A8" s="68"/>
      <c r="B8" s="89">
        <v>42919</v>
      </c>
      <c r="C8" s="94" t="s">
        <v>38</v>
      </c>
      <c r="D8" s="98">
        <v>1000328</v>
      </c>
      <c r="E8" s="103" t="s">
        <v>41</v>
      </c>
      <c r="F8" s="104" t="s">
        <v>40</v>
      </c>
      <c r="G8" s="106">
        <v>2210</v>
      </c>
      <c r="H8" s="106"/>
    </row>
    <row r="9" spans="1:9" s="67" customFormat="1" ht="14.25" customHeight="1" x14ac:dyDescent="0.2">
      <c r="A9" s="68"/>
      <c r="B9" s="89">
        <v>42919</v>
      </c>
      <c r="C9" s="94" t="s">
        <v>38</v>
      </c>
      <c r="D9" s="98">
        <v>10165</v>
      </c>
      <c r="E9" s="103" t="s">
        <v>42</v>
      </c>
      <c r="F9" s="104" t="s">
        <v>43</v>
      </c>
      <c r="G9" s="106">
        <v>8900</v>
      </c>
      <c r="H9" s="106"/>
    </row>
    <row r="10" spans="1:9" s="67" customFormat="1" ht="14.25" customHeight="1" x14ac:dyDescent="0.2">
      <c r="A10" s="68"/>
      <c r="B10" s="89">
        <v>42919</v>
      </c>
      <c r="C10" s="94" t="s">
        <v>38</v>
      </c>
      <c r="D10" s="99">
        <v>37474</v>
      </c>
      <c r="E10" s="95" t="s">
        <v>44</v>
      </c>
      <c r="F10" s="95" t="s">
        <v>45</v>
      </c>
      <c r="G10" s="107">
        <v>2400</v>
      </c>
      <c r="H10" s="106"/>
    </row>
    <row r="11" spans="1:9" s="67" customFormat="1" ht="14.25" customHeight="1" x14ac:dyDescent="0.2">
      <c r="A11" s="68"/>
      <c r="B11" s="89">
        <v>42919</v>
      </c>
      <c r="C11" s="95" t="s">
        <v>46</v>
      </c>
      <c r="D11" s="99">
        <v>84355671</v>
      </c>
      <c r="E11" s="95" t="s">
        <v>47</v>
      </c>
      <c r="F11" s="95" t="s">
        <v>36</v>
      </c>
      <c r="G11" s="107">
        <v>117821</v>
      </c>
      <c r="H11" s="106"/>
    </row>
    <row r="12" spans="1:9" s="67" customFormat="1" ht="14.25" customHeight="1" x14ac:dyDescent="0.2">
      <c r="A12" s="68"/>
      <c r="B12" s="90">
        <v>42919</v>
      </c>
      <c r="C12" s="95" t="s">
        <v>38</v>
      </c>
      <c r="D12" s="99">
        <v>135032</v>
      </c>
      <c r="E12" s="95" t="s">
        <v>48</v>
      </c>
      <c r="F12" s="95" t="s">
        <v>49</v>
      </c>
      <c r="G12" s="107">
        <v>37000</v>
      </c>
      <c r="H12" s="106"/>
    </row>
    <row r="13" spans="1:9" s="67" customFormat="1" ht="14.25" customHeight="1" x14ac:dyDescent="0.2">
      <c r="A13" s="68"/>
      <c r="B13" s="90">
        <v>42919</v>
      </c>
      <c r="C13" s="95" t="s">
        <v>38</v>
      </c>
      <c r="D13" s="99">
        <v>80614</v>
      </c>
      <c r="E13" s="95" t="s">
        <v>50</v>
      </c>
      <c r="F13" s="95" t="s">
        <v>51</v>
      </c>
      <c r="G13" s="107">
        <v>7800</v>
      </c>
      <c r="H13" s="106"/>
    </row>
    <row r="14" spans="1:9" s="67" customFormat="1" ht="14.25" customHeight="1" x14ac:dyDescent="0.2">
      <c r="A14" s="68"/>
      <c r="B14" s="90">
        <v>42919</v>
      </c>
      <c r="C14" s="95" t="s">
        <v>38</v>
      </c>
      <c r="D14" s="100">
        <v>597030957849</v>
      </c>
      <c r="E14" s="95" t="s">
        <v>52</v>
      </c>
      <c r="F14" s="95" t="s">
        <v>53</v>
      </c>
      <c r="G14" s="107">
        <v>9430</v>
      </c>
      <c r="H14" s="106"/>
    </row>
    <row r="15" spans="1:9" s="67" customFormat="1" ht="14.25" customHeight="1" x14ac:dyDescent="0.2">
      <c r="A15" s="68"/>
      <c r="B15" s="90">
        <v>42919</v>
      </c>
      <c r="C15" s="95" t="s">
        <v>38</v>
      </c>
      <c r="D15" s="99">
        <v>135024</v>
      </c>
      <c r="E15" s="95" t="s">
        <v>54</v>
      </c>
      <c r="F15" s="95" t="s">
        <v>49</v>
      </c>
      <c r="G15" s="107">
        <v>12000</v>
      </c>
      <c r="H15" s="106"/>
    </row>
    <row r="16" spans="1:9" s="67" customFormat="1" ht="14.25" customHeight="1" x14ac:dyDescent="0.2">
      <c r="A16" s="68"/>
      <c r="B16" s="90">
        <v>42919</v>
      </c>
      <c r="C16" s="95" t="s">
        <v>38</v>
      </c>
      <c r="D16" s="100">
        <v>597032261078</v>
      </c>
      <c r="E16" s="95" t="s">
        <v>55</v>
      </c>
      <c r="F16" s="95" t="s">
        <v>37</v>
      </c>
      <c r="G16" s="107">
        <v>14000</v>
      </c>
      <c r="H16" s="95"/>
      <c r="I16" s="69"/>
    </row>
    <row r="17" spans="1:12" s="67" customFormat="1" ht="14.25" customHeight="1" x14ac:dyDescent="0.2">
      <c r="A17" s="68"/>
      <c r="B17" s="90">
        <v>42920</v>
      </c>
      <c r="C17" s="95" t="s">
        <v>38</v>
      </c>
      <c r="D17" s="99">
        <v>10868</v>
      </c>
      <c r="E17" s="95" t="s">
        <v>42</v>
      </c>
      <c r="F17" s="95" t="s">
        <v>56</v>
      </c>
      <c r="G17" s="107">
        <v>9000</v>
      </c>
      <c r="H17" s="106"/>
      <c r="I17" s="69"/>
    </row>
    <row r="18" spans="1:12" s="67" customFormat="1" ht="14.25" customHeight="1" x14ac:dyDescent="0.2">
      <c r="A18" s="68"/>
      <c r="B18" s="90">
        <v>42920</v>
      </c>
      <c r="C18" s="95" t="s">
        <v>38</v>
      </c>
      <c r="D18" s="99">
        <v>18955492</v>
      </c>
      <c r="E18" s="95" t="s">
        <v>57</v>
      </c>
      <c r="F18" s="95" t="s">
        <v>58</v>
      </c>
      <c r="G18" s="107">
        <v>19980</v>
      </c>
      <c r="H18" s="106"/>
      <c r="I18" s="69"/>
    </row>
    <row r="19" spans="1:12" s="67" customFormat="1" ht="14.25" customHeight="1" x14ac:dyDescent="0.2">
      <c r="A19" s="68"/>
      <c r="B19" s="90">
        <v>42921</v>
      </c>
      <c r="C19" s="95" t="s">
        <v>38</v>
      </c>
      <c r="D19" s="99">
        <v>618729</v>
      </c>
      <c r="E19" s="95" t="s">
        <v>59</v>
      </c>
      <c r="F19" s="95" t="s">
        <v>37</v>
      </c>
      <c r="G19" s="107">
        <v>21000</v>
      </c>
      <c r="H19" s="106"/>
      <c r="I19" s="69"/>
    </row>
    <row r="20" spans="1:12" s="67" customFormat="1" ht="14.25" customHeight="1" x14ac:dyDescent="0.2">
      <c r="A20" s="68"/>
      <c r="B20" s="90">
        <v>42921</v>
      </c>
      <c r="C20" s="95" t="s">
        <v>38</v>
      </c>
      <c r="D20" s="99">
        <v>665099</v>
      </c>
      <c r="E20" s="95" t="s">
        <v>60</v>
      </c>
      <c r="F20" s="95" t="s">
        <v>61</v>
      </c>
      <c r="G20" s="107">
        <v>12000</v>
      </c>
      <c r="H20" s="106"/>
      <c r="I20" s="69"/>
    </row>
    <row r="21" spans="1:12" s="67" customFormat="1" ht="14.25" customHeight="1" x14ac:dyDescent="0.2">
      <c r="A21" s="68"/>
      <c r="B21" s="90">
        <v>42921</v>
      </c>
      <c r="C21" s="95" t="s">
        <v>38</v>
      </c>
      <c r="D21" s="99">
        <v>618776</v>
      </c>
      <c r="E21" s="95" t="s">
        <v>59</v>
      </c>
      <c r="F21" s="95" t="s">
        <v>37</v>
      </c>
      <c r="G21" s="107">
        <v>20700</v>
      </c>
      <c r="H21" s="106"/>
      <c r="I21" s="69"/>
    </row>
    <row r="22" spans="1:12" s="67" customFormat="1" ht="14.25" customHeight="1" x14ac:dyDescent="0.2">
      <c r="A22" s="68"/>
      <c r="B22" s="90">
        <v>42921</v>
      </c>
      <c r="C22" s="95" t="s">
        <v>38</v>
      </c>
      <c r="D22" s="99">
        <v>10440</v>
      </c>
      <c r="E22" s="95" t="s">
        <v>62</v>
      </c>
      <c r="F22" s="95" t="s">
        <v>63</v>
      </c>
      <c r="G22" s="107">
        <v>5900</v>
      </c>
      <c r="H22" s="95"/>
      <c r="I22" s="69"/>
    </row>
    <row r="23" spans="1:12" s="67" customFormat="1" ht="14.25" customHeight="1" x14ac:dyDescent="0.2">
      <c r="A23" s="68"/>
      <c r="B23" s="91">
        <v>42921</v>
      </c>
      <c r="C23" s="96" t="s">
        <v>38</v>
      </c>
      <c r="D23" s="101">
        <v>135064</v>
      </c>
      <c r="E23" s="96" t="s">
        <v>64</v>
      </c>
      <c r="F23" s="96" t="s">
        <v>49</v>
      </c>
      <c r="G23" s="107">
        <v>15670</v>
      </c>
      <c r="H23" s="95"/>
      <c r="I23" s="69"/>
    </row>
    <row r="24" spans="1:12" s="67" customFormat="1" ht="14.25" customHeight="1" x14ac:dyDescent="0.2">
      <c r="A24" s="68"/>
      <c r="B24" s="90">
        <v>42921</v>
      </c>
      <c r="C24" s="95" t="s">
        <v>38</v>
      </c>
      <c r="D24" s="99">
        <v>436609833</v>
      </c>
      <c r="E24" s="95" t="s">
        <v>48</v>
      </c>
      <c r="F24" s="95" t="s">
        <v>36</v>
      </c>
      <c r="G24" s="107">
        <v>8150</v>
      </c>
      <c r="H24" s="95"/>
      <c r="I24" s="69"/>
    </row>
    <row r="25" spans="1:12" s="67" customFormat="1" ht="14.25" customHeight="1" x14ac:dyDescent="0.2">
      <c r="A25" s="68"/>
      <c r="B25" s="90">
        <v>42922</v>
      </c>
      <c r="C25" s="95" t="s">
        <v>38</v>
      </c>
      <c r="D25" s="99">
        <v>665121</v>
      </c>
      <c r="E25" s="95" t="s">
        <v>65</v>
      </c>
      <c r="F25" s="95" t="s">
        <v>61</v>
      </c>
      <c r="G25" s="107">
        <v>4000</v>
      </c>
      <c r="H25" s="95"/>
      <c r="I25" s="69"/>
    </row>
    <row r="26" spans="1:12" s="67" customFormat="1" ht="14.25" customHeight="1" x14ac:dyDescent="0.2">
      <c r="A26" s="68"/>
      <c r="B26" s="90">
        <v>42922</v>
      </c>
      <c r="C26" s="95" t="s">
        <v>38</v>
      </c>
      <c r="D26" s="99">
        <v>618781</v>
      </c>
      <c r="E26" s="95" t="s">
        <v>55</v>
      </c>
      <c r="F26" s="95" t="s">
        <v>37</v>
      </c>
      <c r="G26" s="107">
        <v>13800</v>
      </c>
      <c r="H26" s="95"/>
      <c r="I26" s="69"/>
    </row>
    <row r="27" spans="1:12" s="67" customFormat="1" ht="14.25" customHeight="1" x14ac:dyDescent="0.2">
      <c r="A27" s="68"/>
      <c r="B27" s="90"/>
      <c r="C27" s="95"/>
      <c r="D27" s="99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342951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7049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754462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342951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81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zoomScaleNormal="100" workbookViewId="0">
      <selection activeCell="E24" sqref="E24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34"/>
      <c r="B15" s="134"/>
      <c r="C15" s="134"/>
      <c r="D15" s="134"/>
      <c r="E15" s="134"/>
      <c r="F15" s="134"/>
      <c r="G15" s="134"/>
      <c r="H15" s="134"/>
    </row>
    <row r="16" spans="1:8" ht="12.75" customHeight="1" x14ac:dyDescent="0.35">
      <c r="A16" s="134"/>
      <c r="B16" s="134"/>
      <c r="C16" s="134"/>
      <c r="D16" s="134"/>
      <c r="E16" s="134"/>
      <c r="F16" s="134"/>
      <c r="G16" s="134"/>
      <c r="H16" s="134"/>
    </row>
    <row r="17" spans="1:8" ht="12.75" customHeight="1" thickBot="1" x14ac:dyDescent="0.4">
      <c r="A17" s="134"/>
      <c r="B17" s="134"/>
      <c r="C17" s="134"/>
      <c r="D17" s="134"/>
      <c r="E17" s="134"/>
      <c r="F17" s="134"/>
      <c r="G17" s="134"/>
      <c r="H17" s="134"/>
    </row>
    <row r="18" spans="1:8" ht="18.75" thickBot="1" x14ac:dyDescent="0.3">
      <c r="C18" s="115" t="s">
        <v>82</v>
      </c>
      <c r="E18" s="118">
        <f>'Fondo 5'!G2</f>
        <v>5</v>
      </c>
    </row>
    <row r="19" spans="1:8" ht="18.75" thickBot="1" x14ac:dyDescent="0.3">
      <c r="C19" s="115" t="s">
        <v>88</v>
      </c>
      <c r="E19" s="119">
        <f>'Fondo 5'!C2</f>
        <v>350000</v>
      </c>
    </row>
    <row r="20" spans="1:8" ht="18.75" thickBot="1" x14ac:dyDescent="0.3">
      <c r="C20" s="115" t="s">
        <v>91</v>
      </c>
      <c r="E20" s="119">
        <f>'Fondo 3'!B2</f>
        <v>0</v>
      </c>
    </row>
    <row r="21" spans="1:8" ht="18.75" thickBot="1" x14ac:dyDescent="0.3">
      <c r="C21" s="115" t="s">
        <v>92</v>
      </c>
      <c r="E21" s="119">
        <f>'Fondo 4'!C2</f>
        <v>350000</v>
      </c>
    </row>
    <row r="22" spans="1:8" ht="18.75" thickBot="1" x14ac:dyDescent="0.3">
      <c r="C22" s="115" t="s">
        <v>81</v>
      </c>
      <c r="E22" s="119">
        <f>'Fondo 5'!D2</f>
        <v>350392</v>
      </c>
    </row>
    <row r="23" spans="1:8" ht="18.75" thickBot="1" x14ac:dyDescent="0.3">
      <c r="C23" s="115" t="s">
        <v>83</v>
      </c>
      <c r="E23" s="119">
        <f>'Fondo 5'!E2</f>
        <v>-392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="80" zoomScaleNormal="80" zoomScalePageLayoutView="80" workbookViewId="0">
      <pane ySplit="2" topLeftCell="A3" activePane="bottomLeft" state="frozen"/>
      <selection activeCell="F36" sqref="F36"/>
      <selection pane="bottomLeft" activeCell="F18" sqref="F18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350653</v>
      </c>
      <c r="E2" s="110">
        <f>C2-D2+B2</f>
        <v>-653</v>
      </c>
      <c r="G2" s="112">
        <v>6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9">
        <v>42941</v>
      </c>
      <c r="C7" s="122" t="s">
        <v>46</v>
      </c>
      <c r="D7" s="132">
        <v>84135486</v>
      </c>
      <c r="E7" s="122" t="s">
        <v>146</v>
      </c>
      <c r="F7" s="122" t="s">
        <v>36</v>
      </c>
      <c r="G7" s="124">
        <v>137155</v>
      </c>
      <c r="H7" s="120"/>
    </row>
    <row r="8" spans="1:9" s="67" customFormat="1" ht="14.25" customHeight="1" x14ac:dyDescent="0.2">
      <c r="A8" s="68"/>
      <c r="B8" s="129">
        <v>42941</v>
      </c>
      <c r="C8" s="122" t="s">
        <v>46</v>
      </c>
      <c r="D8" s="132">
        <v>84135487</v>
      </c>
      <c r="E8" s="122" t="s">
        <v>146</v>
      </c>
      <c r="F8" s="122" t="s">
        <v>36</v>
      </c>
      <c r="G8" s="124">
        <v>51840</v>
      </c>
      <c r="H8" s="106"/>
    </row>
    <row r="9" spans="1:9" s="67" customFormat="1" ht="14.25" customHeight="1" x14ac:dyDescent="0.2">
      <c r="A9" s="68"/>
      <c r="B9" s="136">
        <v>42942</v>
      </c>
      <c r="C9" s="137" t="s">
        <v>38</v>
      </c>
      <c r="D9" s="133">
        <v>619717</v>
      </c>
      <c r="E9" s="137" t="s">
        <v>42</v>
      </c>
      <c r="F9" s="122" t="s">
        <v>37</v>
      </c>
      <c r="G9" s="124">
        <v>7900</v>
      </c>
      <c r="H9" s="106"/>
    </row>
    <row r="10" spans="1:9" s="67" customFormat="1" ht="14.25" customHeight="1" x14ac:dyDescent="0.2">
      <c r="A10" s="68"/>
      <c r="B10" s="136">
        <v>42942</v>
      </c>
      <c r="C10" s="137" t="s">
        <v>38</v>
      </c>
      <c r="D10" s="98">
        <v>113650</v>
      </c>
      <c r="E10" s="103" t="s">
        <v>150</v>
      </c>
      <c r="F10" s="104" t="s">
        <v>162</v>
      </c>
      <c r="G10" s="106">
        <v>2800</v>
      </c>
      <c r="H10" s="106"/>
    </row>
    <row r="11" spans="1:9" s="67" customFormat="1" ht="14.25" customHeight="1" x14ac:dyDescent="0.2">
      <c r="A11" s="68"/>
      <c r="B11" s="136">
        <v>42942</v>
      </c>
      <c r="C11" s="137" t="s">
        <v>46</v>
      </c>
      <c r="D11" s="98">
        <v>84135494</v>
      </c>
      <c r="E11" s="103" t="s">
        <v>146</v>
      </c>
      <c r="F11" s="104" t="s">
        <v>36</v>
      </c>
      <c r="G11" s="106">
        <v>26280</v>
      </c>
      <c r="H11" s="106"/>
    </row>
    <row r="12" spans="1:9" s="67" customFormat="1" ht="14.25" customHeight="1" x14ac:dyDescent="0.2">
      <c r="A12" s="68"/>
      <c r="B12" s="136">
        <v>42942</v>
      </c>
      <c r="C12" s="94" t="s">
        <v>68</v>
      </c>
      <c r="D12" s="98" t="s">
        <v>121</v>
      </c>
      <c r="E12" s="103" t="s">
        <v>151</v>
      </c>
      <c r="F12" s="104" t="s">
        <v>152</v>
      </c>
      <c r="G12" s="106">
        <v>5000</v>
      </c>
      <c r="H12" s="106"/>
    </row>
    <row r="13" spans="1:9" s="67" customFormat="1" ht="14.25" customHeight="1" x14ac:dyDescent="0.2">
      <c r="A13" s="68"/>
      <c r="B13" s="135">
        <v>42942</v>
      </c>
      <c r="C13" s="94" t="s">
        <v>38</v>
      </c>
      <c r="D13" s="98">
        <v>2028</v>
      </c>
      <c r="E13" s="103" t="s">
        <v>153</v>
      </c>
      <c r="F13" s="104" t="s">
        <v>148</v>
      </c>
      <c r="G13" s="106">
        <v>1630</v>
      </c>
      <c r="H13" s="106"/>
    </row>
    <row r="14" spans="1:9" s="67" customFormat="1" ht="14.25" customHeight="1" x14ac:dyDescent="0.2">
      <c r="A14" s="68"/>
      <c r="B14" s="135">
        <v>42943</v>
      </c>
      <c r="C14" s="94" t="s">
        <v>46</v>
      </c>
      <c r="D14" s="101">
        <v>1925</v>
      </c>
      <c r="E14" s="96" t="s">
        <v>146</v>
      </c>
      <c r="F14" s="95" t="s">
        <v>154</v>
      </c>
      <c r="G14" s="107">
        <v>26118</v>
      </c>
      <c r="H14" s="106"/>
    </row>
    <row r="15" spans="1:9" s="67" customFormat="1" ht="14.25" customHeight="1" x14ac:dyDescent="0.2">
      <c r="A15" s="68"/>
      <c r="B15" s="135">
        <v>42943</v>
      </c>
      <c r="C15" s="94" t="s">
        <v>38</v>
      </c>
      <c r="D15" s="101">
        <v>11446</v>
      </c>
      <c r="E15" s="96" t="s">
        <v>42</v>
      </c>
      <c r="F15" s="95" t="s">
        <v>56</v>
      </c>
      <c r="G15" s="107">
        <v>8500</v>
      </c>
      <c r="H15" s="106"/>
    </row>
    <row r="16" spans="1:9" s="67" customFormat="1" ht="14.25" customHeight="1" x14ac:dyDescent="0.2">
      <c r="A16" s="68"/>
      <c r="B16" s="135">
        <v>42944</v>
      </c>
      <c r="C16" s="94" t="s">
        <v>38</v>
      </c>
      <c r="D16" s="101">
        <v>11195</v>
      </c>
      <c r="E16" s="96" t="s">
        <v>42</v>
      </c>
      <c r="F16" s="95" t="s">
        <v>56</v>
      </c>
      <c r="G16" s="107">
        <v>8500</v>
      </c>
      <c r="H16" s="95"/>
      <c r="I16" s="69"/>
    </row>
    <row r="17" spans="1:12" s="67" customFormat="1" ht="14.25" customHeight="1" x14ac:dyDescent="0.2">
      <c r="A17" s="68"/>
      <c r="B17" s="91">
        <v>42944</v>
      </c>
      <c r="C17" s="96" t="s">
        <v>68</v>
      </c>
      <c r="D17" s="127">
        <v>597032787592</v>
      </c>
      <c r="E17" s="96" t="s">
        <v>65</v>
      </c>
      <c r="F17" s="95" t="s">
        <v>56</v>
      </c>
      <c r="G17" s="107">
        <v>4300</v>
      </c>
      <c r="H17" s="106"/>
      <c r="I17" s="69"/>
    </row>
    <row r="18" spans="1:12" s="67" customFormat="1" ht="14.25" customHeight="1" x14ac:dyDescent="0.2">
      <c r="A18" s="68"/>
      <c r="B18" s="91">
        <v>42944</v>
      </c>
      <c r="C18" s="96" t="s">
        <v>38</v>
      </c>
      <c r="D18" s="127">
        <v>616810</v>
      </c>
      <c r="E18" s="96" t="s">
        <v>146</v>
      </c>
      <c r="F18" s="95" t="s">
        <v>155</v>
      </c>
      <c r="G18" s="107">
        <v>3680</v>
      </c>
      <c r="H18" s="106"/>
      <c r="I18" s="69"/>
    </row>
    <row r="19" spans="1:12" s="67" customFormat="1" ht="14.25" customHeight="1" x14ac:dyDescent="0.2">
      <c r="A19" s="68"/>
      <c r="B19" s="91">
        <v>42944</v>
      </c>
      <c r="C19" s="96" t="s">
        <v>38</v>
      </c>
      <c r="D19" s="127">
        <v>616805</v>
      </c>
      <c r="E19" s="96" t="s">
        <v>146</v>
      </c>
      <c r="F19" s="95" t="s">
        <v>155</v>
      </c>
      <c r="G19" s="107">
        <v>3430</v>
      </c>
      <c r="H19" s="106"/>
      <c r="I19" s="69"/>
    </row>
    <row r="20" spans="1:12" s="67" customFormat="1" ht="14.25" customHeight="1" x14ac:dyDescent="0.2">
      <c r="A20" s="68"/>
      <c r="B20" s="91">
        <v>42944</v>
      </c>
      <c r="C20" s="96" t="s">
        <v>38</v>
      </c>
      <c r="D20" s="127">
        <v>113705</v>
      </c>
      <c r="E20" s="96" t="s">
        <v>146</v>
      </c>
      <c r="F20" s="95" t="s">
        <v>162</v>
      </c>
      <c r="G20" s="107">
        <v>1500</v>
      </c>
      <c r="H20" s="106"/>
      <c r="I20" s="69"/>
    </row>
    <row r="21" spans="1:12" s="67" customFormat="1" ht="14.25" customHeight="1" x14ac:dyDescent="0.2">
      <c r="A21" s="68"/>
      <c r="B21" s="91">
        <v>42944</v>
      </c>
      <c r="C21" s="96" t="s">
        <v>38</v>
      </c>
      <c r="D21" s="101">
        <v>113706</v>
      </c>
      <c r="E21" s="96" t="s">
        <v>146</v>
      </c>
      <c r="F21" s="95" t="s">
        <v>162</v>
      </c>
      <c r="G21" s="107">
        <v>1600</v>
      </c>
      <c r="H21" s="106"/>
      <c r="I21" s="69"/>
    </row>
    <row r="22" spans="1:12" s="67" customFormat="1" ht="14.25" customHeight="1" x14ac:dyDescent="0.2">
      <c r="A22" s="68"/>
      <c r="B22" s="91">
        <v>42944</v>
      </c>
      <c r="C22" s="96" t="s">
        <v>38</v>
      </c>
      <c r="D22" s="127">
        <v>366512</v>
      </c>
      <c r="E22" s="96" t="s">
        <v>156</v>
      </c>
      <c r="F22" s="95" t="s">
        <v>157</v>
      </c>
      <c r="G22" s="107">
        <v>3500</v>
      </c>
      <c r="H22" s="95"/>
      <c r="I22" s="69"/>
    </row>
    <row r="23" spans="1:12" s="67" customFormat="1" ht="14.25" customHeight="1" x14ac:dyDescent="0.2">
      <c r="A23" s="68"/>
      <c r="B23" s="91">
        <v>42944</v>
      </c>
      <c r="C23" s="96" t="s">
        <v>75</v>
      </c>
      <c r="D23" s="127" t="s">
        <v>158</v>
      </c>
      <c r="E23" s="96" t="s">
        <v>122</v>
      </c>
      <c r="F23" s="95" t="s">
        <v>77</v>
      </c>
      <c r="G23" s="107">
        <v>20000</v>
      </c>
      <c r="H23" s="95"/>
      <c r="I23" s="69"/>
    </row>
    <row r="24" spans="1:12" s="67" customFormat="1" ht="14.25" customHeight="1" x14ac:dyDescent="0.2">
      <c r="A24" s="68"/>
      <c r="B24" s="91">
        <v>42944</v>
      </c>
      <c r="C24" s="96" t="s">
        <v>38</v>
      </c>
      <c r="D24" s="127">
        <v>135091</v>
      </c>
      <c r="E24" s="96" t="s">
        <v>146</v>
      </c>
      <c r="F24" s="96" t="s">
        <v>49</v>
      </c>
      <c r="G24" s="107">
        <v>4780</v>
      </c>
      <c r="H24" s="95"/>
      <c r="I24" s="69"/>
    </row>
    <row r="25" spans="1:12" s="67" customFormat="1" ht="14.25" customHeight="1" x14ac:dyDescent="0.2">
      <c r="A25" s="68"/>
      <c r="B25" s="91">
        <v>42947</v>
      </c>
      <c r="C25" s="96" t="s">
        <v>68</v>
      </c>
      <c r="D25" s="101">
        <v>597032352766</v>
      </c>
      <c r="E25" s="96" t="s">
        <v>146</v>
      </c>
      <c r="F25" s="95" t="s">
        <v>154</v>
      </c>
      <c r="G25" s="107">
        <v>14480</v>
      </c>
      <c r="H25" s="95"/>
      <c r="I25" s="69"/>
    </row>
    <row r="26" spans="1:12" s="67" customFormat="1" ht="14.25" customHeight="1" x14ac:dyDescent="0.2">
      <c r="A26" s="68"/>
      <c r="B26" s="91">
        <v>42947</v>
      </c>
      <c r="C26" s="96" t="s">
        <v>38</v>
      </c>
      <c r="D26" s="101">
        <v>25537</v>
      </c>
      <c r="E26" s="96" t="s">
        <v>159</v>
      </c>
      <c r="F26" s="95" t="s">
        <v>160</v>
      </c>
      <c r="G26" s="107">
        <v>1000</v>
      </c>
      <c r="H26" s="95"/>
      <c r="I26" s="69"/>
    </row>
    <row r="27" spans="1:12" s="67" customFormat="1" ht="14.25" customHeight="1" x14ac:dyDescent="0.2">
      <c r="A27" s="68"/>
      <c r="B27" s="91">
        <v>42947</v>
      </c>
      <c r="C27" s="96" t="s">
        <v>68</v>
      </c>
      <c r="D27" s="127">
        <v>597032261078</v>
      </c>
      <c r="E27" s="96" t="s">
        <v>161</v>
      </c>
      <c r="F27" s="95" t="s">
        <v>37</v>
      </c>
      <c r="G27" s="107">
        <v>4900</v>
      </c>
      <c r="H27" s="95"/>
      <c r="I27" s="69"/>
    </row>
    <row r="28" spans="1:12" s="67" customFormat="1" ht="14.25" customHeight="1" x14ac:dyDescent="0.2">
      <c r="A28" s="68"/>
      <c r="B28" s="91">
        <v>42947</v>
      </c>
      <c r="C28" s="96" t="s">
        <v>68</v>
      </c>
      <c r="D28" s="101">
        <v>5970291151148</v>
      </c>
      <c r="E28" s="96" t="s">
        <v>143</v>
      </c>
      <c r="F28" s="95" t="s">
        <v>40</v>
      </c>
      <c r="G28" s="107">
        <v>4960</v>
      </c>
      <c r="H28" s="95"/>
      <c r="I28" s="69"/>
    </row>
    <row r="29" spans="1:12" s="67" customFormat="1" ht="14.25" customHeight="1" x14ac:dyDescent="0.2">
      <c r="A29" s="68"/>
      <c r="B29" s="90">
        <v>42947</v>
      </c>
      <c r="C29" s="95" t="s">
        <v>38</v>
      </c>
      <c r="D29" s="99">
        <v>135106</v>
      </c>
      <c r="E29" s="95" t="s">
        <v>146</v>
      </c>
      <c r="F29" s="95" t="s">
        <v>49</v>
      </c>
      <c r="G29" s="107">
        <v>6800</v>
      </c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139" customFormat="1" ht="14.25" customHeight="1" x14ac:dyDescent="0.2">
      <c r="A36" s="140"/>
      <c r="B36" s="91"/>
      <c r="C36" s="96"/>
      <c r="D36" s="101"/>
      <c r="E36" s="96"/>
      <c r="F36" s="96"/>
      <c r="G36" s="107"/>
      <c r="H36" s="96"/>
      <c r="I36" s="138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350653</v>
      </c>
      <c r="H56" s="76"/>
      <c r="I56" s="69"/>
    </row>
    <row r="57" spans="1:9" ht="15" x14ac:dyDescent="0.2">
      <c r="A57" s="16"/>
      <c r="B57" s="47"/>
      <c r="C57" s="16"/>
      <c r="D57" s="54"/>
      <c r="E57" s="16"/>
      <c r="F57" s="16"/>
      <c r="G57" s="81"/>
      <c r="H57" s="81"/>
      <c r="I57" s="69"/>
    </row>
  </sheetData>
  <autoFilter ref="B6:H29"/>
  <mergeCells count="3">
    <mergeCell ref="B4:H4"/>
    <mergeCell ref="B54:F54"/>
    <mergeCell ref="B55:F55"/>
  </mergeCells>
  <pageMargins left="0.7" right="0.7" top="0.75" bottom="0.75" header="0.3" footer="0.3"/>
  <pageSetup paperSize="9" scale="57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topLeftCell="A5" zoomScaleNormal="100" workbookViewId="0">
      <selection activeCell="E24" sqref="E24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34"/>
      <c r="B15" s="134"/>
      <c r="C15" s="134"/>
      <c r="D15" s="134"/>
      <c r="E15" s="134"/>
      <c r="F15" s="134"/>
      <c r="G15" s="134"/>
      <c r="H15" s="134"/>
    </row>
    <row r="16" spans="1:8" ht="12.75" customHeight="1" x14ac:dyDescent="0.35">
      <c r="A16" s="134"/>
      <c r="B16" s="134"/>
      <c r="C16" s="134"/>
      <c r="D16" s="134"/>
      <c r="E16" s="134"/>
      <c r="F16" s="134"/>
      <c r="G16" s="134"/>
      <c r="H16" s="134"/>
    </row>
    <row r="17" spans="1:8" ht="12.75" customHeight="1" thickBot="1" x14ac:dyDescent="0.4">
      <c r="A17" s="134"/>
      <c r="B17" s="134"/>
      <c r="C17" s="134"/>
      <c r="D17" s="134"/>
      <c r="E17" s="134"/>
      <c r="F17" s="134"/>
      <c r="G17" s="134"/>
      <c r="H17" s="134"/>
    </row>
    <row r="18" spans="1:8" ht="18.75" thickBot="1" x14ac:dyDescent="0.3">
      <c r="C18" s="115" t="s">
        <v>82</v>
      </c>
      <c r="E18" s="118">
        <f>'Fondo 6'!G2</f>
        <v>6</v>
      </c>
    </row>
    <row r="19" spans="1:8" ht="18.75" thickBot="1" x14ac:dyDescent="0.3">
      <c r="C19" s="115" t="s">
        <v>88</v>
      </c>
      <c r="E19" s="119">
        <f>'Fondo 5'!C2</f>
        <v>350000</v>
      </c>
    </row>
    <row r="20" spans="1:8" ht="18.75" thickBot="1" x14ac:dyDescent="0.3">
      <c r="C20" s="115" t="s">
        <v>91</v>
      </c>
      <c r="E20" s="119">
        <f>'Fondo 3'!B2</f>
        <v>0</v>
      </c>
    </row>
    <row r="21" spans="1:8" ht="18.75" thickBot="1" x14ac:dyDescent="0.3">
      <c r="C21" s="115" t="s">
        <v>92</v>
      </c>
      <c r="E21" s="119">
        <f>'Fondo 4'!C2</f>
        <v>350000</v>
      </c>
    </row>
    <row r="22" spans="1:8" ht="18.75" thickBot="1" x14ac:dyDescent="0.3">
      <c r="C22" s="115" t="s">
        <v>81</v>
      </c>
      <c r="E22" s="119">
        <f>'Fondo 6'!D2</f>
        <v>350653</v>
      </c>
    </row>
    <row r="23" spans="1:8" ht="18.75" thickBot="1" x14ac:dyDescent="0.3">
      <c r="C23" s="115" t="s">
        <v>83</v>
      </c>
      <c r="E23" s="119">
        <f>'Fondo 6'!E2</f>
        <v>-653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F36" sqref="F36"/>
      <selection pane="bottomLeft" activeCell="G9" sqref="G9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349461</v>
      </c>
      <c r="E2" s="110">
        <f>C2-D2+B2</f>
        <v>539</v>
      </c>
      <c r="G2" s="112">
        <v>7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9">
        <v>42944</v>
      </c>
      <c r="C7" s="122" t="s">
        <v>46</v>
      </c>
      <c r="D7" s="132">
        <v>84866271</v>
      </c>
      <c r="E7" s="122" t="s">
        <v>146</v>
      </c>
      <c r="F7" s="122" t="s">
        <v>36</v>
      </c>
      <c r="G7" s="124">
        <v>183761</v>
      </c>
      <c r="H7" s="120"/>
    </row>
    <row r="8" spans="1:9" s="67" customFormat="1" ht="14.25" customHeight="1" x14ac:dyDescent="0.2">
      <c r="A8" s="68"/>
      <c r="B8" s="129">
        <v>42944</v>
      </c>
      <c r="C8" s="122" t="s">
        <v>165</v>
      </c>
      <c r="D8" s="132" t="s">
        <v>166</v>
      </c>
      <c r="E8" s="122" t="s">
        <v>168</v>
      </c>
      <c r="F8" s="122" t="s">
        <v>169</v>
      </c>
      <c r="G8" s="124">
        <v>4400</v>
      </c>
      <c r="H8" s="106"/>
    </row>
    <row r="9" spans="1:9" s="67" customFormat="1" ht="14.25" customHeight="1" x14ac:dyDescent="0.2">
      <c r="A9" s="68"/>
      <c r="B9" s="129">
        <v>42944</v>
      </c>
      <c r="C9" s="122" t="s">
        <v>165</v>
      </c>
      <c r="D9" s="132" t="s">
        <v>167</v>
      </c>
      <c r="E9" s="122" t="s">
        <v>168</v>
      </c>
      <c r="F9" s="122" t="s">
        <v>169</v>
      </c>
      <c r="G9" s="124">
        <v>4400</v>
      </c>
      <c r="H9" s="106"/>
    </row>
    <row r="10" spans="1:9" s="67" customFormat="1" ht="14.25" customHeight="1" x14ac:dyDescent="0.2">
      <c r="A10" s="68"/>
      <c r="B10" s="136">
        <v>42947</v>
      </c>
      <c r="C10" s="137" t="s">
        <v>38</v>
      </c>
      <c r="D10" s="132">
        <v>855646</v>
      </c>
      <c r="E10" s="137" t="s">
        <v>42</v>
      </c>
      <c r="F10" s="137" t="s">
        <v>114</v>
      </c>
      <c r="G10" s="124">
        <v>8900</v>
      </c>
      <c r="H10" s="106"/>
    </row>
    <row r="11" spans="1:9" s="67" customFormat="1" ht="14.25" customHeight="1" x14ac:dyDescent="0.2">
      <c r="A11" s="68"/>
      <c r="B11" s="136">
        <v>42947</v>
      </c>
      <c r="C11" s="137" t="s">
        <v>68</v>
      </c>
      <c r="D11" s="142">
        <v>597029435782</v>
      </c>
      <c r="E11" s="137" t="s">
        <v>73</v>
      </c>
      <c r="F11" s="137" t="s">
        <v>164</v>
      </c>
      <c r="G11" s="124">
        <v>6600</v>
      </c>
      <c r="H11" s="106"/>
    </row>
    <row r="12" spans="1:9" s="67" customFormat="1" ht="14.25" customHeight="1" x14ac:dyDescent="0.2">
      <c r="A12" s="68"/>
      <c r="B12" s="136">
        <v>42947</v>
      </c>
      <c r="C12" s="94" t="s">
        <v>38</v>
      </c>
      <c r="D12" s="98">
        <v>588989</v>
      </c>
      <c r="E12" s="103" t="s">
        <v>170</v>
      </c>
      <c r="F12" s="106" t="s">
        <v>171</v>
      </c>
      <c r="G12" s="106">
        <v>13690</v>
      </c>
      <c r="H12" s="106"/>
    </row>
    <row r="13" spans="1:9" s="67" customFormat="1" ht="14.25" customHeight="1" x14ac:dyDescent="0.2">
      <c r="A13" s="68"/>
      <c r="B13" s="135">
        <v>42948</v>
      </c>
      <c r="C13" s="94" t="s">
        <v>38</v>
      </c>
      <c r="D13" s="98">
        <v>620046</v>
      </c>
      <c r="E13" s="103" t="s">
        <v>170</v>
      </c>
      <c r="F13" s="106" t="s">
        <v>163</v>
      </c>
      <c r="G13" s="106">
        <v>13800</v>
      </c>
      <c r="H13" s="106"/>
    </row>
    <row r="14" spans="1:9" s="67" customFormat="1" ht="14.25" customHeight="1" x14ac:dyDescent="0.2">
      <c r="A14" s="68"/>
      <c r="B14" s="135">
        <v>42948</v>
      </c>
      <c r="C14" s="94" t="s">
        <v>38</v>
      </c>
      <c r="D14" s="101">
        <v>620044</v>
      </c>
      <c r="E14" s="96" t="s">
        <v>172</v>
      </c>
      <c r="F14" s="106" t="s">
        <v>163</v>
      </c>
      <c r="G14" s="107">
        <v>5000</v>
      </c>
      <c r="H14" s="106"/>
    </row>
    <row r="15" spans="1:9" s="67" customFormat="1" ht="14.25" customHeight="1" x14ac:dyDescent="0.2">
      <c r="A15" s="68"/>
      <c r="B15" s="135">
        <v>42948</v>
      </c>
      <c r="C15" s="94" t="s">
        <v>38</v>
      </c>
      <c r="D15" s="101">
        <v>134663</v>
      </c>
      <c r="E15" s="96" t="s">
        <v>146</v>
      </c>
      <c r="F15" s="96" t="s">
        <v>173</v>
      </c>
      <c r="G15" s="107">
        <v>3400</v>
      </c>
      <c r="H15" s="106"/>
    </row>
    <row r="16" spans="1:9" s="67" customFormat="1" ht="14.25" customHeight="1" x14ac:dyDescent="0.2">
      <c r="A16" s="68"/>
      <c r="B16" s="135">
        <v>42948</v>
      </c>
      <c r="C16" s="94" t="s">
        <v>38</v>
      </c>
      <c r="D16" s="101">
        <v>134666</v>
      </c>
      <c r="E16" s="96" t="s">
        <v>146</v>
      </c>
      <c r="F16" s="96" t="s">
        <v>173</v>
      </c>
      <c r="G16" s="107">
        <v>4000</v>
      </c>
      <c r="H16" s="95"/>
      <c r="I16" s="69"/>
    </row>
    <row r="17" spans="1:12" s="67" customFormat="1" ht="14.25" customHeight="1" x14ac:dyDescent="0.2">
      <c r="A17" s="68"/>
      <c r="B17" s="135">
        <v>42948</v>
      </c>
      <c r="C17" s="96" t="s">
        <v>68</v>
      </c>
      <c r="D17" s="127" t="s">
        <v>121</v>
      </c>
      <c r="E17" s="96" t="s">
        <v>174</v>
      </c>
      <c r="F17" s="96" t="s">
        <v>152</v>
      </c>
      <c r="G17" s="107">
        <v>3000</v>
      </c>
      <c r="H17" s="106"/>
      <c r="I17" s="69"/>
    </row>
    <row r="18" spans="1:12" s="67" customFormat="1" ht="14.25" customHeight="1" x14ac:dyDescent="0.2">
      <c r="A18" s="68"/>
      <c r="B18" s="135">
        <v>42948</v>
      </c>
      <c r="C18" s="96" t="s">
        <v>46</v>
      </c>
      <c r="D18" s="127">
        <v>85005723</v>
      </c>
      <c r="E18" s="96" t="s">
        <v>146</v>
      </c>
      <c r="F18" s="96" t="s">
        <v>36</v>
      </c>
      <c r="G18" s="107">
        <v>14030</v>
      </c>
      <c r="H18" s="106"/>
      <c r="I18" s="69"/>
    </row>
    <row r="19" spans="1:12" s="67" customFormat="1" ht="14.25" customHeight="1" x14ac:dyDescent="0.2">
      <c r="A19" s="68"/>
      <c r="B19" s="135">
        <v>42948</v>
      </c>
      <c r="C19" s="96" t="s">
        <v>38</v>
      </c>
      <c r="D19" s="127">
        <v>3037331</v>
      </c>
      <c r="E19" s="96" t="s">
        <v>42</v>
      </c>
      <c r="F19" s="96" t="s">
        <v>175</v>
      </c>
      <c r="G19" s="107">
        <v>9000</v>
      </c>
      <c r="H19" s="106"/>
      <c r="I19" s="69"/>
    </row>
    <row r="20" spans="1:12" s="67" customFormat="1" ht="14.25" customHeight="1" x14ac:dyDescent="0.2">
      <c r="A20" s="68"/>
      <c r="B20" s="135">
        <v>42948</v>
      </c>
      <c r="C20" s="96" t="s">
        <v>38</v>
      </c>
      <c r="D20" s="127">
        <v>135111</v>
      </c>
      <c r="E20" s="96" t="s">
        <v>146</v>
      </c>
      <c r="F20" s="96" t="s">
        <v>49</v>
      </c>
      <c r="G20" s="107">
        <v>4900</v>
      </c>
      <c r="H20" s="106"/>
      <c r="I20" s="69"/>
    </row>
    <row r="21" spans="1:12" s="67" customFormat="1" ht="14.25" customHeight="1" x14ac:dyDescent="0.2">
      <c r="A21" s="68"/>
      <c r="B21" s="135">
        <v>42948</v>
      </c>
      <c r="C21" s="96" t="s">
        <v>46</v>
      </c>
      <c r="D21" s="101">
        <v>1019893</v>
      </c>
      <c r="E21" s="96" t="s">
        <v>146</v>
      </c>
      <c r="F21" s="96" t="s">
        <v>176</v>
      </c>
      <c r="G21" s="107">
        <v>49980</v>
      </c>
      <c r="H21" s="106"/>
      <c r="I21" s="69"/>
    </row>
    <row r="22" spans="1:12" s="67" customFormat="1" ht="14.25" customHeight="1" x14ac:dyDescent="0.2">
      <c r="A22" s="68"/>
      <c r="B22" s="91">
        <v>42949</v>
      </c>
      <c r="C22" s="96" t="s">
        <v>38</v>
      </c>
      <c r="D22" s="127">
        <v>597032261078</v>
      </c>
      <c r="E22" s="96" t="s">
        <v>170</v>
      </c>
      <c r="F22" s="96" t="s">
        <v>163</v>
      </c>
      <c r="G22" s="107">
        <v>14000</v>
      </c>
      <c r="H22" s="95"/>
      <c r="I22" s="69"/>
    </row>
    <row r="23" spans="1:12" s="67" customFormat="1" ht="14.25" customHeight="1" x14ac:dyDescent="0.2">
      <c r="A23" s="68"/>
      <c r="B23" s="90">
        <v>42951</v>
      </c>
      <c r="C23" s="95" t="s">
        <v>38</v>
      </c>
      <c r="D23" s="100">
        <v>20223</v>
      </c>
      <c r="E23" s="95" t="s">
        <v>177</v>
      </c>
      <c r="F23" s="95" t="s">
        <v>45</v>
      </c>
      <c r="G23" s="107">
        <v>6600</v>
      </c>
      <c r="H23" s="95"/>
      <c r="I23" s="69"/>
    </row>
    <row r="24" spans="1:12" s="67" customFormat="1" ht="14.25" customHeight="1" x14ac:dyDescent="0.2">
      <c r="A24" s="68"/>
      <c r="B24" s="90"/>
      <c r="C24" s="95"/>
      <c r="D24" s="127"/>
      <c r="E24" s="96"/>
      <c r="F24" s="96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100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349461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539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760972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349461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scale="56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J21" sqref="J21:J22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34"/>
      <c r="B15" s="134"/>
      <c r="C15" s="134"/>
      <c r="D15" s="134"/>
      <c r="E15" s="134"/>
      <c r="F15" s="134"/>
      <c r="G15" s="134"/>
      <c r="H15" s="134"/>
    </row>
    <row r="16" spans="1:8" ht="12.75" customHeight="1" x14ac:dyDescent="0.35">
      <c r="A16" s="134"/>
      <c r="B16" s="134"/>
      <c r="C16" s="134"/>
      <c r="D16" s="134"/>
      <c r="E16" s="134"/>
      <c r="F16" s="134"/>
      <c r="G16" s="134"/>
      <c r="H16" s="134"/>
    </row>
    <row r="17" spans="1:10" ht="12.75" customHeight="1" thickBot="1" x14ac:dyDescent="0.4">
      <c r="A17" s="134"/>
      <c r="B17" s="134"/>
      <c r="C17" s="134"/>
      <c r="D17" s="134"/>
      <c r="E17" s="134"/>
      <c r="F17" s="134"/>
      <c r="G17" s="134"/>
      <c r="H17" s="134"/>
    </row>
    <row r="18" spans="1:10" ht="18.75" thickBot="1" x14ac:dyDescent="0.3">
      <c r="C18" s="115" t="s">
        <v>82</v>
      </c>
      <c r="E18" s="118">
        <f>'Fondo 7'!G2</f>
        <v>7</v>
      </c>
    </row>
    <row r="19" spans="1:10" ht="18.75" thickBot="1" x14ac:dyDescent="0.3">
      <c r="C19" s="115" t="s">
        <v>88</v>
      </c>
      <c r="E19" s="119">
        <f>'Fondo 5'!C2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4'!C2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7'!D2</f>
        <v>349461</v>
      </c>
    </row>
    <row r="23" spans="1:10" ht="18.75" thickBot="1" x14ac:dyDescent="0.3">
      <c r="C23" s="115" t="s">
        <v>83</v>
      </c>
      <c r="E23" s="119">
        <f>'Fondo 7'!E2</f>
        <v>539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F36" sqref="F36"/>
      <selection pane="bottomLeft" activeCell="G13" sqref="G13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300000</v>
      </c>
      <c r="D2" s="83">
        <f>G56</f>
        <v>302427</v>
      </c>
      <c r="E2" s="110">
        <f>C2-D2+B2</f>
        <v>-2427</v>
      </c>
      <c r="G2" s="112">
        <v>8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9">
        <v>42948</v>
      </c>
      <c r="C7" s="122" t="s">
        <v>46</v>
      </c>
      <c r="D7" s="132">
        <v>3891972</v>
      </c>
      <c r="E7" s="122" t="s">
        <v>146</v>
      </c>
      <c r="F7" s="122" t="s">
        <v>178</v>
      </c>
      <c r="G7" s="143">
        <v>132138</v>
      </c>
      <c r="H7" s="120"/>
    </row>
    <row r="8" spans="1:9" s="67" customFormat="1" ht="14.25" customHeight="1" x14ac:dyDescent="0.2">
      <c r="A8" s="68"/>
      <c r="B8" s="136">
        <v>42949</v>
      </c>
      <c r="C8" s="137" t="s">
        <v>38</v>
      </c>
      <c r="D8" s="132">
        <v>77676</v>
      </c>
      <c r="E8" s="137" t="s">
        <v>42</v>
      </c>
      <c r="F8" s="122" t="s">
        <v>179</v>
      </c>
      <c r="G8" s="143">
        <v>9000</v>
      </c>
      <c r="H8" s="106"/>
    </row>
    <row r="9" spans="1:9" s="67" customFormat="1" ht="14.25" customHeight="1" x14ac:dyDescent="0.2">
      <c r="A9" s="68"/>
      <c r="B9" s="136">
        <v>42949</v>
      </c>
      <c r="C9" s="137" t="s">
        <v>38</v>
      </c>
      <c r="D9" s="133">
        <v>620098</v>
      </c>
      <c r="E9" s="137" t="s">
        <v>170</v>
      </c>
      <c r="F9" s="122" t="s">
        <v>37</v>
      </c>
      <c r="G9" s="143">
        <v>14000</v>
      </c>
      <c r="H9" s="106"/>
    </row>
    <row r="10" spans="1:9" s="67" customFormat="1" ht="14.25" customHeight="1" x14ac:dyDescent="0.2">
      <c r="A10" s="68"/>
      <c r="B10" s="136">
        <v>42950</v>
      </c>
      <c r="C10" s="137" t="s">
        <v>68</v>
      </c>
      <c r="D10" s="98">
        <v>597032261078</v>
      </c>
      <c r="E10" s="103" t="s">
        <v>161</v>
      </c>
      <c r="F10" s="122" t="s">
        <v>37</v>
      </c>
      <c r="G10" s="126">
        <v>1300</v>
      </c>
      <c r="H10" s="106"/>
    </row>
    <row r="11" spans="1:9" s="67" customFormat="1" ht="14.25" customHeight="1" x14ac:dyDescent="0.2">
      <c r="A11" s="68"/>
      <c r="B11" s="136">
        <v>42950</v>
      </c>
      <c r="C11" s="137" t="s">
        <v>38</v>
      </c>
      <c r="D11" s="98">
        <v>951808</v>
      </c>
      <c r="E11" s="103" t="s">
        <v>180</v>
      </c>
      <c r="F11" s="104" t="s">
        <v>181</v>
      </c>
      <c r="G11" s="106">
        <v>1800</v>
      </c>
      <c r="H11" s="106"/>
    </row>
    <row r="12" spans="1:9" s="67" customFormat="1" ht="14.25" customHeight="1" x14ac:dyDescent="0.2">
      <c r="A12" s="68"/>
      <c r="B12" s="136">
        <v>42950</v>
      </c>
      <c r="C12" s="137" t="s">
        <v>38</v>
      </c>
      <c r="D12" s="98">
        <v>135319</v>
      </c>
      <c r="E12" s="103" t="s">
        <v>42</v>
      </c>
      <c r="F12" s="104" t="s">
        <v>182</v>
      </c>
      <c r="G12" s="106">
        <v>9000</v>
      </c>
      <c r="H12" s="106"/>
    </row>
    <row r="13" spans="1:9" s="67" customFormat="1" ht="14.25" customHeight="1" x14ac:dyDescent="0.2">
      <c r="A13" s="68"/>
      <c r="B13" s="136">
        <v>42950</v>
      </c>
      <c r="C13" s="94" t="s">
        <v>46</v>
      </c>
      <c r="D13" s="98">
        <v>83750702</v>
      </c>
      <c r="E13" s="103" t="s">
        <v>146</v>
      </c>
      <c r="F13" s="104" t="s">
        <v>36</v>
      </c>
      <c r="G13" s="106">
        <v>17078</v>
      </c>
      <c r="H13" s="106"/>
    </row>
    <row r="14" spans="1:9" s="67" customFormat="1" ht="14.25" customHeight="1" x14ac:dyDescent="0.2">
      <c r="A14" s="68"/>
      <c r="B14" s="135">
        <v>42951</v>
      </c>
      <c r="C14" s="94" t="s">
        <v>38</v>
      </c>
      <c r="D14" s="101">
        <v>11384</v>
      </c>
      <c r="E14" s="96" t="s">
        <v>42</v>
      </c>
      <c r="F14" s="95" t="s">
        <v>56</v>
      </c>
      <c r="G14" s="128">
        <v>8500</v>
      </c>
      <c r="H14" s="106"/>
    </row>
    <row r="15" spans="1:9" s="67" customFormat="1" ht="14.25" customHeight="1" x14ac:dyDescent="0.2">
      <c r="A15" s="68"/>
      <c r="B15" s="121">
        <v>42951</v>
      </c>
      <c r="C15" s="94" t="s">
        <v>38</v>
      </c>
      <c r="D15" s="101">
        <v>1426863091</v>
      </c>
      <c r="E15" s="95" t="s">
        <v>183</v>
      </c>
      <c r="F15" s="95" t="s">
        <v>169</v>
      </c>
      <c r="G15" s="128">
        <v>4900</v>
      </c>
      <c r="H15" s="106"/>
    </row>
    <row r="16" spans="1:9" s="67" customFormat="1" ht="14.25" customHeight="1" x14ac:dyDescent="0.2">
      <c r="A16" s="68"/>
      <c r="B16" s="121">
        <v>42951</v>
      </c>
      <c r="C16" s="94" t="s">
        <v>38</v>
      </c>
      <c r="D16" s="101">
        <v>968425301</v>
      </c>
      <c r="E16" s="95" t="s">
        <v>183</v>
      </c>
      <c r="F16" s="95" t="s">
        <v>169</v>
      </c>
      <c r="G16" s="128">
        <v>4900</v>
      </c>
      <c r="H16" s="95"/>
      <c r="I16" s="69"/>
    </row>
    <row r="17" spans="1:12" s="67" customFormat="1" ht="14.25" customHeight="1" x14ac:dyDescent="0.2">
      <c r="A17" s="68"/>
      <c r="B17" s="121">
        <v>42951</v>
      </c>
      <c r="C17" s="94" t="s">
        <v>38</v>
      </c>
      <c r="D17" s="100">
        <v>2527</v>
      </c>
      <c r="E17" s="95" t="s">
        <v>127</v>
      </c>
      <c r="F17" s="95" t="s">
        <v>184</v>
      </c>
      <c r="G17" s="128">
        <v>1780</v>
      </c>
      <c r="H17" s="106"/>
      <c r="I17" s="69"/>
    </row>
    <row r="18" spans="1:12" s="67" customFormat="1" ht="14.25" customHeight="1" x14ac:dyDescent="0.2">
      <c r="A18" s="68"/>
      <c r="B18" s="121">
        <v>42951</v>
      </c>
      <c r="C18" s="95" t="s">
        <v>75</v>
      </c>
      <c r="D18" s="100">
        <v>7014600</v>
      </c>
      <c r="E18" s="95" t="s">
        <v>185</v>
      </c>
      <c r="F18" s="95" t="s">
        <v>77</v>
      </c>
      <c r="G18" s="128">
        <v>20000</v>
      </c>
      <c r="H18" s="106"/>
      <c r="I18" s="69"/>
    </row>
    <row r="19" spans="1:12" s="67" customFormat="1" ht="14.25" customHeight="1" x14ac:dyDescent="0.2">
      <c r="A19" s="68"/>
      <c r="B19" s="90">
        <v>42954</v>
      </c>
      <c r="C19" s="95" t="s">
        <v>46</v>
      </c>
      <c r="D19" s="100">
        <v>83750721</v>
      </c>
      <c r="E19" s="95" t="s">
        <v>146</v>
      </c>
      <c r="F19" s="95" t="s">
        <v>36</v>
      </c>
      <c r="G19" s="128">
        <v>78031</v>
      </c>
      <c r="H19" s="106"/>
      <c r="I19" s="69"/>
    </row>
    <row r="20" spans="1:12" s="67" customFormat="1" ht="14.25" customHeight="1" x14ac:dyDescent="0.2">
      <c r="A20" s="68"/>
      <c r="B20" s="90"/>
      <c r="C20" s="95"/>
      <c r="D20" s="100"/>
      <c r="E20" s="95"/>
      <c r="F20" s="95"/>
      <c r="G20" s="107"/>
      <c r="H20" s="106"/>
      <c r="I20" s="69"/>
    </row>
    <row r="21" spans="1:12" s="67" customFormat="1" ht="14.25" customHeight="1" x14ac:dyDescent="0.2">
      <c r="A21" s="68"/>
      <c r="B21" s="90"/>
      <c r="C21" s="95"/>
      <c r="D21" s="99"/>
      <c r="E21" s="95"/>
      <c r="F21" s="95"/>
      <c r="G21" s="107"/>
      <c r="H21" s="106"/>
      <c r="I21" s="69"/>
    </row>
    <row r="22" spans="1:12" s="67" customFormat="1" ht="14.25" customHeight="1" x14ac:dyDescent="0.2">
      <c r="A22" s="68"/>
      <c r="B22" s="90"/>
      <c r="C22" s="95"/>
      <c r="D22" s="100"/>
      <c r="E22" s="95"/>
      <c r="F22" s="95"/>
      <c r="G22" s="107"/>
      <c r="H22" s="95"/>
      <c r="I22" s="69"/>
    </row>
    <row r="23" spans="1:12" s="67" customFormat="1" ht="14.25" customHeight="1" x14ac:dyDescent="0.2">
      <c r="A23" s="68"/>
      <c r="B23" s="90"/>
      <c r="C23" s="95"/>
      <c r="D23" s="100"/>
      <c r="E23" s="95"/>
      <c r="F23" s="95"/>
      <c r="G23" s="107"/>
      <c r="H23" s="95"/>
      <c r="I23" s="69"/>
    </row>
    <row r="24" spans="1:12" s="67" customFormat="1" ht="14.25" customHeight="1" x14ac:dyDescent="0.2">
      <c r="A24" s="68"/>
      <c r="B24" s="90"/>
      <c r="C24" s="95"/>
      <c r="D24" s="127"/>
      <c r="E24" s="96"/>
      <c r="F24" s="96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100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302427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47573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713938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302427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E24" sqref="E24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1"/>
      <c r="B15" s="141"/>
      <c r="C15" s="141"/>
      <c r="D15" s="141"/>
      <c r="E15" s="141"/>
      <c r="F15" s="141"/>
      <c r="G15" s="141"/>
      <c r="H15" s="141"/>
    </row>
    <row r="16" spans="1:8" ht="12.75" customHeight="1" x14ac:dyDescent="0.35">
      <c r="A16" s="141"/>
      <c r="B16" s="141"/>
      <c r="C16" s="141"/>
      <c r="D16" s="141"/>
      <c r="E16" s="141"/>
      <c r="F16" s="141"/>
      <c r="G16" s="141"/>
      <c r="H16" s="141"/>
    </row>
    <row r="17" spans="1:10" ht="12.75" customHeight="1" thickBot="1" x14ac:dyDescent="0.4">
      <c r="A17" s="141"/>
      <c r="B17" s="141"/>
      <c r="C17" s="141"/>
      <c r="D17" s="141"/>
      <c r="E17" s="141"/>
      <c r="F17" s="141"/>
      <c r="G17" s="141"/>
      <c r="H17" s="141"/>
    </row>
    <row r="18" spans="1:10" ht="18.75" thickBot="1" x14ac:dyDescent="0.3">
      <c r="C18" s="115" t="s">
        <v>82</v>
      </c>
      <c r="E18" s="118">
        <f>'Fondo 8'!G2</f>
        <v>8</v>
      </c>
    </row>
    <row r="19" spans="1:10" ht="18.75" thickBot="1" x14ac:dyDescent="0.3">
      <c r="C19" s="115" t="s">
        <v>88</v>
      </c>
      <c r="E19" s="119">
        <f>'Fondo 8'!C2</f>
        <v>300000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8'!D2</f>
        <v>302427</v>
      </c>
      <c r="J21" t="s">
        <v>191</v>
      </c>
    </row>
    <row r="22" spans="1:10" ht="18.75" thickBot="1" x14ac:dyDescent="0.3">
      <c r="C22" s="115" t="s">
        <v>81</v>
      </c>
      <c r="E22" s="119">
        <f>'Fondo 7'!D2</f>
        <v>349461</v>
      </c>
    </row>
    <row r="23" spans="1:10" ht="18.75" thickBot="1" x14ac:dyDescent="0.3">
      <c r="C23" s="115" t="s">
        <v>83</v>
      </c>
      <c r="E23" s="119">
        <f>'Fondo 8'!E2</f>
        <v>-2427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8" activePane="bottomLeft" state="frozen"/>
      <selection activeCell="G26" sqref="G26"/>
      <selection pane="bottomLeft" activeCell="E19" sqref="E19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350501</v>
      </c>
      <c r="E2" s="110">
        <f>C2-D2+B2</f>
        <v>-501</v>
      </c>
      <c r="G2" s="112">
        <v>9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36">
        <v>42954</v>
      </c>
      <c r="C7" s="137" t="s">
        <v>38</v>
      </c>
      <c r="D7" s="132">
        <v>1266</v>
      </c>
      <c r="E7" s="137" t="s">
        <v>65</v>
      </c>
      <c r="F7" s="137" t="s">
        <v>56</v>
      </c>
      <c r="G7" s="147">
        <v>4500</v>
      </c>
      <c r="H7" s="120"/>
    </row>
    <row r="8" spans="1:9" s="67" customFormat="1" ht="14.25" customHeight="1" x14ac:dyDescent="0.2">
      <c r="A8" s="68"/>
      <c r="B8" s="136">
        <v>42955</v>
      </c>
      <c r="C8" s="137" t="s">
        <v>68</v>
      </c>
      <c r="D8" s="145">
        <v>597032787592</v>
      </c>
      <c r="E8" s="137" t="s">
        <v>60</v>
      </c>
      <c r="F8" s="137" t="s">
        <v>56</v>
      </c>
      <c r="G8" s="147">
        <v>12100</v>
      </c>
      <c r="H8" s="106"/>
    </row>
    <row r="9" spans="1:9" s="67" customFormat="1" ht="14.25" customHeight="1" x14ac:dyDescent="0.2">
      <c r="A9" s="68"/>
      <c r="B9" s="136">
        <v>42954</v>
      </c>
      <c r="C9" s="137" t="s">
        <v>38</v>
      </c>
      <c r="D9" s="142">
        <v>597029666407</v>
      </c>
      <c r="E9" s="137" t="s">
        <v>186</v>
      </c>
      <c r="F9" s="137" t="s">
        <v>187</v>
      </c>
      <c r="G9" s="147">
        <v>7000</v>
      </c>
      <c r="H9" s="106"/>
    </row>
    <row r="10" spans="1:9" s="67" customFormat="1" ht="14.25" customHeight="1" x14ac:dyDescent="0.2">
      <c r="A10" s="68"/>
      <c r="B10" s="136">
        <v>42954</v>
      </c>
      <c r="C10" s="137" t="s">
        <v>38</v>
      </c>
      <c r="D10" s="98">
        <v>1436183757</v>
      </c>
      <c r="E10" s="103" t="s">
        <v>189</v>
      </c>
      <c r="F10" s="137" t="s">
        <v>164</v>
      </c>
      <c r="G10" s="106">
        <v>3300</v>
      </c>
      <c r="H10" s="106"/>
    </row>
    <row r="11" spans="1:9" s="67" customFormat="1" ht="14.25" customHeight="1" x14ac:dyDescent="0.2">
      <c r="A11" s="68"/>
      <c r="B11" s="136">
        <v>42954</v>
      </c>
      <c r="C11" s="137" t="s">
        <v>38</v>
      </c>
      <c r="D11" s="98">
        <v>620296</v>
      </c>
      <c r="E11" s="103" t="s">
        <v>186</v>
      </c>
      <c r="F11" s="106" t="s">
        <v>37</v>
      </c>
      <c r="G11" s="106">
        <v>6900</v>
      </c>
      <c r="H11" s="106"/>
    </row>
    <row r="12" spans="1:9" s="67" customFormat="1" ht="14.25" customHeight="1" x14ac:dyDescent="0.2">
      <c r="A12" s="68"/>
      <c r="B12" s="136">
        <v>42954</v>
      </c>
      <c r="C12" s="137" t="s">
        <v>38</v>
      </c>
      <c r="D12" s="98">
        <v>21181</v>
      </c>
      <c r="E12" s="103" t="s">
        <v>94</v>
      </c>
      <c r="F12" s="106" t="s">
        <v>188</v>
      </c>
      <c r="G12" s="106">
        <v>2280</v>
      </c>
      <c r="H12" s="106"/>
    </row>
    <row r="13" spans="1:9" s="67" customFormat="1" ht="14.25" customHeight="1" x14ac:dyDescent="0.2">
      <c r="A13" s="68"/>
      <c r="B13" s="136">
        <v>42954</v>
      </c>
      <c r="C13" s="94" t="s">
        <v>38</v>
      </c>
      <c r="D13" s="98">
        <v>1414441382</v>
      </c>
      <c r="E13" s="103" t="s">
        <v>189</v>
      </c>
      <c r="F13" s="106" t="s">
        <v>164</v>
      </c>
      <c r="G13" s="106">
        <v>3000</v>
      </c>
      <c r="H13" s="106"/>
    </row>
    <row r="14" spans="1:9" s="67" customFormat="1" ht="14.25" customHeight="1" x14ac:dyDescent="0.2">
      <c r="A14" s="68"/>
      <c r="B14" s="136">
        <v>42955</v>
      </c>
      <c r="C14" s="94" t="s">
        <v>38</v>
      </c>
      <c r="D14" s="101">
        <v>6203442</v>
      </c>
      <c r="E14" s="96" t="s">
        <v>190</v>
      </c>
      <c r="F14" s="96" t="s">
        <v>37</v>
      </c>
      <c r="G14" s="107">
        <v>14000</v>
      </c>
      <c r="H14" s="106"/>
    </row>
    <row r="15" spans="1:9" s="67" customFormat="1" ht="14.25" customHeight="1" x14ac:dyDescent="0.2">
      <c r="A15" s="68"/>
      <c r="B15" s="135">
        <v>42949</v>
      </c>
      <c r="C15" s="94" t="s">
        <v>38</v>
      </c>
      <c r="D15" s="101">
        <v>113813</v>
      </c>
      <c r="E15" s="96" t="s">
        <v>146</v>
      </c>
      <c r="F15" s="96" t="s">
        <v>118</v>
      </c>
      <c r="G15" s="107">
        <v>11000</v>
      </c>
      <c r="H15" s="106"/>
    </row>
    <row r="16" spans="1:9" s="67" customFormat="1" ht="14.25" customHeight="1" x14ac:dyDescent="0.2">
      <c r="A16" s="68"/>
      <c r="B16" s="136">
        <v>42955</v>
      </c>
      <c r="C16" s="94" t="s">
        <v>38</v>
      </c>
      <c r="D16" s="101">
        <v>113938</v>
      </c>
      <c r="E16" s="96" t="s">
        <v>146</v>
      </c>
      <c r="F16" s="96" t="s">
        <v>118</v>
      </c>
      <c r="G16" s="107">
        <v>6000</v>
      </c>
      <c r="H16" s="95"/>
      <c r="I16" s="69"/>
    </row>
    <row r="17" spans="1:12" s="67" customFormat="1" ht="14.25" customHeight="1" x14ac:dyDescent="0.2">
      <c r="A17" s="68"/>
      <c r="B17" s="135">
        <v>42951</v>
      </c>
      <c r="C17" s="94" t="s">
        <v>46</v>
      </c>
      <c r="D17" s="127">
        <v>84936571</v>
      </c>
      <c r="E17" s="96" t="s">
        <v>146</v>
      </c>
      <c r="F17" s="96" t="s">
        <v>36</v>
      </c>
      <c r="G17" s="107">
        <v>198479</v>
      </c>
      <c r="H17" s="106"/>
      <c r="I17" s="69"/>
    </row>
    <row r="18" spans="1:12" s="67" customFormat="1" ht="14.25" customHeight="1" x14ac:dyDescent="0.2">
      <c r="A18" s="68"/>
      <c r="B18" s="135">
        <v>42956</v>
      </c>
      <c r="C18" s="96" t="s">
        <v>38</v>
      </c>
      <c r="D18" s="127">
        <v>620351</v>
      </c>
      <c r="E18" s="96" t="s">
        <v>65</v>
      </c>
      <c r="F18" s="96" t="s">
        <v>37</v>
      </c>
      <c r="G18" s="107">
        <v>4500</v>
      </c>
      <c r="H18" s="106"/>
      <c r="I18" s="69"/>
    </row>
    <row r="19" spans="1:12" s="67" customFormat="1" ht="14.25" customHeight="1" x14ac:dyDescent="0.2">
      <c r="A19" s="68"/>
      <c r="B19" s="91">
        <v>42956</v>
      </c>
      <c r="C19" s="96" t="s">
        <v>38</v>
      </c>
      <c r="D19" s="127">
        <v>135123</v>
      </c>
      <c r="E19" s="96" t="s">
        <v>146</v>
      </c>
      <c r="F19" s="96" t="s">
        <v>49</v>
      </c>
      <c r="G19" s="107">
        <v>4970</v>
      </c>
      <c r="H19" s="106"/>
      <c r="I19" s="69"/>
    </row>
    <row r="20" spans="1:12" s="67" customFormat="1" ht="14.25" customHeight="1" x14ac:dyDescent="0.2">
      <c r="A20" s="68"/>
      <c r="B20" s="91">
        <v>42956</v>
      </c>
      <c r="C20" s="96" t="s">
        <v>38</v>
      </c>
      <c r="D20" s="127">
        <v>620388</v>
      </c>
      <c r="E20" s="96" t="s">
        <v>161</v>
      </c>
      <c r="F20" s="96" t="s">
        <v>37</v>
      </c>
      <c r="G20" s="107">
        <v>2080</v>
      </c>
      <c r="H20" s="106"/>
      <c r="I20" s="69"/>
    </row>
    <row r="21" spans="1:12" s="67" customFormat="1" ht="14.25" customHeight="1" x14ac:dyDescent="0.2">
      <c r="A21" s="68"/>
      <c r="B21" s="91">
        <v>42956</v>
      </c>
      <c r="C21" s="96" t="s">
        <v>38</v>
      </c>
      <c r="D21" s="101">
        <v>620397</v>
      </c>
      <c r="E21" s="96" t="s">
        <v>59</v>
      </c>
      <c r="F21" s="96" t="s">
        <v>37</v>
      </c>
      <c r="G21" s="107">
        <v>21000</v>
      </c>
      <c r="H21" s="106"/>
      <c r="I21" s="69"/>
    </row>
    <row r="22" spans="1:12" s="67" customFormat="1" ht="14.25" customHeight="1" x14ac:dyDescent="0.2">
      <c r="A22" s="68"/>
      <c r="B22" s="91">
        <v>42956</v>
      </c>
      <c r="C22" s="96" t="s">
        <v>38</v>
      </c>
      <c r="D22" s="127">
        <v>11520</v>
      </c>
      <c r="E22" s="96" t="s">
        <v>42</v>
      </c>
      <c r="F22" s="96" t="s">
        <v>56</v>
      </c>
      <c r="G22" s="107">
        <v>9000</v>
      </c>
      <c r="H22" s="95"/>
      <c r="I22" s="69"/>
    </row>
    <row r="23" spans="1:12" s="67" customFormat="1" ht="14.25" customHeight="1" x14ac:dyDescent="0.2">
      <c r="A23" s="68"/>
      <c r="B23" s="90">
        <v>42957</v>
      </c>
      <c r="C23" s="95" t="s">
        <v>68</v>
      </c>
      <c r="D23" s="100">
        <v>597032787592</v>
      </c>
      <c r="E23" s="96" t="s">
        <v>42</v>
      </c>
      <c r="F23" s="96" t="s">
        <v>56</v>
      </c>
      <c r="G23" s="107">
        <v>8150</v>
      </c>
      <c r="H23" s="95"/>
      <c r="I23" s="69"/>
    </row>
    <row r="24" spans="1:12" s="67" customFormat="1" ht="14.25" customHeight="1" x14ac:dyDescent="0.2">
      <c r="A24" s="68"/>
      <c r="B24" s="90">
        <v>42957</v>
      </c>
      <c r="C24" s="95" t="s">
        <v>38</v>
      </c>
      <c r="D24" s="127">
        <v>5936163</v>
      </c>
      <c r="E24" s="96" t="s">
        <v>192</v>
      </c>
      <c r="F24" s="96" t="s">
        <v>193</v>
      </c>
      <c r="G24" s="107">
        <v>4280</v>
      </c>
      <c r="H24" s="95"/>
      <c r="I24" s="69"/>
    </row>
    <row r="25" spans="1:12" s="67" customFormat="1" ht="14.25" customHeight="1" x14ac:dyDescent="0.2">
      <c r="A25" s="68"/>
      <c r="B25" s="90">
        <v>42957</v>
      </c>
      <c r="C25" s="95" t="s">
        <v>38</v>
      </c>
      <c r="D25" s="99">
        <v>2472</v>
      </c>
      <c r="E25" s="95" t="s">
        <v>194</v>
      </c>
      <c r="F25" s="95" t="s">
        <v>45</v>
      </c>
      <c r="G25" s="107">
        <v>2250</v>
      </c>
      <c r="H25" s="95"/>
      <c r="I25" s="69"/>
    </row>
    <row r="26" spans="1:12" s="67" customFormat="1" ht="14.25" customHeight="1" x14ac:dyDescent="0.2">
      <c r="A26" s="68"/>
      <c r="B26" s="90">
        <v>42957</v>
      </c>
      <c r="C26" s="95" t="s">
        <v>38</v>
      </c>
      <c r="D26" s="99">
        <v>969970518</v>
      </c>
      <c r="E26" s="95" t="s">
        <v>186</v>
      </c>
      <c r="F26" s="95" t="s">
        <v>187</v>
      </c>
      <c r="G26" s="107">
        <v>5432</v>
      </c>
      <c r="H26" s="95"/>
      <c r="I26" s="69"/>
    </row>
    <row r="27" spans="1:12" s="67" customFormat="1" ht="14.25" customHeight="1" x14ac:dyDescent="0.2">
      <c r="A27" s="68"/>
      <c r="B27" s="90">
        <v>42961</v>
      </c>
      <c r="C27" s="95" t="s">
        <v>68</v>
      </c>
      <c r="D27" s="100">
        <v>597032787592</v>
      </c>
      <c r="E27" s="95" t="s">
        <v>65</v>
      </c>
      <c r="F27" s="95" t="s">
        <v>56</v>
      </c>
      <c r="G27" s="107">
        <v>4500</v>
      </c>
      <c r="H27" s="95"/>
      <c r="I27" s="69"/>
    </row>
    <row r="28" spans="1:12" s="67" customFormat="1" ht="14.25" customHeight="1" x14ac:dyDescent="0.2">
      <c r="A28" s="68"/>
      <c r="B28" s="90">
        <v>42963</v>
      </c>
      <c r="C28" s="95" t="s">
        <v>46</v>
      </c>
      <c r="D28" s="99">
        <v>2040</v>
      </c>
      <c r="E28" s="95" t="s">
        <v>146</v>
      </c>
      <c r="F28" s="95" t="s">
        <v>154</v>
      </c>
      <c r="G28" s="107">
        <v>14480</v>
      </c>
      <c r="H28" s="95"/>
      <c r="I28" s="69"/>
    </row>
    <row r="29" spans="1:12" s="67" customFormat="1" ht="14.25" customHeight="1" x14ac:dyDescent="0.2">
      <c r="A29" s="68"/>
      <c r="B29" s="90">
        <v>42961</v>
      </c>
      <c r="C29" s="95" t="s">
        <v>38</v>
      </c>
      <c r="D29" s="99">
        <v>140232</v>
      </c>
      <c r="E29" s="95" t="s">
        <v>94</v>
      </c>
      <c r="F29" s="95" t="s">
        <v>195</v>
      </c>
      <c r="G29" s="107">
        <v>1300</v>
      </c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350501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-501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762012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350501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G26" sqref="G26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4"/>
      <c r="B15" s="144"/>
      <c r="C15" s="144"/>
      <c r="D15" s="144"/>
      <c r="E15" s="144"/>
      <c r="F15" s="144"/>
      <c r="G15" s="144"/>
      <c r="H15" s="144"/>
    </row>
    <row r="16" spans="1:8" ht="12.75" customHeight="1" x14ac:dyDescent="0.35">
      <c r="A16" s="144"/>
      <c r="B16" s="144"/>
      <c r="C16" s="144"/>
      <c r="D16" s="144"/>
      <c r="E16" s="144"/>
      <c r="F16" s="144"/>
      <c r="G16" s="144"/>
      <c r="H16" s="144"/>
    </row>
    <row r="17" spans="1:10" ht="12.75" customHeight="1" thickBot="1" x14ac:dyDescent="0.4">
      <c r="A17" s="144"/>
      <c r="B17" s="144"/>
      <c r="C17" s="144"/>
      <c r="D17" s="144"/>
      <c r="E17" s="144"/>
      <c r="F17" s="144"/>
      <c r="G17" s="144"/>
      <c r="H17" s="144"/>
    </row>
    <row r="18" spans="1:10" ht="18.75" thickBot="1" x14ac:dyDescent="0.3">
      <c r="C18" s="115" t="s">
        <v>82</v>
      </c>
      <c r="E18" s="118">
        <f>'Fondo 9'!G2</f>
        <v>9</v>
      </c>
    </row>
    <row r="19" spans="1:10" ht="18.75" thickBot="1" x14ac:dyDescent="0.3">
      <c r="C19" s="115" t="s">
        <v>88</v>
      </c>
      <c r="E19" s="119">
        <f>'Fondo 9'!C2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9'!C2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9'!D2</f>
        <v>350501</v>
      </c>
    </row>
    <row r="23" spans="1:10" ht="18.75" thickBot="1" x14ac:dyDescent="0.3">
      <c r="C23" s="115" t="s">
        <v>83</v>
      </c>
      <c r="E23" s="119">
        <f>'Fondo 9'!E2</f>
        <v>-501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H22" sqref="H22"/>
      <selection pane="bottomLeft" activeCell="H7" sqref="H7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350723</v>
      </c>
      <c r="E2" s="110">
        <f>C2-D2+B2</f>
        <v>-723</v>
      </c>
      <c r="G2" s="112">
        <v>10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36">
        <v>42957</v>
      </c>
      <c r="C7" s="137" t="s">
        <v>46</v>
      </c>
      <c r="D7" s="132">
        <v>85146131</v>
      </c>
      <c r="E7" s="137" t="s">
        <v>146</v>
      </c>
      <c r="F7" s="137" t="s">
        <v>36</v>
      </c>
      <c r="G7" s="147">
        <v>154160</v>
      </c>
      <c r="H7" s="120" t="s">
        <v>196</v>
      </c>
    </row>
    <row r="8" spans="1:9" s="67" customFormat="1" ht="14.25" customHeight="1" x14ac:dyDescent="0.2">
      <c r="A8" s="68"/>
      <c r="B8" s="136">
        <v>42957</v>
      </c>
      <c r="C8" s="137" t="s">
        <v>46</v>
      </c>
      <c r="D8" s="145">
        <v>480610</v>
      </c>
      <c r="E8" s="137" t="s">
        <v>198</v>
      </c>
      <c r="F8" s="137" t="s">
        <v>197</v>
      </c>
      <c r="G8" s="147">
        <v>48993</v>
      </c>
      <c r="H8" s="120" t="s">
        <v>196</v>
      </c>
    </row>
    <row r="9" spans="1:9" s="67" customFormat="1" ht="14.25" customHeight="1" x14ac:dyDescent="0.2">
      <c r="A9" s="68"/>
      <c r="B9" s="136">
        <v>42964</v>
      </c>
      <c r="C9" s="137" t="s">
        <v>38</v>
      </c>
      <c r="D9" s="142">
        <v>5099</v>
      </c>
      <c r="E9" s="137" t="s">
        <v>199</v>
      </c>
      <c r="F9" s="137" t="s">
        <v>45</v>
      </c>
      <c r="G9" s="147">
        <v>2400</v>
      </c>
      <c r="H9" s="120" t="s">
        <v>196</v>
      </c>
    </row>
    <row r="10" spans="1:9" s="67" customFormat="1" ht="14.25" customHeight="1" x14ac:dyDescent="0.2">
      <c r="A10" s="68"/>
      <c r="B10" s="136">
        <v>42963</v>
      </c>
      <c r="C10" s="137" t="s">
        <v>46</v>
      </c>
      <c r="D10" s="148">
        <v>5680</v>
      </c>
      <c r="E10" s="103" t="s">
        <v>146</v>
      </c>
      <c r="F10" s="137" t="s">
        <v>200</v>
      </c>
      <c r="G10" s="106">
        <v>6800</v>
      </c>
      <c r="H10" s="120" t="s">
        <v>196</v>
      </c>
    </row>
    <row r="11" spans="1:9" s="67" customFormat="1" ht="14.25" customHeight="1" x14ac:dyDescent="0.2">
      <c r="A11" s="68"/>
      <c r="B11" s="136">
        <v>42963</v>
      </c>
      <c r="C11" s="137" t="s">
        <v>38</v>
      </c>
      <c r="D11" s="98">
        <v>20731</v>
      </c>
      <c r="E11" s="103" t="s">
        <v>55</v>
      </c>
      <c r="F11" s="106" t="s">
        <v>37</v>
      </c>
      <c r="G11" s="106">
        <v>14000</v>
      </c>
      <c r="H11" s="120" t="s">
        <v>196</v>
      </c>
    </row>
    <row r="12" spans="1:9" s="67" customFormat="1" ht="14.25" customHeight="1" x14ac:dyDescent="0.2">
      <c r="A12" s="68"/>
      <c r="B12" s="136">
        <v>42963</v>
      </c>
      <c r="C12" s="137" t="s">
        <v>46</v>
      </c>
      <c r="D12" s="98">
        <v>2039</v>
      </c>
      <c r="E12" s="103" t="s">
        <v>146</v>
      </c>
      <c r="F12" s="106" t="s">
        <v>154</v>
      </c>
      <c r="G12" s="106">
        <v>34910</v>
      </c>
      <c r="H12" s="120" t="s">
        <v>196</v>
      </c>
    </row>
    <row r="13" spans="1:9" s="67" customFormat="1" ht="14.25" customHeight="1" x14ac:dyDescent="0.2">
      <c r="A13" s="68"/>
      <c r="B13" s="136">
        <v>42963</v>
      </c>
      <c r="C13" s="94" t="s">
        <v>38</v>
      </c>
      <c r="D13" s="98">
        <v>1135877266</v>
      </c>
      <c r="E13" s="103" t="s">
        <v>186</v>
      </c>
      <c r="F13" s="106" t="s">
        <v>201</v>
      </c>
      <c r="G13" s="106">
        <v>6500</v>
      </c>
      <c r="H13" s="120" t="s">
        <v>196</v>
      </c>
    </row>
    <row r="14" spans="1:9" s="67" customFormat="1" ht="14.25" customHeight="1" x14ac:dyDescent="0.2">
      <c r="A14" s="68"/>
      <c r="B14" s="136">
        <v>42963</v>
      </c>
      <c r="C14" s="94" t="s">
        <v>38</v>
      </c>
      <c r="D14" s="101">
        <v>1135877265</v>
      </c>
      <c r="E14" s="96" t="s">
        <v>161</v>
      </c>
      <c r="F14" s="106" t="s">
        <v>201</v>
      </c>
      <c r="G14" s="107">
        <v>3080</v>
      </c>
      <c r="H14" s="120" t="s">
        <v>196</v>
      </c>
    </row>
    <row r="15" spans="1:9" s="67" customFormat="1" ht="14.25" customHeight="1" x14ac:dyDescent="0.2">
      <c r="A15" s="68"/>
      <c r="B15" s="135">
        <v>42963</v>
      </c>
      <c r="C15" s="94" t="s">
        <v>38</v>
      </c>
      <c r="D15" s="101">
        <v>141400</v>
      </c>
      <c r="E15" s="96" t="s">
        <v>65</v>
      </c>
      <c r="F15" s="96" t="s">
        <v>202</v>
      </c>
      <c r="G15" s="107">
        <v>3790</v>
      </c>
      <c r="H15" s="120" t="s">
        <v>196</v>
      </c>
    </row>
    <row r="16" spans="1:9" s="67" customFormat="1" ht="14.25" customHeight="1" x14ac:dyDescent="0.2">
      <c r="A16" s="68"/>
      <c r="B16" s="136">
        <v>42963</v>
      </c>
      <c r="C16" s="94" t="s">
        <v>38</v>
      </c>
      <c r="D16" s="101">
        <v>11505</v>
      </c>
      <c r="E16" s="96" t="s">
        <v>42</v>
      </c>
      <c r="F16" s="96" t="s">
        <v>56</v>
      </c>
      <c r="G16" s="107">
        <v>9300</v>
      </c>
      <c r="H16" s="120" t="s">
        <v>196</v>
      </c>
      <c r="I16" s="69"/>
    </row>
    <row r="17" spans="1:12" s="67" customFormat="1" ht="14.25" customHeight="1" x14ac:dyDescent="0.2">
      <c r="A17" s="68"/>
      <c r="B17" s="135">
        <v>42963</v>
      </c>
      <c r="C17" s="94" t="s">
        <v>68</v>
      </c>
      <c r="D17" s="127">
        <v>597029435782</v>
      </c>
      <c r="E17" s="96" t="s">
        <v>207</v>
      </c>
      <c r="F17" s="96" t="s">
        <v>71</v>
      </c>
      <c r="G17" s="107">
        <v>9000</v>
      </c>
      <c r="H17" s="120" t="s">
        <v>196</v>
      </c>
      <c r="I17" s="69"/>
    </row>
    <row r="18" spans="1:12" s="67" customFormat="1" ht="14.25" customHeight="1" x14ac:dyDescent="0.2">
      <c r="A18" s="68"/>
      <c r="B18" s="135">
        <v>42963</v>
      </c>
      <c r="C18" s="96" t="s">
        <v>46</v>
      </c>
      <c r="D18" s="127">
        <v>5583</v>
      </c>
      <c r="E18" s="96" t="s">
        <v>203</v>
      </c>
      <c r="F18" s="96" t="s">
        <v>204</v>
      </c>
      <c r="G18" s="107">
        <v>19990</v>
      </c>
      <c r="H18" s="120" t="s">
        <v>196</v>
      </c>
      <c r="I18" s="69"/>
    </row>
    <row r="19" spans="1:12" s="67" customFormat="1" ht="14.25" customHeight="1" x14ac:dyDescent="0.2">
      <c r="A19" s="68"/>
      <c r="B19" s="91">
        <v>42963</v>
      </c>
      <c r="C19" s="96" t="s">
        <v>46</v>
      </c>
      <c r="D19" s="127">
        <v>999087</v>
      </c>
      <c r="E19" s="96" t="s">
        <v>206</v>
      </c>
      <c r="F19" s="96" t="s">
        <v>205</v>
      </c>
      <c r="G19" s="107">
        <v>17200</v>
      </c>
      <c r="H19" s="120" t="s">
        <v>196</v>
      </c>
      <c r="I19" s="69"/>
    </row>
    <row r="20" spans="1:12" s="67" customFormat="1" ht="14.25" customHeight="1" x14ac:dyDescent="0.2">
      <c r="A20" s="68"/>
      <c r="B20" s="91">
        <v>42963</v>
      </c>
      <c r="C20" s="96" t="s">
        <v>38</v>
      </c>
      <c r="D20" s="127">
        <v>21648</v>
      </c>
      <c r="E20" s="96" t="s">
        <v>161</v>
      </c>
      <c r="F20" s="96" t="s">
        <v>37</v>
      </c>
      <c r="G20" s="107">
        <v>5100</v>
      </c>
      <c r="H20" s="120" t="s">
        <v>196</v>
      </c>
      <c r="I20" s="69"/>
    </row>
    <row r="21" spans="1:12" s="67" customFormat="1" ht="14.25" customHeight="1" x14ac:dyDescent="0.2">
      <c r="A21" s="68"/>
      <c r="B21" s="91">
        <v>42963</v>
      </c>
      <c r="C21" s="96" t="s">
        <v>68</v>
      </c>
      <c r="D21" s="127">
        <v>597032261078</v>
      </c>
      <c r="E21" s="96" t="s">
        <v>55</v>
      </c>
      <c r="F21" s="96" t="s">
        <v>37</v>
      </c>
      <c r="G21" s="107">
        <v>14000</v>
      </c>
      <c r="H21" s="120" t="s">
        <v>196</v>
      </c>
      <c r="I21" s="69"/>
    </row>
    <row r="22" spans="1:12" s="67" customFormat="1" ht="14.25" customHeight="1" x14ac:dyDescent="0.2">
      <c r="A22" s="68"/>
      <c r="B22" s="91">
        <v>42963</v>
      </c>
      <c r="C22" s="96" t="s">
        <v>38</v>
      </c>
      <c r="D22" s="127">
        <v>25599</v>
      </c>
      <c r="E22" s="96" t="s">
        <v>208</v>
      </c>
      <c r="F22" s="96" t="s">
        <v>209</v>
      </c>
      <c r="G22" s="107">
        <v>1500</v>
      </c>
      <c r="H22" s="120" t="s">
        <v>196</v>
      </c>
      <c r="I22" s="69"/>
    </row>
    <row r="23" spans="1:12" s="67" customFormat="1" ht="14.25" customHeight="1" x14ac:dyDescent="0.2">
      <c r="A23" s="68"/>
      <c r="B23" s="90"/>
      <c r="C23" s="95"/>
      <c r="D23" s="100"/>
      <c r="E23" s="96"/>
      <c r="F23" s="96"/>
      <c r="G23" s="107"/>
      <c r="H23" s="95"/>
      <c r="I23" s="69"/>
    </row>
    <row r="24" spans="1:12" s="67" customFormat="1" ht="14.25" customHeight="1" x14ac:dyDescent="0.2">
      <c r="A24" s="68"/>
      <c r="B24" s="90"/>
      <c r="C24" s="95"/>
      <c r="D24" s="127"/>
      <c r="E24" s="96"/>
      <c r="F24" s="96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100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350723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-723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762234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350723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topLeftCell="A14" zoomScaleNormal="100" workbookViewId="0">
      <selection activeCell="H34" sqref="H34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14"/>
      <c r="B15" s="114"/>
      <c r="C15" s="114"/>
      <c r="D15" s="114"/>
      <c r="E15" s="114"/>
      <c r="F15" s="114"/>
      <c r="G15" s="114"/>
      <c r="H15" s="114"/>
    </row>
    <row r="16" spans="1:8" ht="12.75" customHeight="1" x14ac:dyDescent="0.35">
      <c r="A16" s="114"/>
      <c r="B16" s="114"/>
      <c r="C16" s="114"/>
      <c r="D16" s="114"/>
      <c r="E16" s="114"/>
      <c r="F16" s="114"/>
      <c r="G16" s="114"/>
      <c r="H16" s="114"/>
    </row>
    <row r="17" spans="1:8" ht="12.75" customHeight="1" thickBot="1" x14ac:dyDescent="0.4">
      <c r="A17" s="114"/>
      <c r="B17" s="114"/>
      <c r="C17" s="114"/>
      <c r="D17" s="114"/>
      <c r="E17" s="114"/>
      <c r="F17" s="114"/>
      <c r="G17" s="114"/>
      <c r="H17" s="114"/>
    </row>
    <row r="18" spans="1:8" ht="18.75" thickBot="1" x14ac:dyDescent="0.3">
      <c r="C18" s="115" t="s">
        <v>82</v>
      </c>
      <c r="E18" s="118">
        <f>'Fondo 1'!G2</f>
        <v>1</v>
      </c>
    </row>
    <row r="19" spans="1:8" ht="18.75" thickBot="1" x14ac:dyDescent="0.3">
      <c r="C19" s="115" t="s">
        <v>88</v>
      </c>
      <c r="E19" s="119">
        <f>'Fondo 1'!C2</f>
        <v>350000</v>
      </c>
    </row>
    <row r="20" spans="1:8" ht="18.75" thickBot="1" x14ac:dyDescent="0.3">
      <c r="C20" s="115" t="s">
        <v>81</v>
      </c>
      <c r="E20" s="119">
        <f>'Fondo 1'!D2</f>
        <v>342951</v>
      </c>
    </row>
    <row r="21" spans="1:8" ht="18.75" thickBot="1" x14ac:dyDescent="0.3">
      <c r="C21" s="115" t="s">
        <v>83</v>
      </c>
      <c r="E21" s="119">
        <f>'Fondo 1'!E2</f>
        <v>0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5:F35"/>
    <mergeCell ref="D37:F37"/>
    <mergeCell ref="D39:F39"/>
    <mergeCell ref="A14:H14"/>
    <mergeCell ref="A13:H13"/>
    <mergeCell ref="D29:F29"/>
    <mergeCell ref="D31:F31"/>
    <mergeCell ref="D33:F3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H22" sqref="H22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4"/>
      <c r="B15" s="144"/>
      <c r="C15" s="144"/>
      <c r="D15" s="144"/>
      <c r="E15" s="144"/>
      <c r="F15" s="144"/>
      <c r="G15" s="144"/>
      <c r="H15" s="144"/>
    </row>
    <row r="16" spans="1:8" ht="12.75" customHeight="1" x14ac:dyDescent="0.35">
      <c r="A16" s="144"/>
      <c r="B16" s="144"/>
      <c r="C16" s="144"/>
      <c r="D16" s="144"/>
      <c r="E16" s="144"/>
      <c r="F16" s="144"/>
      <c r="G16" s="144"/>
      <c r="H16" s="144"/>
    </row>
    <row r="17" spans="1:10" ht="12.75" customHeight="1" thickBot="1" x14ac:dyDescent="0.4">
      <c r="A17" s="144"/>
      <c r="B17" s="144"/>
      <c r="C17" s="144"/>
      <c r="D17" s="144"/>
      <c r="E17" s="144"/>
      <c r="F17" s="144"/>
      <c r="G17" s="144"/>
      <c r="H17" s="144"/>
    </row>
    <row r="18" spans="1:10" ht="18.75" thickBot="1" x14ac:dyDescent="0.3">
      <c r="C18" s="115" t="s">
        <v>82</v>
      </c>
      <c r="E18" s="118">
        <f>'Fondo 10'!G2</f>
        <v>10</v>
      </c>
    </row>
    <row r="19" spans="1:10" ht="18.75" thickBot="1" x14ac:dyDescent="0.3">
      <c r="C19" s="115" t="s">
        <v>88</v>
      </c>
      <c r="E19" s="119">
        <f>'Fondo 10'!C2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10'!C2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10'!D2</f>
        <v>350723</v>
      </c>
    </row>
    <row r="23" spans="1:10" ht="18.75" thickBot="1" x14ac:dyDescent="0.3">
      <c r="C23" s="115" t="s">
        <v>83</v>
      </c>
      <c r="E23" s="119">
        <f>'Fondo 10'!E2</f>
        <v>-723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G20" sqref="G20"/>
      <selection pane="bottomLeft" activeCell="G20" sqref="G20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351512</v>
      </c>
      <c r="E2" s="110">
        <f>C2-D2+B2</f>
        <v>-1512</v>
      </c>
      <c r="G2" s="112">
        <v>11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36">
        <v>42963</v>
      </c>
      <c r="C7" s="137" t="s">
        <v>46</v>
      </c>
      <c r="D7" s="145">
        <v>2654376</v>
      </c>
      <c r="E7" s="137" t="s">
        <v>206</v>
      </c>
      <c r="F7" s="137" t="s">
        <v>210</v>
      </c>
      <c r="G7" s="147">
        <v>24290</v>
      </c>
      <c r="H7" s="120" t="s">
        <v>196</v>
      </c>
    </row>
    <row r="8" spans="1:9" s="67" customFormat="1" ht="14.25" customHeight="1" x14ac:dyDescent="0.2">
      <c r="A8" s="68"/>
      <c r="B8" s="136">
        <v>42963</v>
      </c>
      <c r="C8" s="137" t="s">
        <v>46</v>
      </c>
      <c r="D8" s="145">
        <v>83644838</v>
      </c>
      <c r="E8" s="137" t="s">
        <v>146</v>
      </c>
      <c r="F8" s="137" t="s">
        <v>36</v>
      </c>
      <c r="G8" s="147">
        <v>59909</v>
      </c>
      <c r="H8" s="120" t="s">
        <v>196</v>
      </c>
    </row>
    <row r="9" spans="1:9" s="67" customFormat="1" ht="14.25" customHeight="1" x14ac:dyDescent="0.2">
      <c r="A9" s="68"/>
      <c r="B9" s="136">
        <v>42964</v>
      </c>
      <c r="C9" s="137" t="s">
        <v>38</v>
      </c>
      <c r="D9" s="142">
        <v>856417</v>
      </c>
      <c r="E9" s="137" t="s">
        <v>161</v>
      </c>
      <c r="F9" s="137" t="s">
        <v>114</v>
      </c>
      <c r="G9" s="147">
        <v>4000</v>
      </c>
      <c r="H9" s="120" t="s">
        <v>196</v>
      </c>
    </row>
    <row r="10" spans="1:9" s="67" customFormat="1" ht="14.25" customHeight="1" x14ac:dyDescent="0.2">
      <c r="A10" s="68"/>
      <c r="B10" s="136">
        <v>42964</v>
      </c>
      <c r="C10" s="137" t="s">
        <v>46</v>
      </c>
      <c r="D10" s="148">
        <v>71897</v>
      </c>
      <c r="E10" s="103" t="s">
        <v>146</v>
      </c>
      <c r="F10" s="137" t="s">
        <v>211</v>
      </c>
      <c r="G10" s="106">
        <v>84999</v>
      </c>
      <c r="H10" s="120" t="s">
        <v>196</v>
      </c>
    </row>
    <row r="11" spans="1:9" s="67" customFormat="1" ht="14.25" customHeight="1" x14ac:dyDescent="0.2">
      <c r="A11" s="68"/>
      <c r="B11" s="136">
        <v>42964</v>
      </c>
      <c r="C11" s="137" t="s">
        <v>46</v>
      </c>
      <c r="D11" s="98">
        <v>2055</v>
      </c>
      <c r="E11" s="103" t="s">
        <v>146</v>
      </c>
      <c r="F11" s="106" t="s">
        <v>154</v>
      </c>
      <c r="G11" s="106">
        <v>31061</v>
      </c>
      <c r="H11" s="120" t="s">
        <v>196</v>
      </c>
    </row>
    <row r="12" spans="1:9" s="67" customFormat="1" ht="14.25" customHeight="1" x14ac:dyDescent="0.2">
      <c r="A12" s="68"/>
      <c r="B12" s="136">
        <v>42964</v>
      </c>
      <c r="C12" s="137" t="s">
        <v>38</v>
      </c>
      <c r="D12" s="98">
        <v>3</v>
      </c>
      <c r="E12" s="103" t="s">
        <v>213</v>
      </c>
      <c r="F12" s="106" t="s">
        <v>212</v>
      </c>
      <c r="G12" s="106">
        <v>2000</v>
      </c>
      <c r="H12" s="120" t="s">
        <v>196</v>
      </c>
    </row>
    <row r="13" spans="1:9" s="67" customFormat="1" ht="14.25" customHeight="1" x14ac:dyDescent="0.2">
      <c r="A13" s="68"/>
      <c r="B13" s="136">
        <v>42964</v>
      </c>
      <c r="C13" s="137" t="s">
        <v>38</v>
      </c>
      <c r="D13" s="98">
        <v>4</v>
      </c>
      <c r="E13" s="103" t="s">
        <v>213</v>
      </c>
      <c r="F13" s="106" t="s">
        <v>212</v>
      </c>
      <c r="G13" s="106">
        <v>2000</v>
      </c>
      <c r="H13" s="120" t="s">
        <v>196</v>
      </c>
    </row>
    <row r="14" spans="1:9" s="67" customFormat="1" ht="14.25" customHeight="1" x14ac:dyDescent="0.2">
      <c r="A14" s="68"/>
      <c r="B14" s="136">
        <v>42965</v>
      </c>
      <c r="C14" s="94" t="s">
        <v>46</v>
      </c>
      <c r="D14" s="101">
        <v>71957</v>
      </c>
      <c r="E14" s="96" t="s">
        <v>146</v>
      </c>
      <c r="F14" s="137" t="s">
        <v>211</v>
      </c>
      <c r="G14" s="107">
        <v>50000</v>
      </c>
      <c r="H14" s="120" t="s">
        <v>196</v>
      </c>
    </row>
    <row r="15" spans="1:9" s="67" customFormat="1" ht="14.25" customHeight="1" x14ac:dyDescent="0.2">
      <c r="A15" s="68"/>
      <c r="B15" s="136">
        <v>42965</v>
      </c>
      <c r="C15" s="94" t="s">
        <v>68</v>
      </c>
      <c r="D15" s="101">
        <v>11</v>
      </c>
      <c r="E15" s="96" t="s">
        <v>122</v>
      </c>
      <c r="F15" s="96" t="s">
        <v>77</v>
      </c>
      <c r="G15" s="107">
        <v>20000</v>
      </c>
      <c r="H15" s="120" t="s">
        <v>196</v>
      </c>
    </row>
    <row r="16" spans="1:9" s="67" customFormat="1" ht="14.25" customHeight="1" x14ac:dyDescent="0.2">
      <c r="A16" s="68"/>
      <c r="B16" s="136">
        <v>42969</v>
      </c>
      <c r="C16" s="94" t="s">
        <v>46</v>
      </c>
      <c r="D16" s="101">
        <v>5732</v>
      </c>
      <c r="E16" s="96" t="s">
        <v>146</v>
      </c>
      <c r="F16" s="96" t="s">
        <v>214</v>
      </c>
      <c r="G16" s="107">
        <v>40543</v>
      </c>
      <c r="H16" s="120" t="s">
        <v>196</v>
      </c>
      <c r="I16" s="69"/>
    </row>
    <row r="17" spans="1:12" s="67" customFormat="1" ht="14.25" customHeight="1" x14ac:dyDescent="0.2">
      <c r="A17" s="68"/>
      <c r="B17" s="135">
        <v>42969</v>
      </c>
      <c r="C17" s="94" t="s">
        <v>46</v>
      </c>
      <c r="D17" s="127">
        <v>85436224</v>
      </c>
      <c r="E17" s="96" t="s">
        <v>146</v>
      </c>
      <c r="F17" s="96" t="s">
        <v>36</v>
      </c>
      <c r="G17" s="107">
        <v>17910</v>
      </c>
      <c r="H17" s="120" t="s">
        <v>196</v>
      </c>
      <c r="I17" s="69"/>
    </row>
    <row r="18" spans="1:12" s="67" customFormat="1" ht="14.25" customHeight="1" x14ac:dyDescent="0.2">
      <c r="A18" s="68"/>
      <c r="B18" s="135">
        <v>42971</v>
      </c>
      <c r="C18" s="96" t="s">
        <v>38</v>
      </c>
      <c r="D18" s="127">
        <v>67733</v>
      </c>
      <c r="E18" s="96" t="s">
        <v>215</v>
      </c>
      <c r="F18" s="96" t="s">
        <v>216</v>
      </c>
      <c r="G18" s="107">
        <v>12000</v>
      </c>
      <c r="H18" s="120" t="s">
        <v>196</v>
      </c>
      <c r="I18" s="69"/>
    </row>
    <row r="19" spans="1:12" s="67" customFormat="1" ht="14.25" customHeight="1" x14ac:dyDescent="0.2">
      <c r="A19" s="68"/>
      <c r="B19" s="91">
        <v>42971</v>
      </c>
      <c r="C19" s="96" t="s">
        <v>38</v>
      </c>
      <c r="D19" s="127">
        <v>135118</v>
      </c>
      <c r="E19" s="96" t="s">
        <v>146</v>
      </c>
      <c r="F19" s="96" t="s">
        <v>49</v>
      </c>
      <c r="G19" s="107">
        <v>2800</v>
      </c>
      <c r="H19" s="120" t="s">
        <v>196</v>
      </c>
      <c r="I19" s="69"/>
    </row>
    <row r="20" spans="1:12" s="67" customFormat="1" ht="14.25" customHeight="1" x14ac:dyDescent="0.2">
      <c r="A20" s="68"/>
      <c r="B20" s="91"/>
      <c r="C20" s="96"/>
      <c r="D20" s="127"/>
      <c r="E20" s="96"/>
      <c r="F20" s="96"/>
      <c r="G20" s="107"/>
      <c r="H20" s="120"/>
      <c r="I20" s="69"/>
    </row>
    <row r="21" spans="1:12" s="67" customFormat="1" ht="14.25" customHeight="1" x14ac:dyDescent="0.2">
      <c r="A21" s="68"/>
      <c r="B21" s="91"/>
      <c r="C21" s="96"/>
      <c r="D21" s="127"/>
      <c r="E21" s="96"/>
      <c r="F21" s="96"/>
      <c r="G21" s="107"/>
      <c r="H21" s="120"/>
      <c r="I21" s="69"/>
    </row>
    <row r="22" spans="1:12" s="67" customFormat="1" ht="14.25" customHeight="1" x14ac:dyDescent="0.2">
      <c r="A22" s="68"/>
      <c r="B22" s="91"/>
      <c r="C22" s="96"/>
      <c r="D22" s="127"/>
      <c r="E22" s="96"/>
      <c r="F22" s="96"/>
      <c r="G22" s="107"/>
      <c r="H22" s="120"/>
      <c r="I22" s="69"/>
    </row>
    <row r="23" spans="1:12" s="67" customFormat="1" ht="14.25" customHeight="1" x14ac:dyDescent="0.2">
      <c r="A23" s="68"/>
      <c r="B23" s="90"/>
      <c r="C23" s="95"/>
      <c r="D23" s="100"/>
      <c r="E23" s="96"/>
      <c r="F23" s="96"/>
      <c r="G23" s="107"/>
      <c r="H23" s="95"/>
      <c r="I23" s="69"/>
    </row>
    <row r="24" spans="1:12" s="67" customFormat="1" ht="14.25" customHeight="1" x14ac:dyDescent="0.2">
      <c r="A24" s="68"/>
      <c r="B24" s="90"/>
      <c r="C24" s="95"/>
      <c r="D24" s="127"/>
      <c r="E24" s="96"/>
      <c r="F24" s="96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100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351512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-1512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763023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351512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G20" sqref="G20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4"/>
      <c r="B15" s="144"/>
      <c r="C15" s="144"/>
      <c r="D15" s="144"/>
      <c r="E15" s="144"/>
      <c r="F15" s="144"/>
      <c r="G15" s="144"/>
      <c r="H15" s="144"/>
    </row>
    <row r="16" spans="1:8" ht="12.75" customHeight="1" x14ac:dyDescent="0.35">
      <c r="A16" s="144"/>
      <c r="B16" s="144"/>
      <c r="C16" s="144"/>
      <c r="D16" s="144"/>
      <c r="E16" s="144"/>
      <c r="F16" s="144"/>
      <c r="G16" s="144"/>
      <c r="H16" s="144"/>
    </row>
    <row r="17" spans="1:10" ht="12.75" customHeight="1" thickBot="1" x14ac:dyDescent="0.4">
      <c r="A17" s="144"/>
      <c r="B17" s="144"/>
      <c r="C17" s="144"/>
      <c r="D17" s="144"/>
      <c r="E17" s="144"/>
      <c r="F17" s="144"/>
      <c r="G17" s="144"/>
      <c r="H17" s="144"/>
    </row>
    <row r="18" spans="1:10" ht="18.75" thickBot="1" x14ac:dyDescent="0.3">
      <c r="C18" s="115" t="s">
        <v>82</v>
      </c>
      <c r="E18" s="118">
        <f>'Fondo 11'!G2</f>
        <v>11</v>
      </c>
    </row>
    <row r="19" spans="1:10" ht="18.75" thickBot="1" x14ac:dyDescent="0.3">
      <c r="C19" s="115" t="s">
        <v>88</v>
      </c>
      <c r="E19" s="119">
        <f>'Fondo 11'!C2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11'!C2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11'!D2</f>
        <v>351512</v>
      </c>
    </row>
    <row r="23" spans="1:10" ht="18.75" thickBot="1" x14ac:dyDescent="0.3">
      <c r="C23" s="115" t="s">
        <v>83</v>
      </c>
      <c r="E23" s="119">
        <f>'Fondo 11'!E2</f>
        <v>-1512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H1" sqref="H1"/>
      <selection pane="bottomLeft" activeCell="B12" sqref="B12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349248</v>
      </c>
      <c r="E2" s="110">
        <f>C2-D2+B2</f>
        <v>752</v>
      </c>
      <c r="G2" s="112">
        <v>12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36">
        <v>42958</v>
      </c>
      <c r="C7" s="137" t="s">
        <v>217</v>
      </c>
      <c r="D7" s="145">
        <v>66</v>
      </c>
      <c r="E7" s="137" t="s">
        <v>218</v>
      </c>
      <c r="F7" s="137" t="s">
        <v>219</v>
      </c>
      <c r="G7" s="147">
        <v>25000</v>
      </c>
      <c r="H7" s="120" t="s">
        <v>196</v>
      </c>
    </row>
    <row r="8" spans="1:9" s="67" customFormat="1" ht="14.25" customHeight="1" x14ac:dyDescent="0.2">
      <c r="A8" s="68"/>
      <c r="B8" s="136">
        <v>42975</v>
      </c>
      <c r="C8" s="137" t="s">
        <v>46</v>
      </c>
      <c r="D8" s="145">
        <v>999148</v>
      </c>
      <c r="E8" s="137" t="s">
        <v>153</v>
      </c>
      <c r="F8" s="137" t="s">
        <v>220</v>
      </c>
      <c r="G8" s="147">
        <v>36970</v>
      </c>
      <c r="H8" s="120" t="s">
        <v>196</v>
      </c>
    </row>
    <row r="9" spans="1:9" s="67" customFormat="1" ht="14.25" customHeight="1" x14ac:dyDescent="0.2">
      <c r="A9" s="68"/>
      <c r="B9" s="136">
        <v>42975</v>
      </c>
      <c r="C9" s="137" t="s">
        <v>46</v>
      </c>
      <c r="D9" s="142">
        <v>84493903</v>
      </c>
      <c r="E9" s="137" t="s">
        <v>146</v>
      </c>
      <c r="F9" s="137" t="s">
        <v>36</v>
      </c>
      <c r="G9" s="147">
        <v>19197</v>
      </c>
      <c r="H9" s="120" t="s">
        <v>196</v>
      </c>
    </row>
    <row r="10" spans="1:9" s="67" customFormat="1" ht="14.25" customHeight="1" x14ac:dyDescent="0.2">
      <c r="A10" s="68"/>
      <c r="B10" s="136">
        <v>42975</v>
      </c>
      <c r="C10" s="137" t="s">
        <v>38</v>
      </c>
      <c r="D10" s="148">
        <v>87109</v>
      </c>
      <c r="E10" s="103" t="s">
        <v>221</v>
      </c>
      <c r="F10" s="137" t="s">
        <v>222</v>
      </c>
      <c r="G10" s="106">
        <v>700</v>
      </c>
      <c r="H10" s="120" t="s">
        <v>196</v>
      </c>
    </row>
    <row r="11" spans="1:9" s="67" customFormat="1" ht="14.25" customHeight="1" x14ac:dyDescent="0.2">
      <c r="A11" s="68"/>
      <c r="B11" s="136">
        <v>42975</v>
      </c>
      <c r="C11" s="137" t="s">
        <v>46</v>
      </c>
      <c r="D11" s="98">
        <v>85484958</v>
      </c>
      <c r="E11" s="103" t="s">
        <v>146</v>
      </c>
      <c r="F11" s="106" t="s">
        <v>36</v>
      </c>
      <c r="G11" s="106">
        <v>263480</v>
      </c>
      <c r="H11" s="120" t="s">
        <v>196</v>
      </c>
    </row>
    <row r="12" spans="1:9" s="67" customFormat="1" ht="14.25" customHeight="1" x14ac:dyDescent="0.2">
      <c r="A12" s="68"/>
      <c r="B12" s="136">
        <v>42975</v>
      </c>
      <c r="C12" s="137" t="s">
        <v>46</v>
      </c>
      <c r="D12" s="98">
        <v>84493904</v>
      </c>
      <c r="E12" s="103" t="s">
        <v>146</v>
      </c>
      <c r="F12" s="106" t="s">
        <v>36</v>
      </c>
      <c r="G12" s="106">
        <v>3901</v>
      </c>
      <c r="H12" s="120" t="s">
        <v>196</v>
      </c>
    </row>
    <row r="13" spans="1:9" s="67" customFormat="1" ht="14.25" customHeight="1" x14ac:dyDescent="0.2">
      <c r="A13" s="68"/>
      <c r="B13" s="136"/>
      <c r="C13" s="137"/>
      <c r="D13" s="98"/>
      <c r="E13" s="103"/>
      <c r="F13" s="106"/>
      <c r="G13" s="106"/>
      <c r="H13" s="120"/>
    </row>
    <row r="14" spans="1:9" s="67" customFormat="1" ht="14.25" customHeight="1" x14ac:dyDescent="0.2">
      <c r="A14" s="68"/>
      <c r="B14" s="136"/>
      <c r="C14" s="94"/>
      <c r="D14" s="101"/>
      <c r="E14" s="96"/>
      <c r="F14" s="137"/>
      <c r="G14" s="107"/>
      <c r="H14" s="120"/>
    </row>
    <row r="15" spans="1:9" s="67" customFormat="1" ht="14.25" customHeight="1" x14ac:dyDescent="0.2">
      <c r="A15" s="68"/>
      <c r="B15" s="136"/>
      <c r="C15" s="94"/>
      <c r="D15" s="101"/>
      <c r="E15" s="96"/>
      <c r="F15" s="96"/>
      <c r="G15" s="107"/>
      <c r="H15" s="120"/>
    </row>
    <row r="16" spans="1:9" s="67" customFormat="1" ht="14.25" customHeight="1" x14ac:dyDescent="0.2">
      <c r="A16" s="68"/>
      <c r="B16" s="136"/>
      <c r="C16" s="94"/>
      <c r="D16" s="101"/>
      <c r="E16" s="96"/>
      <c r="F16" s="96"/>
      <c r="G16" s="107"/>
      <c r="H16" s="120"/>
      <c r="I16" s="69"/>
    </row>
    <row r="17" spans="1:12" s="67" customFormat="1" ht="14.25" customHeight="1" x14ac:dyDescent="0.2">
      <c r="A17" s="68"/>
      <c r="B17" s="135"/>
      <c r="C17" s="94"/>
      <c r="D17" s="127"/>
      <c r="E17" s="96"/>
      <c r="F17" s="96"/>
      <c r="G17" s="107"/>
      <c r="H17" s="120"/>
      <c r="I17" s="69"/>
    </row>
    <row r="18" spans="1:12" s="67" customFormat="1" ht="14.25" customHeight="1" x14ac:dyDescent="0.2">
      <c r="A18" s="68"/>
      <c r="B18" s="135"/>
      <c r="C18" s="96"/>
      <c r="D18" s="127"/>
      <c r="E18" s="96"/>
      <c r="F18" s="96"/>
      <c r="G18" s="107"/>
      <c r="H18" s="120"/>
      <c r="I18" s="69"/>
    </row>
    <row r="19" spans="1:12" s="67" customFormat="1" ht="14.25" customHeight="1" x14ac:dyDescent="0.2">
      <c r="A19" s="68"/>
      <c r="B19" s="91"/>
      <c r="C19" s="96"/>
      <c r="D19" s="127"/>
      <c r="E19" s="96"/>
      <c r="F19" s="96"/>
      <c r="G19" s="107"/>
      <c r="H19" s="120"/>
      <c r="I19" s="69"/>
    </row>
    <row r="20" spans="1:12" s="67" customFormat="1" ht="14.25" customHeight="1" x14ac:dyDescent="0.2">
      <c r="A20" s="68"/>
      <c r="B20" s="91"/>
      <c r="C20" s="96"/>
      <c r="D20" s="127"/>
      <c r="E20" s="96"/>
      <c r="F20" s="96"/>
      <c r="G20" s="107"/>
      <c r="H20" s="120"/>
      <c r="I20" s="69"/>
    </row>
    <row r="21" spans="1:12" s="67" customFormat="1" ht="14.25" customHeight="1" x14ac:dyDescent="0.2">
      <c r="A21" s="68"/>
      <c r="B21" s="91"/>
      <c r="C21" s="96"/>
      <c r="D21" s="127"/>
      <c r="E21" s="96"/>
      <c r="F21" s="96"/>
      <c r="G21" s="107"/>
      <c r="H21" s="120"/>
      <c r="I21" s="69"/>
    </row>
    <row r="22" spans="1:12" s="67" customFormat="1" ht="14.25" customHeight="1" x14ac:dyDescent="0.2">
      <c r="A22" s="68"/>
      <c r="B22" s="91"/>
      <c r="C22" s="96"/>
      <c r="D22" s="127"/>
      <c r="E22" s="96"/>
      <c r="F22" s="96"/>
      <c r="G22" s="107"/>
      <c r="H22" s="120"/>
      <c r="I22" s="69"/>
    </row>
    <row r="23" spans="1:12" s="67" customFormat="1" ht="14.25" customHeight="1" x14ac:dyDescent="0.2">
      <c r="A23" s="68"/>
      <c r="B23" s="90"/>
      <c r="C23" s="95"/>
      <c r="D23" s="100"/>
      <c r="E23" s="96"/>
      <c r="F23" s="96"/>
      <c r="G23" s="107"/>
      <c r="H23" s="95"/>
      <c r="I23" s="69"/>
    </row>
    <row r="24" spans="1:12" s="67" customFormat="1" ht="14.25" customHeight="1" x14ac:dyDescent="0.2">
      <c r="A24" s="68"/>
      <c r="B24" s="90"/>
      <c r="C24" s="95"/>
      <c r="D24" s="127"/>
      <c r="E24" s="96"/>
      <c r="F24" s="96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100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349248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752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760759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349248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65:C65"/>
    <mergeCell ref="B4:H4"/>
    <mergeCell ref="B54:F54"/>
    <mergeCell ref="B55:F55"/>
    <mergeCell ref="B58:C59"/>
    <mergeCell ref="B64:C64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H1" sqref="H1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6"/>
      <c r="B15" s="146"/>
      <c r="C15" s="146"/>
      <c r="D15" s="146"/>
      <c r="E15" s="146"/>
      <c r="F15" s="146"/>
      <c r="G15" s="146"/>
      <c r="H15" s="146"/>
    </row>
    <row r="16" spans="1:8" ht="12.75" customHeight="1" x14ac:dyDescent="0.35">
      <c r="A16" s="146"/>
      <c r="B16" s="146"/>
      <c r="C16" s="146"/>
      <c r="D16" s="146"/>
      <c r="E16" s="146"/>
      <c r="F16" s="146"/>
      <c r="G16" s="146"/>
      <c r="H16" s="146"/>
    </row>
    <row r="17" spans="1:10" ht="12.75" customHeight="1" thickBot="1" x14ac:dyDescent="0.4">
      <c r="A17" s="146"/>
      <c r="B17" s="146"/>
      <c r="C17" s="146"/>
      <c r="D17" s="146"/>
      <c r="E17" s="146"/>
      <c r="F17" s="146"/>
      <c r="G17" s="146"/>
      <c r="H17" s="146"/>
    </row>
    <row r="18" spans="1:10" ht="18.75" thickBot="1" x14ac:dyDescent="0.3">
      <c r="C18" s="115" t="s">
        <v>82</v>
      </c>
      <c r="E18" s="118">
        <f>'Fondo 12'!G2</f>
        <v>12</v>
      </c>
    </row>
    <row r="19" spans="1:10" ht="18.75" thickBot="1" x14ac:dyDescent="0.3">
      <c r="C19" s="115" t="s">
        <v>88</v>
      </c>
      <c r="E19" s="119">
        <f>'Fondo 12'!C2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12'!C2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12'!D2</f>
        <v>349248</v>
      </c>
    </row>
    <row r="23" spans="1:10" ht="18.75" thickBot="1" x14ac:dyDescent="0.3">
      <c r="C23" s="115" t="s">
        <v>83</v>
      </c>
      <c r="E23" s="119">
        <f>'Fondo 12'!E2</f>
        <v>752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80" zoomScaleNormal="80" zoomScalePageLayoutView="80" workbookViewId="0">
      <pane ySplit="2" topLeftCell="A33" activePane="bottomLeft" state="frozen"/>
      <selection activeCell="H1" sqref="H1"/>
      <selection pane="bottomLeft" activeCell="B38" sqref="B38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230423</v>
      </c>
      <c r="E2" s="110">
        <f>C2-D2+B2</f>
        <v>119577</v>
      </c>
      <c r="G2" s="112">
        <v>13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36">
        <v>42958</v>
      </c>
      <c r="C7" s="137" t="s">
        <v>38</v>
      </c>
      <c r="D7" s="145">
        <v>22616</v>
      </c>
      <c r="E7" s="137" t="s">
        <v>223</v>
      </c>
      <c r="F7" s="137" t="s">
        <v>71</v>
      </c>
      <c r="G7" s="147">
        <v>15300</v>
      </c>
      <c r="H7" s="120"/>
    </row>
    <row r="8" spans="1:9" s="67" customFormat="1" ht="14.25" customHeight="1" x14ac:dyDescent="0.2">
      <c r="A8" s="68"/>
      <c r="B8" s="136">
        <v>42958</v>
      </c>
      <c r="C8" s="137" t="s">
        <v>68</v>
      </c>
      <c r="D8" s="145">
        <v>597032787592</v>
      </c>
      <c r="E8" s="137" t="s">
        <v>65</v>
      </c>
      <c r="F8" s="137" t="s">
        <v>89</v>
      </c>
      <c r="G8" s="147">
        <v>4300</v>
      </c>
      <c r="H8" s="120"/>
    </row>
    <row r="9" spans="1:9" s="67" customFormat="1" ht="14.25" customHeight="1" x14ac:dyDescent="0.2">
      <c r="A9" s="68"/>
      <c r="B9" s="136">
        <v>42958</v>
      </c>
      <c r="C9" s="137" t="s">
        <v>38</v>
      </c>
      <c r="D9" s="142">
        <v>11485</v>
      </c>
      <c r="E9" s="137" t="s">
        <v>42</v>
      </c>
      <c r="F9" s="137" t="s">
        <v>89</v>
      </c>
      <c r="G9" s="147">
        <v>8750</v>
      </c>
      <c r="H9" s="120"/>
    </row>
    <row r="10" spans="1:9" s="67" customFormat="1" ht="14.25" customHeight="1" x14ac:dyDescent="0.2">
      <c r="A10" s="68"/>
      <c r="B10" s="136">
        <v>42958</v>
      </c>
      <c r="C10" s="137" t="s">
        <v>68</v>
      </c>
      <c r="D10" s="148">
        <v>7090846</v>
      </c>
      <c r="E10" s="103" t="s">
        <v>224</v>
      </c>
      <c r="F10" s="137" t="s">
        <v>140</v>
      </c>
      <c r="G10" s="106">
        <v>20000</v>
      </c>
      <c r="H10" s="120"/>
    </row>
    <row r="11" spans="1:9" s="67" customFormat="1" ht="14.25" customHeight="1" x14ac:dyDescent="0.2">
      <c r="A11" s="68"/>
      <c r="B11" s="136">
        <v>42964</v>
      </c>
      <c r="C11" s="137" t="s">
        <v>38</v>
      </c>
      <c r="D11" s="98">
        <v>589575</v>
      </c>
      <c r="E11" s="103" t="s">
        <v>42</v>
      </c>
      <c r="F11" s="106" t="s">
        <v>225</v>
      </c>
      <c r="G11" s="106">
        <v>8700</v>
      </c>
      <c r="H11" s="120"/>
    </row>
    <row r="12" spans="1:9" s="67" customFormat="1" ht="14.25" customHeight="1" x14ac:dyDescent="0.2">
      <c r="A12" s="68"/>
      <c r="B12" s="136">
        <v>42964</v>
      </c>
      <c r="C12" s="137" t="s">
        <v>38</v>
      </c>
      <c r="D12" s="98">
        <v>620783</v>
      </c>
      <c r="E12" s="103" t="s">
        <v>226</v>
      </c>
      <c r="F12" s="106" t="s">
        <v>37</v>
      </c>
      <c r="G12" s="106">
        <v>14000</v>
      </c>
      <c r="H12" s="120"/>
    </row>
    <row r="13" spans="1:9" s="67" customFormat="1" ht="14.25" customHeight="1" x14ac:dyDescent="0.2">
      <c r="A13" s="68"/>
      <c r="B13" s="136">
        <v>42964</v>
      </c>
      <c r="C13" s="137" t="s">
        <v>38</v>
      </c>
      <c r="D13" s="98">
        <v>50979</v>
      </c>
      <c r="E13" s="103" t="s">
        <v>229</v>
      </c>
      <c r="F13" s="106" t="s">
        <v>227</v>
      </c>
      <c r="G13" s="106">
        <v>1890</v>
      </c>
      <c r="H13" s="120"/>
    </row>
    <row r="14" spans="1:9" s="67" customFormat="1" ht="14.25" customHeight="1" x14ac:dyDescent="0.2">
      <c r="A14" s="68"/>
      <c r="B14" s="136">
        <v>42964</v>
      </c>
      <c r="C14" s="137" t="s">
        <v>38</v>
      </c>
      <c r="D14" s="101">
        <v>620784</v>
      </c>
      <c r="E14" s="96" t="s">
        <v>229</v>
      </c>
      <c r="F14" s="137" t="s">
        <v>37</v>
      </c>
      <c r="G14" s="107">
        <v>7200</v>
      </c>
      <c r="H14" s="120"/>
    </row>
    <row r="15" spans="1:9" s="67" customFormat="1" ht="14.25" customHeight="1" x14ac:dyDescent="0.2">
      <c r="A15" s="68"/>
      <c r="B15" s="136">
        <v>42963</v>
      </c>
      <c r="C15" s="94" t="s">
        <v>68</v>
      </c>
      <c r="D15" s="101">
        <v>597029397856</v>
      </c>
      <c r="E15" s="96" t="s">
        <v>231</v>
      </c>
      <c r="F15" s="96" t="s">
        <v>230</v>
      </c>
      <c r="G15" s="107">
        <v>8880</v>
      </c>
      <c r="H15" s="120"/>
    </row>
    <row r="16" spans="1:9" s="67" customFormat="1" ht="14.25" customHeight="1" x14ac:dyDescent="0.2">
      <c r="A16" s="68"/>
      <c r="B16" s="136">
        <v>42965</v>
      </c>
      <c r="C16" s="94" t="s">
        <v>38</v>
      </c>
      <c r="D16" s="101">
        <v>620724</v>
      </c>
      <c r="E16" s="96" t="s">
        <v>229</v>
      </c>
      <c r="F16" s="96" t="s">
        <v>37</v>
      </c>
      <c r="G16" s="107">
        <v>1400</v>
      </c>
      <c r="H16" s="120"/>
      <c r="I16" s="69"/>
    </row>
    <row r="17" spans="1:12" s="67" customFormat="1" ht="14.25" customHeight="1" x14ac:dyDescent="0.2">
      <c r="A17" s="68"/>
      <c r="B17" s="135">
        <v>42963</v>
      </c>
      <c r="C17" s="94" t="s">
        <v>68</v>
      </c>
      <c r="D17" s="127">
        <v>597020151148</v>
      </c>
      <c r="E17" s="96" t="s">
        <v>232</v>
      </c>
      <c r="F17" s="96" t="s">
        <v>40</v>
      </c>
      <c r="G17" s="107">
        <v>7500</v>
      </c>
      <c r="H17" s="120"/>
      <c r="I17" s="69"/>
    </row>
    <row r="18" spans="1:12" s="67" customFormat="1" ht="14.25" customHeight="1" x14ac:dyDescent="0.2">
      <c r="A18" s="68"/>
      <c r="B18" s="135">
        <v>42965</v>
      </c>
      <c r="C18" s="96" t="s">
        <v>38</v>
      </c>
      <c r="D18" s="127">
        <v>1276292868</v>
      </c>
      <c r="E18" s="96" t="s">
        <v>234</v>
      </c>
      <c r="F18" s="96" t="s">
        <v>233</v>
      </c>
      <c r="G18" s="107">
        <v>4200</v>
      </c>
      <c r="H18" s="120"/>
      <c r="I18" s="69"/>
    </row>
    <row r="19" spans="1:12" s="67" customFormat="1" ht="14.25" customHeight="1" x14ac:dyDescent="0.2">
      <c r="A19" s="68"/>
      <c r="B19" s="135">
        <v>42965</v>
      </c>
      <c r="C19" s="96" t="s">
        <v>38</v>
      </c>
      <c r="D19" s="127">
        <v>1276292867</v>
      </c>
      <c r="E19" s="96" t="s">
        <v>234</v>
      </c>
      <c r="F19" s="96" t="s">
        <v>233</v>
      </c>
      <c r="G19" s="107">
        <v>4200</v>
      </c>
      <c r="H19" s="120"/>
      <c r="I19" s="69"/>
    </row>
    <row r="20" spans="1:12" s="67" customFormat="1" ht="14.25" customHeight="1" x14ac:dyDescent="0.2">
      <c r="A20" s="68"/>
      <c r="B20" s="135">
        <v>42965</v>
      </c>
      <c r="C20" s="96" t="s">
        <v>38</v>
      </c>
      <c r="D20" s="127">
        <v>14685</v>
      </c>
      <c r="E20" s="96" t="s">
        <v>42</v>
      </c>
      <c r="F20" s="96" t="s">
        <v>98</v>
      </c>
      <c r="G20" s="107">
        <v>8980</v>
      </c>
      <c r="H20" s="120"/>
      <c r="I20" s="69"/>
    </row>
    <row r="21" spans="1:12" s="67" customFormat="1" ht="14.25" customHeight="1" x14ac:dyDescent="0.2">
      <c r="A21" s="68"/>
      <c r="B21" s="135">
        <v>42965</v>
      </c>
      <c r="C21" s="96" t="s">
        <v>38</v>
      </c>
      <c r="D21" s="127">
        <v>44916</v>
      </c>
      <c r="E21" s="96" t="s">
        <v>235</v>
      </c>
      <c r="F21" s="96" t="s">
        <v>236</v>
      </c>
      <c r="G21" s="107">
        <v>2550</v>
      </c>
      <c r="H21" s="120"/>
      <c r="I21" s="69"/>
    </row>
    <row r="22" spans="1:12" s="67" customFormat="1" ht="14.25" customHeight="1" x14ac:dyDescent="0.2">
      <c r="A22" s="68"/>
      <c r="B22" s="91">
        <v>42967</v>
      </c>
      <c r="C22" s="96" t="s">
        <v>38</v>
      </c>
      <c r="D22" s="127">
        <v>621340</v>
      </c>
      <c r="E22" s="96" t="s">
        <v>42</v>
      </c>
      <c r="F22" s="96" t="s">
        <v>37</v>
      </c>
      <c r="G22" s="107">
        <v>9000</v>
      </c>
      <c r="H22" s="120"/>
      <c r="I22" s="69"/>
    </row>
    <row r="23" spans="1:12" s="67" customFormat="1" ht="14.25" customHeight="1" x14ac:dyDescent="0.2">
      <c r="A23" s="68"/>
      <c r="B23" s="91">
        <v>42968</v>
      </c>
      <c r="C23" s="96" t="s">
        <v>38</v>
      </c>
      <c r="D23" s="100">
        <v>11593</v>
      </c>
      <c r="E23" s="96" t="s">
        <v>60</v>
      </c>
      <c r="F23" s="96" t="s">
        <v>139</v>
      </c>
      <c r="G23" s="107">
        <v>12650</v>
      </c>
      <c r="H23" s="95"/>
      <c r="I23" s="69"/>
    </row>
    <row r="24" spans="1:12" s="67" customFormat="1" ht="14.25" customHeight="1" x14ac:dyDescent="0.2">
      <c r="A24" s="68"/>
      <c r="B24" s="91">
        <v>42968</v>
      </c>
      <c r="C24" s="96" t="s">
        <v>38</v>
      </c>
      <c r="D24" s="127">
        <v>620967</v>
      </c>
      <c r="E24" s="96" t="s">
        <v>226</v>
      </c>
      <c r="F24" s="96" t="s">
        <v>37</v>
      </c>
      <c r="G24" s="107">
        <v>14000</v>
      </c>
      <c r="H24" s="95"/>
      <c r="I24" s="69"/>
    </row>
    <row r="25" spans="1:12" s="67" customFormat="1" ht="14.25" customHeight="1" x14ac:dyDescent="0.2">
      <c r="A25" s="68"/>
      <c r="B25" s="91">
        <v>42968</v>
      </c>
      <c r="C25" s="96" t="s">
        <v>38</v>
      </c>
      <c r="D25" s="99">
        <v>1430004073</v>
      </c>
      <c r="E25" s="95" t="s">
        <v>237</v>
      </c>
      <c r="F25" s="95" t="s">
        <v>71</v>
      </c>
      <c r="G25" s="107">
        <v>3300</v>
      </c>
      <c r="H25" s="95"/>
      <c r="I25" s="69"/>
    </row>
    <row r="26" spans="1:12" s="67" customFormat="1" ht="14.25" customHeight="1" x14ac:dyDescent="0.2">
      <c r="A26" s="68"/>
      <c r="B26" s="91">
        <v>42968</v>
      </c>
      <c r="C26" s="96" t="s">
        <v>38</v>
      </c>
      <c r="D26" s="99">
        <v>1430004074</v>
      </c>
      <c r="E26" s="95" t="s">
        <v>237</v>
      </c>
      <c r="F26" s="95" t="s">
        <v>71</v>
      </c>
      <c r="G26" s="107">
        <v>3300</v>
      </c>
      <c r="H26" s="95"/>
      <c r="I26" s="69"/>
    </row>
    <row r="27" spans="1:12" s="67" customFormat="1" ht="14.25" customHeight="1" x14ac:dyDescent="0.2">
      <c r="A27" s="68"/>
      <c r="B27" s="90">
        <v>42969</v>
      </c>
      <c r="C27" s="95" t="s">
        <v>38</v>
      </c>
      <c r="D27" s="100">
        <v>30</v>
      </c>
      <c r="E27" s="95" t="s">
        <v>60</v>
      </c>
      <c r="F27" s="95" t="s">
        <v>238</v>
      </c>
      <c r="G27" s="107">
        <v>13560</v>
      </c>
      <c r="H27" s="95"/>
      <c r="I27" s="69"/>
    </row>
    <row r="28" spans="1:12" s="67" customFormat="1" ht="14.25" customHeight="1" x14ac:dyDescent="0.2">
      <c r="A28" s="68"/>
      <c r="B28" s="90">
        <v>42969</v>
      </c>
      <c r="C28" s="95" t="s">
        <v>38</v>
      </c>
      <c r="D28" s="99">
        <v>136582</v>
      </c>
      <c r="E28" s="95" t="s">
        <v>239</v>
      </c>
      <c r="F28" s="95" t="s">
        <v>173</v>
      </c>
      <c r="G28" s="107">
        <v>3800</v>
      </c>
      <c r="H28" s="95"/>
      <c r="I28" s="69"/>
    </row>
    <row r="29" spans="1:12" s="67" customFormat="1" ht="14.25" customHeight="1" x14ac:dyDescent="0.2">
      <c r="A29" s="68"/>
      <c r="B29" s="90">
        <v>42969</v>
      </c>
      <c r="C29" s="95" t="s">
        <v>38</v>
      </c>
      <c r="D29" s="99">
        <v>400648</v>
      </c>
      <c r="E29" s="95" t="s">
        <v>229</v>
      </c>
      <c r="F29" s="95" t="s">
        <v>240</v>
      </c>
      <c r="G29" s="107">
        <v>2200</v>
      </c>
      <c r="H29" s="95"/>
      <c r="I29" s="69"/>
    </row>
    <row r="30" spans="1:12" s="67" customFormat="1" ht="14.25" customHeight="1" x14ac:dyDescent="0.2">
      <c r="A30" s="68"/>
      <c r="B30" s="90">
        <v>42969</v>
      </c>
      <c r="C30" s="95" t="s">
        <v>38</v>
      </c>
      <c r="D30" s="99">
        <v>81019</v>
      </c>
      <c r="E30" s="95" t="s">
        <v>94</v>
      </c>
      <c r="F30" s="95" t="s">
        <v>241</v>
      </c>
      <c r="G30" s="107">
        <v>2400</v>
      </c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>
        <v>42969</v>
      </c>
      <c r="C31" s="95" t="s">
        <v>38</v>
      </c>
      <c r="D31" s="99">
        <v>1430008113</v>
      </c>
      <c r="E31" s="95" t="s">
        <v>237</v>
      </c>
      <c r="F31" s="95" t="s">
        <v>71</v>
      </c>
      <c r="G31" s="107">
        <v>3000</v>
      </c>
      <c r="H31" s="95"/>
      <c r="I31" s="69"/>
    </row>
    <row r="32" spans="1:12" s="67" customFormat="1" ht="14.25" customHeight="1" x14ac:dyDescent="0.2">
      <c r="A32" s="68"/>
      <c r="B32" s="90">
        <v>42969</v>
      </c>
      <c r="C32" s="95" t="s">
        <v>38</v>
      </c>
      <c r="D32" s="99">
        <v>1112292099</v>
      </c>
      <c r="E32" s="95" t="s">
        <v>228</v>
      </c>
      <c r="F32" s="95" t="s">
        <v>144</v>
      </c>
      <c r="G32" s="107">
        <v>6373</v>
      </c>
      <c r="H32" s="95"/>
      <c r="I32" s="69"/>
    </row>
    <row r="33" spans="1:9" s="67" customFormat="1" ht="14.25" customHeight="1" x14ac:dyDescent="0.2">
      <c r="A33" s="68"/>
      <c r="B33" s="90">
        <v>42970</v>
      </c>
      <c r="C33" s="95" t="s">
        <v>38</v>
      </c>
      <c r="D33" s="99">
        <v>130863</v>
      </c>
      <c r="E33" s="95" t="s">
        <v>161</v>
      </c>
      <c r="F33" s="95" t="s">
        <v>242</v>
      </c>
      <c r="G33" s="107">
        <v>1300</v>
      </c>
      <c r="H33" s="95"/>
      <c r="I33" s="69"/>
    </row>
    <row r="34" spans="1:9" s="67" customFormat="1" ht="14.25" customHeight="1" x14ac:dyDescent="0.2">
      <c r="A34" s="68"/>
      <c r="B34" s="90">
        <v>42970</v>
      </c>
      <c r="C34" s="95" t="s">
        <v>38</v>
      </c>
      <c r="D34" s="99">
        <v>621028</v>
      </c>
      <c r="E34" s="95" t="s">
        <v>226</v>
      </c>
      <c r="F34" s="95" t="s">
        <v>37</v>
      </c>
      <c r="G34" s="107">
        <v>14000</v>
      </c>
      <c r="H34" s="95"/>
      <c r="I34" s="69"/>
    </row>
    <row r="35" spans="1:9" s="67" customFormat="1" ht="14.25" customHeight="1" x14ac:dyDescent="0.2">
      <c r="A35" s="68"/>
      <c r="B35" s="90">
        <v>42970</v>
      </c>
      <c r="C35" s="95" t="s">
        <v>38</v>
      </c>
      <c r="D35" s="99">
        <v>83095</v>
      </c>
      <c r="E35" s="95" t="s">
        <v>65</v>
      </c>
      <c r="F35" s="95" t="s">
        <v>243</v>
      </c>
      <c r="G35" s="107">
        <v>3590</v>
      </c>
      <c r="H35" s="95"/>
      <c r="I35" s="69"/>
    </row>
    <row r="36" spans="1:9" s="80" customFormat="1" ht="14.25" customHeight="1" x14ac:dyDescent="0.2">
      <c r="A36" s="78"/>
      <c r="B36" s="90">
        <v>42970</v>
      </c>
      <c r="C36" s="95" t="s">
        <v>38</v>
      </c>
      <c r="D36" s="99">
        <v>1135947011</v>
      </c>
      <c r="E36" s="95" t="s">
        <v>228</v>
      </c>
      <c r="F36" s="95" t="s">
        <v>144</v>
      </c>
      <c r="G36" s="107">
        <v>6300</v>
      </c>
      <c r="H36" s="95"/>
      <c r="I36" s="79"/>
    </row>
    <row r="37" spans="1:9" s="67" customFormat="1" ht="14.25" customHeight="1" x14ac:dyDescent="0.2">
      <c r="A37" s="68"/>
      <c r="B37" s="90">
        <v>42975</v>
      </c>
      <c r="C37" s="95" t="s">
        <v>38</v>
      </c>
      <c r="D37" s="99">
        <v>621286</v>
      </c>
      <c r="E37" s="95" t="s">
        <v>226</v>
      </c>
      <c r="F37" s="95" t="s">
        <v>37</v>
      </c>
      <c r="G37" s="107">
        <v>13800</v>
      </c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230423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119577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96" t="s">
        <v>38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641934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230423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4:H4"/>
    <mergeCell ref="B54:F54"/>
    <mergeCell ref="B55:F55"/>
    <mergeCell ref="B58:C59"/>
    <mergeCell ref="B64:C64"/>
    <mergeCell ref="B65:C65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46"/>
  <sheetViews>
    <sheetView topLeftCell="A4" zoomScaleNormal="100" workbookViewId="0">
      <selection activeCell="K18" sqref="K18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49"/>
      <c r="B15" s="149"/>
      <c r="C15" s="149"/>
      <c r="D15" s="149"/>
      <c r="E15" s="149"/>
      <c r="F15" s="149"/>
      <c r="G15" s="149"/>
      <c r="H15" s="149"/>
    </row>
    <row r="16" spans="1:8" ht="12.75" customHeight="1" x14ac:dyDescent="0.35">
      <c r="A16" s="149"/>
      <c r="B16" s="149"/>
      <c r="C16" s="149"/>
      <c r="D16" s="149"/>
      <c r="E16" s="149"/>
      <c r="F16" s="149"/>
      <c r="G16" s="149"/>
      <c r="H16" s="149"/>
    </row>
    <row r="17" spans="1:10" ht="12.75" customHeight="1" thickBot="1" x14ac:dyDescent="0.4">
      <c r="A17" s="149"/>
      <c r="B17" s="149"/>
      <c r="C17" s="149"/>
      <c r="D17" s="149"/>
      <c r="E17" s="149"/>
      <c r="F17" s="149"/>
      <c r="G17" s="149"/>
      <c r="H17" s="149"/>
    </row>
    <row r="18" spans="1:10" ht="18.75" thickBot="1" x14ac:dyDescent="0.3">
      <c r="C18" s="115" t="s">
        <v>82</v>
      </c>
      <c r="E18" s="118">
        <f>'Fondo 13'!G2</f>
        <v>13</v>
      </c>
    </row>
    <row r="19" spans="1:10" ht="18.75" thickBot="1" x14ac:dyDescent="0.3">
      <c r="C19" s="115" t="s">
        <v>88</v>
      </c>
      <c r="E19" s="119">
        <f>'Fondo 13'!C2</f>
        <v>350000</v>
      </c>
    </row>
    <row r="20" spans="1:10" ht="18.75" thickBot="1" x14ac:dyDescent="0.3">
      <c r="C20" s="115" t="s">
        <v>91</v>
      </c>
      <c r="E20" s="119">
        <f>'Fondo 3'!B2</f>
        <v>0</v>
      </c>
    </row>
    <row r="21" spans="1:10" ht="18.75" thickBot="1" x14ac:dyDescent="0.3">
      <c r="C21" s="115" t="s">
        <v>92</v>
      </c>
      <c r="E21" s="119">
        <f>'Fondo 13'!C2</f>
        <v>350000</v>
      </c>
      <c r="J21" t="s">
        <v>191</v>
      </c>
    </row>
    <row r="22" spans="1:10" ht="18.75" thickBot="1" x14ac:dyDescent="0.3">
      <c r="C22" s="115" t="s">
        <v>81</v>
      </c>
      <c r="E22" s="119">
        <f>'Fondo 13'!D2</f>
        <v>230423</v>
      </c>
    </row>
    <row r="23" spans="1:10" ht="18.75" thickBot="1" x14ac:dyDescent="0.3">
      <c r="C23" s="115" t="s">
        <v>83</v>
      </c>
      <c r="E23" s="119">
        <f>'Fondo 13'!E2</f>
        <v>119577</v>
      </c>
    </row>
    <row r="28" spans="1:10" ht="13.5" thickBot="1" x14ac:dyDescent="0.25"/>
    <row r="29" spans="1:10" ht="18.75" thickBot="1" x14ac:dyDescent="0.3">
      <c r="B29" s="115" t="s">
        <v>90</v>
      </c>
      <c r="D29" s="169"/>
      <c r="E29" s="170"/>
      <c r="F29" s="171"/>
    </row>
    <row r="30" spans="1:10" ht="13.5" thickBot="1" x14ac:dyDescent="0.25"/>
    <row r="31" spans="1:10" ht="18.75" thickBot="1" x14ac:dyDescent="0.3">
      <c r="B31" s="115" t="s">
        <v>84</v>
      </c>
      <c r="D31" s="169"/>
      <c r="E31" s="170"/>
      <c r="F31" s="171"/>
    </row>
    <row r="32" spans="1:10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2.7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8"/>
  <sheetViews>
    <sheetView workbookViewId="0">
      <selection activeCell="B5" sqref="B5:H19"/>
    </sheetView>
  </sheetViews>
  <sheetFormatPr baseColWidth="10" defaultRowHeight="12.75" x14ac:dyDescent="0.2"/>
  <sheetData>
    <row r="5" spans="2:8" ht="13.5" x14ac:dyDescent="0.25">
      <c r="B5" s="1"/>
      <c r="C5" s="1"/>
      <c r="D5" s="1"/>
      <c r="E5" s="1"/>
      <c r="F5" s="1"/>
      <c r="G5" s="1"/>
      <c r="H5" s="1"/>
    </row>
    <row r="6" spans="2:8" ht="40.5" x14ac:dyDescent="0.2">
      <c r="B6" s="2" t="s">
        <v>2</v>
      </c>
      <c r="C6" s="2" t="s">
        <v>0</v>
      </c>
      <c r="D6" s="2" t="s">
        <v>1</v>
      </c>
      <c r="E6" s="2" t="s">
        <v>3</v>
      </c>
      <c r="F6" s="2" t="s">
        <v>5</v>
      </c>
      <c r="G6" s="2" t="s">
        <v>10</v>
      </c>
      <c r="H6" s="2" t="s">
        <v>6</v>
      </c>
    </row>
    <row r="7" spans="2:8" ht="57" x14ac:dyDescent="0.2">
      <c r="B7" s="7" t="s">
        <v>7</v>
      </c>
      <c r="C7" s="3">
        <v>41894</v>
      </c>
      <c r="D7" s="4" t="s">
        <v>8</v>
      </c>
      <c r="E7" s="5" t="s">
        <v>9</v>
      </c>
      <c r="F7" s="13">
        <v>44000</v>
      </c>
      <c r="G7" s="13" t="s">
        <v>11</v>
      </c>
      <c r="H7" s="9">
        <v>52360</v>
      </c>
    </row>
    <row r="8" spans="2:8" ht="28.5" x14ac:dyDescent="0.2">
      <c r="B8" s="6" t="s">
        <v>12</v>
      </c>
      <c r="C8" s="3">
        <v>41912</v>
      </c>
      <c r="D8" s="4" t="s">
        <v>13</v>
      </c>
      <c r="E8" s="5" t="s">
        <v>4</v>
      </c>
      <c r="F8" s="12">
        <v>145000</v>
      </c>
      <c r="G8" s="12" t="s">
        <v>14</v>
      </c>
      <c r="H8" s="9">
        <f>F8</f>
        <v>145000</v>
      </c>
    </row>
    <row r="9" spans="2:8" ht="28.5" x14ac:dyDescent="0.2">
      <c r="B9" s="7" t="s">
        <v>12</v>
      </c>
      <c r="C9" s="3">
        <v>41912</v>
      </c>
      <c r="D9" s="4" t="s">
        <v>13</v>
      </c>
      <c r="E9" s="5" t="s">
        <v>4</v>
      </c>
      <c r="F9" s="12">
        <v>145000</v>
      </c>
      <c r="G9" s="13" t="s">
        <v>17</v>
      </c>
      <c r="H9" s="10">
        <v>145000</v>
      </c>
    </row>
    <row r="10" spans="2:8" ht="28.5" x14ac:dyDescent="0.2">
      <c r="B10" s="7" t="s">
        <v>15</v>
      </c>
      <c r="C10" s="3">
        <v>41913</v>
      </c>
      <c r="D10" s="4" t="s">
        <v>13</v>
      </c>
      <c r="E10" s="5" t="s">
        <v>4</v>
      </c>
      <c r="F10" s="12">
        <v>145000</v>
      </c>
      <c r="G10" s="14" t="s">
        <v>16</v>
      </c>
      <c r="H10" s="10">
        <v>145000</v>
      </c>
    </row>
    <row r="11" spans="2:8" ht="14.25" x14ac:dyDescent="0.2">
      <c r="B11" s="7"/>
      <c r="C11" s="3"/>
      <c r="D11" s="4"/>
      <c r="E11" s="5"/>
      <c r="F11" s="13"/>
      <c r="G11" s="13"/>
      <c r="H11" s="10"/>
    </row>
    <row r="12" spans="2:8" ht="14.25" x14ac:dyDescent="0.2">
      <c r="B12" s="8"/>
      <c r="C12" s="3"/>
      <c r="D12" s="4"/>
      <c r="E12" s="5"/>
      <c r="F12" s="14"/>
      <c r="G12" s="14"/>
      <c r="H12" s="10"/>
    </row>
    <row r="13" spans="2:8" ht="14.25" x14ac:dyDescent="0.2">
      <c r="B13" s="8"/>
      <c r="C13" s="3"/>
      <c r="D13" s="4"/>
      <c r="E13" s="5"/>
      <c r="F13" s="14"/>
      <c r="G13" s="14"/>
      <c r="H13" s="10"/>
    </row>
    <row r="14" spans="2:8" ht="14.25" x14ac:dyDescent="0.2">
      <c r="B14" s="7"/>
      <c r="C14" s="3"/>
      <c r="D14" s="4"/>
      <c r="E14" s="5"/>
      <c r="F14" s="13"/>
      <c r="G14" s="13"/>
      <c r="H14" s="11"/>
    </row>
    <row r="15" spans="2:8" ht="14.25" x14ac:dyDescent="0.2">
      <c r="B15" s="8"/>
      <c r="C15" s="3"/>
      <c r="D15" s="4"/>
      <c r="E15" s="5"/>
      <c r="F15" s="14"/>
      <c r="G15" s="14"/>
      <c r="H15" s="10"/>
    </row>
    <row r="16" spans="2:8" ht="14.25" x14ac:dyDescent="0.2">
      <c r="B16" s="7"/>
      <c r="C16" s="3"/>
      <c r="D16" s="4"/>
      <c r="E16" s="5"/>
      <c r="F16" s="13"/>
      <c r="G16" s="13"/>
      <c r="H16" s="10"/>
    </row>
    <row r="17" spans="2:8" ht="14.25" x14ac:dyDescent="0.2">
      <c r="B17" s="7"/>
      <c r="C17" s="3"/>
      <c r="D17" s="4"/>
      <c r="E17" s="5"/>
      <c r="F17" s="13"/>
      <c r="G17" s="13"/>
      <c r="H17" s="10"/>
    </row>
    <row r="18" spans="2:8" ht="14.25" x14ac:dyDescent="0.2">
      <c r="B18" s="8"/>
      <c r="C18" s="3"/>
      <c r="D18" s="4"/>
      <c r="E18" s="5"/>
      <c r="F18" s="14"/>
      <c r="G18" s="14"/>
      <c r="H18" s="1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E20" sqref="E20"/>
      <selection pane="bottomLeft" activeCell="G13" sqref="G13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347434</v>
      </c>
      <c r="E2" s="110">
        <f>C2-D2+B2</f>
        <v>2566</v>
      </c>
      <c r="G2" s="112">
        <v>2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1">
        <v>42922</v>
      </c>
      <c r="C7" s="122" t="s">
        <v>38</v>
      </c>
      <c r="D7" s="123">
        <v>306474</v>
      </c>
      <c r="E7" s="122" t="s">
        <v>99</v>
      </c>
      <c r="F7" s="122" t="s">
        <v>100</v>
      </c>
      <c r="G7" s="124">
        <v>4000</v>
      </c>
      <c r="H7" s="120"/>
    </row>
    <row r="8" spans="1:9" s="67" customFormat="1" ht="14.25" customHeight="1" x14ac:dyDescent="0.2">
      <c r="A8" s="68"/>
      <c r="B8" s="89">
        <v>42923</v>
      </c>
      <c r="C8" s="94" t="s">
        <v>46</v>
      </c>
      <c r="D8" s="98">
        <v>83310416</v>
      </c>
      <c r="E8" s="103" t="s">
        <v>67</v>
      </c>
      <c r="F8" s="104" t="s">
        <v>36</v>
      </c>
      <c r="G8" s="106">
        <v>99990</v>
      </c>
      <c r="H8" s="106"/>
    </row>
    <row r="9" spans="1:9" s="67" customFormat="1" ht="14.25" customHeight="1" x14ac:dyDescent="0.2">
      <c r="A9" s="68"/>
      <c r="B9" s="89">
        <v>42923</v>
      </c>
      <c r="C9" s="94" t="s">
        <v>68</v>
      </c>
      <c r="D9" s="98" t="s">
        <v>72</v>
      </c>
      <c r="E9" s="103" t="s">
        <v>70</v>
      </c>
      <c r="F9" s="104" t="s">
        <v>71</v>
      </c>
      <c r="G9" s="106">
        <v>8200</v>
      </c>
      <c r="H9" s="106"/>
    </row>
    <row r="10" spans="1:9" s="67" customFormat="1" ht="14.25" customHeight="1" x14ac:dyDescent="0.2">
      <c r="A10" s="68"/>
      <c r="B10" s="89">
        <v>42923</v>
      </c>
      <c r="C10" s="94" t="s">
        <v>68</v>
      </c>
      <c r="D10" s="98" t="s">
        <v>69</v>
      </c>
      <c r="E10" s="103" t="s">
        <v>73</v>
      </c>
      <c r="F10" s="104" t="s">
        <v>71</v>
      </c>
      <c r="G10" s="106">
        <v>5400</v>
      </c>
      <c r="H10" s="106"/>
    </row>
    <row r="11" spans="1:9" s="67" customFormat="1" ht="14.25" customHeight="1" x14ac:dyDescent="0.2">
      <c r="A11" s="68"/>
      <c r="B11" s="89">
        <v>42923</v>
      </c>
      <c r="C11" s="94" t="s">
        <v>68</v>
      </c>
      <c r="D11" s="99" t="s">
        <v>75</v>
      </c>
      <c r="E11" s="95" t="s">
        <v>76</v>
      </c>
      <c r="F11" s="95" t="s">
        <v>77</v>
      </c>
      <c r="G11" s="107">
        <v>20000</v>
      </c>
      <c r="H11" s="106"/>
    </row>
    <row r="12" spans="1:9" s="67" customFormat="1" ht="14.25" customHeight="1" x14ac:dyDescent="0.2">
      <c r="A12" s="68"/>
      <c r="B12" s="89">
        <v>42923</v>
      </c>
      <c r="C12" s="95" t="s">
        <v>68</v>
      </c>
      <c r="D12" s="100">
        <v>597032787592</v>
      </c>
      <c r="E12" s="95" t="s">
        <v>42</v>
      </c>
      <c r="F12" s="95" t="s">
        <v>89</v>
      </c>
      <c r="G12" s="107">
        <v>9000</v>
      </c>
      <c r="H12" s="106"/>
    </row>
    <row r="13" spans="1:9" s="67" customFormat="1" ht="14.25" customHeight="1" x14ac:dyDescent="0.2">
      <c r="A13" s="68"/>
      <c r="B13" s="90">
        <v>42926</v>
      </c>
      <c r="C13" s="95" t="s">
        <v>38</v>
      </c>
      <c r="D13" s="99">
        <v>135071</v>
      </c>
      <c r="E13" s="95" t="s">
        <v>93</v>
      </c>
      <c r="F13" s="95" t="s">
        <v>49</v>
      </c>
      <c r="G13" s="107">
        <v>16390</v>
      </c>
      <c r="H13" s="106"/>
    </row>
    <row r="14" spans="1:9" s="67" customFormat="1" ht="14.25" customHeight="1" x14ac:dyDescent="0.2">
      <c r="A14" s="68"/>
      <c r="B14" s="90">
        <v>42926</v>
      </c>
      <c r="C14" s="95" t="s">
        <v>38</v>
      </c>
      <c r="D14" s="99">
        <v>1004759</v>
      </c>
      <c r="E14" s="95" t="s">
        <v>94</v>
      </c>
      <c r="F14" s="95" t="s">
        <v>40</v>
      </c>
      <c r="G14" s="107">
        <v>2380</v>
      </c>
      <c r="H14" s="106"/>
    </row>
    <row r="15" spans="1:9" s="67" customFormat="1" ht="14.25" customHeight="1" x14ac:dyDescent="0.2">
      <c r="A15" s="68"/>
      <c r="B15" s="90">
        <v>42926</v>
      </c>
      <c r="C15" s="95" t="s">
        <v>38</v>
      </c>
      <c r="D15" s="100">
        <v>1004701</v>
      </c>
      <c r="E15" s="95" t="s">
        <v>94</v>
      </c>
      <c r="F15" s="95" t="s">
        <v>40</v>
      </c>
      <c r="G15" s="107">
        <v>2500</v>
      </c>
      <c r="H15" s="106"/>
    </row>
    <row r="16" spans="1:9" s="67" customFormat="1" ht="14.25" customHeight="1" x14ac:dyDescent="0.2">
      <c r="A16" s="68"/>
      <c r="B16" s="90">
        <v>42926</v>
      </c>
      <c r="C16" s="95" t="s">
        <v>46</v>
      </c>
      <c r="D16" s="99">
        <v>83469151</v>
      </c>
      <c r="E16" s="95" t="s">
        <v>95</v>
      </c>
      <c r="F16" s="95" t="s">
        <v>36</v>
      </c>
      <c r="G16" s="107">
        <v>108354</v>
      </c>
      <c r="H16" s="95"/>
      <c r="I16" s="69"/>
    </row>
    <row r="17" spans="1:12" s="67" customFormat="1" ht="14.25" customHeight="1" x14ac:dyDescent="0.2">
      <c r="A17" s="68"/>
      <c r="B17" s="90">
        <v>42926</v>
      </c>
      <c r="C17" s="95" t="s">
        <v>46</v>
      </c>
      <c r="D17" s="100">
        <v>1019493</v>
      </c>
      <c r="E17" s="95" t="s">
        <v>97</v>
      </c>
      <c r="F17" s="95" t="s">
        <v>96</v>
      </c>
      <c r="G17" s="107">
        <v>24990</v>
      </c>
      <c r="H17" s="106"/>
      <c r="I17" s="69"/>
    </row>
    <row r="18" spans="1:12" s="67" customFormat="1" ht="14.25" customHeight="1" x14ac:dyDescent="0.2">
      <c r="A18" s="68"/>
      <c r="B18" s="90">
        <v>42926</v>
      </c>
      <c r="C18" s="95" t="s">
        <v>38</v>
      </c>
      <c r="D18" s="100">
        <v>14302</v>
      </c>
      <c r="E18" s="95" t="s">
        <v>42</v>
      </c>
      <c r="F18" s="95" t="s">
        <v>98</v>
      </c>
      <c r="G18" s="107">
        <v>9000</v>
      </c>
      <c r="H18" s="106"/>
      <c r="I18" s="69"/>
    </row>
    <row r="19" spans="1:12" s="67" customFormat="1" ht="14.25" customHeight="1" x14ac:dyDescent="0.2">
      <c r="A19" s="68"/>
      <c r="B19" s="90">
        <v>42921</v>
      </c>
      <c r="C19" s="95" t="s">
        <v>101</v>
      </c>
      <c r="D19" s="99" t="s">
        <v>102</v>
      </c>
      <c r="E19" s="95" t="s">
        <v>103</v>
      </c>
      <c r="F19" s="95" t="s">
        <v>104</v>
      </c>
      <c r="G19" s="107">
        <v>4000</v>
      </c>
      <c r="H19" s="106"/>
      <c r="I19" s="69"/>
    </row>
    <row r="20" spans="1:12" s="67" customFormat="1" ht="14.25" customHeight="1" x14ac:dyDescent="0.2">
      <c r="A20" s="68"/>
      <c r="B20" s="90">
        <v>42926</v>
      </c>
      <c r="C20" s="95" t="s">
        <v>105</v>
      </c>
      <c r="D20" s="99">
        <v>618672</v>
      </c>
      <c r="E20" s="95" t="s">
        <v>106</v>
      </c>
      <c r="F20" s="95" t="s">
        <v>107</v>
      </c>
      <c r="G20" s="107">
        <v>13950</v>
      </c>
      <c r="H20" s="106"/>
      <c r="I20" s="69"/>
    </row>
    <row r="21" spans="1:12" s="67" customFormat="1" ht="14.25" customHeight="1" x14ac:dyDescent="0.2">
      <c r="A21" s="68"/>
      <c r="B21" s="90">
        <v>42927</v>
      </c>
      <c r="C21" s="95" t="s">
        <v>105</v>
      </c>
      <c r="D21" s="99">
        <v>19687</v>
      </c>
      <c r="E21" s="95" t="s">
        <v>42</v>
      </c>
      <c r="F21" s="95" t="s">
        <v>108</v>
      </c>
      <c r="G21" s="107">
        <v>9000</v>
      </c>
      <c r="H21" s="106"/>
      <c r="I21" s="69"/>
    </row>
    <row r="22" spans="1:12" s="67" customFormat="1" ht="14.25" customHeight="1" x14ac:dyDescent="0.2">
      <c r="A22" s="68"/>
      <c r="B22" s="90">
        <v>42927</v>
      </c>
      <c r="C22" s="95" t="s">
        <v>105</v>
      </c>
      <c r="D22" s="99">
        <v>1383</v>
      </c>
      <c r="E22" s="95" t="s">
        <v>110</v>
      </c>
      <c r="F22" s="95" t="s">
        <v>109</v>
      </c>
      <c r="G22" s="107">
        <v>3280</v>
      </c>
      <c r="H22" s="95"/>
      <c r="I22" s="69"/>
    </row>
    <row r="23" spans="1:12" s="67" customFormat="1" ht="14.25" customHeight="1" x14ac:dyDescent="0.2">
      <c r="A23" s="68"/>
      <c r="B23" s="91">
        <v>42928</v>
      </c>
      <c r="C23" s="96" t="s">
        <v>105</v>
      </c>
      <c r="D23" s="101">
        <v>61942</v>
      </c>
      <c r="E23" s="96" t="s">
        <v>112</v>
      </c>
      <c r="F23" s="96" t="s">
        <v>111</v>
      </c>
      <c r="G23" s="107">
        <v>7000</v>
      </c>
      <c r="H23" s="95"/>
      <c r="I23" s="69"/>
    </row>
    <row r="24" spans="1:12" s="67" customFormat="1" ht="14.25" customHeight="1" x14ac:dyDescent="0.2">
      <c r="A24" s="68"/>
      <c r="B24" s="90"/>
      <c r="C24" s="95"/>
      <c r="D24" s="99"/>
      <c r="E24" s="95"/>
      <c r="F24" s="95"/>
      <c r="G24" s="107"/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/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/>
      <c r="H26" s="95"/>
      <c r="I26" s="69"/>
    </row>
    <row r="27" spans="1:12" s="67" customFormat="1" ht="14.25" customHeight="1" x14ac:dyDescent="0.2">
      <c r="A27" s="68"/>
      <c r="B27" s="90"/>
      <c r="C27" s="95"/>
      <c r="D27" s="99"/>
      <c r="E27" s="95"/>
      <c r="F27" s="95"/>
      <c r="G27" s="107"/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347434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2566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758945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347434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5:C65"/>
    <mergeCell ref="B4:H4"/>
    <mergeCell ref="B54:F54"/>
    <mergeCell ref="B55:F55"/>
    <mergeCell ref="B58:C59"/>
    <mergeCell ref="B64:C64"/>
  </mergeCells>
  <pageMargins left="0.7" right="0.7" top="0.75" bottom="0.75" header="0.3" footer="0.3"/>
  <pageSetup paperSize="9" scale="81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topLeftCell="A9" zoomScaleNormal="100" workbookViewId="0">
      <selection activeCell="E20" sqref="E20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14"/>
      <c r="B15" s="114"/>
      <c r="C15" s="114"/>
      <c r="D15" s="114"/>
      <c r="E15" s="114"/>
      <c r="F15" s="114"/>
      <c r="G15" s="114"/>
      <c r="H15" s="114"/>
    </row>
    <row r="16" spans="1:8" ht="12.75" customHeight="1" x14ac:dyDescent="0.35">
      <c r="A16" s="114"/>
      <c r="B16" s="114"/>
      <c r="C16" s="114"/>
      <c r="D16" s="114"/>
      <c r="E16" s="114"/>
      <c r="F16" s="114"/>
      <c r="G16" s="114"/>
      <c r="H16" s="114"/>
    </row>
    <row r="17" spans="1:8" ht="12.75" customHeight="1" thickBot="1" x14ac:dyDescent="0.4">
      <c r="A17" s="114"/>
      <c r="B17" s="114"/>
      <c r="C17" s="114"/>
      <c r="D17" s="114"/>
      <c r="E17" s="114"/>
      <c r="F17" s="114"/>
      <c r="G17" s="114"/>
      <c r="H17" s="114"/>
    </row>
    <row r="18" spans="1:8" ht="18.75" thickBot="1" x14ac:dyDescent="0.3">
      <c r="C18" s="115" t="s">
        <v>82</v>
      </c>
      <c r="E18" s="118">
        <f>'Fondo 2'!G2</f>
        <v>2</v>
      </c>
    </row>
    <row r="19" spans="1:8" ht="18.75" thickBot="1" x14ac:dyDescent="0.3">
      <c r="C19" s="115" t="s">
        <v>88</v>
      </c>
      <c r="E19" s="119">
        <f>'Fondo 2'!C2</f>
        <v>350000</v>
      </c>
    </row>
    <row r="20" spans="1:8" ht="18.75" thickBot="1" x14ac:dyDescent="0.3">
      <c r="C20" s="115" t="s">
        <v>91</v>
      </c>
      <c r="E20" s="119">
        <f>'Fondo 2'!B2</f>
        <v>0</v>
      </c>
    </row>
    <row r="21" spans="1:8" ht="18.75" thickBot="1" x14ac:dyDescent="0.3">
      <c r="C21" s="115" t="s">
        <v>92</v>
      </c>
      <c r="E21" s="119">
        <f>'Fondo 2'!C2+'Fondo 2'!B2</f>
        <v>350000</v>
      </c>
    </row>
    <row r="22" spans="1:8" ht="18.75" thickBot="1" x14ac:dyDescent="0.3">
      <c r="C22" s="115" t="s">
        <v>81</v>
      </c>
      <c r="E22" s="119">
        <f>'Fondo 2'!D2</f>
        <v>347434</v>
      </c>
    </row>
    <row r="23" spans="1:8" ht="18.75" thickBot="1" x14ac:dyDescent="0.3">
      <c r="C23" s="115" t="s">
        <v>83</v>
      </c>
      <c r="E23" s="119">
        <f>'Fondo 2'!E2</f>
        <v>2566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3" activePane="bottomLeft" state="frozen"/>
      <selection activeCell="F36" sqref="F36"/>
      <selection pane="bottomLeft" activeCell="F36" sqref="F36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352449</v>
      </c>
      <c r="E2" s="110">
        <f>C2-D2+B2</f>
        <v>-2449</v>
      </c>
      <c r="G2" s="112">
        <v>3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1"/>
      <c r="C7" s="122"/>
      <c r="D7" s="123"/>
      <c r="E7" s="122"/>
      <c r="F7" s="122"/>
      <c r="G7" s="124">
        <v>13950</v>
      </c>
      <c r="H7" s="120"/>
    </row>
    <row r="8" spans="1:9" s="67" customFormat="1" ht="14.25" customHeight="1" x14ac:dyDescent="0.2">
      <c r="A8" s="68"/>
      <c r="B8" s="89"/>
      <c r="C8" s="94"/>
      <c r="D8" s="98"/>
      <c r="E8" s="103"/>
      <c r="F8" s="104"/>
      <c r="G8" s="106">
        <v>33450</v>
      </c>
      <c r="H8" s="106"/>
    </row>
    <row r="9" spans="1:9" s="67" customFormat="1" ht="14.25" customHeight="1" x14ac:dyDescent="0.2">
      <c r="A9" s="68"/>
      <c r="B9" s="89"/>
      <c r="C9" s="94"/>
      <c r="D9" s="98"/>
      <c r="E9" s="103"/>
      <c r="F9" s="104"/>
      <c r="G9" s="106">
        <v>9000</v>
      </c>
      <c r="H9" s="106"/>
    </row>
    <row r="10" spans="1:9" s="67" customFormat="1" ht="14.25" customHeight="1" x14ac:dyDescent="0.2">
      <c r="A10" s="68"/>
      <c r="B10" s="89"/>
      <c r="C10" s="94"/>
      <c r="D10" s="98"/>
      <c r="E10" s="103"/>
      <c r="F10" s="104"/>
      <c r="G10" s="106">
        <v>8480</v>
      </c>
      <c r="H10" s="106"/>
    </row>
    <row r="11" spans="1:9" s="67" customFormat="1" ht="14.25" customHeight="1" x14ac:dyDescent="0.2">
      <c r="A11" s="68"/>
      <c r="B11" s="89"/>
      <c r="C11" s="94"/>
      <c r="D11" s="99"/>
      <c r="E11" s="95"/>
      <c r="F11" s="95"/>
      <c r="G11" s="107">
        <v>20950</v>
      </c>
      <c r="H11" s="106"/>
    </row>
    <row r="12" spans="1:9" s="67" customFormat="1" ht="14.25" customHeight="1" x14ac:dyDescent="0.2">
      <c r="A12" s="68"/>
      <c r="B12" s="89"/>
      <c r="C12" s="95"/>
      <c r="D12" s="100"/>
      <c r="E12" s="95"/>
      <c r="F12" s="95"/>
      <c r="G12" s="107">
        <v>25180</v>
      </c>
      <c r="H12" s="106"/>
    </row>
    <row r="13" spans="1:9" s="67" customFormat="1" ht="14.25" customHeight="1" x14ac:dyDescent="0.2">
      <c r="A13" s="68"/>
      <c r="B13" s="90"/>
      <c r="C13" s="95"/>
      <c r="D13" s="99"/>
      <c r="E13" s="95"/>
      <c r="F13" s="95"/>
      <c r="G13" s="107">
        <v>4900</v>
      </c>
      <c r="H13" s="106"/>
    </row>
    <row r="14" spans="1:9" s="67" customFormat="1" ht="14.25" customHeight="1" x14ac:dyDescent="0.2">
      <c r="A14" s="68"/>
      <c r="B14" s="90"/>
      <c r="C14" s="95"/>
      <c r="D14" s="99"/>
      <c r="E14" s="95"/>
      <c r="F14" s="95"/>
      <c r="G14" s="107">
        <v>3500</v>
      </c>
      <c r="H14" s="106"/>
    </row>
    <row r="15" spans="1:9" s="67" customFormat="1" ht="14.25" customHeight="1" x14ac:dyDescent="0.2">
      <c r="A15" s="68"/>
      <c r="B15" s="90"/>
      <c r="C15" s="95"/>
      <c r="D15" s="100"/>
      <c r="E15" s="95"/>
      <c r="F15" s="95"/>
      <c r="G15" s="107">
        <v>3000</v>
      </c>
      <c r="H15" s="106"/>
    </row>
    <row r="16" spans="1:9" s="67" customFormat="1" ht="14.25" customHeight="1" x14ac:dyDescent="0.2">
      <c r="A16" s="68"/>
      <c r="B16" s="90"/>
      <c r="C16" s="95"/>
      <c r="D16" s="99"/>
      <c r="E16" s="95"/>
      <c r="F16" s="95"/>
      <c r="G16" s="107">
        <v>10430</v>
      </c>
      <c r="H16" s="95"/>
      <c r="I16" s="69"/>
    </row>
    <row r="17" spans="1:12" s="67" customFormat="1" ht="14.25" customHeight="1" x14ac:dyDescent="0.2">
      <c r="A17" s="68"/>
      <c r="B17" s="90"/>
      <c r="C17" s="95"/>
      <c r="D17" s="100"/>
      <c r="E17" s="95"/>
      <c r="F17" s="95"/>
      <c r="G17" s="107">
        <v>6890</v>
      </c>
      <c r="H17" s="106"/>
      <c r="I17" s="69"/>
    </row>
    <row r="18" spans="1:12" s="67" customFormat="1" ht="14.25" customHeight="1" x14ac:dyDescent="0.2">
      <c r="A18" s="68"/>
      <c r="B18" s="90"/>
      <c r="C18" s="95"/>
      <c r="D18" s="100"/>
      <c r="E18" s="95"/>
      <c r="F18" s="95"/>
      <c r="G18" s="107">
        <v>450</v>
      </c>
      <c r="H18" s="106"/>
      <c r="I18" s="69"/>
    </row>
    <row r="19" spans="1:12" s="67" customFormat="1" ht="14.25" customHeight="1" x14ac:dyDescent="0.2">
      <c r="A19" s="68"/>
      <c r="B19" s="90"/>
      <c r="C19" s="95"/>
      <c r="D19" s="99"/>
      <c r="E19" s="95"/>
      <c r="F19" s="95"/>
      <c r="G19" s="107">
        <v>9380</v>
      </c>
      <c r="H19" s="106"/>
      <c r="I19" s="69"/>
    </row>
    <row r="20" spans="1:12" s="67" customFormat="1" ht="14.25" customHeight="1" x14ac:dyDescent="0.2">
      <c r="A20" s="68"/>
      <c r="B20" s="90"/>
      <c r="C20" s="95"/>
      <c r="D20" s="99"/>
      <c r="E20" s="95"/>
      <c r="F20" s="95"/>
      <c r="G20" s="107">
        <v>4050</v>
      </c>
      <c r="H20" s="106"/>
      <c r="I20" s="69"/>
    </row>
    <row r="21" spans="1:12" s="67" customFormat="1" ht="14.25" customHeight="1" x14ac:dyDescent="0.2">
      <c r="A21" s="68"/>
      <c r="B21" s="90"/>
      <c r="C21" s="95"/>
      <c r="D21" s="99"/>
      <c r="E21" s="95"/>
      <c r="F21" s="95"/>
      <c r="G21" s="107">
        <v>2790</v>
      </c>
      <c r="H21" s="106"/>
      <c r="I21" s="69"/>
    </row>
    <row r="22" spans="1:12" s="67" customFormat="1" ht="14.25" customHeight="1" x14ac:dyDescent="0.2">
      <c r="A22" s="68"/>
      <c r="B22" s="90"/>
      <c r="C22" s="95"/>
      <c r="D22" s="99"/>
      <c r="E22" s="95"/>
      <c r="F22" s="95"/>
      <c r="G22" s="107">
        <v>133459</v>
      </c>
      <c r="H22" s="95"/>
      <c r="I22" s="69"/>
    </row>
    <row r="23" spans="1:12" s="67" customFormat="1" ht="14.25" customHeight="1" x14ac:dyDescent="0.2">
      <c r="A23" s="68"/>
      <c r="B23" s="91"/>
      <c r="C23" s="96"/>
      <c r="D23" s="101"/>
      <c r="E23" s="96"/>
      <c r="F23" s="96"/>
      <c r="G23" s="107">
        <v>1600</v>
      </c>
      <c r="H23" s="95"/>
      <c r="I23" s="69"/>
    </row>
    <row r="24" spans="1:12" s="67" customFormat="1" ht="14.25" customHeight="1" x14ac:dyDescent="0.2">
      <c r="A24" s="68"/>
      <c r="B24" s="90"/>
      <c r="C24" s="95"/>
      <c r="D24" s="99"/>
      <c r="E24" s="95"/>
      <c r="F24" s="95"/>
      <c r="G24" s="107">
        <v>33500</v>
      </c>
      <c r="H24" s="95"/>
      <c r="I24" s="69"/>
    </row>
    <row r="25" spans="1:12" s="67" customFormat="1" ht="14.25" customHeight="1" x14ac:dyDescent="0.2">
      <c r="A25" s="68"/>
      <c r="B25" s="90"/>
      <c r="C25" s="95"/>
      <c r="D25" s="99"/>
      <c r="E25" s="95"/>
      <c r="F25" s="95"/>
      <c r="G25" s="107">
        <v>4500</v>
      </c>
      <c r="H25" s="95"/>
      <c r="I25" s="69"/>
    </row>
    <row r="26" spans="1:12" s="67" customFormat="1" ht="14.25" customHeight="1" x14ac:dyDescent="0.2">
      <c r="A26" s="68"/>
      <c r="B26" s="90"/>
      <c r="C26" s="95"/>
      <c r="D26" s="99"/>
      <c r="E26" s="95"/>
      <c r="F26" s="95"/>
      <c r="G26" s="107">
        <v>13990</v>
      </c>
      <c r="H26" s="95"/>
      <c r="I26" s="69"/>
    </row>
    <row r="27" spans="1:12" s="67" customFormat="1" ht="14.25" customHeight="1" x14ac:dyDescent="0.2">
      <c r="A27" s="68"/>
      <c r="B27" s="90"/>
      <c r="C27" s="95"/>
      <c r="D27" s="99"/>
      <c r="E27" s="95"/>
      <c r="F27" s="95"/>
      <c r="G27" s="107">
        <v>9000</v>
      </c>
      <c r="H27" s="95"/>
      <c r="I27" s="69"/>
    </row>
    <row r="28" spans="1:12" s="67" customFormat="1" ht="14.25" customHeight="1" x14ac:dyDescent="0.2">
      <c r="A28" s="68"/>
      <c r="B28" s="90"/>
      <c r="C28" s="95"/>
      <c r="D28" s="99"/>
      <c r="E28" s="95"/>
      <c r="F28" s="95"/>
      <c r="G28" s="107"/>
      <c r="H28" s="95"/>
      <c r="I28" s="69"/>
    </row>
    <row r="29" spans="1:12" s="67" customFormat="1" ht="14.25" customHeight="1" x14ac:dyDescent="0.2">
      <c r="A29" s="68"/>
      <c r="B29" s="90"/>
      <c r="C29" s="95"/>
      <c r="D29" s="99"/>
      <c r="E29" s="95"/>
      <c r="F29" s="95"/>
      <c r="G29" s="107"/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352449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-2449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763960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352449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65:C65"/>
    <mergeCell ref="B4:H4"/>
    <mergeCell ref="B54:F54"/>
    <mergeCell ref="B55:F55"/>
    <mergeCell ref="B58:C59"/>
    <mergeCell ref="B64:C64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</mergeCells>
  <pageMargins left="0.7" right="0.7" top="0.75" bottom="0.75" header="0.3" footer="0.3"/>
  <pageSetup paperSize="9" scale="8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topLeftCell="A3" zoomScaleNormal="100" workbookViewId="0">
      <selection activeCell="F36" sqref="F36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25"/>
      <c r="B15" s="125"/>
      <c r="C15" s="125"/>
      <c r="D15" s="125"/>
      <c r="E15" s="125"/>
      <c r="F15" s="125"/>
      <c r="G15" s="125"/>
      <c r="H15" s="125"/>
    </row>
    <row r="16" spans="1:8" ht="12.75" customHeight="1" x14ac:dyDescent="0.35">
      <c r="A16" s="125"/>
      <c r="B16" s="125"/>
      <c r="C16" s="125"/>
      <c r="D16" s="125"/>
      <c r="E16" s="125"/>
      <c r="F16" s="125"/>
      <c r="G16" s="125"/>
      <c r="H16" s="125"/>
    </row>
    <row r="17" spans="1:8" ht="12.75" customHeight="1" thickBot="1" x14ac:dyDescent="0.4">
      <c r="A17" s="125"/>
      <c r="B17" s="125"/>
      <c r="C17" s="125"/>
      <c r="D17" s="125"/>
      <c r="E17" s="125"/>
      <c r="F17" s="125"/>
      <c r="G17" s="125"/>
      <c r="H17" s="125"/>
    </row>
    <row r="18" spans="1:8" ht="18.75" thickBot="1" x14ac:dyDescent="0.3">
      <c r="C18" s="115" t="s">
        <v>82</v>
      </c>
      <c r="E18" s="118">
        <f>'Fondo 3'!G2</f>
        <v>3</v>
      </c>
    </row>
    <row r="19" spans="1:8" ht="18.75" thickBot="1" x14ac:dyDescent="0.3">
      <c r="C19" s="115" t="s">
        <v>88</v>
      </c>
      <c r="E19" s="119">
        <f>'Fondo 3'!C2</f>
        <v>350000</v>
      </c>
    </row>
    <row r="20" spans="1:8" ht="18.75" thickBot="1" x14ac:dyDescent="0.3">
      <c r="C20" s="115" t="s">
        <v>91</v>
      </c>
      <c r="E20" s="119">
        <f>'Fondo 3'!B2</f>
        <v>0</v>
      </c>
    </row>
    <row r="21" spans="1:8" ht="18.75" thickBot="1" x14ac:dyDescent="0.3">
      <c r="C21" s="115" t="s">
        <v>92</v>
      </c>
      <c r="E21" s="119">
        <f>'Fondo 3'!C2+'Fondo 3'!B2</f>
        <v>350000</v>
      </c>
    </row>
    <row r="22" spans="1:8" ht="18.75" thickBot="1" x14ac:dyDescent="0.3">
      <c r="C22" s="115" t="s">
        <v>81</v>
      </c>
      <c r="E22" s="119">
        <f>'Fondo 3'!D2</f>
        <v>352449</v>
      </c>
    </row>
    <row r="23" spans="1:8" ht="18.75" thickBot="1" x14ac:dyDescent="0.3">
      <c r="C23" s="115" t="s">
        <v>83</v>
      </c>
      <c r="E23" s="119">
        <f>'Fondo 3'!E2</f>
        <v>-2449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80" zoomScaleNormal="80" zoomScalePageLayoutView="80" workbookViewId="0">
      <pane ySplit="2" topLeftCell="A9" activePane="bottomLeft" state="frozen"/>
      <selection activeCell="F36" sqref="F36"/>
      <selection pane="bottomLeft" activeCell="F34" sqref="F34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351079</v>
      </c>
      <c r="E2" s="110">
        <f>C2-D2+B2</f>
        <v>-1079</v>
      </c>
      <c r="G2" s="112">
        <v>4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1">
        <v>42928</v>
      </c>
      <c r="C7" s="122" t="s">
        <v>38</v>
      </c>
      <c r="D7" s="123">
        <v>113349</v>
      </c>
      <c r="E7" s="122" t="s">
        <v>125</v>
      </c>
      <c r="F7" s="122" t="s">
        <v>118</v>
      </c>
      <c r="G7" s="124">
        <v>3800</v>
      </c>
      <c r="H7" s="120"/>
    </row>
    <row r="8" spans="1:9" s="67" customFormat="1" ht="14.25" customHeight="1" x14ac:dyDescent="0.2">
      <c r="A8" s="68"/>
      <c r="B8" s="121">
        <v>42928</v>
      </c>
      <c r="C8" s="122" t="s">
        <v>38</v>
      </c>
      <c r="D8" s="123">
        <v>135065</v>
      </c>
      <c r="E8" s="122" t="s">
        <v>95</v>
      </c>
      <c r="F8" s="122" t="s">
        <v>49</v>
      </c>
      <c r="G8" s="124">
        <v>8600</v>
      </c>
      <c r="H8" s="106"/>
    </row>
    <row r="9" spans="1:9" s="67" customFormat="1" ht="14.25" customHeight="1" x14ac:dyDescent="0.2">
      <c r="A9" s="68"/>
      <c r="B9" s="121">
        <v>42930</v>
      </c>
      <c r="C9" s="122" t="s">
        <v>38</v>
      </c>
      <c r="D9" s="123">
        <v>854890</v>
      </c>
      <c r="E9" s="122" t="s">
        <v>113</v>
      </c>
      <c r="F9" s="122" t="s">
        <v>114</v>
      </c>
      <c r="G9" s="124">
        <v>1890</v>
      </c>
      <c r="H9" s="106"/>
    </row>
    <row r="10" spans="1:9" s="67" customFormat="1" ht="14.25" customHeight="1" x14ac:dyDescent="0.2">
      <c r="A10" s="68"/>
      <c r="B10" s="121">
        <v>42930</v>
      </c>
      <c r="C10" s="122" t="s">
        <v>38</v>
      </c>
      <c r="D10" s="98">
        <v>93811</v>
      </c>
      <c r="E10" s="103" t="s">
        <v>42</v>
      </c>
      <c r="F10" s="104" t="s">
        <v>115</v>
      </c>
      <c r="G10" s="126">
        <v>10000</v>
      </c>
      <c r="H10" s="106"/>
    </row>
    <row r="11" spans="1:9" s="67" customFormat="1" ht="14.25" customHeight="1" x14ac:dyDescent="0.2">
      <c r="A11" s="68"/>
      <c r="B11" s="121">
        <v>42930</v>
      </c>
      <c r="C11" s="94" t="s">
        <v>38</v>
      </c>
      <c r="D11" s="98">
        <v>301106</v>
      </c>
      <c r="E11" s="103" t="s">
        <v>42</v>
      </c>
      <c r="F11" s="104" t="s">
        <v>116</v>
      </c>
      <c r="G11" s="126">
        <v>7200</v>
      </c>
      <c r="H11" s="106"/>
    </row>
    <row r="12" spans="1:9" s="67" customFormat="1" ht="14.25" customHeight="1" x14ac:dyDescent="0.2">
      <c r="A12" s="68"/>
      <c r="B12" s="121">
        <v>42930</v>
      </c>
      <c r="C12" s="94" t="s">
        <v>38</v>
      </c>
      <c r="D12" s="98">
        <v>113378</v>
      </c>
      <c r="E12" s="103" t="s">
        <v>117</v>
      </c>
      <c r="F12" s="104" t="s">
        <v>118</v>
      </c>
      <c r="G12" s="106">
        <v>2600</v>
      </c>
      <c r="H12" s="106"/>
    </row>
    <row r="13" spans="1:9" s="67" customFormat="1" ht="14.25" customHeight="1" x14ac:dyDescent="0.2">
      <c r="A13" s="68"/>
      <c r="B13" s="121">
        <v>42930</v>
      </c>
      <c r="C13" s="94" t="s">
        <v>46</v>
      </c>
      <c r="D13" s="99">
        <v>84672548</v>
      </c>
      <c r="E13" s="95" t="s">
        <v>95</v>
      </c>
      <c r="F13" s="95" t="s">
        <v>36</v>
      </c>
      <c r="G13" s="107">
        <v>147015</v>
      </c>
      <c r="H13" s="106"/>
    </row>
    <row r="14" spans="1:9" s="67" customFormat="1" ht="14.25" customHeight="1" x14ac:dyDescent="0.2">
      <c r="A14" s="68"/>
      <c r="B14" s="121">
        <v>42930</v>
      </c>
      <c r="C14" s="95" t="s">
        <v>68</v>
      </c>
      <c r="D14" s="100" t="s">
        <v>119</v>
      </c>
      <c r="E14" s="95" t="s">
        <v>120</v>
      </c>
      <c r="F14" s="95" t="s">
        <v>71</v>
      </c>
      <c r="G14" s="107">
        <v>9000</v>
      </c>
      <c r="H14" s="106"/>
    </row>
    <row r="15" spans="1:9" s="67" customFormat="1" ht="14.25" customHeight="1" x14ac:dyDescent="0.2">
      <c r="A15" s="68"/>
      <c r="B15" s="121">
        <v>42930</v>
      </c>
      <c r="C15" s="95" t="s">
        <v>75</v>
      </c>
      <c r="D15" s="99" t="s">
        <v>121</v>
      </c>
      <c r="E15" s="95" t="s">
        <v>122</v>
      </c>
      <c r="F15" s="95" t="s">
        <v>123</v>
      </c>
      <c r="G15" s="107">
        <v>20000</v>
      </c>
      <c r="H15" s="106"/>
    </row>
    <row r="16" spans="1:9" s="67" customFormat="1" ht="14.25" customHeight="1" x14ac:dyDescent="0.2">
      <c r="A16" s="68"/>
      <c r="B16" s="90">
        <v>42933</v>
      </c>
      <c r="C16" s="95" t="s">
        <v>68</v>
      </c>
      <c r="D16" s="100">
        <v>597029435782</v>
      </c>
      <c r="E16" s="95" t="s">
        <v>124</v>
      </c>
      <c r="F16" s="95" t="s">
        <v>71</v>
      </c>
      <c r="G16" s="107">
        <v>6600</v>
      </c>
      <c r="H16" s="95"/>
      <c r="I16" s="69"/>
    </row>
    <row r="17" spans="1:12" s="67" customFormat="1" ht="14.25" customHeight="1" x14ac:dyDescent="0.2">
      <c r="A17" s="68"/>
      <c r="B17" s="90">
        <v>42933</v>
      </c>
      <c r="C17" s="95" t="s">
        <v>68</v>
      </c>
      <c r="D17" s="100">
        <v>597031772192</v>
      </c>
      <c r="E17" s="95" t="s">
        <v>42</v>
      </c>
      <c r="F17" s="95" t="s">
        <v>126</v>
      </c>
      <c r="G17" s="107">
        <v>8980</v>
      </c>
      <c r="H17" s="106"/>
      <c r="I17" s="69"/>
    </row>
    <row r="18" spans="1:12" s="67" customFormat="1" ht="14.25" customHeight="1" x14ac:dyDescent="0.2">
      <c r="A18" s="68"/>
      <c r="B18" s="90">
        <v>42933</v>
      </c>
      <c r="C18" s="95" t="s">
        <v>38</v>
      </c>
      <c r="D18" s="100">
        <v>135075</v>
      </c>
      <c r="E18" s="95" t="s">
        <v>95</v>
      </c>
      <c r="F18" s="95" t="s">
        <v>49</v>
      </c>
      <c r="G18" s="107">
        <v>4200</v>
      </c>
      <c r="H18" s="106"/>
      <c r="I18" s="69"/>
    </row>
    <row r="19" spans="1:12" s="67" customFormat="1" ht="14.25" customHeight="1" x14ac:dyDescent="0.2">
      <c r="A19" s="68"/>
      <c r="B19" s="90">
        <v>42933</v>
      </c>
      <c r="C19" s="95" t="s">
        <v>38</v>
      </c>
      <c r="D19" s="100">
        <v>306551</v>
      </c>
      <c r="E19" s="95" t="s">
        <v>127</v>
      </c>
      <c r="F19" s="95" t="s">
        <v>128</v>
      </c>
      <c r="G19" s="107">
        <v>4000</v>
      </c>
      <c r="H19" s="106"/>
      <c r="I19" s="69"/>
    </row>
    <row r="20" spans="1:12" s="67" customFormat="1" ht="14.25" customHeight="1" x14ac:dyDescent="0.2">
      <c r="A20" s="68"/>
      <c r="B20" s="90">
        <v>42933</v>
      </c>
      <c r="C20" s="95" t="s">
        <v>38</v>
      </c>
      <c r="D20" s="99">
        <v>619356</v>
      </c>
      <c r="E20" s="95" t="s">
        <v>55</v>
      </c>
      <c r="F20" s="95" t="s">
        <v>37</v>
      </c>
      <c r="G20" s="107">
        <v>14000</v>
      </c>
      <c r="H20" s="106"/>
      <c r="I20" s="69"/>
    </row>
    <row r="21" spans="1:12" s="67" customFormat="1" ht="14.25" customHeight="1" x14ac:dyDescent="0.2">
      <c r="A21" s="68"/>
      <c r="B21" s="90">
        <v>42933</v>
      </c>
      <c r="C21" s="95" t="s">
        <v>38</v>
      </c>
      <c r="D21" s="99">
        <v>299578</v>
      </c>
      <c r="E21" s="95" t="s">
        <v>94</v>
      </c>
      <c r="F21" s="95" t="s">
        <v>129</v>
      </c>
      <c r="G21" s="107">
        <v>2250</v>
      </c>
      <c r="H21" s="106"/>
      <c r="I21" s="69"/>
    </row>
    <row r="22" spans="1:12" s="67" customFormat="1" ht="14.25" customHeight="1" x14ac:dyDescent="0.2">
      <c r="A22" s="68"/>
      <c r="B22" s="90">
        <v>42933</v>
      </c>
      <c r="C22" s="95" t="s">
        <v>38</v>
      </c>
      <c r="D22" s="99">
        <v>6364</v>
      </c>
      <c r="E22" s="95" t="s">
        <v>94</v>
      </c>
      <c r="F22" s="95" t="s">
        <v>130</v>
      </c>
      <c r="G22" s="107">
        <v>1467</v>
      </c>
      <c r="H22" s="95"/>
      <c r="I22" s="69"/>
    </row>
    <row r="23" spans="1:12" s="67" customFormat="1" ht="14.25" customHeight="1" x14ac:dyDescent="0.2">
      <c r="A23" s="68"/>
      <c r="B23" s="90">
        <v>42934</v>
      </c>
      <c r="C23" s="95" t="s">
        <v>38</v>
      </c>
      <c r="D23" s="99">
        <v>619402</v>
      </c>
      <c r="E23" s="95" t="s">
        <v>131</v>
      </c>
      <c r="F23" s="95" t="s">
        <v>37</v>
      </c>
      <c r="G23" s="107">
        <v>6950</v>
      </c>
      <c r="H23" s="95"/>
      <c r="I23" s="69"/>
    </row>
    <row r="24" spans="1:12" s="67" customFormat="1" ht="14.25" customHeight="1" x14ac:dyDescent="0.2">
      <c r="A24" s="68"/>
      <c r="B24" s="90">
        <v>42934</v>
      </c>
      <c r="C24" s="96" t="s">
        <v>68</v>
      </c>
      <c r="D24" s="127">
        <v>597031772192</v>
      </c>
      <c r="E24" s="96" t="s">
        <v>65</v>
      </c>
      <c r="F24" s="96" t="s">
        <v>126</v>
      </c>
      <c r="G24" s="107">
        <v>3990</v>
      </c>
      <c r="H24" s="95"/>
      <c r="I24" s="69"/>
    </row>
    <row r="25" spans="1:12" s="67" customFormat="1" ht="14.25" customHeight="1" x14ac:dyDescent="0.2">
      <c r="A25" s="68"/>
      <c r="B25" s="90">
        <v>42934</v>
      </c>
      <c r="C25" s="95" t="s">
        <v>68</v>
      </c>
      <c r="D25" s="99" t="s">
        <v>121</v>
      </c>
      <c r="E25" s="95" t="s">
        <v>132</v>
      </c>
      <c r="F25" s="95" t="s">
        <v>133</v>
      </c>
      <c r="G25" s="107">
        <v>5000</v>
      </c>
      <c r="H25" s="95"/>
      <c r="I25" s="69"/>
    </row>
    <row r="26" spans="1:12" s="67" customFormat="1" ht="14.25" customHeight="1" x14ac:dyDescent="0.2">
      <c r="A26" s="68"/>
      <c r="B26" s="90">
        <v>42934</v>
      </c>
      <c r="C26" s="95" t="s">
        <v>46</v>
      </c>
      <c r="D26" s="99">
        <v>84735456</v>
      </c>
      <c r="E26" s="95" t="s">
        <v>95</v>
      </c>
      <c r="F26" s="95" t="s">
        <v>36</v>
      </c>
      <c r="G26" s="107">
        <v>27457</v>
      </c>
      <c r="H26" s="95"/>
      <c r="I26" s="69"/>
    </row>
    <row r="27" spans="1:12" s="67" customFormat="1" ht="14.25" customHeight="1" x14ac:dyDescent="0.2">
      <c r="A27" s="68"/>
      <c r="B27" s="90">
        <v>42935</v>
      </c>
      <c r="C27" s="95" t="s">
        <v>38</v>
      </c>
      <c r="D27" s="100">
        <v>619452</v>
      </c>
      <c r="E27" s="95" t="s">
        <v>55</v>
      </c>
      <c r="F27" s="95" t="s">
        <v>37</v>
      </c>
      <c r="G27" s="107">
        <v>14000</v>
      </c>
      <c r="H27" s="95"/>
      <c r="I27" s="69"/>
    </row>
    <row r="28" spans="1:12" s="67" customFormat="1" ht="14.25" customHeight="1" x14ac:dyDescent="0.2">
      <c r="A28" s="68"/>
      <c r="B28" s="90">
        <v>42935</v>
      </c>
      <c r="C28" s="95" t="s">
        <v>38</v>
      </c>
      <c r="D28" s="99">
        <v>4712</v>
      </c>
      <c r="E28" s="95" t="s">
        <v>42</v>
      </c>
      <c r="F28" s="95" t="s">
        <v>134</v>
      </c>
      <c r="G28" s="107">
        <v>8530</v>
      </c>
      <c r="H28" s="95"/>
      <c r="I28" s="69"/>
    </row>
    <row r="29" spans="1:12" s="67" customFormat="1" ht="14.25" customHeight="1" x14ac:dyDescent="0.2">
      <c r="A29" s="68"/>
      <c r="B29" s="90">
        <v>42936</v>
      </c>
      <c r="C29" s="95" t="s">
        <v>38</v>
      </c>
      <c r="D29" s="99">
        <v>855108</v>
      </c>
      <c r="E29" s="95" t="s">
        <v>135</v>
      </c>
      <c r="F29" s="95" t="s">
        <v>136</v>
      </c>
      <c r="G29" s="107">
        <v>1050</v>
      </c>
      <c r="H29" s="95"/>
      <c r="I29" s="69"/>
    </row>
    <row r="30" spans="1:12" s="67" customFormat="1" ht="14.25" customHeight="1" x14ac:dyDescent="0.2">
      <c r="A30" s="68"/>
      <c r="B30" s="90">
        <v>42936</v>
      </c>
      <c r="C30" s="95" t="s">
        <v>38</v>
      </c>
      <c r="D30" s="99">
        <v>27914</v>
      </c>
      <c r="E30" s="95" t="s">
        <v>137</v>
      </c>
      <c r="F30" s="95" t="s">
        <v>138</v>
      </c>
      <c r="G30" s="107">
        <v>3800</v>
      </c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>
        <v>42936</v>
      </c>
      <c r="C31" s="95" t="s">
        <v>38</v>
      </c>
      <c r="D31" s="99">
        <v>11153</v>
      </c>
      <c r="E31" s="95" t="s">
        <v>42</v>
      </c>
      <c r="F31" s="95" t="s">
        <v>139</v>
      </c>
      <c r="G31" s="107">
        <v>9000</v>
      </c>
      <c r="H31" s="95"/>
      <c r="I31" s="69"/>
    </row>
    <row r="32" spans="1:12" s="67" customFormat="1" ht="14.25" customHeight="1" x14ac:dyDescent="0.2">
      <c r="A32" s="68"/>
      <c r="B32" s="90">
        <v>42936</v>
      </c>
      <c r="C32" s="95" t="s">
        <v>38</v>
      </c>
      <c r="D32" s="99">
        <v>135066</v>
      </c>
      <c r="E32" s="95" t="s">
        <v>95</v>
      </c>
      <c r="F32" s="95" t="s">
        <v>49</v>
      </c>
      <c r="G32" s="107">
        <v>4800</v>
      </c>
      <c r="H32" s="95"/>
      <c r="I32" s="69"/>
    </row>
    <row r="33" spans="1:9" s="67" customFormat="1" ht="14.25" customHeight="1" x14ac:dyDescent="0.2">
      <c r="A33" s="68"/>
      <c r="B33" s="90">
        <v>42936</v>
      </c>
      <c r="C33" s="95" t="s">
        <v>38</v>
      </c>
      <c r="D33" s="99">
        <v>619500</v>
      </c>
      <c r="E33" s="95" t="s">
        <v>55</v>
      </c>
      <c r="F33" s="95" t="s">
        <v>37</v>
      </c>
      <c r="G33" s="128">
        <v>14900</v>
      </c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80" customFormat="1" ht="14.25" customHeight="1" x14ac:dyDescent="0.2">
      <c r="A36" s="78"/>
      <c r="B36" s="90"/>
      <c r="C36" s="95"/>
      <c r="D36" s="99"/>
      <c r="E36" s="95"/>
      <c r="F36" s="95"/>
      <c r="G36" s="107"/>
      <c r="H36" s="95"/>
      <c r="I36" s="79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351079</v>
      </c>
      <c r="H56" s="76"/>
      <c r="I56" s="69"/>
    </row>
    <row r="57" spans="1:9" ht="15.75" thickBot="1" x14ac:dyDescent="0.25">
      <c r="A57" s="16"/>
      <c r="B57" s="47"/>
      <c r="C57" s="16"/>
      <c r="D57" s="54"/>
      <c r="E57" s="16"/>
      <c r="F57" s="16"/>
      <c r="G57" s="81"/>
      <c r="H57" s="81"/>
      <c r="I57" s="69"/>
    </row>
    <row r="58" spans="1:9" ht="13.5" customHeight="1" x14ac:dyDescent="0.3">
      <c r="A58" s="16"/>
      <c r="B58" s="161" t="s">
        <v>20</v>
      </c>
      <c r="C58" s="162"/>
      <c r="D58" s="55"/>
      <c r="E58" s="16"/>
      <c r="F58" s="16"/>
      <c r="G58" s="81">
        <f>350000-G56</f>
        <v>-1079</v>
      </c>
      <c r="H58" s="77"/>
      <c r="I58" s="69"/>
    </row>
    <row r="59" spans="1:9" ht="14.25" customHeight="1" thickBot="1" x14ac:dyDescent="0.35">
      <c r="A59" s="16"/>
      <c r="B59" s="163"/>
      <c r="C59" s="164"/>
      <c r="D59" s="55"/>
      <c r="E59" s="16"/>
      <c r="F59" s="16"/>
      <c r="G59" s="81"/>
      <c r="H59" s="77"/>
      <c r="I59" s="69"/>
    </row>
    <row r="60" spans="1:9" ht="15" x14ac:dyDescent="0.25">
      <c r="A60" s="16"/>
      <c r="B60" s="48" t="s">
        <v>21</v>
      </c>
      <c r="C60" s="36" t="s">
        <v>22</v>
      </c>
      <c r="D60" s="56"/>
      <c r="E60" s="37" t="s">
        <v>23</v>
      </c>
      <c r="F60" s="16"/>
      <c r="G60" s="81"/>
      <c r="H60" s="77"/>
      <c r="I60" s="16"/>
    </row>
    <row r="61" spans="1:9" ht="15.75" thickBot="1" x14ac:dyDescent="0.3">
      <c r="A61" s="16"/>
      <c r="B61" s="49">
        <v>0</v>
      </c>
      <c r="C61" s="38">
        <v>2700</v>
      </c>
      <c r="D61" s="57"/>
      <c r="E61" s="39">
        <f>C61*B61</f>
        <v>0</v>
      </c>
      <c r="F61" s="16"/>
      <c r="G61" s="81"/>
      <c r="H61" s="77">
        <f>761511-G58</f>
        <v>762590</v>
      </c>
      <c r="I61" s="16"/>
    </row>
    <row r="62" spans="1:9" x14ac:dyDescent="0.2">
      <c r="A62" s="16"/>
      <c r="B62" s="47"/>
      <c r="C62" s="16"/>
      <c r="D62" s="54"/>
      <c r="E62" s="16"/>
      <c r="F62" s="16"/>
      <c r="G62" s="81"/>
      <c r="H62" s="77"/>
      <c r="I62" s="16"/>
    </row>
    <row r="63" spans="1:9" ht="13.5" thickBot="1" x14ac:dyDescent="0.25">
      <c r="A63" s="16"/>
      <c r="B63" s="47"/>
      <c r="C63" s="16"/>
      <c r="D63" s="54"/>
      <c r="E63" s="16"/>
      <c r="F63" s="16"/>
      <c r="G63" s="16"/>
      <c r="H63" s="16"/>
      <c r="I63" s="16"/>
    </row>
    <row r="64" spans="1:9" ht="15.75" thickBot="1" x14ac:dyDescent="0.3">
      <c r="A64" s="16"/>
      <c r="B64" s="165" t="s">
        <v>25</v>
      </c>
      <c r="C64" s="166"/>
      <c r="D64" s="58"/>
      <c r="E64" s="29" t="s">
        <v>26</v>
      </c>
      <c r="F64" s="30" t="s">
        <v>24</v>
      </c>
      <c r="G64" s="31" t="s">
        <v>27</v>
      </c>
      <c r="H64" s="31" t="s">
        <v>28</v>
      </c>
      <c r="I64" s="41" t="s">
        <v>29</v>
      </c>
    </row>
    <row r="65" spans="1:9" ht="15" x14ac:dyDescent="0.25">
      <c r="A65" s="16"/>
      <c r="B65" s="150" t="s">
        <v>30</v>
      </c>
      <c r="C65" s="151"/>
      <c r="D65" s="59"/>
      <c r="E65" s="32">
        <v>0</v>
      </c>
      <c r="F65" s="33"/>
      <c r="G65" s="34">
        <f>16700*E65</f>
        <v>0</v>
      </c>
      <c r="H65" s="34"/>
      <c r="I65" s="43"/>
    </row>
    <row r="66" spans="1:9" ht="15.75" thickBot="1" x14ac:dyDescent="0.3">
      <c r="A66" s="16"/>
      <c r="B66" s="167" t="s">
        <v>30</v>
      </c>
      <c r="C66" s="168"/>
      <c r="D66" s="60"/>
      <c r="E66" s="35">
        <v>0</v>
      </c>
      <c r="F66" s="33"/>
      <c r="G66" s="34">
        <f t="shared" ref="G66:G74" si="0">16700*E66</f>
        <v>0</v>
      </c>
      <c r="H66" s="34"/>
      <c r="I66" s="34"/>
    </row>
    <row r="67" spans="1:9" ht="15" x14ac:dyDescent="0.25">
      <c r="A67" s="16"/>
      <c r="B67" s="167" t="s">
        <v>30</v>
      </c>
      <c r="C67" s="168"/>
      <c r="D67" s="60"/>
      <c r="E67" s="32">
        <v>0</v>
      </c>
      <c r="F67" s="33"/>
      <c r="G67" s="34">
        <f t="shared" si="0"/>
        <v>0</v>
      </c>
      <c r="H67" s="34"/>
      <c r="I67" s="34"/>
    </row>
    <row r="68" spans="1:9" ht="15.75" thickBot="1" x14ac:dyDescent="0.3">
      <c r="A68" s="16"/>
      <c r="B68" s="167" t="s">
        <v>30</v>
      </c>
      <c r="C68" s="168"/>
      <c r="D68" s="60"/>
      <c r="E68" s="35">
        <v>0</v>
      </c>
      <c r="F68" s="33"/>
      <c r="G68" s="34">
        <f t="shared" si="0"/>
        <v>0</v>
      </c>
      <c r="H68" s="34"/>
      <c r="I68" s="34"/>
    </row>
    <row r="69" spans="1:9" ht="15" x14ac:dyDescent="0.25">
      <c r="A69" s="16"/>
      <c r="B69" s="167" t="s">
        <v>30</v>
      </c>
      <c r="C69" s="168"/>
      <c r="D69" s="60"/>
      <c r="E69" s="32">
        <v>0</v>
      </c>
      <c r="F69" s="33"/>
      <c r="G69" s="34">
        <f t="shared" si="0"/>
        <v>0</v>
      </c>
      <c r="H69" s="34"/>
      <c r="I69" s="34"/>
    </row>
    <row r="70" spans="1:9" ht="15.75" thickBot="1" x14ac:dyDescent="0.3">
      <c r="A70" s="16"/>
      <c r="B70" s="167" t="s">
        <v>30</v>
      </c>
      <c r="C70" s="168"/>
      <c r="D70" s="60"/>
      <c r="E70" s="35">
        <v>0</v>
      </c>
      <c r="F70" s="33"/>
      <c r="G70" s="34">
        <f t="shared" si="0"/>
        <v>0</v>
      </c>
      <c r="H70" s="34"/>
      <c r="I70" s="34"/>
    </row>
    <row r="71" spans="1:9" ht="15" x14ac:dyDescent="0.25">
      <c r="A71" s="16"/>
      <c r="B71" s="167" t="s">
        <v>30</v>
      </c>
      <c r="C71" s="168"/>
      <c r="D71" s="60"/>
      <c r="E71" s="32">
        <v>0</v>
      </c>
      <c r="F71" s="33"/>
      <c r="G71" s="34">
        <f t="shared" si="0"/>
        <v>0</v>
      </c>
      <c r="H71" s="34"/>
      <c r="I71" s="34"/>
    </row>
    <row r="72" spans="1:9" ht="15.75" thickBot="1" x14ac:dyDescent="0.3">
      <c r="A72" s="16"/>
      <c r="B72" s="167" t="s">
        <v>30</v>
      </c>
      <c r="C72" s="168"/>
      <c r="D72" s="60"/>
      <c r="E72" s="35">
        <v>0</v>
      </c>
      <c r="F72" s="33"/>
      <c r="G72" s="34">
        <f t="shared" si="0"/>
        <v>0</v>
      </c>
      <c r="H72" s="34"/>
      <c r="I72" s="34"/>
    </row>
    <row r="73" spans="1:9" ht="15" x14ac:dyDescent="0.25">
      <c r="A73" s="16"/>
      <c r="B73" s="167" t="s">
        <v>30</v>
      </c>
      <c r="C73" s="168"/>
      <c r="D73" s="60"/>
      <c r="E73" s="32">
        <v>0</v>
      </c>
      <c r="F73" s="33"/>
      <c r="G73" s="34">
        <f t="shared" si="0"/>
        <v>0</v>
      </c>
      <c r="H73" s="34"/>
      <c r="I73" s="34"/>
    </row>
    <row r="74" spans="1:9" ht="15.75" thickBot="1" x14ac:dyDescent="0.3">
      <c r="A74" s="16"/>
      <c r="B74" s="167" t="s">
        <v>30</v>
      </c>
      <c r="C74" s="168"/>
      <c r="D74" s="60"/>
      <c r="E74" s="35"/>
      <c r="F74" s="33"/>
      <c r="G74" s="34">
        <f t="shared" si="0"/>
        <v>0</v>
      </c>
      <c r="H74" s="34"/>
      <c r="I74" s="44"/>
    </row>
    <row r="75" spans="1:9" ht="24" thickBot="1" x14ac:dyDescent="0.4">
      <c r="A75" s="16"/>
      <c r="B75" s="50"/>
      <c r="C75" s="17"/>
      <c r="D75" s="61"/>
      <c r="E75" s="18">
        <f>SUM(E65:E74)</f>
        <v>0</v>
      </c>
      <c r="F75" s="19">
        <f>SUM(F65:F74)</f>
        <v>0</v>
      </c>
      <c r="G75" s="20"/>
      <c r="H75" s="20">
        <f>SUM(H65:H74)</f>
        <v>0</v>
      </c>
      <c r="I75" s="42"/>
    </row>
    <row r="76" spans="1:9" x14ac:dyDescent="0.2">
      <c r="A76" s="16"/>
      <c r="B76" s="51"/>
      <c r="C76" s="22"/>
      <c r="D76" s="62"/>
      <c r="E76" s="23"/>
      <c r="F76" s="24"/>
      <c r="G76" s="21"/>
      <c r="H76" s="16"/>
      <c r="I76" s="16"/>
    </row>
    <row r="77" spans="1:9" ht="23.25" x14ac:dyDescent="0.35">
      <c r="A77" s="16"/>
      <c r="B77" s="51"/>
      <c r="C77" s="21"/>
      <c r="D77" s="63"/>
      <c r="E77" s="25"/>
      <c r="F77" s="26"/>
      <c r="G77" s="21"/>
      <c r="H77" s="16"/>
      <c r="I77" s="16"/>
    </row>
    <row r="78" spans="1:9" x14ac:dyDescent="0.2">
      <c r="A78" s="16"/>
      <c r="B78" s="47"/>
      <c r="C78" s="16"/>
      <c r="D78" s="54"/>
      <c r="E78" s="16"/>
      <c r="F78" s="16"/>
      <c r="G78" s="16"/>
      <c r="H78" s="16"/>
      <c r="I78" s="16"/>
    </row>
    <row r="79" spans="1:9" ht="13.5" thickBot="1" x14ac:dyDescent="0.25">
      <c r="A79" s="16"/>
      <c r="B79" s="47"/>
      <c r="C79" s="16"/>
      <c r="D79" s="54"/>
      <c r="E79" s="16"/>
      <c r="F79" s="16"/>
      <c r="G79" s="16"/>
      <c r="H79" s="16"/>
      <c r="I79" s="16"/>
    </row>
    <row r="80" spans="1:9" ht="19.5" thickBot="1" x14ac:dyDescent="0.25">
      <c r="A80" s="16"/>
      <c r="B80" s="47"/>
      <c r="C80" s="16"/>
      <c r="D80" s="54"/>
      <c r="E80" s="27" t="s">
        <v>19</v>
      </c>
      <c r="F80" s="28">
        <f>G75+H75+E61+G56</f>
        <v>351079</v>
      </c>
      <c r="G80" s="16"/>
      <c r="H80" s="16"/>
      <c r="I80" s="16"/>
    </row>
    <row r="81" spans="2:6" s="15" customFormat="1" ht="14.25" customHeight="1" x14ac:dyDescent="0.2">
      <c r="B81" s="52"/>
      <c r="C81"/>
      <c r="D81" s="64"/>
      <c r="E81"/>
      <c r="F81"/>
    </row>
    <row r="92" spans="2:6" ht="13.5" customHeight="1" x14ac:dyDescent="0.2"/>
    <row r="93" spans="2:6" ht="14.25" customHeight="1" x14ac:dyDescent="0.2"/>
    <row r="110" spans="6:7" x14ac:dyDescent="0.2">
      <c r="G110">
        <f>106793-F111</f>
        <v>32185</v>
      </c>
    </row>
    <row r="111" spans="6:7" x14ac:dyDescent="0.2">
      <c r="F111">
        <f>500000-425392</f>
        <v>74608</v>
      </c>
    </row>
    <row r="112" spans="6:7" x14ac:dyDescent="0.2">
      <c r="F112">
        <f>425392+106793</f>
        <v>532185</v>
      </c>
    </row>
  </sheetData>
  <autoFilter ref="B6:H6"/>
  <mergeCells count="15">
    <mergeCell ref="B65:C65"/>
    <mergeCell ref="B4:H4"/>
    <mergeCell ref="B54:F54"/>
    <mergeCell ref="B55:F55"/>
    <mergeCell ref="B58:C59"/>
    <mergeCell ref="B64:C64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</mergeCells>
  <pageMargins left="0.7" right="0.7" top="0.75" bottom="0.75" header="0.3" footer="0.3"/>
  <pageSetup paperSize="9" scale="81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46"/>
  <sheetViews>
    <sheetView topLeftCell="A4" zoomScaleNormal="100" workbookViewId="0">
      <selection activeCell="G21" sqref="G21"/>
    </sheetView>
  </sheetViews>
  <sheetFormatPr baseColWidth="10" defaultRowHeight="12.75" x14ac:dyDescent="0.2"/>
  <sheetData>
    <row r="13" spans="1:8" ht="32.25" customHeight="1" x14ac:dyDescent="0.5">
      <c r="A13" s="173" t="s">
        <v>79</v>
      </c>
      <c r="B13" s="174"/>
      <c r="C13" s="174"/>
      <c r="D13" s="174"/>
      <c r="E13" s="174"/>
      <c r="F13" s="174"/>
      <c r="G13" s="174"/>
      <c r="H13" s="174"/>
    </row>
    <row r="14" spans="1:8" ht="23.25" x14ac:dyDescent="0.35">
      <c r="A14" s="172" t="s">
        <v>80</v>
      </c>
      <c r="B14" s="172"/>
      <c r="C14" s="172"/>
      <c r="D14" s="172"/>
      <c r="E14" s="172"/>
      <c r="F14" s="172"/>
      <c r="G14" s="172"/>
      <c r="H14" s="172"/>
    </row>
    <row r="15" spans="1:8" ht="12.75" customHeight="1" x14ac:dyDescent="0.35">
      <c r="A15" s="131"/>
      <c r="B15" s="131"/>
      <c r="C15" s="131"/>
      <c r="D15" s="131"/>
      <c r="E15" s="131"/>
      <c r="F15" s="131"/>
      <c r="G15" s="131"/>
      <c r="H15" s="131"/>
    </row>
    <row r="16" spans="1:8" ht="12.75" customHeight="1" x14ac:dyDescent="0.35">
      <c r="A16" s="131"/>
      <c r="B16" s="131"/>
      <c r="C16" s="131"/>
      <c r="D16" s="131"/>
      <c r="E16" s="131"/>
      <c r="F16" s="131"/>
      <c r="G16" s="131"/>
      <c r="H16" s="131"/>
    </row>
    <row r="17" spans="1:8" ht="12.75" customHeight="1" thickBot="1" x14ac:dyDescent="0.4">
      <c r="A17" s="131"/>
      <c r="B17" s="131"/>
      <c r="C17" s="131"/>
      <c r="D17" s="131"/>
      <c r="E17" s="131"/>
      <c r="F17" s="131"/>
      <c r="G17" s="131"/>
      <c r="H17" s="131"/>
    </row>
    <row r="18" spans="1:8" ht="18.75" thickBot="1" x14ac:dyDescent="0.3">
      <c r="C18" s="115" t="s">
        <v>82</v>
      </c>
      <c r="E18" s="118">
        <f>'Fondo 4'!G2</f>
        <v>4</v>
      </c>
    </row>
    <row r="19" spans="1:8" ht="18.75" thickBot="1" x14ac:dyDescent="0.3">
      <c r="C19" s="115" t="s">
        <v>88</v>
      </c>
      <c r="E19" s="119">
        <f>'Fondo 4'!C2</f>
        <v>350000</v>
      </c>
    </row>
    <row r="20" spans="1:8" ht="18.75" thickBot="1" x14ac:dyDescent="0.3">
      <c r="C20" s="115" t="s">
        <v>91</v>
      </c>
      <c r="E20" s="119">
        <f>'Fondo 3'!B2</f>
        <v>0</v>
      </c>
    </row>
    <row r="21" spans="1:8" ht="18.75" thickBot="1" x14ac:dyDescent="0.3">
      <c r="C21" s="115" t="s">
        <v>92</v>
      </c>
      <c r="E21" s="119">
        <f>'Fondo 4'!C2</f>
        <v>350000</v>
      </c>
    </row>
    <row r="22" spans="1:8" ht="18.75" thickBot="1" x14ac:dyDescent="0.3">
      <c r="C22" s="115" t="s">
        <v>81</v>
      </c>
      <c r="E22" s="119">
        <f>'Fondo 4'!D2</f>
        <v>351079</v>
      </c>
    </row>
    <row r="23" spans="1:8" ht="18.75" thickBot="1" x14ac:dyDescent="0.3">
      <c r="C23" s="115" t="s">
        <v>83</v>
      </c>
      <c r="E23" s="119">
        <f>'Fondo 4'!E2</f>
        <v>-1079</v>
      </c>
    </row>
    <row r="28" spans="1:8" ht="13.5" thickBot="1" x14ac:dyDescent="0.25"/>
    <row r="29" spans="1:8" ht="18.75" thickBot="1" x14ac:dyDescent="0.3">
      <c r="B29" s="115" t="s">
        <v>90</v>
      </c>
      <c r="D29" s="169"/>
      <c r="E29" s="170"/>
      <c r="F29" s="171"/>
    </row>
    <row r="30" spans="1:8" ht="13.5" thickBot="1" x14ac:dyDescent="0.25"/>
    <row r="31" spans="1:8" ht="18.75" thickBot="1" x14ac:dyDescent="0.3">
      <c r="B31" s="115" t="s">
        <v>84</v>
      </c>
      <c r="D31" s="169"/>
      <c r="E31" s="170"/>
      <c r="F31" s="171"/>
    </row>
    <row r="32" spans="1:8" ht="13.5" thickBot="1" x14ac:dyDescent="0.25"/>
    <row r="33" spans="1:6" ht="18.75" thickBot="1" x14ac:dyDescent="0.3">
      <c r="B33" s="115" t="s">
        <v>86</v>
      </c>
      <c r="D33" s="169"/>
      <c r="E33" s="170"/>
      <c r="F33" s="171"/>
    </row>
    <row r="34" spans="1:6" ht="13.5" thickBot="1" x14ac:dyDescent="0.25"/>
    <row r="35" spans="1:6" ht="18.75" thickBot="1" x14ac:dyDescent="0.3">
      <c r="B35" s="115" t="s">
        <v>84</v>
      </c>
      <c r="D35" s="169"/>
      <c r="E35" s="170"/>
      <c r="F35" s="171"/>
    </row>
    <row r="36" spans="1:6" ht="13.5" thickBot="1" x14ac:dyDescent="0.25"/>
    <row r="37" spans="1:6" ht="18.75" thickBot="1" x14ac:dyDescent="0.3">
      <c r="B37" s="115" t="s">
        <v>85</v>
      </c>
      <c r="D37" s="169"/>
      <c r="E37" s="170"/>
      <c r="F37" s="171"/>
    </row>
    <row r="38" spans="1:6" ht="13.5" thickBot="1" x14ac:dyDescent="0.25"/>
    <row r="39" spans="1:6" ht="18.75" thickBot="1" x14ac:dyDescent="0.3">
      <c r="B39" s="115" t="s">
        <v>84</v>
      </c>
      <c r="D39" s="169"/>
      <c r="E39" s="170"/>
      <c r="F39" s="171"/>
    </row>
    <row r="46" spans="1:6" x14ac:dyDescent="0.2">
      <c r="A46" s="117" t="s">
        <v>87</v>
      </c>
      <c r="B46" s="116"/>
      <c r="C46" s="116"/>
      <c r="D46" s="116"/>
    </row>
  </sheetData>
  <mergeCells count="8">
    <mergeCell ref="D37:F37"/>
    <mergeCell ref="D39:F39"/>
    <mergeCell ref="A13:H13"/>
    <mergeCell ref="A14:H14"/>
    <mergeCell ref="D29:F29"/>
    <mergeCell ref="D31:F31"/>
    <mergeCell ref="D33:F33"/>
    <mergeCell ref="D35:F35"/>
  </mergeCells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="80" zoomScaleNormal="80" zoomScalePageLayoutView="80" workbookViewId="0">
      <pane ySplit="2" topLeftCell="A6" activePane="bottomLeft" state="frozen"/>
      <selection activeCell="F36" sqref="F36"/>
      <selection pane="bottomLeft" activeCell="B17" sqref="B15:G17"/>
    </sheetView>
  </sheetViews>
  <sheetFormatPr baseColWidth="10" defaultRowHeight="12.75" x14ac:dyDescent="0.2"/>
  <cols>
    <col min="1" max="1" width="1.7109375" customWidth="1"/>
    <col min="2" max="2" width="15.7109375" style="52" customWidth="1"/>
    <col min="3" max="3" width="15" customWidth="1"/>
    <col min="4" max="4" width="19" style="64" customWidth="1"/>
    <col min="5" max="5" width="55.85546875" customWidth="1"/>
    <col min="6" max="6" width="43.5703125" customWidth="1"/>
    <col min="7" max="7" width="19" customWidth="1"/>
    <col min="8" max="8" width="49.85546875" customWidth="1"/>
    <col min="9" max="9" width="25.7109375" customWidth="1"/>
  </cols>
  <sheetData>
    <row r="1" spans="1:9" ht="16.5" thickBot="1" x14ac:dyDescent="0.25">
      <c r="B1" s="84" t="s">
        <v>66</v>
      </c>
      <c r="C1" s="84" t="s">
        <v>34</v>
      </c>
      <c r="D1" s="45" t="s">
        <v>35</v>
      </c>
      <c r="E1" s="45" t="s">
        <v>74</v>
      </c>
      <c r="G1" s="113" t="s">
        <v>78</v>
      </c>
    </row>
    <row r="2" spans="1:9" ht="16.5" thickBot="1" x14ac:dyDescent="0.3">
      <c r="B2" s="111">
        <f>'Fondo 1'!E2</f>
        <v>0</v>
      </c>
      <c r="C2" s="85">
        <v>350000</v>
      </c>
      <c r="D2" s="83">
        <f>G56</f>
        <v>350392</v>
      </c>
      <c r="E2" s="110">
        <f>C2-D2+B2</f>
        <v>-392</v>
      </c>
      <c r="G2" s="112">
        <v>5</v>
      </c>
      <c r="H2" s="77"/>
    </row>
    <row r="3" spans="1:9" ht="14.25" thickBot="1" x14ac:dyDescent="0.3">
      <c r="B3" s="46"/>
      <c r="C3" s="1"/>
      <c r="D3" s="53"/>
      <c r="E3" s="1"/>
      <c r="F3" s="1"/>
      <c r="G3" s="1"/>
      <c r="H3" s="1"/>
      <c r="I3" s="1"/>
    </row>
    <row r="4" spans="1:9" ht="32.25" customHeight="1" thickBot="1" x14ac:dyDescent="0.55000000000000004">
      <c r="A4" s="16"/>
      <c r="B4" s="152" t="s">
        <v>31</v>
      </c>
      <c r="C4" s="153"/>
      <c r="D4" s="153"/>
      <c r="E4" s="153"/>
      <c r="F4" s="153"/>
      <c r="G4" s="153"/>
      <c r="H4" s="154"/>
      <c r="I4" s="40"/>
    </row>
    <row r="5" spans="1:9" ht="11.25" customHeight="1" thickBot="1" x14ac:dyDescent="0.25">
      <c r="A5" s="16"/>
      <c r="B5" s="47"/>
      <c r="C5" s="16"/>
      <c r="D5" s="54"/>
      <c r="E5" s="16"/>
      <c r="F5" s="16"/>
      <c r="G5" s="16"/>
      <c r="H5" s="16"/>
      <c r="I5" s="16"/>
    </row>
    <row r="6" spans="1:9" ht="20.25" customHeight="1" x14ac:dyDescent="0.2">
      <c r="A6" s="16"/>
      <c r="B6" s="88" t="s">
        <v>0</v>
      </c>
      <c r="C6" s="93" t="s">
        <v>32</v>
      </c>
      <c r="D6" s="97" t="s">
        <v>33</v>
      </c>
      <c r="E6" s="93" t="s">
        <v>1</v>
      </c>
      <c r="F6" s="93" t="s">
        <v>3</v>
      </c>
      <c r="G6" s="93" t="s">
        <v>5</v>
      </c>
      <c r="H6" s="93" t="s">
        <v>10</v>
      </c>
    </row>
    <row r="7" spans="1:9" ht="14.25" customHeight="1" x14ac:dyDescent="0.2">
      <c r="A7" s="16"/>
      <c r="B7" s="129">
        <v>42936</v>
      </c>
      <c r="C7" s="122" t="s">
        <v>46</v>
      </c>
      <c r="D7" s="123">
        <v>83469203</v>
      </c>
      <c r="E7" s="122" t="s">
        <v>95</v>
      </c>
      <c r="F7" s="122" t="s">
        <v>36</v>
      </c>
      <c r="G7" s="124">
        <v>97328</v>
      </c>
      <c r="H7" s="120"/>
    </row>
    <row r="8" spans="1:9" s="67" customFormat="1" ht="14.25" customHeight="1" x14ac:dyDescent="0.2">
      <c r="A8" s="68"/>
      <c r="B8" s="129">
        <v>42936</v>
      </c>
      <c r="C8" s="122" t="s">
        <v>46</v>
      </c>
      <c r="D8" s="123">
        <v>83469202</v>
      </c>
      <c r="E8" s="122" t="s">
        <v>95</v>
      </c>
      <c r="F8" s="122" t="s">
        <v>36</v>
      </c>
      <c r="G8" s="124">
        <v>91724</v>
      </c>
      <c r="H8" s="106"/>
    </row>
    <row r="9" spans="1:9" s="67" customFormat="1" ht="14.25" customHeight="1" x14ac:dyDescent="0.2">
      <c r="A9" s="68"/>
      <c r="B9" s="129">
        <v>42936</v>
      </c>
      <c r="C9" s="122" t="s">
        <v>38</v>
      </c>
      <c r="D9" s="130">
        <v>135027</v>
      </c>
      <c r="E9" s="122" t="s">
        <v>95</v>
      </c>
      <c r="F9" s="122" t="s">
        <v>49</v>
      </c>
      <c r="G9" s="124">
        <v>4000</v>
      </c>
      <c r="H9" s="106"/>
    </row>
    <row r="10" spans="1:9" s="67" customFormat="1" ht="14.25" customHeight="1" x14ac:dyDescent="0.2">
      <c r="A10" s="68"/>
      <c r="B10" s="129">
        <v>42937</v>
      </c>
      <c r="C10" s="122" t="s">
        <v>75</v>
      </c>
      <c r="D10" s="130" t="s">
        <v>121</v>
      </c>
      <c r="E10" s="122" t="s">
        <v>122</v>
      </c>
      <c r="F10" s="122" t="s">
        <v>140</v>
      </c>
      <c r="G10" s="124">
        <v>20000</v>
      </c>
      <c r="H10" s="106"/>
    </row>
    <row r="11" spans="1:9" s="67" customFormat="1" ht="14.25" customHeight="1" x14ac:dyDescent="0.2">
      <c r="A11" s="68"/>
      <c r="B11" s="129">
        <v>42937</v>
      </c>
      <c r="C11" s="122" t="s">
        <v>38</v>
      </c>
      <c r="D11" s="98">
        <v>113559</v>
      </c>
      <c r="E11" s="103" t="s">
        <v>145</v>
      </c>
      <c r="F11" s="104" t="s">
        <v>118</v>
      </c>
      <c r="G11" s="106">
        <v>2650</v>
      </c>
      <c r="H11" s="106"/>
    </row>
    <row r="12" spans="1:9" s="67" customFormat="1" ht="14.25" customHeight="1" x14ac:dyDescent="0.2">
      <c r="A12" s="68"/>
      <c r="B12" s="136">
        <v>42937</v>
      </c>
      <c r="C12" s="137" t="s">
        <v>38</v>
      </c>
      <c r="D12" s="98">
        <v>661512</v>
      </c>
      <c r="E12" s="103" t="s">
        <v>42</v>
      </c>
      <c r="F12" s="104" t="s">
        <v>61</v>
      </c>
      <c r="G12" s="106">
        <v>9000</v>
      </c>
      <c r="H12" s="106"/>
    </row>
    <row r="13" spans="1:9" s="67" customFormat="1" ht="14.25" customHeight="1" x14ac:dyDescent="0.2">
      <c r="A13" s="68"/>
      <c r="B13" s="136">
        <v>42937</v>
      </c>
      <c r="C13" s="94" t="s">
        <v>68</v>
      </c>
      <c r="D13" s="98" t="s">
        <v>141</v>
      </c>
      <c r="E13" s="103" t="s">
        <v>142</v>
      </c>
      <c r="F13" s="104" t="s">
        <v>71</v>
      </c>
      <c r="G13" s="106">
        <v>13200</v>
      </c>
      <c r="H13" s="106"/>
    </row>
    <row r="14" spans="1:9" s="67" customFormat="1" ht="14.25" customHeight="1" x14ac:dyDescent="0.2">
      <c r="A14" s="68"/>
      <c r="B14" s="135">
        <v>42937</v>
      </c>
      <c r="C14" s="94" t="s">
        <v>38</v>
      </c>
      <c r="D14" s="98">
        <v>855644</v>
      </c>
      <c r="E14" s="103" t="s">
        <v>161</v>
      </c>
      <c r="F14" s="106" t="s">
        <v>114</v>
      </c>
      <c r="G14" s="106">
        <v>4000</v>
      </c>
      <c r="H14" s="106"/>
    </row>
    <row r="15" spans="1:9" s="67" customFormat="1" ht="14.25" customHeight="1" x14ac:dyDescent="0.2">
      <c r="A15" s="68"/>
      <c r="B15" s="135">
        <v>42940</v>
      </c>
      <c r="C15" s="94" t="s">
        <v>38</v>
      </c>
      <c r="D15" s="98">
        <v>1112316862</v>
      </c>
      <c r="E15" s="103" t="s">
        <v>143</v>
      </c>
      <c r="F15" s="104" t="s">
        <v>144</v>
      </c>
      <c r="G15" s="106">
        <v>4070</v>
      </c>
      <c r="H15" s="106"/>
    </row>
    <row r="16" spans="1:9" s="67" customFormat="1" ht="14.25" customHeight="1" x14ac:dyDescent="0.2">
      <c r="A16" s="68"/>
      <c r="B16" s="135">
        <v>42940</v>
      </c>
      <c r="C16" s="94" t="s">
        <v>38</v>
      </c>
      <c r="D16" s="101">
        <v>619676</v>
      </c>
      <c r="E16" s="96" t="s">
        <v>55</v>
      </c>
      <c r="F16" s="95" t="s">
        <v>37</v>
      </c>
      <c r="G16" s="107">
        <v>15000</v>
      </c>
      <c r="H16" s="95"/>
      <c r="I16" s="69"/>
    </row>
    <row r="17" spans="1:12" s="67" customFormat="1" ht="14.25" customHeight="1" x14ac:dyDescent="0.2">
      <c r="A17" s="68"/>
      <c r="B17" s="135">
        <v>42940</v>
      </c>
      <c r="C17" s="96" t="s">
        <v>38</v>
      </c>
      <c r="D17" s="127">
        <v>597032787592</v>
      </c>
      <c r="E17" s="96" t="s">
        <v>65</v>
      </c>
      <c r="F17" s="95" t="s">
        <v>89</v>
      </c>
      <c r="G17" s="107">
        <v>4500</v>
      </c>
      <c r="H17" s="106"/>
      <c r="I17" s="69"/>
    </row>
    <row r="18" spans="1:12" s="67" customFormat="1" ht="14.25" customHeight="1" x14ac:dyDescent="0.2">
      <c r="A18" s="68"/>
      <c r="B18" s="91">
        <v>42941</v>
      </c>
      <c r="C18" s="96" t="s">
        <v>38</v>
      </c>
      <c r="D18" s="127">
        <v>135077</v>
      </c>
      <c r="E18" s="96" t="s">
        <v>146</v>
      </c>
      <c r="F18" s="95" t="s">
        <v>49</v>
      </c>
      <c r="G18" s="107">
        <v>4890</v>
      </c>
      <c r="H18" s="106"/>
      <c r="I18" s="69"/>
    </row>
    <row r="19" spans="1:12" s="67" customFormat="1" ht="14.25" customHeight="1" x14ac:dyDescent="0.2">
      <c r="A19" s="68"/>
      <c r="B19" s="91">
        <v>42941</v>
      </c>
      <c r="C19" s="96" t="s">
        <v>38</v>
      </c>
      <c r="D19" s="127">
        <v>11216</v>
      </c>
      <c r="E19" s="96" t="s">
        <v>42</v>
      </c>
      <c r="F19" s="95" t="s">
        <v>56</v>
      </c>
      <c r="G19" s="107">
        <v>8500</v>
      </c>
      <c r="H19" s="106"/>
      <c r="I19" s="69"/>
    </row>
    <row r="20" spans="1:12" s="67" customFormat="1" ht="14.25" customHeight="1" x14ac:dyDescent="0.2">
      <c r="A20" s="68"/>
      <c r="B20" s="91">
        <v>42941</v>
      </c>
      <c r="C20" s="96" t="s">
        <v>38</v>
      </c>
      <c r="D20" s="127">
        <v>1970</v>
      </c>
      <c r="E20" s="96" t="s">
        <v>147</v>
      </c>
      <c r="F20" s="95" t="s">
        <v>148</v>
      </c>
      <c r="G20" s="107">
        <v>3280</v>
      </c>
      <c r="H20" s="106"/>
      <c r="I20" s="69"/>
    </row>
    <row r="21" spans="1:12" s="67" customFormat="1" ht="14.25" customHeight="1" x14ac:dyDescent="0.2">
      <c r="A21" s="68"/>
      <c r="B21" s="91">
        <v>42941</v>
      </c>
      <c r="C21" s="96" t="s">
        <v>38</v>
      </c>
      <c r="D21" s="127">
        <v>113646</v>
      </c>
      <c r="E21" s="96" t="s">
        <v>145</v>
      </c>
      <c r="F21" s="95" t="s">
        <v>118</v>
      </c>
      <c r="G21" s="107">
        <v>3650</v>
      </c>
      <c r="H21" s="106"/>
      <c r="I21" s="69"/>
    </row>
    <row r="22" spans="1:12" s="67" customFormat="1" ht="14.25" customHeight="1" x14ac:dyDescent="0.2">
      <c r="A22" s="68"/>
      <c r="B22" s="91">
        <v>42941</v>
      </c>
      <c r="C22" s="96" t="s">
        <v>38</v>
      </c>
      <c r="D22" s="101">
        <v>11364</v>
      </c>
      <c r="E22" s="96" t="s">
        <v>149</v>
      </c>
      <c r="F22" s="95" t="s">
        <v>45</v>
      </c>
      <c r="G22" s="107">
        <v>2700</v>
      </c>
      <c r="H22" s="95"/>
      <c r="I22" s="69"/>
    </row>
    <row r="23" spans="1:12" s="67" customFormat="1" ht="14.25" customHeight="1" x14ac:dyDescent="0.2">
      <c r="A23" s="68"/>
      <c r="B23" s="91">
        <v>42941</v>
      </c>
      <c r="C23" s="96" t="s">
        <v>38</v>
      </c>
      <c r="D23" s="127">
        <v>1970</v>
      </c>
      <c r="E23" s="96" t="s">
        <v>99</v>
      </c>
      <c r="F23" s="95" t="s">
        <v>148</v>
      </c>
      <c r="G23" s="107">
        <v>9000</v>
      </c>
      <c r="H23" s="95"/>
      <c r="I23" s="69"/>
    </row>
    <row r="24" spans="1:12" s="67" customFormat="1" ht="14.25" customHeight="1" x14ac:dyDescent="0.2">
      <c r="A24" s="68"/>
      <c r="B24" s="91">
        <v>42941</v>
      </c>
      <c r="C24" s="96" t="s">
        <v>38</v>
      </c>
      <c r="D24" s="101">
        <v>619716</v>
      </c>
      <c r="E24" s="96" t="s">
        <v>55</v>
      </c>
      <c r="F24" s="95" t="s">
        <v>37</v>
      </c>
      <c r="G24" s="107">
        <v>13900</v>
      </c>
      <c r="H24" s="95"/>
      <c r="I24" s="69"/>
    </row>
    <row r="25" spans="1:12" s="67" customFormat="1" ht="14.25" customHeight="1" x14ac:dyDescent="0.2">
      <c r="A25" s="68"/>
      <c r="B25" s="91">
        <v>42942</v>
      </c>
      <c r="C25" s="96" t="s">
        <v>46</v>
      </c>
      <c r="D25" s="127">
        <v>135081</v>
      </c>
      <c r="E25" s="96" t="s">
        <v>146</v>
      </c>
      <c r="F25" s="96" t="s">
        <v>49</v>
      </c>
      <c r="G25" s="107">
        <v>3900</v>
      </c>
      <c r="H25" s="95"/>
      <c r="I25" s="69"/>
    </row>
    <row r="26" spans="1:12" s="67" customFormat="1" ht="14.25" customHeight="1" x14ac:dyDescent="0.2">
      <c r="A26" s="68"/>
      <c r="B26" s="91">
        <v>42942</v>
      </c>
      <c r="C26" s="96" t="s">
        <v>38</v>
      </c>
      <c r="D26" s="101">
        <v>619763</v>
      </c>
      <c r="E26" s="96" t="s">
        <v>55</v>
      </c>
      <c r="F26" s="95" t="s">
        <v>37</v>
      </c>
      <c r="G26" s="107">
        <v>14050</v>
      </c>
      <c r="H26" s="95"/>
      <c r="I26" s="69"/>
    </row>
    <row r="27" spans="1:12" s="67" customFormat="1" ht="14.25" customHeight="1" x14ac:dyDescent="0.2">
      <c r="A27" s="68"/>
      <c r="B27" s="91">
        <v>42942</v>
      </c>
      <c r="C27" s="96" t="s">
        <v>38</v>
      </c>
      <c r="D27" s="101">
        <v>113651</v>
      </c>
      <c r="E27" s="96" t="s">
        <v>146</v>
      </c>
      <c r="F27" s="95" t="s">
        <v>118</v>
      </c>
      <c r="G27" s="107">
        <v>2800</v>
      </c>
      <c r="H27" s="95"/>
      <c r="I27" s="69"/>
    </row>
    <row r="28" spans="1:12" s="67" customFormat="1" ht="14.25" customHeight="1" x14ac:dyDescent="0.2">
      <c r="A28" s="68"/>
      <c r="B28" s="91">
        <v>42943</v>
      </c>
      <c r="C28" s="96" t="s">
        <v>38</v>
      </c>
      <c r="D28" s="127">
        <v>619811</v>
      </c>
      <c r="E28" s="96" t="s">
        <v>55</v>
      </c>
      <c r="F28" s="95" t="s">
        <v>37</v>
      </c>
      <c r="G28" s="107">
        <v>13850</v>
      </c>
      <c r="H28" s="95"/>
      <c r="I28" s="69"/>
    </row>
    <row r="29" spans="1:12" s="67" customFormat="1" ht="14.25" customHeight="1" x14ac:dyDescent="0.2">
      <c r="A29" s="68"/>
      <c r="B29" s="90">
        <v>42943</v>
      </c>
      <c r="C29" s="95" t="s">
        <v>38</v>
      </c>
      <c r="D29" s="99">
        <v>135086</v>
      </c>
      <c r="E29" s="95" t="s">
        <v>146</v>
      </c>
      <c r="F29" s="95" t="s">
        <v>49</v>
      </c>
      <c r="G29" s="107">
        <v>4400</v>
      </c>
      <c r="H29" s="95"/>
      <c r="I29" s="69"/>
    </row>
    <row r="30" spans="1:12" s="67" customFormat="1" ht="14.25" customHeight="1" x14ac:dyDescent="0.2">
      <c r="A30" s="68"/>
      <c r="B30" s="90"/>
      <c r="C30" s="95"/>
      <c r="D30" s="99"/>
      <c r="E30" s="95"/>
      <c r="F30" s="95"/>
      <c r="G30" s="107"/>
      <c r="H30" s="95"/>
      <c r="I30" s="69"/>
      <c r="J30" s="82"/>
      <c r="K30" s="82"/>
      <c r="L30" s="82"/>
    </row>
    <row r="31" spans="1:12" s="67" customFormat="1" ht="14.25" customHeight="1" x14ac:dyDescent="0.2">
      <c r="A31" s="68"/>
      <c r="B31" s="90"/>
      <c r="C31" s="95"/>
      <c r="D31" s="99"/>
      <c r="E31" s="95"/>
      <c r="F31" s="95"/>
      <c r="G31" s="107"/>
      <c r="H31" s="95"/>
      <c r="I31" s="69"/>
    </row>
    <row r="32" spans="1:12" s="67" customFormat="1" ht="14.25" customHeight="1" x14ac:dyDescent="0.2">
      <c r="A32" s="68"/>
      <c r="B32" s="90"/>
      <c r="C32" s="95"/>
      <c r="D32" s="99"/>
      <c r="E32" s="95"/>
      <c r="F32" s="95"/>
      <c r="G32" s="107"/>
      <c r="H32" s="95"/>
      <c r="I32" s="69"/>
    </row>
    <row r="33" spans="1:9" s="67" customFormat="1" ht="14.25" customHeight="1" x14ac:dyDescent="0.2">
      <c r="A33" s="68"/>
      <c r="B33" s="90"/>
      <c r="C33" s="95"/>
      <c r="D33" s="99"/>
      <c r="E33" s="95"/>
      <c r="F33" s="95"/>
      <c r="G33" s="107"/>
      <c r="H33" s="95"/>
      <c r="I33" s="69"/>
    </row>
    <row r="34" spans="1:9" s="67" customFormat="1" ht="14.25" customHeight="1" x14ac:dyDescent="0.2">
      <c r="A34" s="68"/>
      <c r="B34" s="90"/>
      <c r="C34" s="95"/>
      <c r="D34" s="99"/>
      <c r="E34" s="95"/>
      <c r="F34" s="95"/>
      <c r="G34" s="107"/>
      <c r="H34" s="95"/>
      <c r="I34" s="69"/>
    </row>
    <row r="35" spans="1:9" s="67" customFormat="1" ht="14.25" customHeight="1" x14ac:dyDescent="0.2">
      <c r="A35" s="68"/>
      <c r="B35" s="90"/>
      <c r="C35" s="95"/>
      <c r="D35" s="99"/>
      <c r="E35" s="95"/>
      <c r="F35" s="95"/>
      <c r="G35" s="107"/>
      <c r="H35" s="95"/>
      <c r="I35" s="69"/>
    </row>
    <row r="36" spans="1:9" s="139" customFormat="1" ht="14.25" customHeight="1" x14ac:dyDescent="0.2">
      <c r="A36" s="140"/>
      <c r="B36" s="91"/>
      <c r="C36" s="96"/>
      <c r="D36" s="101"/>
      <c r="E36" s="96"/>
      <c r="F36" s="96"/>
      <c r="G36" s="107"/>
      <c r="H36" s="96"/>
      <c r="I36" s="138"/>
    </row>
    <row r="37" spans="1:9" s="67" customFormat="1" ht="14.25" customHeight="1" x14ac:dyDescent="0.2">
      <c r="A37" s="68"/>
      <c r="B37" s="90"/>
      <c r="C37" s="95"/>
      <c r="D37" s="99"/>
      <c r="E37" s="95"/>
      <c r="F37" s="95"/>
      <c r="G37" s="107"/>
      <c r="H37" s="95"/>
      <c r="I37" s="69"/>
    </row>
    <row r="38" spans="1:9" s="67" customFormat="1" ht="14.25" customHeight="1" x14ac:dyDescent="0.2">
      <c r="A38" s="68"/>
      <c r="B38" s="90"/>
      <c r="C38" s="95"/>
      <c r="D38" s="99"/>
      <c r="E38" s="95"/>
      <c r="F38" s="95"/>
      <c r="G38" s="107"/>
      <c r="H38" s="95"/>
      <c r="I38" s="69"/>
    </row>
    <row r="39" spans="1:9" s="67" customFormat="1" ht="14.25" customHeight="1" x14ac:dyDescent="0.2">
      <c r="A39" s="68"/>
      <c r="B39" s="90"/>
      <c r="C39" s="95"/>
      <c r="D39" s="99"/>
      <c r="E39" s="95"/>
      <c r="F39" s="95"/>
      <c r="G39" s="107"/>
      <c r="H39" s="95"/>
      <c r="I39" s="69"/>
    </row>
    <row r="40" spans="1:9" s="67" customFormat="1" ht="14.25" customHeight="1" x14ac:dyDescent="0.2">
      <c r="A40" s="68"/>
      <c r="B40" s="90"/>
      <c r="C40" s="95"/>
      <c r="D40" s="99"/>
      <c r="E40" s="95"/>
      <c r="F40" s="95"/>
      <c r="G40" s="107"/>
      <c r="H40" s="95"/>
      <c r="I40" s="69"/>
    </row>
    <row r="41" spans="1:9" s="67" customFormat="1" ht="14.25" customHeight="1" x14ac:dyDescent="0.2">
      <c r="A41" s="68"/>
      <c r="B41" s="90"/>
      <c r="C41" s="95"/>
      <c r="D41" s="99"/>
      <c r="E41" s="95"/>
      <c r="F41" s="95"/>
      <c r="G41" s="107"/>
      <c r="H41" s="95"/>
      <c r="I41" s="69"/>
    </row>
    <row r="42" spans="1:9" s="67" customFormat="1" ht="14.25" customHeight="1" x14ac:dyDescent="0.2">
      <c r="A42" s="68"/>
      <c r="B42" s="90"/>
      <c r="C42" s="95"/>
      <c r="D42" s="99"/>
      <c r="E42" s="95"/>
      <c r="F42" s="95"/>
      <c r="G42" s="107"/>
      <c r="H42" s="95"/>
      <c r="I42" s="69"/>
    </row>
    <row r="43" spans="1:9" s="67" customFormat="1" ht="14.25" customHeight="1" x14ac:dyDescent="0.2">
      <c r="A43" s="68"/>
      <c r="B43" s="90"/>
      <c r="C43" s="95"/>
      <c r="D43" s="99"/>
      <c r="E43" s="95"/>
      <c r="F43" s="95"/>
      <c r="G43" s="107"/>
      <c r="H43" s="95"/>
      <c r="I43" s="69"/>
    </row>
    <row r="44" spans="1:9" s="67" customFormat="1" ht="14.25" customHeight="1" x14ac:dyDescent="0.2">
      <c r="A44" s="68"/>
      <c r="B44" s="90"/>
      <c r="C44" s="95"/>
      <c r="D44" s="99"/>
      <c r="E44" s="95"/>
      <c r="F44" s="95"/>
      <c r="G44" s="107"/>
      <c r="H44" s="95"/>
      <c r="I44" s="69"/>
    </row>
    <row r="45" spans="1:9" s="67" customFormat="1" ht="14.25" customHeight="1" x14ac:dyDescent="0.2">
      <c r="A45" s="68"/>
      <c r="B45" s="90"/>
      <c r="C45" s="95"/>
      <c r="D45" s="99"/>
      <c r="E45" s="95"/>
      <c r="F45" s="95"/>
      <c r="G45" s="107"/>
      <c r="H45" s="95"/>
      <c r="I45" s="69"/>
    </row>
    <row r="46" spans="1:9" s="67" customFormat="1" ht="14.25" customHeight="1" x14ac:dyDescent="0.2">
      <c r="A46" s="68"/>
      <c r="B46" s="90"/>
      <c r="C46" s="95"/>
      <c r="D46" s="99"/>
      <c r="E46" s="95"/>
      <c r="F46" s="95"/>
      <c r="G46" s="107"/>
      <c r="H46" s="95"/>
      <c r="I46" s="69"/>
    </row>
    <row r="47" spans="1:9" s="67" customFormat="1" ht="14.25" customHeight="1" x14ac:dyDescent="0.2">
      <c r="A47" s="68"/>
      <c r="B47" s="90"/>
      <c r="C47" s="95"/>
      <c r="D47" s="99"/>
      <c r="E47" s="95"/>
      <c r="F47" s="95"/>
      <c r="G47" s="107"/>
      <c r="H47" s="95"/>
      <c r="I47" s="69"/>
    </row>
    <row r="48" spans="1:9" s="67" customFormat="1" ht="14.25" customHeight="1" x14ac:dyDescent="0.2">
      <c r="A48" s="68"/>
      <c r="B48" s="90"/>
      <c r="C48" s="95"/>
      <c r="D48" s="99"/>
      <c r="E48" s="95"/>
      <c r="F48" s="95"/>
      <c r="G48" s="107"/>
      <c r="H48" s="95"/>
      <c r="I48" s="69"/>
    </row>
    <row r="49" spans="1:9" s="67" customFormat="1" ht="14.25" customHeight="1" x14ac:dyDescent="0.2">
      <c r="A49" s="68"/>
      <c r="B49" s="90"/>
      <c r="C49" s="95"/>
      <c r="D49" s="99"/>
      <c r="E49" s="95"/>
      <c r="F49" s="95"/>
      <c r="G49" s="107"/>
      <c r="H49" s="95"/>
      <c r="I49" s="69"/>
    </row>
    <row r="50" spans="1:9" s="67" customFormat="1" ht="14.25" customHeight="1" x14ac:dyDescent="0.2">
      <c r="A50" s="68"/>
      <c r="B50" s="90"/>
      <c r="C50" s="95"/>
      <c r="D50" s="99"/>
      <c r="E50" s="95"/>
      <c r="F50" s="95"/>
      <c r="G50" s="107"/>
      <c r="H50" s="95"/>
      <c r="I50" s="69"/>
    </row>
    <row r="51" spans="1:9" s="67" customFormat="1" ht="14.25" customHeight="1" x14ac:dyDescent="0.2">
      <c r="A51" s="68"/>
      <c r="B51" s="90"/>
      <c r="C51" s="95"/>
      <c r="D51" s="99"/>
      <c r="E51" s="95"/>
      <c r="F51" s="95"/>
      <c r="G51" s="107"/>
      <c r="H51" s="95"/>
      <c r="I51" s="69"/>
    </row>
    <row r="52" spans="1:9" s="67" customFormat="1" ht="14.25" customHeight="1" x14ac:dyDescent="0.2">
      <c r="A52" s="68"/>
      <c r="B52" s="90"/>
      <c r="C52" s="95"/>
      <c r="D52" s="99"/>
      <c r="E52" s="95"/>
      <c r="F52" s="95"/>
      <c r="G52" s="107"/>
      <c r="H52" s="95"/>
      <c r="I52" s="69"/>
    </row>
    <row r="53" spans="1:9" s="67" customFormat="1" ht="14.25" customHeight="1" thickBot="1" x14ac:dyDescent="0.25">
      <c r="A53" s="68"/>
      <c r="B53" s="92"/>
      <c r="C53" s="92"/>
      <c r="D53" s="102"/>
      <c r="E53" s="92"/>
      <c r="F53" s="92"/>
      <c r="G53" s="108"/>
      <c r="H53" s="92"/>
      <c r="I53" s="69"/>
    </row>
    <row r="54" spans="1:9" ht="15" x14ac:dyDescent="0.2">
      <c r="A54" s="16"/>
      <c r="B54" s="155"/>
      <c r="C54" s="156"/>
      <c r="D54" s="156"/>
      <c r="E54" s="156"/>
      <c r="F54" s="157"/>
      <c r="G54" s="105"/>
      <c r="H54" s="109"/>
      <c r="I54" s="69"/>
    </row>
    <row r="55" spans="1:9" ht="15.75" x14ac:dyDescent="0.2">
      <c r="A55" s="16"/>
      <c r="B55" s="158"/>
      <c r="C55" s="159"/>
      <c r="D55" s="159"/>
      <c r="E55" s="159"/>
      <c r="F55" s="160"/>
      <c r="G55" s="65"/>
      <c r="H55" s="66"/>
      <c r="I55" s="69"/>
    </row>
    <row r="56" spans="1:9" ht="34.5" customHeight="1" thickBot="1" x14ac:dyDescent="0.25">
      <c r="A56" s="16"/>
      <c r="B56" s="70"/>
      <c r="C56" s="71"/>
      <c r="D56" s="72"/>
      <c r="E56" s="73"/>
      <c r="F56" s="74" t="s">
        <v>18</v>
      </c>
      <c r="G56" s="75">
        <f>SUM(G7:G55)</f>
        <v>350392</v>
      </c>
      <c r="H56" s="76"/>
      <c r="I56" s="69"/>
    </row>
    <row r="57" spans="1:9" ht="15" x14ac:dyDescent="0.2">
      <c r="A57" s="16"/>
      <c r="B57" s="47"/>
      <c r="C57" s="16"/>
      <c r="D57" s="54"/>
      <c r="E57" s="16"/>
      <c r="F57" s="16"/>
      <c r="G57" s="81"/>
      <c r="H57" s="81"/>
      <c r="I57" s="69"/>
    </row>
  </sheetData>
  <autoFilter ref="B6:H6"/>
  <mergeCells count="3">
    <mergeCell ref="B4:H4"/>
    <mergeCell ref="B54:F54"/>
    <mergeCell ref="B55:F55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9</vt:i4>
      </vt:variant>
    </vt:vector>
  </HeadingPairs>
  <TitlesOfParts>
    <vt:vector size="37" baseType="lpstr">
      <vt:lpstr>Fondo 1</vt:lpstr>
      <vt:lpstr>Caratula 1</vt:lpstr>
      <vt:lpstr>Fondo 2</vt:lpstr>
      <vt:lpstr>Caratula 2</vt:lpstr>
      <vt:lpstr>Fondo 3</vt:lpstr>
      <vt:lpstr>Caratula 3</vt:lpstr>
      <vt:lpstr>Fondo 4</vt:lpstr>
      <vt:lpstr>Caratula 4</vt:lpstr>
      <vt:lpstr>Fondo 5</vt:lpstr>
      <vt:lpstr>Caratula 5</vt:lpstr>
      <vt:lpstr>Fondo 6</vt:lpstr>
      <vt:lpstr>Caratula 6</vt:lpstr>
      <vt:lpstr>Fondo 7</vt:lpstr>
      <vt:lpstr>Caratula 7</vt:lpstr>
      <vt:lpstr>Fondo 8</vt:lpstr>
      <vt:lpstr>Caratula 8</vt:lpstr>
      <vt:lpstr>Fondo 9</vt:lpstr>
      <vt:lpstr>Caratula 9</vt:lpstr>
      <vt:lpstr>Fondo 10</vt:lpstr>
      <vt:lpstr>Caratula 10</vt:lpstr>
      <vt:lpstr>Fondo 11</vt:lpstr>
      <vt:lpstr>Caratula 11</vt:lpstr>
      <vt:lpstr>Fondo 12</vt:lpstr>
      <vt:lpstr>Caratula 12</vt:lpstr>
      <vt:lpstr>Fondo 13</vt:lpstr>
      <vt:lpstr>Caratula 13</vt:lpstr>
      <vt:lpstr>CLC</vt:lpstr>
      <vt:lpstr>Hoja1</vt:lpstr>
      <vt:lpstr>'Fondo 10'!Área_de_impresión</vt:lpstr>
      <vt:lpstr>'Fondo 11'!Área_de_impresión</vt:lpstr>
      <vt:lpstr>'Fondo 12'!Área_de_impresión</vt:lpstr>
      <vt:lpstr>'Fondo 13'!Área_de_impresión</vt:lpstr>
      <vt:lpstr>'Fondo 5'!Área_de_impresión</vt:lpstr>
      <vt:lpstr>'Fondo 6'!Área_de_impresión</vt:lpstr>
      <vt:lpstr>'Fondo 7'!Área_de_impresión</vt:lpstr>
      <vt:lpstr>'Fondo 8'!Área_de_impresión</vt:lpstr>
      <vt:lpstr>'Fondo 9'!Área_de_impresión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cp:keywords/>
  <dc:description/>
  <cp:lastModifiedBy>Tecnico</cp:lastModifiedBy>
  <cp:lastPrinted>2017-09-08T15:50:46Z</cp:lastPrinted>
  <dcterms:created xsi:type="dcterms:W3CDTF">2001-11-28T20:03:57Z</dcterms:created>
  <dcterms:modified xsi:type="dcterms:W3CDTF">2017-09-13T15:52:01Z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TC010186513082</vt:lpwstr>
  </property>
</Properties>
</file>