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minimized="1" xWindow="0" yWindow="0" windowWidth="25200" windowHeight="12570"/>
  </bookViews>
  <sheets>
    <sheet name="Escala de tiempo del proyecto" sheetId="1" r:id="rId1"/>
    <sheet name="cálc" sheetId="2" state="hidden" r:id="rId2"/>
  </sheets>
  <definedNames>
    <definedName name="_xlnm.Print_Area" localSheetId="0">'Escala de tiempo del proyecto'!$A$1:$G$34</definedName>
    <definedName name="DesplazamientoVentana">cálc!$D$26</definedName>
    <definedName name="FechaDeInicio">cálc!$D$28</definedName>
    <definedName name="GridCalc">IFERROR(cálc!$A1/SUMPRODUCT( (Actividades[Id]=cálc!$C1)*(Actividades[INICIO]&lt;=cálc!A$31)*((Actividades[FIN]&gt;=cálc!A$31)+(LEN(Actividades[FIN])=0)*(Actividades[INICIO]=cálc!A$31)) ),NA())</definedName>
    <definedName name="GuíasDeDías">VentanaFechaInicio+ROW('Escala de tiempo del proyecto'!$1:$25)-1</definedName>
    <definedName name="VentanaDías">cálc!$D$29</definedName>
    <definedName name="VentanaFechalnicio">cálc!$D$25</definedName>
  </definedNames>
  <calcPr calcId="162913"/>
</workbook>
</file>

<file path=xl/calcChain.xml><?xml version="1.0" encoding="utf-8"?>
<calcChain xmlns="http://schemas.openxmlformats.org/spreadsheetml/2006/main">
  <c r="E33" i="1" l="1"/>
  <c r="E24" i="1"/>
  <c r="E25" i="1"/>
  <c r="E26" i="1"/>
  <c r="E27" i="1"/>
  <c r="E28" i="1"/>
  <c r="E29" i="1"/>
  <c r="E30" i="1"/>
  <c r="E31" i="1"/>
  <c r="E32" i="1"/>
  <c r="E23" i="1"/>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B23" i="1"/>
  <c r="E31" i="2" l="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24" i="1"/>
  <c r="B25" i="1" s="1"/>
  <c r="B26" i="1" s="1"/>
  <c r="B27" i="1" s="1"/>
  <c r="B28" i="1" s="1"/>
  <c r="B29" i="1" s="1"/>
  <c r="B30" i="1" s="1"/>
  <c r="B31" i="1" s="1"/>
  <c r="B32" i="1" s="1"/>
  <c r="B33" i="1" s="1"/>
  <c r="B34" i="1" s="1"/>
  <c r="AH72" i="2" l="1"/>
  <c r="AH70" i="2"/>
  <c r="AH56" i="2"/>
  <c r="J55" i="2"/>
  <c r="P43" i="2"/>
  <c r="U55" i="2"/>
  <c r="U70" i="2" s="1"/>
  <c r="I55" i="2"/>
  <c r="I43" i="2"/>
  <c r="AB55" i="2"/>
  <c r="P55" i="2"/>
  <c r="P70" i="2" s="1"/>
  <c r="G55" i="2"/>
  <c r="G70" i="2" s="1"/>
  <c r="M55" i="2"/>
  <c r="M70" i="2" s="1"/>
  <c r="J43" i="2"/>
  <c r="N43" i="2"/>
  <c r="U43" i="2"/>
  <c r="AF55" i="2"/>
  <c r="AF70" i="2" s="1"/>
  <c r="AF43" i="2"/>
  <c r="Z43" i="2"/>
  <c r="T43" i="2"/>
  <c r="AG43" i="2"/>
  <c r="Y43" i="2"/>
  <c r="Z55" i="2"/>
  <c r="AB43" i="2"/>
  <c r="AA43" i="2"/>
  <c r="S43" i="2"/>
  <c r="T55" i="2"/>
  <c r="M43" i="2"/>
  <c r="V43" i="2"/>
  <c r="O43" i="2"/>
  <c r="G43" i="2"/>
  <c r="H55" i="2"/>
  <c r="H70" i="2" s="1"/>
  <c r="L55" i="2"/>
  <c r="AD55" i="2"/>
  <c r="X55" i="2"/>
  <c r="R55" i="2"/>
  <c r="R70" i="2" s="1"/>
  <c r="V55" i="2"/>
  <c r="V70" i="2" s="1"/>
  <c r="Y55" i="2"/>
  <c r="O55" i="2"/>
  <c r="N55" i="2"/>
  <c r="N70" i="2" s="1"/>
  <c r="H43" i="2"/>
  <c r="F55" i="2"/>
  <c r="S55" i="2"/>
  <c r="X43" i="2"/>
  <c r="AD43" i="2"/>
  <c r="R43" i="2"/>
  <c r="AG55" i="2"/>
  <c r="AG70" i="2" s="1"/>
  <c r="L43" i="2"/>
  <c r="AA55" i="2"/>
  <c r="F43" i="2"/>
  <c r="K43" i="2"/>
  <c r="AE55" i="2"/>
  <c r="AC43" i="2"/>
  <c r="W43" i="2"/>
  <c r="E43" i="2"/>
  <c r="AH43" i="2"/>
  <c r="Q55" i="2"/>
  <c r="AE43" i="2"/>
  <c r="K55" i="2"/>
  <c r="E55" i="2"/>
  <c r="Q43" i="2"/>
  <c r="W55" i="2"/>
  <c r="W70" i="2" s="1"/>
  <c r="AC55" i="2"/>
  <c r="AC70" i="2" s="1"/>
  <c r="AI31" i="2"/>
  <c r="P56" i="2" l="1"/>
  <c r="AA72" i="2"/>
  <c r="AA70" i="2"/>
  <c r="E72" i="2"/>
  <c r="E70" i="2"/>
  <c r="F72" i="2"/>
  <c r="F70" i="2"/>
  <c r="J56" i="2"/>
  <c r="J70" i="2"/>
  <c r="AE72" i="2"/>
  <c r="AE70" i="2"/>
  <c r="AD72" i="2"/>
  <c r="AD70" i="2"/>
  <c r="AB72" i="2"/>
  <c r="AB70" i="2"/>
  <c r="X72" i="2"/>
  <c r="X70" i="2"/>
  <c r="Z72" i="2"/>
  <c r="Z70" i="2"/>
  <c r="Q72" i="2"/>
  <c r="Q70" i="2"/>
  <c r="O72" i="2"/>
  <c r="O70" i="2"/>
  <c r="L72" i="2"/>
  <c r="L70" i="2"/>
  <c r="T72" i="2"/>
  <c r="T70" i="2"/>
  <c r="S72" i="2"/>
  <c r="S70" i="2"/>
  <c r="K72" i="2"/>
  <c r="K70" i="2"/>
  <c r="Y72" i="2"/>
  <c r="Y70" i="2"/>
  <c r="I72" i="2"/>
  <c r="I70" i="2"/>
  <c r="H72" i="2"/>
  <c r="V72" i="2"/>
  <c r="M72" i="2"/>
  <c r="U72" i="2"/>
  <c r="R56" i="2"/>
  <c r="R72" i="2"/>
  <c r="G72" i="2"/>
  <c r="AF72" i="2"/>
  <c r="P72" i="2"/>
  <c r="J72" i="2"/>
  <c r="W72" i="2"/>
  <c r="AG72" i="2"/>
  <c r="N72" i="2"/>
  <c r="AC72"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61" i="2" l="1"/>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5" i="2" l="1" a="1"/>
  <c r="E15" i="2" s="1"/>
  <c r="E16" i="2" s="1" a="1"/>
  <c r="E16" i="2" s="1"/>
  <c r="E17" i="2" s="1" a="1"/>
  <c r="E17" i="2" s="1"/>
  <c r="E18" i="2" s="1" a="1"/>
  <c r="E18" i="2" s="1"/>
  <c r="E19" i="2" s="1" a="1"/>
  <c r="E19" i="2" s="1"/>
  <c r="E20" i="2" s="1" a="1"/>
  <c r="E20" i="2" s="1"/>
  <c r="E21" i="2" s="1" a="1"/>
  <c r="E21" i="2" s="1"/>
  <c r="E22" i="2" s="1" a="1"/>
  <c r="E22" i="2" s="1"/>
  <c r="E23" i="2" s="1" a="1"/>
  <c r="E23" i="2" s="1"/>
  <c r="D9" i="2"/>
  <c r="D11"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F18" i="2" l="1"/>
  <c r="C35" i="2" s="1"/>
  <c r="AI35" i="2" s="1"/>
  <c r="F19" i="2"/>
  <c r="C36" i="2" s="1"/>
  <c r="AI36" i="2" s="1"/>
  <c r="F16" i="2"/>
  <c r="C33" i="2" s="1"/>
  <c r="AI33" i="2" s="1"/>
  <c r="F17" i="2"/>
  <c r="C34" i="2" s="1"/>
  <c r="I34" i="2" s="1"/>
  <c r="F15" i="2"/>
  <c r="C32" i="2" s="1"/>
  <c r="D32" i="2" s="1"/>
  <c r="F20" i="2"/>
  <c r="C37" i="2" s="1"/>
  <c r="F22" i="2"/>
  <c r="C39" i="2" s="1"/>
  <c r="F21" i="2"/>
  <c r="C38" i="2" s="1"/>
  <c r="F23" i="2"/>
  <c r="C40" i="2" s="1"/>
  <c r="R35" i="2" l="1"/>
  <c r="J35" i="2"/>
  <c r="V35" i="2"/>
  <c r="W35" i="2"/>
  <c r="T35" i="2"/>
  <c r="N35" i="2"/>
  <c r="Y35" i="2"/>
  <c r="I35" i="2"/>
  <c r="H35" i="2"/>
  <c r="X35" i="2"/>
  <c r="AB35" i="2"/>
  <c r="F35" i="2"/>
  <c r="Q35" i="2"/>
  <c r="G35" i="2"/>
  <c r="O35" i="2"/>
  <c r="M35" i="2"/>
  <c r="AE35" i="2"/>
  <c r="D35" i="2"/>
  <c r="AH35" i="2"/>
  <c r="AH47" i="2" s="1"/>
  <c r="AF35" i="2"/>
  <c r="AE47" i="2" s="1"/>
  <c r="P35" i="2"/>
  <c r="Z35" i="2"/>
  <c r="K35" i="2"/>
  <c r="J47" i="2" s="1"/>
  <c r="AG35" i="2"/>
  <c r="AC35" i="2"/>
  <c r="U35" i="2"/>
  <c r="E35" i="2"/>
  <c r="AA35" i="2"/>
  <c r="AD35" i="2"/>
  <c r="L35" i="2"/>
  <c r="S35" i="2"/>
  <c r="R47" i="2" s="1"/>
  <c r="C47" i="2"/>
  <c r="D47" i="2" s="1"/>
  <c r="AH36" i="2"/>
  <c r="AH48" i="2" s="1"/>
  <c r="Y36" i="2"/>
  <c r="R36" i="2"/>
  <c r="O36" i="2"/>
  <c r="I33" i="2"/>
  <c r="F34" i="2"/>
  <c r="AC34" i="2"/>
  <c r="C44" i="2"/>
  <c r="D44" i="2" s="1"/>
  <c r="D34" i="2"/>
  <c r="C46" i="2"/>
  <c r="D46" i="2" s="1"/>
  <c r="AI34" i="2"/>
  <c r="D36" i="2"/>
  <c r="W36" i="2"/>
  <c r="J36" i="2"/>
  <c r="T36" i="2"/>
  <c r="J33" i="2"/>
  <c r="AD36" i="2"/>
  <c r="F36" i="2"/>
  <c r="K36" i="2"/>
  <c r="V36" i="2"/>
  <c r="AA36" i="2"/>
  <c r="AF36" i="2"/>
  <c r="H36" i="2"/>
  <c r="M36" i="2"/>
  <c r="C48" i="2"/>
  <c r="D48" i="2" s="1"/>
  <c r="M33" i="2"/>
  <c r="X33" i="2"/>
  <c r="Y34" i="2"/>
  <c r="V34" i="2"/>
  <c r="S34" i="2"/>
  <c r="P34" i="2"/>
  <c r="X36" i="2"/>
  <c r="L36" i="2"/>
  <c r="AC36" i="2"/>
  <c r="Q36" i="2"/>
  <c r="E36" i="2"/>
  <c r="AB36" i="2"/>
  <c r="P36" i="2"/>
  <c r="AG36" i="2"/>
  <c r="U36" i="2"/>
  <c r="I36" i="2"/>
  <c r="Z36" i="2"/>
  <c r="N36" i="2"/>
  <c r="AE36" i="2"/>
  <c r="S36" i="2"/>
  <c r="G36" i="2"/>
  <c r="R32" i="2"/>
  <c r="AF33" i="2"/>
  <c r="W33" i="2"/>
  <c r="Z33" i="2"/>
  <c r="E33"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G34" i="2"/>
  <c r="L34" i="2"/>
  <c r="Q34" i="2"/>
  <c r="AB34" i="2"/>
  <c r="AG34"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X47" i="2" l="1"/>
  <c r="Y47" i="2"/>
  <c r="G47" i="2"/>
  <c r="I47" i="2"/>
  <c r="N47" i="2"/>
  <c r="AC47" i="2"/>
  <c r="U47" i="2"/>
  <c r="P47" i="2"/>
  <c r="S47" i="2"/>
  <c r="V47" i="2"/>
  <c r="AB47" i="2"/>
  <c r="L47" i="2"/>
  <c r="Z47" i="2"/>
  <c r="Q47" i="2"/>
  <c r="T47" i="2"/>
  <c r="AD47" i="2"/>
  <c r="AF47" i="2"/>
  <c r="K47" i="2"/>
  <c r="O47" i="2"/>
  <c r="AG47" i="2"/>
  <c r="M47" i="2"/>
  <c r="AA47" i="2"/>
  <c r="W47" i="2"/>
  <c r="H47" i="2"/>
  <c r="F47" i="2"/>
  <c r="E47" i="2"/>
  <c r="T48" i="2"/>
  <c r="AD46" i="2"/>
  <c r="AB46" i="2"/>
  <c r="AC46" i="2"/>
  <c r="S46" i="2"/>
  <c r="F48"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<sst xmlns="http://schemas.openxmlformats.org/spreadsheetml/2006/main" count="41" uniqueCount="32">
  <si>
    <t>Id</t>
  </si>
  <si>
    <t>Series</t>
  </si>
  <si>
    <t>ACTIVIDAD</t>
  </si>
  <si>
    <t>INICIO</t>
  </si>
  <si>
    <t>FIN</t>
  </si>
  <si>
    <t>NOTAS</t>
  </si>
  <si>
    <t xml:space="preserve">INTRODUCIR FECHA DE INICIO: </t>
  </si>
  <si>
    <t>*** Esta hoja debe permanecer oculta ***</t>
  </si>
  <si>
    <t>Hoy:</t>
  </si>
  <si>
    <t>Actividades de ventana:</t>
  </si>
  <si>
    <t>inicio ventana cálc.</t>
  </si>
  <si>
    <t>Desplazamiento</t>
  </si>
  <si>
    <t>Inicio</t>
  </si>
  <si>
    <t>Ventana</t>
  </si>
  <si>
    <t>Posición</t>
  </si>
  <si>
    <t>Id. De actividad</t>
  </si>
  <si>
    <t>Actividad</t>
  </si>
  <si>
    <t>Día en curso</t>
  </si>
  <si>
    <t>Fabrica</t>
  </si>
  <si>
    <t>Cencomex</t>
  </si>
  <si>
    <t>Solicitud S/N</t>
  </si>
  <si>
    <t>Envio de S/N</t>
  </si>
  <si>
    <t>Confirmacon Voltaje equipo, solicitud de Video</t>
  </si>
  <si>
    <t xml:space="preserve">Aviso que no se puede replicar el error, por diferencias electricas </t>
  </si>
  <si>
    <t>Aviso a fabrica falla equipo</t>
  </si>
  <si>
    <t>ESCALA DE TIEMPO FALLA LASER CYBER TM S/N: CYT 0050-0119</t>
  </si>
  <si>
    <t xml:space="preserve">Solicitud Exigiendo Garantia </t>
  </si>
  <si>
    <t>Solicitud enviar video para poder ver el problema</t>
  </si>
  <si>
    <t>Revision Log, Solicitan verificar el Voltaje al cual se conecta el equipo</t>
  </si>
  <si>
    <t>Solicitan voltaje que muestra el equipo y el entregado por UPS</t>
  </si>
  <si>
    <t>Envio informacion Voltaje y UPS</t>
  </si>
  <si>
    <t>Informacion de pruebas con otro Cyber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</si>
</sst>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yyyy"/>
  </numFmts>
  <fonts count="7"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b/>
      <sz val="10"/>
      <color theme="3"/>
      <name val="Calibri"/>
      <family val="2"/>
      <scheme val="minor"/>
    </font>
    <font>
      <sz val="2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1">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0" borderId="0" xfId="0" applyFont="1" applyProtection="1">
      <alignment vertical="center"/>
    </xf>
    <xf numFmtId="0" fontId="6" fillId="3" borderId="1" xfId="0" applyFont="1" applyFill="1" applyBorder="1" applyAlignment="1" applyProtection="1">
      <alignment horizontal="left" vertical="center"/>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cálc!$B$32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43581</c:v>
                </c:pt>
                <c:pt idx="1">
                  <c:v>43582</c:v>
                </c:pt>
                <c:pt idx="2">
                  <c:v>43583</c:v>
                </c:pt>
                <c:pt idx="3">
                  <c:v>43584</c:v>
                </c:pt>
                <c:pt idx="4">
                  <c:v>43585</c:v>
                </c:pt>
                <c:pt idx="5">
                  <c:v>43586</c:v>
                </c:pt>
                <c:pt idx="6">
                  <c:v>43587</c:v>
                </c:pt>
                <c:pt idx="7">
                  <c:v>43588</c:v>
                </c:pt>
                <c:pt idx="8">
                  <c:v>43589</c:v>
                </c:pt>
                <c:pt idx="9">
                  <c:v>43590</c:v>
                </c:pt>
                <c:pt idx="10">
                  <c:v>43591</c:v>
                </c:pt>
                <c:pt idx="11">
                  <c:v>43592</c:v>
                </c:pt>
                <c:pt idx="12">
                  <c:v>43593</c:v>
                </c:pt>
                <c:pt idx="13">
                  <c:v>43594</c:v>
                </c:pt>
                <c:pt idx="14">
                  <c:v>43595</c:v>
                </c:pt>
                <c:pt idx="15">
                  <c:v>43596</c:v>
                </c:pt>
                <c:pt idx="16">
                  <c:v>43597</c:v>
                </c:pt>
                <c:pt idx="17">
                  <c:v>43598</c:v>
                </c:pt>
                <c:pt idx="18">
                  <c:v>43599</c:v>
                </c:pt>
                <c:pt idx="19">
                  <c:v>43600</c:v>
                </c:pt>
                <c:pt idx="20">
                  <c:v>43601</c:v>
                </c:pt>
                <c:pt idx="21">
                  <c:v>43602</c:v>
                </c:pt>
                <c:pt idx="22">
                  <c:v>43603</c:v>
                </c:pt>
                <c:pt idx="23">
                  <c:v>43604</c:v>
                </c:pt>
                <c:pt idx="24">
                  <c:v>43605</c:v>
                </c:pt>
                <c:pt idx="25">
                  <c:v>43606</c:v>
                </c:pt>
                <c:pt idx="26">
                  <c:v>43607</c:v>
                </c:pt>
                <c:pt idx="27">
                  <c:v>43608</c:v>
                </c:pt>
                <c:pt idx="28">
                  <c:v>43609</c:v>
                </c:pt>
                <c:pt idx="29">
                  <c:v>43610</c:v>
                </c:pt>
              </c:numCache>
            </c:numRef>
          </c:cat>
          <c:val>
            <c:numRef>
              <c:f>cálc!$E$32:$AH$32</c:f>
              <c:numCache>
                <c:formatCode>General</c:formatCode>
                <c:ptCount val="30"/>
                <c:pt idx="0">
                  <c:v>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0A69-401F-81B0-C12A6DD6E64E}"/>
            </c:ext>
          </c:extLst>
        </c:ser>
        <c:ser>
          <c:idx val="5"/>
          <c:order val="1"/>
          <c:tx>
            <c:strRef>
              <c:f>cálc!$D$44</c:f>
              <c:strCache>
                <c:ptCount val="1"/>
                <c:pt idx="0">
                  <c:v>CENCOMEX</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cálc!$E$44:$AH$44</c:f>
              <c:numCache>
                <c:formatCode>General</c:formatCode>
                <c:ptCount val="30"/>
                <c:pt idx="0">
                  <c:v>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0A69-401F-81B0-C12A6DD6E64E}"/>
            </c:ext>
          </c:extLst>
        </c:ser>
        <c:ser>
          <c:idx val="1"/>
          <c:order val="2"/>
          <c:tx>
            <c:strRef>
              <c:f>cálc!$B$33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cálc!$E$31:$AH$31</c:f>
              <c:numCache>
                <c:formatCode>m/d/yyyy</c:formatCode>
                <c:ptCount val="30"/>
                <c:pt idx="0">
                  <c:v>43581</c:v>
                </c:pt>
                <c:pt idx="1">
                  <c:v>43582</c:v>
                </c:pt>
                <c:pt idx="2">
                  <c:v>43583</c:v>
                </c:pt>
                <c:pt idx="3">
                  <c:v>43584</c:v>
                </c:pt>
                <c:pt idx="4">
                  <c:v>43585</c:v>
                </c:pt>
                <c:pt idx="5">
                  <c:v>43586</c:v>
                </c:pt>
                <c:pt idx="6">
                  <c:v>43587</c:v>
                </c:pt>
                <c:pt idx="7">
                  <c:v>43588</c:v>
                </c:pt>
                <c:pt idx="8">
                  <c:v>43589</c:v>
                </c:pt>
                <c:pt idx="9">
                  <c:v>43590</c:v>
                </c:pt>
                <c:pt idx="10">
                  <c:v>43591</c:v>
                </c:pt>
                <c:pt idx="11">
                  <c:v>43592</c:v>
                </c:pt>
                <c:pt idx="12">
                  <c:v>43593</c:v>
                </c:pt>
                <c:pt idx="13">
                  <c:v>43594</c:v>
                </c:pt>
                <c:pt idx="14">
                  <c:v>43595</c:v>
                </c:pt>
                <c:pt idx="15">
                  <c:v>43596</c:v>
                </c:pt>
                <c:pt idx="16">
                  <c:v>43597</c:v>
                </c:pt>
                <c:pt idx="17">
                  <c:v>43598</c:v>
                </c:pt>
                <c:pt idx="18">
                  <c:v>43599</c:v>
                </c:pt>
                <c:pt idx="19">
                  <c:v>43600</c:v>
                </c:pt>
                <c:pt idx="20">
                  <c:v>43601</c:v>
                </c:pt>
                <c:pt idx="21">
                  <c:v>43602</c:v>
                </c:pt>
                <c:pt idx="22">
                  <c:v>43603</c:v>
                </c:pt>
                <c:pt idx="23">
                  <c:v>43604</c:v>
                </c:pt>
                <c:pt idx="24">
                  <c:v>43605</c:v>
                </c:pt>
                <c:pt idx="25">
                  <c:v>43606</c:v>
                </c:pt>
                <c:pt idx="26">
                  <c:v>43607</c:v>
                </c:pt>
                <c:pt idx="27">
                  <c:v>43608</c:v>
                </c:pt>
                <c:pt idx="28">
                  <c:v>43609</c:v>
                </c:pt>
                <c:pt idx="29">
                  <c:v>43610</c:v>
                </c:pt>
              </c:numCache>
            </c:numRef>
          </c:cat>
          <c:val>
            <c:numRef>
              <c:f>cálc!$E$33:$AH$33</c:f>
              <c:numCache>
                <c:formatCode>General</c:formatCode>
                <c:ptCount val="30"/>
                <c:pt idx="0">
                  <c:v>#N/A</c:v>
                </c:pt>
                <c:pt idx="1">
                  <c:v>#N/A</c:v>
                </c:pt>
                <c:pt idx="2">
                  <c:v>#N/A</c:v>
                </c:pt>
                <c:pt idx="3">
                  <c:v>10.3</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0A69-401F-81B0-C12A6DD6E64E}"/>
            </c:ext>
          </c:extLst>
        </c:ser>
        <c:ser>
          <c:idx val="6"/>
          <c:order val="3"/>
          <c:tx>
            <c:strRef>
              <c:f>cálc!$D$45</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cálc!$E$45:$AH$45</c:f>
              <c:numCache>
                <c:formatCode>General</c:formatCode>
                <c:ptCount val="30"/>
                <c:pt idx="0">
                  <c:v>#N/A</c:v>
                </c:pt>
                <c:pt idx="1">
                  <c:v>#N/A</c:v>
                </c:pt>
                <c:pt idx="2">
                  <c:v>#N/A</c:v>
                </c:pt>
                <c:pt idx="3">
                  <c:v>10.3</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3-0A69-401F-81B0-C12A6DD6E64E}"/>
            </c:ext>
          </c:extLst>
        </c:ser>
        <c:ser>
          <c:idx val="2"/>
          <c:order val="4"/>
          <c:tx>
            <c:strRef>
              <c:f>cálc!$B$34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43581</c:v>
                </c:pt>
                <c:pt idx="1">
                  <c:v>43582</c:v>
                </c:pt>
                <c:pt idx="2">
                  <c:v>43583</c:v>
                </c:pt>
                <c:pt idx="3">
                  <c:v>43584</c:v>
                </c:pt>
                <c:pt idx="4">
                  <c:v>43585</c:v>
                </c:pt>
                <c:pt idx="5">
                  <c:v>43586</c:v>
                </c:pt>
                <c:pt idx="6">
                  <c:v>43587</c:v>
                </c:pt>
                <c:pt idx="7">
                  <c:v>43588</c:v>
                </c:pt>
                <c:pt idx="8">
                  <c:v>43589</c:v>
                </c:pt>
                <c:pt idx="9">
                  <c:v>43590</c:v>
                </c:pt>
                <c:pt idx="10">
                  <c:v>43591</c:v>
                </c:pt>
                <c:pt idx="11">
                  <c:v>43592</c:v>
                </c:pt>
                <c:pt idx="12">
                  <c:v>43593</c:v>
                </c:pt>
                <c:pt idx="13">
                  <c:v>43594</c:v>
                </c:pt>
                <c:pt idx="14">
                  <c:v>43595</c:v>
                </c:pt>
                <c:pt idx="15">
                  <c:v>43596</c:v>
                </c:pt>
                <c:pt idx="16">
                  <c:v>43597</c:v>
                </c:pt>
                <c:pt idx="17">
                  <c:v>43598</c:v>
                </c:pt>
                <c:pt idx="18">
                  <c:v>43599</c:v>
                </c:pt>
                <c:pt idx="19">
                  <c:v>43600</c:v>
                </c:pt>
                <c:pt idx="20">
                  <c:v>43601</c:v>
                </c:pt>
                <c:pt idx="21">
                  <c:v>43602</c:v>
                </c:pt>
                <c:pt idx="22">
                  <c:v>43603</c:v>
                </c:pt>
                <c:pt idx="23">
                  <c:v>43604</c:v>
                </c:pt>
                <c:pt idx="24">
                  <c:v>43605</c:v>
                </c:pt>
                <c:pt idx="25">
                  <c:v>43606</c:v>
                </c:pt>
                <c:pt idx="26">
                  <c:v>43607</c:v>
                </c:pt>
                <c:pt idx="27">
                  <c:v>43608</c:v>
                </c:pt>
                <c:pt idx="28">
                  <c:v>43609</c:v>
                </c:pt>
                <c:pt idx="29">
                  <c:v>43610</c:v>
                </c:pt>
              </c:numCache>
            </c:numRef>
          </c:cat>
          <c:val>
            <c:numRef>
              <c:f>cálc!$E$34:$AH$34</c:f>
              <c:numCache>
                <c:formatCode>General</c:formatCode>
                <c:ptCount val="30"/>
                <c:pt idx="0">
                  <c:v>#N/A</c:v>
                </c:pt>
                <c:pt idx="1">
                  <c:v>#N/A</c:v>
                </c:pt>
                <c:pt idx="2">
                  <c:v>#N/A</c:v>
                </c:pt>
                <c:pt idx="3">
                  <c:v>#N/A</c:v>
                </c:pt>
                <c:pt idx="4">
                  <c:v>#N/A</c:v>
                </c:pt>
                <c:pt idx="5">
                  <c:v>#N/A</c:v>
                </c:pt>
                <c:pt idx="6">
                  <c:v>9.3000000000000007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4-0A69-401F-81B0-C12A6DD6E64E}"/>
            </c:ext>
          </c:extLst>
        </c:ser>
        <c:ser>
          <c:idx val="7"/>
          <c:order val="5"/>
          <c:tx>
            <c:strRef>
              <c:f>cálc!$D$46</c:f>
              <c:strCache>
                <c:ptCount val="1"/>
                <c:pt idx="0">
                  <c:v>CENCOMEX</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cálc!$E$46:$AH$46</c:f>
              <c:numCache>
                <c:formatCode>General</c:formatCode>
                <c:ptCount val="30"/>
                <c:pt idx="0">
                  <c:v>#N/A</c:v>
                </c:pt>
                <c:pt idx="1">
                  <c:v>#N/A</c:v>
                </c:pt>
                <c:pt idx="2">
                  <c:v>#N/A</c:v>
                </c:pt>
                <c:pt idx="3">
                  <c:v>#N/A</c:v>
                </c:pt>
                <c:pt idx="4">
                  <c:v>#N/A</c:v>
                </c:pt>
                <c:pt idx="5">
                  <c:v>#N/A</c:v>
                </c:pt>
                <c:pt idx="6">
                  <c:v>9.3000000000000007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5-0A69-401F-81B0-C12A6DD6E64E}"/>
            </c:ext>
          </c:extLst>
        </c:ser>
        <c:ser>
          <c:idx val="3"/>
          <c:order val="6"/>
          <c:tx>
            <c:strRef>
              <c:f>cálc!$B$35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43581</c:v>
                </c:pt>
                <c:pt idx="1">
                  <c:v>43582</c:v>
                </c:pt>
                <c:pt idx="2">
                  <c:v>43583</c:v>
                </c:pt>
                <c:pt idx="3">
                  <c:v>43584</c:v>
                </c:pt>
                <c:pt idx="4">
                  <c:v>43585</c:v>
                </c:pt>
                <c:pt idx="5">
                  <c:v>43586</c:v>
                </c:pt>
                <c:pt idx="6">
                  <c:v>43587</c:v>
                </c:pt>
                <c:pt idx="7">
                  <c:v>43588</c:v>
                </c:pt>
                <c:pt idx="8">
                  <c:v>43589</c:v>
                </c:pt>
                <c:pt idx="9">
                  <c:v>43590</c:v>
                </c:pt>
                <c:pt idx="10">
                  <c:v>43591</c:v>
                </c:pt>
                <c:pt idx="11">
                  <c:v>43592</c:v>
                </c:pt>
                <c:pt idx="12">
                  <c:v>43593</c:v>
                </c:pt>
                <c:pt idx="13">
                  <c:v>43594</c:v>
                </c:pt>
                <c:pt idx="14">
                  <c:v>43595</c:v>
                </c:pt>
                <c:pt idx="15">
                  <c:v>43596</c:v>
                </c:pt>
                <c:pt idx="16">
                  <c:v>43597</c:v>
                </c:pt>
                <c:pt idx="17">
                  <c:v>43598</c:v>
                </c:pt>
                <c:pt idx="18">
                  <c:v>43599</c:v>
                </c:pt>
                <c:pt idx="19">
                  <c:v>43600</c:v>
                </c:pt>
                <c:pt idx="20">
                  <c:v>43601</c:v>
                </c:pt>
                <c:pt idx="21">
                  <c:v>43602</c:v>
                </c:pt>
                <c:pt idx="22">
                  <c:v>43603</c:v>
                </c:pt>
                <c:pt idx="23">
                  <c:v>43604</c:v>
                </c:pt>
                <c:pt idx="24">
                  <c:v>43605</c:v>
                </c:pt>
                <c:pt idx="25">
                  <c:v>43606</c:v>
                </c:pt>
                <c:pt idx="26">
                  <c:v>43607</c:v>
                </c:pt>
                <c:pt idx="27">
                  <c:v>43608</c:v>
                </c:pt>
                <c:pt idx="28">
                  <c:v>43609</c:v>
                </c:pt>
                <c:pt idx="29">
                  <c:v>43610</c:v>
                </c:pt>
              </c:numCache>
            </c:numRef>
          </c:cat>
          <c:val>
            <c:numRef>
              <c:f>cálc!$E$35:$AH$35</c:f>
              <c:numCache>
                <c:formatCode>General</c:formatCode>
                <c:ptCount val="30"/>
                <c:pt idx="0">
                  <c:v>#N/A</c:v>
                </c:pt>
                <c:pt idx="1">
                  <c:v>#N/A</c:v>
                </c:pt>
                <c:pt idx="2">
                  <c:v>#N/A</c:v>
                </c:pt>
                <c:pt idx="3">
                  <c:v>#N/A</c:v>
                </c:pt>
                <c:pt idx="4">
                  <c:v>#N/A</c:v>
                </c:pt>
                <c:pt idx="5">
                  <c:v>#N/A</c:v>
                </c:pt>
                <c:pt idx="6">
                  <c:v>8.3000000000000007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6-0A69-401F-81B0-C12A6DD6E64E}"/>
            </c:ext>
          </c:extLst>
        </c:ser>
        <c:ser>
          <c:idx val="8"/>
          <c:order val="7"/>
          <c:tx>
            <c:strRef>
              <c:f>cálc!$D$47</c:f>
              <c:strCache>
                <c:ptCount val="1"/>
                <c:pt idx="0">
                  <c:v>CENCOMEX</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cálc!$E$47:$AH$47</c:f>
              <c:numCache>
                <c:formatCode>General</c:formatCode>
                <c:ptCount val="30"/>
                <c:pt idx="0">
                  <c:v>#N/A</c:v>
                </c:pt>
                <c:pt idx="1">
                  <c:v>#N/A</c:v>
                </c:pt>
                <c:pt idx="2">
                  <c:v>#N/A</c:v>
                </c:pt>
                <c:pt idx="3">
                  <c:v>#N/A</c:v>
                </c:pt>
                <c:pt idx="4">
                  <c:v>#N/A</c:v>
                </c:pt>
                <c:pt idx="5">
                  <c:v>#N/A</c:v>
                </c:pt>
                <c:pt idx="6">
                  <c:v>8.3000000000000007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7-0A69-401F-81B0-C12A6DD6E64E}"/>
            </c:ext>
          </c:extLst>
        </c:ser>
        <c:ser>
          <c:idx val="4"/>
          <c:order val="8"/>
          <c:tx>
            <c:strRef>
              <c:f>cálc!$B$36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43581</c:v>
                </c:pt>
                <c:pt idx="1">
                  <c:v>43582</c:v>
                </c:pt>
                <c:pt idx="2">
                  <c:v>43583</c:v>
                </c:pt>
                <c:pt idx="3">
                  <c:v>43584</c:v>
                </c:pt>
                <c:pt idx="4">
                  <c:v>43585</c:v>
                </c:pt>
                <c:pt idx="5">
                  <c:v>43586</c:v>
                </c:pt>
                <c:pt idx="6">
                  <c:v>43587</c:v>
                </c:pt>
                <c:pt idx="7">
                  <c:v>43588</c:v>
                </c:pt>
                <c:pt idx="8">
                  <c:v>43589</c:v>
                </c:pt>
                <c:pt idx="9">
                  <c:v>43590</c:v>
                </c:pt>
                <c:pt idx="10">
                  <c:v>43591</c:v>
                </c:pt>
                <c:pt idx="11">
                  <c:v>43592</c:v>
                </c:pt>
                <c:pt idx="12">
                  <c:v>43593</c:v>
                </c:pt>
                <c:pt idx="13">
                  <c:v>43594</c:v>
                </c:pt>
                <c:pt idx="14">
                  <c:v>43595</c:v>
                </c:pt>
                <c:pt idx="15">
                  <c:v>43596</c:v>
                </c:pt>
                <c:pt idx="16">
                  <c:v>43597</c:v>
                </c:pt>
                <c:pt idx="17">
                  <c:v>43598</c:v>
                </c:pt>
                <c:pt idx="18">
                  <c:v>43599</c:v>
                </c:pt>
                <c:pt idx="19">
                  <c:v>43600</c:v>
                </c:pt>
                <c:pt idx="20">
                  <c:v>43601</c:v>
                </c:pt>
                <c:pt idx="21">
                  <c:v>43602</c:v>
                </c:pt>
                <c:pt idx="22">
                  <c:v>43603</c:v>
                </c:pt>
                <c:pt idx="23">
                  <c:v>43604</c:v>
                </c:pt>
                <c:pt idx="24">
                  <c:v>43605</c:v>
                </c:pt>
                <c:pt idx="25">
                  <c:v>43606</c:v>
                </c:pt>
                <c:pt idx="26">
                  <c:v>43607</c:v>
                </c:pt>
                <c:pt idx="27">
                  <c:v>43608</c:v>
                </c:pt>
                <c:pt idx="28">
                  <c:v>43609</c:v>
                </c:pt>
                <c:pt idx="29">
                  <c:v>43610</c:v>
                </c:pt>
              </c:numCache>
            </c:numRef>
          </c:cat>
          <c:val>
            <c:numRef>
              <c:f>cálc!$E$36:$AH$36</c:f>
              <c:numCache>
                <c:formatCode>General</c:formatCode>
                <c:ptCount val="30"/>
                <c:pt idx="0">
                  <c:v>#N/A</c:v>
                </c:pt>
                <c:pt idx="1">
                  <c:v>#N/A</c:v>
                </c:pt>
                <c:pt idx="2">
                  <c:v>#N/A</c:v>
                </c:pt>
                <c:pt idx="3">
                  <c:v>#N/A</c:v>
                </c:pt>
                <c:pt idx="4">
                  <c:v>#N/A</c:v>
                </c:pt>
                <c:pt idx="5">
                  <c:v>#N/A</c:v>
                </c:pt>
                <c:pt idx="6">
                  <c:v>7.3000000000000007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8-0A69-401F-81B0-C12A6DD6E64E}"/>
            </c:ext>
          </c:extLst>
        </c:ser>
        <c:ser>
          <c:idx val="9"/>
          <c:order val="9"/>
          <c:tx>
            <c:strRef>
              <c:f>cálc!$D$48</c:f>
              <c:strCache>
                <c:ptCount val="1"/>
                <c:pt idx="0">
                  <c:v>FABRICA</c:v>
                </c:pt>
              </c:strCache>
            </c:strRef>
          </c:tx>
          <c:marker>
            <c:symbol val="circle"/>
            <c:size val="9"/>
            <c:spPr>
              <a:solidFill>
                <a:schemeClr val="accent1"/>
              </a:solidFill>
              <a:ln>
                <a:solidFill>
                  <a:schemeClr val="accent1"/>
                </a:solidFill>
              </a:ln>
            </c:spPr>
          </c:marker>
          <c:dLbls>
            <c:dLbl>
              <c:idx val="3"/>
              <c:layout>
                <c:manualLayout>
                  <c:x val="-0.12803859738602544"/>
                  <c:y val="-4.6783625730994149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0A69-401F-81B0-C12A6DD6E64E}"/>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cálc!$E$48:$AH$48</c:f>
              <c:numCache>
                <c:formatCode>General</c:formatCode>
                <c:ptCount val="30"/>
                <c:pt idx="0">
                  <c:v>#N/A</c:v>
                </c:pt>
                <c:pt idx="1">
                  <c:v>#N/A</c:v>
                </c:pt>
                <c:pt idx="2">
                  <c:v>#N/A</c:v>
                </c:pt>
                <c:pt idx="3">
                  <c:v>#N/A</c:v>
                </c:pt>
                <c:pt idx="4">
                  <c:v>#N/A</c:v>
                </c:pt>
                <c:pt idx="5">
                  <c:v>#N/A</c:v>
                </c:pt>
                <c:pt idx="6">
                  <c:v>7.3000000000000007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A-0A69-401F-81B0-C12A6DD6E64E}"/>
            </c:ext>
          </c:extLst>
        </c:ser>
        <c:ser>
          <c:idx val="10"/>
          <c:order val="10"/>
          <c:tx>
            <c:strRef>
              <c:f>cálc!$B$37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cálc!$E$37:$AH$37</c:f>
              <c:numCache>
                <c:formatCode>General</c:formatCode>
                <c:ptCount val="30"/>
                <c:pt idx="0">
                  <c:v>#N/A</c:v>
                </c:pt>
                <c:pt idx="1">
                  <c:v>#N/A</c:v>
                </c:pt>
                <c:pt idx="2">
                  <c:v>#N/A</c:v>
                </c:pt>
                <c:pt idx="3">
                  <c:v>#N/A</c:v>
                </c:pt>
                <c:pt idx="4">
                  <c:v>#N/A</c:v>
                </c:pt>
                <c:pt idx="5">
                  <c:v>#N/A</c:v>
                </c:pt>
                <c:pt idx="6">
                  <c:v>6.3000000000000007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B-0A69-401F-81B0-C12A6DD6E64E}"/>
            </c:ext>
          </c:extLst>
        </c:ser>
        <c:ser>
          <c:idx val="11"/>
          <c:order val="11"/>
          <c:tx>
            <c:strRef>
              <c:f>cálc!$D$49</c:f>
              <c:strCache>
                <c:ptCount val="1"/>
                <c:pt idx="0">
                  <c:v>CENCOMEX</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cálc!$E$49:$AH$49</c:f>
              <c:numCache>
                <c:formatCode>General</c:formatCode>
                <c:ptCount val="30"/>
                <c:pt idx="0">
                  <c:v>#N/A</c:v>
                </c:pt>
                <c:pt idx="1">
                  <c:v>#N/A</c:v>
                </c:pt>
                <c:pt idx="2">
                  <c:v>#N/A</c:v>
                </c:pt>
                <c:pt idx="3">
                  <c:v>#N/A</c:v>
                </c:pt>
                <c:pt idx="4">
                  <c:v>#N/A</c:v>
                </c:pt>
                <c:pt idx="5">
                  <c:v>#N/A</c:v>
                </c:pt>
                <c:pt idx="6">
                  <c:v>6.3000000000000007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C-0A69-401F-81B0-C12A6DD6E64E}"/>
            </c:ext>
          </c:extLst>
        </c:ser>
        <c:ser>
          <c:idx val="12"/>
          <c:order val="12"/>
          <c:tx>
            <c:strRef>
              <c:f>cálc!$B$38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cálc!$E$38:$AH$38</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D-0A69-401F-81B0-C12A6DD6E64E}"/>
            </c:ext>
          </c:extLst>
        </c:ser>
        <c:ser>
          <c:idx val="13"/>
          <c:order val="13"/>
          <c:tx>
            <c:strRef>
              <c:f>cálc!$D$50</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cálc!$E$50:$AH$50</c:f>
              <c:numCache>
                <c:formatCode>General</c:formatCode>
                <c:ptCount val="30"/>
                <c:pt idx="0">
                  <c:v>#N/A</c:v>
                </c:pt>
                <c:pt idx="1">
                  <c:v>#N/A</c:v>
                </c:pt>
                <c:pt idx="2">
                  <c:v>#N/A</c:v>
                </c:pt>
                <c:pt idx="3">
                  <c:v>#N/A</c:v>
                </c:pt>
                <c:pt idx="4">
                  <c:v>#N/A</c:v>
                </c:pt>
                <c:pt idx="5">
                  <c:v>#N/A</c:v>
                </c:pt>
                <c:pt idx="6">
                  <c:v>5.3000000000000007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E-0A69-401F-81B0-C12A6DD6E64E}"/>
            </c:ext>
          </c:extLst>
        </c:ser>
        <c:ser>
          <c:idx val="14"/>
          <c:order val="14"/>
          <c:tx>
            <c:strRef>
              <c:f>cálc!$B$39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cálc!$E$39:$AH$39</c:f>
              <c:numCache>
                <c:formatCode>General</c:formatCode>
                <c:ptCount val="30"/>
                <c:pt idx="0">
                  <c:v>#N/A</c:v>
                </c:pt>
                <c:pt idx="1">
                  <c:v>#N/A</c:v>
                </c:pt>
                <c:pt idx="2">
                  <c:v>#N/A</c:v>
                </c:pt>
                <c:pt idx="3">
                  <c:v>#N/A</c:v>
                </c:pt>
                <c:pt idx="4">
                  <c:v>#N/A</c:v>
                </c:pt>
                <c:pt idx="5">
                  <c:v>#N/A</c:v>
                </c:pt>
                <c:pt idx="6">
                  <c:v>#N/A</c:v>
                </c:pt>
                <c:pt idx="7">
                  <c:v>#N/A</c:v>
                </c:pt>
                <c:pt idx="8">
                  <c:v>#N/A</c:v>
                </c:pt>
                <c:pt idx="9">
                  <c:v>#N/A</c:v>
                </c:pt>
                <c:pt idx="10">
                  <c:v>4.3000000000000007</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F-0A69-401F-81B0-C12A6DD6E64E}"/>
            </c:ext>
          </c:extLst>
        </c:ser>
        <c:ser>
          <c:idx val="15"/>
          <c:order val="15"/>
          <c:tx>
            <c:strRef>
              <c:f>cálc!$D$51</c:f>
              <c:strCache>
                <c:ptCount val="1"/>
                <c:pt idx="0">
                  <c:v>CENCOMEX</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cálc!$E$51:$AH$51</c:f>
              <c:numCache>
                <c:formatCode>General</c:formatCode>
                <c:ptCount val="30"/>
                <c:pt idx="0">
                  <c:v>#N/A</c:v>
                </c:pt>
                <c:pt idx="1">
                  <c:v>#N/A</c:v>
                </c:pt>
                <c:pt idx="2">
                  <c:v>#N/A</c:v>
                </c:pt>
                <c:pt idx="3">
                  <c:v>#N/A</c:v>
                </c:pt>
                <c:pt idx="4">
                  <c:v>#N/A</c:v>
                </c:pt>
                <c:pt idx="5">
                  <c:v>#N/A</c:v>
                </c:pt>
                <c:pt idx="6">
                  <c:v>#N/A</c:v>
                </c:pt>
                <c:pt idx="7">
                  <c:v>#N/A</c:v>
                </c:pt>
                <c:pt idx="8">
                  <c:v>#N/A</c:v>
                </c:pt>
                <c:pt idx="9">
                  <c:v>#N/A</c:v>
                </c:pt>
                <c:pt idx="10">
                  <c:v>4.3000000000000007</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0-0A69-401F-81B0-C12A6DD6E64E}"/>
            </c:ext>
          </c:extLst>
        </c:ser>
        <c:ser>
          <c:idx val="16"/>
          <c:order val="16"/>
          <c:tx>
            <c:strRef>
              <c:f>cálc!$B$40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3.3000000000000007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1-0A69-401F-81B0-C12A6DD6E64E}"/>
            </c:ext>
          </c:extLst>
        </c:ser>
        <c:ser>
          <c:idx val="17"/>
          <c:order val="17"/>
          <c:tx>
            <c:strRef>
              <c:f>cálc!$D$52</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3.3000000000000007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2-0A69-401F-81B0-C12A6DD6E64E}"/>
            </c:ext>
          </c:extLst>
        </c:ser>
        <c:ser>
          <c:idx val="18"/>
          <c:order val="18"/>
          <c:tx>
            <c:v>Hoy</c:v>
          </c:tx>
          <c:marker>
            <c:symbol val="none"/>
          </c:marker>
          <c:errBars>
            <c:errDir val="y"/>
            <c:errBarType val="both"/>
            <c:errValType val="fixedVal"/>
            <c:noEndCap val="0"/>
            <c:val val="10"/>
            <c:spPr>
              <a:ln w="263525">
                <a:solidFill>
                  <a:schemeClr val="bg1">
                    <a:lumMod val="95000"/>
                  </a:schemeClr>
                </a:solidFill>
              </a:ln>
            </c:spPr>
          </c:errBars>
          <c:val>
            <c:numRef>
              <c:f>cálc!$E$56:$AH$56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3-0A69-401F-81B0-C12A6DD6E64E}"/>
            </c:ext>
          </c:extLst>
        </c:ser>
        <c:ser>
          <c:idx val="19"/>
          <c:order val="19"/>
          <c:tx>
            <c:strRef>
              <c:f>cálc!$D$58</c:f>
              <c:strCache>
                <c:ptCount val="1"/>
                <c:pt idx="0">
                  <c:v>abr 2019</c:v>
                </c:pt>
              </c:strCache>
            </c:strRef>
          </c:tx>
          <c:spPr>
            <a:ln w="228600" cap="sq">
              <a:solidFill>
                <a:schemeClr val="accent3"/>
              </a:solidFill>
            </a:ln>
          </c:spPr>
          <c:marker>
            <c:symbol val="none"/>
          </c:marker>
          <c:val>
            <c:numRef>
              <c:f>cálc!$E$58:$AH$58</c:f>
              <c:numCache>
                <c:formatCode>General</c:formatCode>
                <c:ptCount val="30"/>
                <c:pt idx="0">
                  <c:v>0.5</c:v>
                </c:pt>
                <c:pt idx="1">
                  <c:v>0.5</c:v>
                </c:pt>
                <c:pt idx="2">
                  <c:v>0.5</c:v>
                </c:pt>
                <c:pt idx="3">
                  <c:v>0.5</c:v>
                </c:pt>
                <c:pt idx="4">
                  <c:v>0.5</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4-0A69-401F-81B0-C12A6DD6E64E}"/>
            </c:ext>
          </c:extLst>
        </c:ser>
        <c:ser>
          <c:idx val="20"/>
          <c:order val="20"/>
          <c:tx>
            <c:strRef>
              <c:f>cálc!$D$61</c:f>
              <c:strCache>
                <c:ptCount val="1"/>
                <c:pt idx="0">
                  <c:v>may 2019</c:v>
                </c:pt>
              </c:strCache>
            </c:strRef>
          </c:tx>
          <c:spPr>
            <a:ln w="228600" cap="sq">
              <a:solidFill>
                <a:schemeClr val="accent2"/>
              </a:solidFill>
            </a:ln>
          </c:spPr>
          <c:marker>
            <c:symbol val="none"/>
          </c:marker>
          <c:val>
            <c:numRef>
              <c:f>cálc!$E$61:$AH$61</c:f>
              <c:numCache>
                <c:formatCode>General</c:formatCode>
                <c:ptCount val="30"/>
                <c:pt idx="0">
                  <c:v>#N/A</c:v>
                </c:pt>
                <c:pt idx="1">
                  <c:v>#N/A</c:v>
                </c:pt>
                <c:pt idx="2">
                  <c:v>#N/A</c:v>
                </c:pt>
                <c:pt idx="3">
                  <c:v>#N/A</c:v>
                </c:pt>
                <c:pt idx="4">
                  <c:v>#N/A</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extLst>
            <c:ext xmlns:c16="http://schemas.microsoft.com/office/drawing/2014/chart" uri="{C3380CC4-5D6E-409C-BE32-E72D297353CC}">
              <c16:uniqueId val="{00000015-0A69-401F-81B0-C12A6DD6E64E}"/>
            </c:ext>
          </c:extLst>
        </c:ser>
        <c:ser>
          <c:idx val="21"/>
          <c:order val="21"/>
          <c:tx>
            <c:strRef>
              <c:f>cálc!$D$66</c:f>
              <c:strCache>
                <c:ptCount val="1"/>
                <c:pt idx="0">
                  <c:v>may 2019</c:v>
                </c:pt>
              </c:strCache>
            </c:strRef>
          </c:tx>
          <c:marker>
            <c:symbol val="none"/>
          </c:marker>
          <c:dLbls>
            <c:spPr>
              <a:noFill/>
              <a:ln>
                <a:noFill/>
              </a:ln>
              <a:effectLst/>
            </c:spPr>
            <c:txPr>
              <a:bodyPr/>
              <a:lstStyle/>
              <a:p>
                <a:pPr>
                  <a:defRPr sz="1200">
                    <a:solidFill>
                      <a:schemeClr val="bg1"/>
                    </a:solidFill>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cálc!$E$66:$AH$66</c:f>
              <c:numCache>
                <c:formatCode>General</c:formatCode>
                <c:ptCount val="30"/>
                <c:pt idx="0">
                  <c:v>#N/A</c:v>
                </c:pt>
                <c:pt idx="1">
                  <c:v>#N/A</c:v>
                </c:pt>
                <c:pt idx="2">
                  <c:v>#N/A</c:v>
                </c:pt>
                <c:pt idx="3">
                  <c:v>#N/A</c:v>
                </c:pt>
                <c:pt idx="4">
                  <c:v>#N/A</c:v>
                </c:pt>
                <c:pt idx="5">
                  <c:v>#N/A</c:v>
                </c:pt>
                <c:pt idx="6">
                  <c:v>0.5</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6-0A69-401F-81B0-C12A6DD6E64E}"/>
            </c:ext>
          </c:extLst>
        </c:ser>
        <c:ser>
          <c:idx val="22"/>
          <c:order val="22"/>
          <c:tx>
            <c:strRef>
              <c:f>cálc!$D$65</c:f>
              <c:strCache>
                <c:ptCount val="1"/>
                <c:pt idx="0">
                  <c:v>abr 2019</c:v>
                </c:pt>
              </c:strCache>
            </c:strRef>
          </c:tx>
          <c:spPr>
            <a:ln w="209550" cap="sq"/>
          </c:spPr>
          <c:marker>
            <c:symbol val="none"/>
          </c:marker>
          <c:dPt>
            <c:idx val="2"/>
            <c:bubble3D val="0"/>
            <c:spPr>
              <a:ln w="28575" cap="sq"/>
            </c:spPr>
            <c:extLst>
              <c:ext xmlns:c16="http://schemas.microsoft.com/office/drawing/2014/chart" uri="{C3380CC4-5D6E-409C-BE32-E72D297353CC}">
                <c16:uniqueId val="{00000018-0A69-401F-81B0-C12A6DD6E64E}"/>
              </c:ext>
            </c:extLst>
          </c:dPt>
          <c:dLbls>
            <c:spPr>
              <a:noFill/>
              <a:ln>
                <a:noFill/>
              </a:ln>
              <a:effectLst/>
            </c:spPr>
            <c:txPr>
              <a:bodyPr/>
              <a:lstStyle/>
              <a:p>
                <a:pPr>
                  <a:defRPr sz="1200">
                    <a:solidFill>
                      <a:schemeClr val="bg1"/>
                    </a:solidFill>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cálc!$E$65:$AH$65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9-0A69-401F-81B0-C12A6DD6E64E}"/>
            </c:ext>
          </c:extLst>
        </c:ser>
        <c:ser>
          <c:idx val="24"/>
          <c:order val="23"/>
          <c:tx>
            <c:v>Línea de puntos para el día</c:v>
          </c:tx>
          <c:spPr>
            <a:ln w="15875">
              <a:solidFill>
                <a:schemeClr val="tx2"/>
              </a:solidFill>
            </a:ln>
          </c:spPr>
          <c:marker>
            <c:symbol val="circle"/>
            <c:size val="5"/>
            <c:spPr>
              <a:solidFill>
                <a:schemeClr val="tx2"/>
              </a:solidFill>
              <a:ln>
                <a:noFill/>
              </a:ln>
            </c:spPr>
          </c:marker>
          <c:dLbls>
            <c:dLbl>
              <c:idx val="0"/>
              <c:layout/>
              <c:tx>
                <c:strRef>
                  <c:f>cálc!$E$72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{5A938BB3-9DF6-4D40-8921-580925AC167F}</c15:txfldGUID>
                      <c15:f>cálc!$E$72</c15:f>
                      <c15:dlblFieldTableCache>
                        <c:ptCount val="1"/>
                        <c:pt idx="0">
                          <c:v>26</c:v>
                        </c:pt>
                      </c15:dlblFieldTableCache>
                    </c15:dlblFTEntry>
                  </c15:dlblFieldTable>
                  <c15:showDataLabelsRange val="0"/>
                </c:ext>
                <c:ext xmlns:c16="http://schemas.microsoft.com/office/drawing/2014/chart" uri="{C3380CC4-5D6E-409C-BE32-E72D297353CC}">
                  <c16:uniqueId val="{0000001A-0A69-401F-81B0-C12A6DD6E64E}"/>
                </c:ext>
              </c:extLst>
            </c:dLbl>
            <c:dLbl>
              <c:idx val="1"/>
              <c:layout/>
              <c:tx>
                <c:strRef>
                  <c:f>cálc!$F$72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{84043A08-874C-402F-8532-956ABAB2C654}</c15:txfldGUID>
                      <c15:f>cálc!$F$72</c15:f>
                      <c15:dlblFieldTableCache>
                        <c:ptCount val="1"/>
                        <c:pt idx="0">
                          <c:v>27</c:v>
                        </c:pt>
                      </c15:dlblFieldTableCache>
                    </c15:dlblFTEntry>
                  </c15:dlblFieldTable>
                  <c15:showDataLabelsRange val="0"/>
                </c:ext>
                <c:ext xmlns:c16="http://schemas.microsoft.com/office/drawing/2014/chart" uri="{C3380CC4-5D6E-409C-BE32-E72D297353CC}">
                  <c16:uniqueId val="{0000001B-0A69-401F-81B0-C12A6DD6E64E}"/>
                </c:ext>
              </c:extLst>
            </c:dLbl>
            <c:dLbl>
              <c:idx val="2"/>
              <c:layout/>
              <c:tx>
                <c:strRef>
                  <c:f>cálc!$G$72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{1D0F220B-6DE0-4551-BFE9-19B03EB196C0}</c15:txfldGUID>
                      <c15:f>cálc!$G$72</c15:f>
                      <c15:dlblFieldTableCache>
                        <c:ptCount val="1"/>
                        <c:pt idx="0">
                          <c:v>28</c:v>
                        </c:pt>
                      </c15:dlblFieldTableCache>
                    </c15:dlblFTEntry>
                  </c15:dlblFieldTable>
                  <c15:showDataLabelsRange val="0"/>
                </c:ext>
                <c:ext xmlns:c16="http://schemas.microsoft.com/office/drawing/2014/chart" uri="{C3380CC4-5D6E-409C-BE32-E72D297353CC}">
                  <c16:uniqueId val="{0000001C-0A69-401F-81B0-C12A6DD6E64E}"/>
                </c:ext>
              </c:extLst>
            </c:dLbl>
            <c:dLbl>
              <c:idx val="3"/>
              <c:layout/>
              <c:tx>
                <c:strRef>
                  <c:f>cálc!$H$72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{2360B09E-9642-4229-8103-FCE1D93D750A}</c15:txfldGUID>
                      <c15:f>cálc!$H$72</c15:f>
                      <c15:dlblFieldTableCache>
                        <c:ptCount val="1"/>
                        <c:pt idx="0">
                          <c:v>29</c:v>
                        </c:pt>
                      </c15:dlblFieldTableCache>
                    </c15:dlblFTEntry>
                  </c15:dlblFieldTable>
                  <c15:showDataLabelsRange val="0"/>
                </c:ext>
                <c:ext xmlns:c16="http://schemas.microsoft.com/office/drawing/2014/chart" uri="{C3380CC4-5D6E-409C-BE32-E72D297353CC}">
                  <c16:uniqueId val="{0000001D-0A69-401F-81B0-C12A6DD6E64E}"/>
                </c:ext>
              </c:extLst>
            </c:dLbl>
            <c:dLbl>
              <c:idx val="4"/>
              <c:layout/>
              <c:tx>
                <c:strRef>
                  <c:f>cálc!$I$72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{178CD1C4-BCA5-4E2C-A152-D33E13C1FDA0}</c15:txfldGUID>
                      <c15:f>cálc!$I$72</c15:f>
                      <c15:dlblFieldTableCache>
                        <c:ptCount val="1"/>
                        <c:pt idx="0">
                          <c:v>30</c:v>
                        </c:pt>
                      </c15:dlblFieldTableCache>
                    </c15:dlblFTEntry>
                  </c15:dlblFieldTable>
                  <c15:showDataLabelsRange val="0"/>
                </c:ext>
                <c:ext xmlns:c16="http://schemas.microsoft.com/office/drawing/2014/chart" uri="{C3380CC4-5D6E-409C-BE32-E72D297353CC}">
                  <c16:uniqueId val="{0000001E-0A69-401F-81B0-C12A6DD6E64E}"/>
                </c:ext>
              </c:extLst>
            </c:dLbl>
            <c:dLbl>
              <c:idx val="5"/>
              <c:layout/>
              <c:tx>
                <c:strRef>
                  <c:f>cálc!$J$72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{2D044B44-8377-4828-96F7-CDD1768030B7}</c15:txfldGUID>
                      <c15:f>cálc!$J$72</c15:f>
                      <c15:dlblFieldTableCache>
                        <c:ptCount val="1"/>
                        <c:pt idx="0">
                          <c:v>01</c:v>
                        </c:pt>
                      </c15:dlblFieldTableCache>
                    </c15:dlblFTEntry>
                  </c15:dlblFieldTable>
                  <c15:showDataLabelsRange val="0"/>
                </c:ext>
                <c:ext xmlns:c16="http://schemas.microsoft.com/office/drawing/2014/chart" uri="{C3380CC4-5D6E-409C-BE32-E72D297353CC}">
                  <c16:uniqueId val="{0000001F-0A69-401F-81B0-C12A6DD6E64E}"/>
                </c:ext>
              </c:extLst>
            </c:dLbl>
            <c:dLbl>
              <c:idx val="6"/>
              <c:layout/>
              <c:tx>
                <c:strRef>
                  <c:f>cálc!$K$72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{B96B2472-D066-470C-8689-0A62EDFD376B}</c15:txfldGUID>
                      <c15:f>cálc!$K$72</c15:f>
                      <c15:dlblFieldTableCache>
                        <c:ptCount val="1"/>
                        <c:pt idx="0">
                          <c:v>02</c:v>
                        </c:pt>
                      </c15:dlblFieldTableCache>
                    </c15:dlblFTEntry>
                  </c15:dlblFieldTable>
                  <c15:showDataLabelsRange val="0"/>
                </c:ext>
                <c:ext xmlns:c16="http://schemas.microsoft.com/office/drawing/2014/chart" uri="{C3380CC4-5D6E-409C-BE32-E72D297353CC}">
                  <c16:uniqueId val="{00000020-0A69-401F-81B0-C12A6DD6E64E}"/>
                </c:ext>
              </c:extLst>
            </c:dLbl>
            <c:dLbl>
              <c:idx val="7"/>
              <c:layout/>
              <c:tx>
                <c:strRef>
                  <c:f>cálc!$L$72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{0DDF3EEC-24EF-4F8F-92F7-469B9EEDEAB0}</c15:txfldGUID>
                      <c15:f>cálc!$L$72</c15:f>
                      <c15:dlblFieldTableCache>
                        <c:ptCount val="1"/>
                        <c:pt idx="0">
                          <c:v>03</c:v>
                        </c:pt>
                      </c15:dlblFieldTableCache>
                    </c15:dlblFTEntry>
                  </c15:dlblFieldTable>
                  <c15:showDataLabelsRange val="0"/>
                </c:ext>
                <c:ext xmlns:c16="http://schemas.microsoft.com/office/drawing/2014/chart" uri="{C3380CC4-5D6E-409C-BE32-E72D297353CC}">
                  <c16:uniqueId val="{00000021-0A69-401F-81B0-C12A6DD6E64E}"/>
                </c:ext>
              </c:extLst>
            </c:dLbl>
            <c:dLbl>
              <c:idx val="8"/>
              <c:layout/>
              <c:tx>
                <c:strRef>
                  <c:f>cálc!$M$72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{D866231A-F947-4399-ABAC-EA1D733F52CA}</c15:txfldGUID>
                      <c15:f>cálc!$M$72</c15:f>
                      <c15:dlblFieldTableCache>
                        <c:ptCount val="1"/>
                        <c:pt idx="0">
                          <c:v>04</c:v>
                        </c:pt>
                      </c15:dlblFieldTableCache>
                    </c15:dlblFTEntry>
                  </c15:dlblFieldTable>
                  <c15:showDataLabelsRange val="0"/>
                </c:ext>
                <c:ext xmlns:c16="http://schemas.microsoft.com/office/drawing/2014/chart" uri="{C3380CC4-5D6E-409C-BE32-E72D297353CC}">
                  <c16:uniqueId val="{00000022-0A69-401F-81B0-C12A6DD6E64E}"/>
                </c:ext>
              </c:extLst>
            </c:dLbl>
            <c:dLbl>
              <c:idx val="9"/>
              <c:layout/>
              <c:tx>
                <c:strRef>
                  <c:f>cálc!$N$72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{31D91CD5-41FB-485E-9839-D332604F7DCF}</c15:txfldGUID>
                      <c15:f>cálc!$N$72</c15:f>
                      <c15:dlblFieldTableCache>
                        <c:ptCount val="1"/>
                        <c:pt idx="0">
                          <c:v>05</c:v>
                        </c:pt>
                      </c15:dlblFieldTableCache>
                    </c15:dlblFTEntry>
                  </c15:dlblFieldTable>
                  <c15:showDataLabelsRange val="0"/>
                </c:ext>
                <c:ext xmlns:c16="http://schemas.microsoft.com/office/drawing/2014/chart" uri="{C3380CC4-5D6E-409C-BE32-E72D297353CC}">
                  <c16:uniqueId val="{00000023-0A69-401F-81B0-C12A6DD6E64E}"/>
                </c:ext>
              </c:extLst>
            </c:dLbl>
            <c:dLbl>
              <c:idx val="10"/>
              <c:layout/>
              <c:tx>
                <c:strRef>
                  <c:f>cálc!$O$72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{A1396559-1C47-4325-917D-9E80458AD4B6}</c15:txfldGUID>
                      <c15:f>cálc!$O$72</c15:f>
                      <c15:dlblFieldTableCache>
                        <c:ptCount val="1"/>
                        <c:pt idx="0">
                          <c:v>06</c:v>
                        </c:pt>
                      </c15:dlblFieldTableCache>
                    </c15:dlblFTEntry>
                  </c15:dlblFieldTable>
                  <c15:showDataLabelsRange val="0"/>
                </c:ext>
                <c:ext xmlns:c16="http://schemas.microsoft.com/office/drawing/2014/chart" uri="{C3380CC4-5D6E-409C-BE32-E72D297353CC}">
                  <c16:uniqueId val="{00000024-0A69-401F-81B0-C12A6DD6E64E}"/>
                </c:ext>
              </c:extLst>
            </c:dLbl>
            <c:dLbl>
              <c:idx val="11"/>
              <c:layout/>
              <c:tx>
                <c:strRef>
                  <c:f>cálc!$P$72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{AE05A4CD-4952-42FD-954E-33005AC89AF7}</c15:txfldGUID>
                      <c15:f>cálc!$P$72</c15:f>
                      <c15:dlblFieldTableCache>
                        <c:ptCount val="1"/>
                        <c:pt idx="0">
                          <c:v>07</c:v>
                        </c:pt>
                      </c15:dlblFieldTableCache>
                    </c15:dlblFTEntry>
                  </c15:dlblFieldTable>
                  <c15:showDataLabelsRange val="0"/>
                </c:ext>
                <c:ext xmlns:c16="http://schemas.microsoft.com/office/drawing/2014/chart" uri="{C3380CC4-5D6E-409C-BE32-E72D297353CC}">
                  <c16:uniqueId val="{00000025-0A69-401F-81B0-C12A6DD6E64E}"/>
                </c:ext>
              </c:extLst>
            </c:dLbl>
            <c:dLbl>
              <c:idx val="12"/>
              <c:layout/>
              <c:tx>
                <c:strRef>
                  <c:f>cálc!$Q$72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{B297160D-7DB0-4A98-8636-5068DCC3E37E}</c15:txfldGUID>
                      <c15:f>cálc!$Q$72</c15:f>
                      <c15:dlblFieldTableCache>
                        <c:ptCount val="1"/>
                        <c:pt idx="0">
                          <c:v>08</c:v>
                        </c:pt>
                      </c15:dlblFieldTableCache>
                    </c15:dlblFTEntry>
                  </c15:dlblFieldTable>
                  <c15:showDataLabelsRange val="0"/>
                </c:ext>
                <c:ext xmlns:c16="http://schemas.microsoft.com/office/drawing/2014/chart" uri="{C3380CC4-5D6E-409C-BE32-E72D297353CC}">
                  <c16:uniqueId val="{00000026-0A69-401F-81B0-C12A6DD6E64E}"/>
                </c:ext>
              </c:extLst>
            </c:dLbl>
            <c:dLbl>
              <c:idx val="13"/>
              <c:layout/>
              <c:tx>
                <c:strRef>
                  <c:f>cálc!$R$72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{200303F9-1690-4C5A-A063-5C1D0A7FFEF4}</c15:txfldGUID>
                      <c15:f>cálc!$R$72</c15:f>
                      <c15:dlblFieldTableCache>
                        <c:ptCount val="1"/>
                        <c:pt idx="0">
                          <c:v>09</c:v>
                        </c:pt>
                      </c15:dlblFieldTableCache>
                    </c15:dlblFTEntry>
                  </c15:dlblFieldTable>
                  <c15:showDataLabelsRange val="0"/>
                </c:ext>
                <c:ext xmlns:c16="http://schemas.microsoft.com/office/drawing/2014/chart" uri="{C3380CC4-5D6E-409C-BE32-E72D297353CC}">
                  <c16:uniqueId val="{00000027-0A69-401F-81B0-C12A6DD6E64E}"/>
                </c:ext>
              </c:extLst>
            </c:dLbl>
            <c:dLbl>
              <c:idx val="14"/>
              <c:layout/>
              <c:tx>
                <c:strRef>
                  <c:f>cálc!$S$72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{6AB58FE3-A5EF-47F0-9C99-A23B7F5A13C3}</c15:txfldGUID>
                      <c15:f>cálc!$S$72</c15:f>
                      <c15:dlblFieldTableCache>
                        <c:ptCount val="1"/>
                        <c:pt idx="0">
                          <c:v>10</c:v>
                        </c:pt>
                      </c15:dlblFieldTableCache>
                    </c15:dlblFTEntry>
                  </c15:dlblFieldTable>
                  <c15:showDataLabelsRange val="0"/>
                </c:ext>
                <c:ext xmlns:c16="http://schemas.microsoft.com/office/drawing/2014/chart" uri="{C3380CC4-5D6E-409C-BE32-E72D297353CC}">
                  <c16:uniqueId val="{00000028-0A69-401F-81B0-C12A6DD6E64E}"/>
                </c:ext>
              </c:extLst>
            </c:dLbl>
            <c:dLbl>
              <c:idx val="15"/>
              <c:layout/>
              <c:tx>
                <c:strRef>
                  <c:f>cálc!$T$72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{DC52E381-D828-46CD-9C98-84075F33441F}</c15:txfldGUID>
                      <c15:f>cálc!$T$72</c15:f>
                      <c15:dlblFieldTableCache>
                        <c:ptCount val="1"/>
                        <c:pt idx="0">
                          <c:v>11</c:v>
                        </c:pt>
                      </c15:dlblFieldTableCache>
                    </c15:dlblFTEntry>
                  </c15:dlblFieldTable>
                  <c15:showDataLabelsRange val="0"/>
                </c:ext>
                <c:ext xmlns:c16="http://schemas.microsoft.com/office/drawing/2014/chart" uri="{C3380CC4-5D6E-409C-BE32-E72D297353CC}">
                  <c16:uniqueId val="{00000029-0A69-401F-81B0-C12A6DD6E64E}"/>
                </c:ext>
              </c:extLst>
            </c:dLbl>
            <c:dLbl>
              <c:idx val="16"/>
              <c:layout/>
              <c:tx>
                <c:strRef>
                  <c:f>cálc!$U$72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{E5302AA2-5AF0-497D-BB30-92E47FBDBF27}</c15:txfldGUID>
                      <c15:f>cálc!$U$72</c15:f>
                      <c15:dlblFieldTableCache>
                        <c:ptCount val="1"/>
                        <c:pt idx="0">
                          <c:v>12</c:v>
                        </c:pt>
                      </c15:dlblFieldTableCache>
                    </c15:dlblFTEntry>
                  </c15:dlblFieldTable>
                  <c15:showDataLabelsRange val="0"/>
                </c:ext>
                <c:ext xmlns:c16="http://schemas.microsoft.com/office/drawing/2014/chart" uri="{C3380CC4-5D6E-409C-BE32-E72D297353CC}">
                  <c16:uniqueId val="{0000002A-0A69-401F-81B0-C12A6DD6E64E}"/>
                </c:ext>
              </c:extLst>
            </c:dLbl>
            <c:dLbl>
              <c:idx val="17"/>
              <c:layout/>
              <c:tx>
                <c:strRef>
                  <c:f>cálc!$V$72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{719D89CB-49DC-43F2-9520-529044684DA6}</c15:txfldGUID>
                      <c15:f>cálc!$V$72</c15:f>
                      <c15:dlblFieldTableCache>
                        <c:ptCount val="1"/>
                        <c:pt idx="0">
                          <c:v>13</c:v>
                        </c:pt>
                      </c15:dlblFieldTableCache>
                    </c15:dlblFTEntry>
                  </c15:dlblFieldTable>
                  <c15:showDataLabelsRange val="0"/>
                </c:ext>
                <c:ext xmlns:c16="http://schemas.microsoft.com/office/drawing/2014/chart" uri="{C3380CC4-5D6E-409C-BE32-E72D297353CC}">
                  <c16:uniqueId val="{0000002B-0A69-401F-81B0-C12A6DD6E64E}"/>
                </c:ext>
              </c:extLst>
            </c:dLbl>
            <c:dLbl>
              <c:idx val="18"/>
              <c:layout/>
              <c:tx>
                <c:strRef>
                  <c:f>cálc!$W$72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{54893E90-25E7-4450-9839-DB2F522A4F9E}</c15:txfldGUID>
                      <c15:f>cálc!$W$72</c15:f>
                      <c15:dlblFieldTableCache>
                        <c:ptCount val="1"/>
                        <c:pt idx="0">
                          <c:v>14</c:v>
                        </c:pt>
                      </c15:dlblFieldTableCache>
                    </c15:dlblFTEntry>
                  </c15:dlblFieldTable>
                  <c15:showDataLabelsRange val="0"/>
                </c:ext>
                <c:ext xmlns:c16="http://schemas.microsoft.com/office/drawing/2014/chart" uri="{C3380CC4-5D6E-409C-BE32-E72D297353CC}">
                  <c16:uniqueId val="{0000002C-0A69-401F-81B0-C12A6DD6E64E}"/>
                </c:ext>
              </c:extLst>
            </c:dLbl>
            <c:dLbl>
              <c:idx val="19"/>
              <c:layout/>
              <c:tx>
                <c:strRef>
                  <c:f>cálc!$X$72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{95FC1BCA-A3DA-4B74-B9AB-E71D0E90EDFD}</c15:txfldGUID>
                      <c15:f>cálc!$X$72</c15:f>
                      <c15:dlblFieldTableCache>
                        <c:ptCount val="1"/>
                        <c:pt idx="0">
                          <c:v>15</c:v>
                        </c:pt>
                      </c15:dlblFieldTableCache>
                    </c15:dlblFTEntry>
                  </c15:dlblFieldTable>
                  <c15:showDataLabelsRange val="0"/>
                </c:ext>
                <c:ext xmlns:c16="http://schemas.microsoft.com/office/drawing/2014/chart" uri="{C3380CC4-5D6E-409C-BE32-E72D297353CC}">
                  <c16:uniqueId val="{0000002D-0A69-401F-81B0-C12A6DD6E64E}"/>
                </c:ext>
              </c:extLst>
            </c:dLbl>
            <c:dLbl>
              <c:idx val="20"/>
              <c:layout/>
              <c:tx>
                <c:strRef>
                  <c:f>cálc!$Y$72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{3EEC1209-51A9-4CE2-80A5-8A5E550EA4DB}</c15:txfldGUID>
                      <c15:f>cálc!$Y$72</c15:f>
                      <c15:dlblFieldTableCache>
                        <c:ptCount val="1"/>
                        <c:pt idx="0">
                          <c:v>16</c:v>
                        </c:pt>
                      </c15:dlblFieldTableCache>
                    </c15:dlblFTEntry>
                  </c15:dlblFieldTable>
                  <c15:showDataLabelsRange val="0"/>
                </c:ext>
                <c:ext xmlns:c16="http://schemas.microsoft.com/office/drawing/2014/chart" uri="{C3380CC4-5D6E-409C-BE32-E72D297353CC}">
                  <c16:uniqueId val="{0000002E-0A69-401F-81B0-C12A6DD6E64E}"/>
                </c:ext>
              </c:extLst>
            </c:dLbl>
            <c:dLbl>
              <c:idx val="21"/>
              <c:layout/>
              <c:tx>
                <c:strRef>
                  <c:f>cálc!$Z$72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{0B7466C9-380A-4520-8F28-9C83954028C9}</c15:txfldGUID>
                      <c15:f>cálc!$Z$72</c15:f>
                      <c15:dlblFieldTableCache>
                        <c:ptCount val="1"/>
                        <c:pt idx="0">
                          <c:v>17</c:v>
                        </c:pt>
                      </c15:dlblFieldTableCache>
                    </c15:dlblFTEntry>
                  </c15:dlblFieldTable>
                  <c15:showDataLabelsRange val="0"/>
                </c:ext>
                <c:ext xmlns:c16="http://schemas.microsoft.com/office/drawing/2014/chart" uri="{C3380CC4-5D6E-409C-BE32-E72D297353CC}">
                  <c16:uniqueId val="{0000002F-0A69-401F-81B0-C12A6DD6E64E}"/>
                </c:ext>
              </c:extLst>
            </c:dLbl>
            <c:dLbl>
              <c:idx val="22"/>
              <c:layout/>
              <c:tx>
                <c:strRef>
                  <c:f>cálc!$AA$72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{7E22D258-2D05-46BB-9178-8EA13F1E3D3D}</c15:txfldGUID>
                      <c15:f>cálc!$AA$72</c15:f>
                      <c15:dlblFieldTableCache>
                        <c:ptCount val="1"/>
                        <c:pt idx="0">
                          <c:v>18</c:v>
                        </c:pt>
                      </c15:dlblFieldTableCache>
                    </c15:dlblFTEntry>
                  </c15:dlblFieldTable>
                  <c15:showDataLabelsRange val="0"/>
                </c:ext>
                <c:ext xmlns:c16="http://schemas.microsoft.com/office/drawing/2014/chart" uri="{C3380CC4-5D6E-409C-BE32-E72D297353CC}">
                  <c16:uniqueId val="{00000030-0A69-401F-81B0-C12A6DD6E64E}"/>
                </c:ext>
              </c:extLst>
            </c:dLbl>
            <c:dLbl>
              <c:idx val="23"/>
              <c:layout/>
              <c:tx>
                <c:strRef>
                  <c:f>cálc!$AB$72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{263AD34C-9F21-406F-B78F-AD0DA7ABC5D5}</c15:txfldGUID>
                      <c15:f>cálc!$AB$72</c15:f>
                      <c15:dlblFieldTableCache>
                        <c:ptCount val="1"/>
                        <c:pt idx="0">
                          <c:v>19</c:v>
                        </c:pt>
                      </c15:dlblFieldTableCache>
                    </c15:dlblFTEntry>
                  </c15:dlblFieldTable>
                  <c15:showDataLabelsRange val="0"/>
                </c:ext>
                <c:ext xmlns:c16="http://schemas.microsoft.com/office/drawing/2014/chart" uri="{C3380CC4-5D6E-409C-BE32-E72D297353CC}">
                  <c16:uniqueId val="{00000031-0A69-401F-81B0-C12A6DD6E64E}"/>
                </c:ext>
              </c:extLst>
            </c:dLbl>
            <c:dLbl>
              <c:idx val="24"/>
              <c:layout/>
              <c:tx>
                <c:strRef>
                  <c:f>cálc!$AC$72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{8E9C1F0E-F21C-4FCD-84D3-EF6B0FD015F2}</c15:txfldGUID>
                      <c15:f>cálc!$AC$72</c15:f>
                      <c15:dlblFieldTableCache>
                        <c:ptCount val="1"/>
                        <c:pt idx="0">
                          <c:v>20</c:v>
                        </c:pt>
                      </c15:dlblFieldTableCache>
                    </c15:dlblFTEntry>
                  </c15:dlblFieldTable>
                  <c15:showDataLabelsRange val="0"/>
                </c:ext>
                <c:ext xmlns:c16="http://schemas.microsoft.com/office/drawing/2014/chart" uri="{C3380CC4-5D6E-409C-BE32-E72D297353CC}">
                  <c16:uniqueId val="{00000032-0A69-401F-81B0-C12A6DD6E64E}"/>
                </c:ext>
              </c:extLst>
            </c:dLbl>
            <c:dLbl>
              <c:idx val="25"/>
              <c:layout/>
              <c:tx>
                <c:strRef>
                  <c:f>cálc!$AD$72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{3AB6814C-8592-4E77-8E3C-3D9A70998965}</c15:txfldGUID>
                      <c15:f>cálc!$AD$72</c15:f>
                      <c15:dlblFieldTableCache>
                        <c:ptCount val="1"/>
                        <c:pt idx="0">
                          <c:v>21</c:v>
                        </c:pt>
                      </c15:dlblFieldTableCache>
                    </c15:dlblFTEntry>
                  </c15:dlblFieldTable>
                  <c15:showDataLabelsRange val="0"/>
                </c:ext>
                <c:ext xmlns:c16="http://schemas.microsoft.com/office/drawing/2014/chart" uri="{C3380CC4-5D6E-409C-BE32-E72D297353CC}">
                  <c16:uniqueId val="{00000033-0A69-401F-81B0-C12A6DD6E64E}"/>
                </c:ext>
              </c:extLst>
            </c:dLbl>
            <c:dLbl>
              <c:idx val="26"/>
              <c:layout/>
              <c:tx>
                <c:strRef>
                  <c:f>cálc!$AE$72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{A4DBCA38-BD51-47E6-A1CB-3A7CB7B26353}</c15:txfldGUID>
                      <c15:f>cálc!$AE$72</c15:f>
                      <c15:dlblFieldTableCache>
                        <c:ptCount val="1"/>
                        <c:pt idx="0">
                          <c:v>22</c:v>
                        </c:pt>
                      </c15:dlblFieldTableCache>
                    </c15:dlblFTEntry>
                  </c15:dlblFieldTable>
                  <c15:showDataLabelsRange val="0"/>
                </c:ext>
                <c:ext xmlns:c16="http://schemas.microsoft.com/office/drawing/2014/chart" uri="{C3380CC4-5D6E-409C-BE32-E72D297353CC}">
                  <c16:uniqueId val="{00000034-0A69-401F-81B0-C12A6DD6E64E}"/>
                </c:ext>
              </c:extLst>
            </c:dLbl>
            <c:dLbl>
              <c:idx val="27"/>
              <c:layout/>
              <c:tx>
                <c:strRef>
                  <c:f>cálc!$AF$72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{F3C9F061-3BFC-453F-815A-D4DEFC575D97}</c15:txfldGUID>
                      <c15:f>cálc!$AF$72</c15:f>
                      <c15:dlblFieldTableCache>
                        <c:ptCount val="1"/>
                        <c:pt idx="0">
                          <c:v>23</c:v>
                        </c:pt>
                      </c15:dlblFieldTableCache>
                    </c15:dlblFTEntry>
                  </c15:dlblFieldTable>
                  <c15:showDataLabelsRange val="0"/>
                </c:ext>
                <c:ext xmlns:c16="http://schemas.microsoft.com/office/drawing/2014/chart" uri="{C3380CC4-5D6E-409C-BE32-E72D297353CC}">
                  <c16:uniqueId val="{00000035-0A69-401F-81B0-C12A6DD6E64E}"/>
                </c:ext>
              </c:extLst>
            </c:dLbl>
            <c:dLbl>
              <c:idx val="28"/>
              <c:layout/>
              <c:tx>
                <c:strRef>
                  <c:f>cálc!$AG$72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{388C5314-F2BA-40C4-A330-11588A3825B5}</c15:txfldGUID>
                      <c15:f>cálc!$AG$72</c15:f>
                      <c15:dlblFieldTableCache>
                        <c:ptCount val="1"/>
                        <c:pt idx="0">
                          <c:v>24</c:v>
                        </c:pt>
                      </c15:dlblFieldTableCache>
                    </c15:dlblFTEntry>
                  </c15:dlblFieldTable>
                  <c15:showDataLabelsRange val="0"/>
                </c:ext>
                <c:ext xmlns:c16="http://schemas.microsoft.com/office/drawing/2014/chart" uri="{C3380CC4-5D6E-409C-BE32-E72D297353CC}">
                  <c16:uniqueId val="{00000036-0A69-401F-81B0-C12A6DD6E64E}"/>
                </c:ext>
              </c:extLst>
            </c:dLbl>
            <c:dLbl>
              <c:idx val="29"/>
              <c:layout/>
              <c:tx>
                <c:strRef>
                  <c:f>cálc!$AH$72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{54953099-CD7C-40E5-8032-DF00CB457079}</c15:txfldGUID>
                      <c15:f>cálc!$AH$72</c15:f>
                      <c15:dlblFieldTableCache>
                        <c:ptCount val="1"/>
                        <c:pt idx="0">
                          <c:v>25</c:v>
                        </c:pt>
                      </c15:dlblFieldTableCache>
                    </c15:dlblFTEntry>
                  </c15:dlblFieldTable>
                  <c15:showDataLabelsRange val="0"/>
                </c:ext>
                <c:ext xmlns:c16="http://schemas.microsoft.com/office/drawing/2014/chart" uri="{C3380CC4-5D6E-409C-BE32-E72D297353CC}">
                  <c16:uniqueId val="{00000037-0A69-401F-81B0-C12A6DD6E64E}"/>
                </c:ext>
              </c:extLst>
            </c:dLbl>
            <c:spPr>
              <a:noFill/>
              <a:ln>
                <a:noFill/>
              </a:ln>
              <a:effectLst/>
            </c:spPr>
            <c:txPr>
              <a:bodyPr/>
              <a:lstStyle/>
              <a:p>
                <a:pPr>
                  <a:defRPr sz="750"/>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cálc!$E$71:$AH$71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38-0A69-401F-81B0-C12A6DD6E64E}"/>
            </c:ext>
          </c:extLst>
        </c:ser>
        <c:ser>
          <c:idx val="23"/>
          <c:order val="24"/>
          <c:tx>
            <c:v>Línea de puntos para el día para etiquetas de texto</c:v>
          </c:tx>
          <c:spPr>
            <a:ln>
              <a:noFill/>
            </a:ln>
          </c:spPr>
          <c:marker>
            <c:symbol val="none"/>
          </c:marker>
          <c:dLbls>
            <c:dLbl>
              <c:idx val="0"/>
              <c:layout/>
              <c:tx>
                <c:strRef>
                  <c:f>cálc!$E$70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{E0F069AD-E0B2-42E4-AE17-687AADC37562}</c15:txfldGUID>
                      <c15:f>cálc!$E$70</c15:f>
                      <c15:dlblFieldTableCache>
                        <c:ptCount val="1"/>
                        <c:pt idx="0">
                          <c:v>VIE</c:v>
                        </c:pt>
                      </c15:dlblFieldTableCache>
                    </c15:dlblFTEntry>
                  </c15:dlblFieldTable>
                  <c15:showDataLabelsRange val="0"/>
                </c:ext>
                <c:ext xmlns:c16="http://schemas.microsoft.com/office/drawing/2014/chart" uri="{C3380CC4-5D6E-409C-BE32-E72D297353CC}">
                  <c16:uniqueId val="{00000039-0A69-401F-81B0-C12A6DD6E64E}"/>
                </c:ext>
              </c:extLst>
            </c:dLbl>
            <c:dLbl>
              <c:idx val="1"/>
              <c:layout/>
              <c:tx>
                <c:strRef>
                  <c:f>cálc!$F$70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{DC2269E1-80E6-4763-9176-EB7FCBF631B1}</c15:txfldGUID>
                      <c15:f>cálc!$F$70</c15:f>
                      <c15:dlblFieldTableCache>
                        <c:ptCount val="1"/>
                        <c:pt idx="0">
                          <c:v>SÁB</c:v>
                        </c:pt>
                      </c15:dlblFieldTableCache>
                    </c15:dlblFTEntry>
                  </c15:dlblFieldTable>
                  <c15:showDataLabelsRange val="0"/>
                </c:ext>
                <c:ext xmlns:c16="http://schemas.microsoft.com/office/drawing/2014/chart" uri="{C3380CC4-5D6E-409C-BE32-E72D297353CC}">
                  <c16:uniqueId val="{0000003A-0A69-401F-81B0-C12A6DD6E64E}"/>
                </c:ext>
              </c:extLst>
            </c:dLbl>
            <c:dLbl>
              <c:idx val="2"/>
              <c:layout/>
              <c:tx>
                <c:strRef>
                  <c:f>cálc!$G$70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{0DCB4E9C-28CD-4FFD-96AF-0C4D3EA1BDF1}</c15:txfldGUID>
                      <c15:f>cálc!$G$70</c15:f>
                      <c15:dlblFieldTableCache>
                        <c:ptCount val="1"/>
                        <c:pt idx="0">
                          <c:v>DOM</c:v>
                        </c:pt>
                      </c15:dlblFieldTableCache>
                    </c15:dlblFTEntry>
                  </c15:dlblFieldTable>
                  <c15:showDataLabelsRange val="0"/>
                </c:ext>
                <c:ext xmlns:c16="http://schemas.microsoft.com/office/drawing/2014/chart" uri="{C3380CC4-5D6E-409C-BE32-E72D297353CC}">
                  <c16:uniqueId val="{0000003B-0A69-401F-81B0-C12A6DD6E64E}"/>
                </c:ext>
              </c:extLst>
            </c:dLbl>
            <c:dLbl>
              <c:idx val="3"/>
              <c:layout/>
              <c:tx>
                <c:strRef>
                  <c:f>cálc!$H$70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{D1FA641B-F9AF-4C8E-A98C-7C98AFCE5B44}</c15:txfldGUID>
                      <c15:f>cálc!$H$70</c15:f>
                      <c15:dlblFieldTableCache>
                        <c:ptCount val="1"/>
                        <c:pt idx="0">
                          <c:v>LUN</c:v>
                        </c:pt>
                      </c15:dlblFieldTableCache>
                    </c15:dlblFTEntry>
                  </c15:dlblFieldTable>
                  <c15:showDataLabelsRange val="0"/>
                </c:ext>
                <c:ext xmlns:c16="http://schemas.microsoft.com/office/drawing/2014/chart" uri="{C3380CC4-5D6E-409C-BE32-E72D297353CC}">
                  <c16:uniqueId val="{0000003C-0A69-401F-81B0-C12A6DD6E64E}"/>
                </c:ext>
              </c:extLst>
            </c:dLbl>
            <c:dLbl>
              <c:idx val="4"/>
              <c:layout/>
              <c:tx>
                <c:strRef>
                  <c:f>cálc!$I$70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{D6AB9B5C-D3B0-4CD6-B867-2C78A80EE351}</c15:txfldGUID>
                      <c15:f>cálc!$I$70</c15:f>
                      <c15:dlblFieldTableCache>
                        <c:ptCount val="1"/>
                        <c:pt idx="0">
                          <c:v>MAR</c:v>
                        </c:pt>
                      </c15:dlblFieldTableCache>
                    </c15:dlblFTEntry>
                  </c15:dlblFieldTable>
                  <c15:showDataLabelsRange val="0"/>
                </c:ext>
                <c:ext xmlns:c16="http://schemas.microsoft.com/office/drawing/2014/chart" uri="{C3380CC4-5D6E-409C-BE32-E72D297353CC}">
                  <c16:uniqueId val="{0000003D-0A69-401F-81B0-C12A6DD6E64E}"/>
                </c:ext>
              </c:extLst>
            </c:dLbl>
            <c:dLbl>
              <c:idx val="5"/>
              <c:layout/>
              <c:tx>
                <c:strRef>
                  <c:f>cálc!$J$70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{7C8F5541-164A-4ABB-A23D-67E10EE4EADA}</c15:txfldGUID>
                      <c15:f>cálc!$J$70</c15:f>
                      <c15:dlblFieldTableCache>
                        <c:ptCount val="1"/>
                        <c:pt idx="0">
                          <c:v>MIÉ</c:v>
                        </c:pt>
                      </c15:dlblFieldTableCache>
                    </c15:dlblFTEntry>
                  </c15:dlblFieldTable>
                  <c15:showDataLabelsRange val="0"/>
                </c:ext>
                <c:ext xmlns:c16="http://schemas.microsoft.com/office/drawing/2014/chart" uri="{C3380CC4-5D6E-409C-BE32-E72D297353CC}">
                  <c16:uniqueId val="{0000003E-0A69-401F-81B0-C12A6DD6E64E}"/>
                </c:ext>
              </c:extLst>
            </c:dLbl>
            <c:dLbl>
              <c:idx val="6"/>
              <c:layout/>
              <c:tx>
                <c:strRef>
                  <c:f>cálc!$K$70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{CF974702-071C-48AF-B0DC-349A304BB40A}</c15:txfldGUID>
                      <c15:f>cálc!$K$70</c15:f>
                      <c15:dlblFieldTableCache>
                        <c:ptCount val="1"/>
                        <c:pt idx="0">
                          <c:v>JUE</c:v>
                        </c:pt>
                      </c15:dlblFieldTableCache>
                    </c15:dlblFTEntry>
                  </c15:dlblFieldTable>
                  <c15:showDataLabelsRange val="0"/>
                </c:ext>
                <c:ext xmlns:c16="http://schemas.microsoft.com/office/drawing/2014/chart" uri="{C3380CC4-5D6E-409C-BE32-E72D297353CC}">
                  <c16:uniqueId val="{0000003F-0A69-401F-81B0-C12A6DD6E64E}"/>
                </c:ext>
              </c:extLst>
            </c:dLbl>
            <c:dLbl>
              <c:idx val="7"/>
              <c:layout/>
              <c:tx>
                <c:strRef>
                  <c:f>cálc!$L$70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{6A6B7281-811B-4AA7-B5F4-8817C89918EB}</c15:txfldGUID>
                      <c15:f>cálc!$L$70</c15:f>
                      <c15:dlblFieldTableCache>
                        <c:ptCount val="1"/>
                        <c:pt idx="0">
                          <c:v>VIE</c:v>
                        </c:pt>
                      </c15:dlblFieldTableCache>
                    </c15:dlblFTEntry>
                  </c15:dlblFieldTable>
                  <c15:showDataLabelsRange val="0"/>
                </c:ext>
                <c:ext xmlns:c16="http://schemas.microsoft.com/office/drawing/2014/chart" uri="{C3380CC4-5D6E-409C-BE32-E72D297353CC}">
                  <c16:uniqueId val="{00000040-0A69-401F-81B0-C12A6DD6E64E}"/>
                </c:ext>
              </c:extLst>
            </c:dLbl>
            <c:dLbl>
              <c:idx val="8"/>
              <c:layout/>
              <c:tx>
                <c:strRef>
                  <c:f>cálc!$M$70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{A63E065D-F6ED-4516-A461-DF1D3D3282B5}</c15:txfldGUID>
                      <c15:f>cálc!$M$70</c15:f>
                      <c15:dlblFieldTableCache>
                        <c:ptCount val="1"/>
                        <c:pt idx="0">
                          <c:v>SÁB</c:v>
                        </c:pt>
                      </c15:dlblFieldTableCache>
                    </c15:dlblFTEntry>
                  </c15:dlblFieldTable>
                  <c15:showDataLabelsRange val="0"/>
                </c:ext>
                <c:ext xmlns:c16="http://schemas.microsoft.com/office/drawing/2014/chart" uri="{C3380CC4-5D6E-409C-BE32-E72D297353CC}">
                  <c16:uniqueId val="{00000041-0A69-401F-81B0-C12A6DD6E64E}"/>
                </c:ext>
              </c:extLst>
            </c:dLbl>
            <c:dLbl>
              <c:idx val="9"/>
              <c:layout/>
              <c:tx>
                <c:strRef>
                  <c:f>cálc!$N$70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{31ED9730-2FBD-427E-9565-909C56D531E1}</c15:txfldGUID>
                      <c15:f>cálc!$N$70</c15:f>
                      <c15:dlblFieldTableCache>
                        <c:ptCount val="1"/>
                        <c:pt idx="0">
                          <c:v>DOM</c:v>
                        </c:pt>
                      </c15:dlblFieldTableCache>
                    </c15:dlblFTEntry>
                  </c15:dlblFieldTable>
                  <c15:showDataLabelsRange val="0"/>
                </c:ext>
                <c:ext xmlns:c16="http://schemas.microsoft.com/office/drawing/2014/chart" uri="{C3380CC4-5D6E-409C-BE32-E72D297353CC}">
                  <c16:uniqueId val="{00000042-0A69-401F-81B0-C12A6DD6E64E}"/>
                </c:ext>
              </c:extLst>
            </c:dLbl>
            <c:dLbl>
              <c:idx val="10"/>
              <c:layout/>
              <c:tx>
                <c:strRef>
                  <c:f>cálc!$O$70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{760A4801-3C6D-4EA0-B68D-552B4913A7E3}</c15:txfldGUID>
                      <c15:f>cálc!$O$70</c15:f>
                      <c15:dlblFieldTableCache>
                        <c:ptCount val="1"/>
                        <c:pt idx="0">
                          <c:v>LUN</c:v>
                        </c:pt>
                      </c15:dlblFieldTableCache>
                    </c15:dlblFTEntry>
                  </c15:dlblFieldTable>
                  <c15:showDataLabelsRange val="0"/>
                </c:ext>
                <c:ext xmlns:c16="http://schemas.microsoft.com/office/drawing/2014/chart" uri="{C3380CC4-5D6E-409C-BE32-E72D297353CC}">
                  <c16:uniqueId val="{00000043-0A69-401F-81B0-C12A6DD6E64E}"/>
                </c:ext>
              </c:extLst>
            </c:dLbl>
            <c:dLbl>
              <c:idx val="11"/>
              <c:layout/>
              <c:tx>
                <c:strRef>
                  <c:f>cálc!$P$70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{7E600C03-7E1B-407E-896E-3857C9962B9E}</c15:txfldGUID>
                      <c15:f>cálc!$P$70</c15:f>
                      <c15:dlblFieldTableCache>
                        <c:ptCount val="1"/>
                        <c:pt idx="0">
                          <c:v>MAR</c:v>
                        </c:pt>
                      </c15:dlblFieldTableCache>
                    </c15:dlblFTEntry>
                  </c15:dlblFieldTable>
                  <c15:showDataLabelsRange val="0"/>
                </c:ext>
                <c:ext xmlns:c16="http://schemas.microsoft.com/office/drawing/2014/chart" uri="{C3380CC4-5D6E-409C-BE32-E72D297353CC}">
                  <c16:uniqueId val="{00000044-0A69-401F-81B0-C12A6DD6E64E}"/>
                </c:ext>
              </c:extLst>
            </c:dLbl>
            <c:dLbl>
              <c:idx val="12"/>
              <c:layout/>
              <c:tx>
                <c:strRef>
                  <c:f>cálc!$Q$70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{F84DD193-C347-48C1-A577-1511E0C8A50B}</c15:txfldGUID>
                      <c15:f>cálc!$Q$70</c15:f>
                      <c15:dlblFieldTableCache>
                        <c:ptCount val="1"/>
                        <c:pt idx="0">
                          <c:v>MIÉ</c:v>
                        </c:pt>
                      </c15:dlblFieldTableCache>
                    </c15:dlblFTEntry>
                  </c15:dlblFieldTable>
                  <c15:showDataLabelsRange val="0"/>
                </c:ext>
                <c:ext xmlns:c16="http://schemas.microsoft.com/office/drawing/2014/chart" uri="{C3380CC4-5D6E-409C-BE32-E72D297353CC}">
                  <c16:uniqueId val="{00000045-0A69-401F-81B0-C12A6DD6E64E}"/>
                </c:ext>
              </c:extLst>
            </c:dLbl>
            <c:dLbl>
              <c:idx val="13"/>
              <c:layout/>
              <c:tx>
                <c:strRef>
                  <c:f>cálc!$R$70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{1E187FCA-EDF0-4080-93A6-448D610DA55C}</c15:txfldGUID>
                      <c15:f>cálc!$R$70</c15:f>
                      <c15:dlblFieldTableCache>
                        <c:ptCount val="1"/>
                        <c:pt idx="0">
                          <c:v>JUE</c:v>
                        </c:pt>
                      </c15:dlblFieldTableCache>
                    </c15:dlblFTEntry>
                  </c15:dlblFieldTable>
                  <c15:showDataLabelsRange val="0"/>
                </c:ext>
                <c:ext xmlns:c16="http://schemas.microsoft.com/office/drawing/2014/chart" uri="{C3380CC4-5D6E-409C-BE32-E72D297353CC}">
                  <c16:uniqueId val="{00000046-0A69-401F-81B0-C12A6DD6E64E}"/>
                </c:ext>
              </c:extLst>
            </c:dLbl>
            <c:dLbl>
              <c:idx val="14"/>
              <c:layout/>
              <c:tx>
                <c:strRef>
                  <c:f>cálc!$S$70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{98B990BD-B2BD-43EF-828E-99366ED34861}</c15:txfldGUID>
                      <c15:f>cálc!$S$70</c15:f>
                      <c15:dlblFieldTableCache>
                        <c:ptCount val="1"/>
                        <c:pt idx="0">
                          <c:v>VIE</c:v>
                        </c:pt>
                      </c15:dlblFieldTableCache>
                    </c15:dlblFTEntry>
                  </c15:dlblFieldTable>
                  <c15:showDataLabelsRange val="0"/>
                </c:ext>
                <c:ext xmlns:c16="http://schemas.microsoft.com/office/drawing/2014/chart" uri="{C3380CC4-5D6E-409C-BE32-E72D297353CC}">
                  <c16:uniqueId val="{00000047-0A69-401F-81B0-C12A6DD6E64E}"/>
                </c:ext>
              </c:extLst>
            </c:dLbl>
            <c:dLbl>
              <c:idx val="15"/>
              <c:layout/>
              <c:tx>
                <c:strRef>
                  <c:f>cálc!$T$70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{E5758590-799B-4D9D-AF95-3AABCB7CF4BF}</c15:txfldGUID>
                      <c15:f>cálc!$T$70</c15:f>
                      <c15:dlblFieldTableCache>
                        <c:ptCount val="1"/>
                        <c:pt idx="0">
                          <c:v>SÁB</c:v>
                        </c:pt>
                      </c15:dlblFieldTableCache>
                    </c15:dlblFTEntry>
                  </c15:dlblFieldTable>
                  <c15:showDataLabelsRange val="0"/>
                </c:ext>
                <c:ext xmlns:c16="http://schemas.microsoft.com/office/drawing/2014/chart" uri="{C3380CC4-5D6E-409C-BE32-E72D297353CC}">
                  <c16:uniqueId val="{00000048-0A69-401F-81B0-C12A6DD6E64E}"/>
                </c:ext>
              </c:extLst>
            </c:dLbl>
            <c:dLbl>
              <c:idx val="16"/>
              <c:layout/>
              <c:tx>
                <c:strRef>
                  <c:f>cálc!$U$70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{60941385-8569-4760-8DC4-922E0392D637}</c15:txfldGUID>
                      <c15:f>cálc!$U$70</c15:f>
                      <c15:dlblFieldTableCache>
                        <c:ptCount val="1"/>
                        <c:pt idx="0">
                          <c:v>DOM</c:v>
                        </c:pt>
                      </c15:dlblFieldTableCache>
                    </c15:dlblFTEntry>
                  </c15:dlblFieldTable>
                  <c15:showDataLabelsRange val="0"/>
                </c:ext>
                <c:ext xmlns:c16="http://schemas.microsoft.com/office/drawing/2014/chart" uri="{C3380CC4-5D6E-409C-BE32-E72D297353CC}">
                  <c16:uniqueId val="{00000049-0A69-401F-81B0-C12A6DD6E64E}"/>
                </c:ext>
              </c:extLst>
            </c:dLbl>
            <c:dLbl>
              <c:idx val="17"/>
              <c:layout/>
              <c:tx>
                <c:strRef>
                  <c:f>cálc!$V$70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{49CE26C5-D706-4846-87A1-7D3D78BB26A0}</c15:txfldGUID>
                      <c15:f>cálc!$V$70</c15:f>
                      <c15:dlblFieldTableCache>
                        <c:ptCount val="1"/>
                        <c:pt idx="0">
                          <c:v>LUN</c:v>
                        </c:pt>
                      </c15:dlblFieldTableCache>
                    </c15:dlblFTEntry>
                  </c15:dlblFieldTable>
                  <c15:showDataLabelsRange val="0"/>
                </c:ext>
                <c:ext xmlns:c16="http://schemas.microsoft.com/office/drawing/2014/chart" uri="{C3380CC4-5D6E-409C-BE32-E72D297353CC}">
                  <c16:uniqueId val="{0000004A-0A69-401F-81B0-C12A6DD6E64E}"/>
                </c:ext>
              </c:extLst>
            </c:dLbl>
            <c:dLbl>
              <c:idx val="18"/>
              <c:layout/>
              <c:tx>
                <c:strRef>
                  <c:f>cálc!$W$70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{AC1A7EE3-F611-459A-86FF-1934CAA67D44}</c15:txfldGUID>
                      <c15:f>cálc!$W$70</c15:f>
                      <c15:dlblFieldTableCache>
                        <c:ptCount val="1"/>
                        <c:pt idx="0">
                          <c:v>MAR</c:v>
                        </c:pt>
                      </c15:dlblFieldTableCache>
                    </c15:dlblFTEntry>
                  </c15:dlblFieldTable>
                  <c15:showDataLabelsRange val="0"/>
                </c:ext>
                <c:ext xmlns:c16="http://schemas.microsoft.com/office/drawing/2014/chart" uri="{C3380CC4-5D6E-409C-BE32-E72D297353CC}">
                  <c16:uniqueId val="{0000004B-0A69-401F-81B0-C12A6DD6E64E}"/>
                </c:ext>
              </c:extLst>
            </c:dLbl>
            <c:dLbl>
              <c:idx val="19"/>
              <c:layout/>
              <c:tx>
                <c:strRef>
                  <c:f>cálc!$X$70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{9E4C9091-BA81-44F8-807C-025FAAC70943}</c15:txfldGUID>
                      <c15:f>cálc!$X$70</c15:f>
                      <c15:dlblFieldTableCache>
                        <c:ptCount val="1"/>
                        <c:pt idx="0">
                          <c:v>MIÉ</c:v>
                        </c:pt>
                      </c15:dlblFieldTableCache>
                    </c15:dlblFTEntry>
                  </c15:dlblFieldTable>
                  <c15:showDataLabelsRange val="0"/>
                </c:ext>
                <c:ext xmlns:c16="http://schemas.microsoft.com/office/drawing/2014/chart" uri="{C3380CC4-5D6E-409C-BE32-E72D297353CC}">
                  <c16:uniqueId val="{0000004C-0A69-401F-81B0-C12A6DD6E64E}"/>
                </c:ext>
              </c:extLst>
            </c:dLbl>
            <c:dLbl>
              <c:idx val="20"/>
              <c:layout/>
              <c:tx>
                <c:strRef>
                  <c:f>cálc!$Y$70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{2542EFBA-B4D1-4EB7-A316-1FE868A53312}</c15:txfldGUID>
                      <c15:f>cálc!$Y$70</c15:f>
                      <c15:dlblFieldTableCache>
                        <c:ptCount val="1"/>
                        <c:pt idx="0">
                          <c:v>JUE</c:v>
                        </c:pt>
                      </c15:dlblFieldTableCache>
                    </c15:dlblFTEntry>
                  </c15:dlblFieldTable>
                  <c15:showDataLabelsRange val="0"/>
                </c:ext>
                <c:ext xmlns:c16="http://schemas.microsoft.com/office/drawing/2014/chart" uri="{C3380CC4-5D6E-409C-BE32-E72D297353CC}">
                  <c16:uniqueId val="{0000004D-0A69-401F-81B0-C12A6DD6E64E}"/>
                </c:ext>
              </c:extLst>
            </c:dLbl>
            <c:dLbl>
              <c:idx val="21"/>
              <c:layout/>
              <c:tx>
                <c:strRef>
                  <c:f>cálc!$Z$70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{FBEE066D-9218-44C2-9302-24A70A38EDF6}</c15:txfldGUID>
                      <c15:f>cálc!$Z$70</c15:f>
                      <c15:dlblFieldTableCache>
                        <c:ptCount val="1"/>
                        <c:pt idx="0">
                          <c:v>VIE</c:v>
                        </c:pt>
                      </c15:dlblFieldTableCache>
                    </c15:dlblFTEntry>
                  </c15:dlblFieldTable>
                  <c15:showDataLabelsRange val="0"/>
                </c:ext>
                <c:ext xmlns:c16="http://schemas.microsoft.com/office/drawing/2014/chart" uri="{C3380CC4-5D6E-409C-BE32-E72D297353CC}">
                  <c16:uniqueId val="{0000004E-0A69-401F-81B0-C12A6DD6E64E}"/>
                </c:ext>
              </c:extLst>
            </c:dLbl>
            <c:dLbl>
              <c:idx val="22"/>
              <c:layout/>
              <c:tx>
                <c:strRef>
                  <c:f>cálc!$AA$70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{BCE99147-B1AC-4486-8400-F51EB41B436C}</c15:txfldGUID>
                      <c15:f>cálc!$AA$70</c15:f>
                      <c15:dlblFieldTableCache>
                        <c:ptCount val="1"/>
                        <c:pt idx="0">
                          <c:v>SÁB</c:v>
                        </c:pt>
                      </c15:dlblFieldTableCache>
                    </c15:dlblFTEntry>
                  </c15:dlblFieldTable>
                  <c15:showDataLabelsRange val="0"/>
                </c:ext>
                <c:ext xmlns:c16="http://schemas.microsoft.com/office/drawing/2014/chart" uri="{C3380CC4-5D6E-409C-BE32-E72D297353CC}">
                  <c16:uniqueId val="{0000004F-0A69-401F-81B0-C12A6DD6E64E}"/>
                </c:ext>
              </c:extLst>
            </c:dLbl>
            <c:dLbl>
              <c:idx val="23"/>
              <c:layout/>
              <c:tx>
                <c:strRef>
                  <c:f>cálc!$AB$70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{BBD6CF6F-266D-44F5-843E-22302B79672B}</c15:txfldGUID>
                      <c15:f>cálc!$AB$70</c15:f>
                      <c15:dlblFieldTableCache>
                        <c:ptCount val="1"/>
                        <c:pt idx="0">
                          <c:v>DOM</c:v>
                        </c:pt>
                      </c15:dlblFieldTableCache>
                    </c15:dlblFTEntry>
                  </c15:dlblFieldTable>
                  <c15:showDataLabelsRange val="0"/>
                </c:ext>
                <c:ext xmlns:c16="http://schemas.microsoft.com/office/drawing/2014/chart" uri="{C3380CC4-5D6E-409C-BE32-E72D297353CC}">
                  <c16:uniqueId val="{00000050-0A69-401F-81B0-C12A6DD6E64E}"/>
                </c:ext>
              </c:extLst>
            </c:dLbl>
            <c:dLbl>
              <c:idx val="24"/>
              <c:layout/>
              <c:tx>
                <c:strRef>
                  <c:f>cálc!$AC$70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{513355B1-D9D8-444A-B62A-36C6747F9462}</c15:txfldGUID>
                      <c15:f>cálc!$AC$70</c15:f>
                      <c15:dlblFieldTableCache>
                        <c:ptCount val="1"/>
                        <c:pt idx="0">
                          <c:v>LUN</c:v>
                        </c:pt>
                      </c15:dlblFieldTableCache>
                    </c15:dlblFTEntry>
                  </c15:dlblFieldTable>
                  <c15:showDataLabelsRange val="0"/>
                </c:ext>
                <c:ext xmlns:c16="http://schemas.microsoft.com/office/drawing/2014/chart" uri="{C3380CC4-5D6E-409C-BE32-E72D297353CC}">
                  <c16:uniqueId val="{00000051-0A69-401F-81B0-C12A6DD6E64E}"/>
                </c:ext>
              </c:extLst>
            </c:dLbl>
            <c:dLbl>
              <c:idx val="25"/>
              <c:layout/>
              <c:tx>
                <c:strRef>
                  <c:f>cálc!$AD$70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{24C67CEC-485B-438D-ACA4-78A80D16A000}</c15:txfldGUID>
                      <c15:f>cálc!$AD$70</c15:f>
                      <c15:dlblFieldTableCache>
                        <c:ptCount val="1"/>
                        <c:pt idx="0">
                          <c:v>MAR</c:v>
                        </c:pt>
                      </c15:dlblFieldTableCache>
                    </c15:dlblFTEntry>
                  </c15:dlblFieldTable>
                  <c15:showDataLabelsRange val="0"/>
                </c:ext>
                <c:ext xmlns:c16="http://schemas.microsoft.com/office/drawing/2014/chart" uri="{C3380CC4-5D6E-409C-BE32-E72D297353CC}">
                  <c16:uniqueId val="{00000052-0A69-401F-81B0-C12A6DD6E64E}"/>
                </c:ext>
              </c:extLst>
            </c:dLbl>
            <c:dLbl>
              <c:idx val="26"/>
              <c:layout/>
              <c:tx>
                <c:strRef>
                  <c:f>cálc!$AE$70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{ADC4F55A-0330-4F27-A00F-CB183CE4CB92}</c15:txfldGUID>
                      <c15:f>cálc!$AE$70</c15:f>
                      <c15:dlblFieldTableCache>
                        <c:ptCount val="1"/>
                        <c:pt idx="0">
                          <c:v>MIÉ</c:v>
                        </c:pt>
                      </c15:dlblFieldTableCache>
                    </c15:dlblFTEntry>
                  </c15:dlblFieldTable>
                  <c15:showDataLabelsRange val="0"/>
                </c:ext>
                <c:ext xmlns:c16="http://schemas.microsoft.com/office/drawing/2014/chart" uri="{C3380CC4-5D6E-409C-BE32-E72D297353CC}">
                  <c16:uniqueId val="{00000053-0A69-401F-81B0-C12A6DD6E64E}"/>
                </c:ext>
              </c:extLst>
            </c:dLbl>
            <c:dLbl>
              <c:idx val="27"/>
              <c:layout/>
              <c:tx>
                <c:strRef>
                  <c:f>cálc!$AF$70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{6612B38D-A450-4EB3-926B-A9DC603FDA52}</c15:txfldGUID>
                      <c15:f>cálc!$AF$70</c15:f>
                      <c15:dlblFieldTableCache>
                        <c:ptCount val="1"/>
                        <c:pt idx="0">
                          <c:v>JUE</c:v>
                        </c:pt>
                      </c15:dlblFieldTableCache>
                    </c15:dlblFTEntry>
                  </c15:dlblFieldTable>
                  <c15:showDataLabelsRange val="0"/>
                </c:ext>
                <c:ext xmlns:c16="http://schemas.microsoft.com/office/drawing/2014/chart" uri="{C3380CC4-5D6E-409C-BE32-E72D297353CC}">
                  <c16:uniqueId val="{00000054-0A69-401F-81B0-C12A6DD6E64E}"/>
                </c:ext>
              </c:extLst>
            </c:dLbl>
            <c:dLbl>
              <c:idx val="28"/>
              <c:layout/>
              <c:tx>
                <c:strRef>
                  <c:f>cálc!$AG$70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{FDEC9D8B-4C37-41AB-81A7-BF7CC7AE3909}</c15:txfldGUID>
                      <c15:f>cálc!$AG$70</c15:f>
                      <c15:dlblFieldTableCache>
                        <c:ptCount val="1"/>
                        <c:pt idx="0">
                          <c:v>VIE</c:v>
                        </c:pt>
                      </c15:dlblFieldTableCache>
                    </c15:dlblFTEntry>
                  </c15:dlblFieldTable>
                  <c15:showDataLabelsRange val="0"/>
                </c:ext>
                <c:ext xmlns:c16="http://schemas.microsoft.com/office/drawing/2014/chart" uri="{C3380CC4-5D6E-409C-BE32-E72D297353CC}">
                  <c16:uniqueId val="{00000055-0A69-401F-81B0-C12A6DD6E64E}"/>
                </c:ext>
              </c:extLst>
            </c:dLbl>
            <c:dLbl>
              <c:idx val="29"/>
              <c:layout/>
              <c:tx>
                <c:strRef>
                  <c:f>cálc!$AH$70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{88F6DBCD-71B5-4B9E-802E-AAA6564CFEC6}</c15:txfldGUID>
                      <c15:f>cálc!$AH$70</c15:f>
                      <c15:dlblFieldTableCache>
                        <c:ptCount val="1"/>
                        <c:pt idx="0">
                          <c:v>SÁB</c:v>
                        </c:pt>
                      </c15:dlblFieldTableCache>
                    </c15:dlblFTEntry>
                  </c15:dlblFieldTable>
                  <c15:showDataLabelsRange val="0"/>
                </c:ext>
                <c:ext xmlns:c16="http://schemas.microsoft.com/office/drawing/2014/chart" uri="{C3380CC4-5D6E-409C-BE32-E72D297353CC}">
                  <c16:uniqueId val="{00000056-0A69-401F-81B0-C12A6DD6E64E}"/>
                </c:ext>
              </c:extLst>
            </c:dLbl>
            <c:spPr>
              <a:noFill/>
              <a:ln>
                <a:noFill/>
              </a:ln>
              <a:effectLst/>
            </c:spPr>
            <c:txPr>
              <a:bodyPr/>
              <a:lstStyle/>
              <a:p>
                <a:pPr>
                  <a:defRPr sz="750"/>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cálc!$E$69:$AH$69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extLst>
            <c:ext xmlns:c16="http://schemas.microsoft.com/office/drawing/2014/chart" uri="{C3380CC4-5D6E-409C-BE32-E72D297353CC}">
              <c16:uniqueId val="{00000057-0A69-401F-81B0-C12A6DD6E64E}"/>
            </c:ext>
          </c:extLst>
        </c:ser>
        <c:ser>
          <c:idx val="25"/>
          <c:order val="25"/>
          <c:tx>
            <c:strRef>
              <c:f>cálc!$D$59</c:f>
              <c:strCache>
                <c:ptCount val="1"/>
                <c:pt idx="0">
                  <c:v>abr lunes - Banda superior</c:v>
                </c:pt>
              </c:strCache>
            </c:strRef>
          </c:tx>
          <c:spPr>
            <a:ln w="228600" cap="sq">
              <a:solidFill>
                <a:schemeClr val="accent3"/>
              </a:solidFill>
            </a:ln>
          </c:spPr>
          <c:marker>
            <c:symbol val="none"/>
          </c:marker>
          <c:val>
            <c:numRef>
              <c:f>cálc!$E$59:$AH$59</c:f>
              <c:numCache>
                <c:formatCode>General</c:formatCode>
                <c:ptCount val="30"/>
                <c:pt idx="0">
                  <c:v>13</c:v>
                </c:pt>
                <c:pt idx="1">
                  <c:v>13</c:v>
                </c:pt>
                <c:pt idx="2">
                  <c:v>13</c:v>
                </c:pt>
                <c:pt idx="3">
                  <c:v>13</c:v>
                </c:pt>
                <c:pt idx="4">
                  <c:v>13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58-0A69-401F-81B0-C12A6DD6E64E}"/>
            </c:ext>
          </c:extLst>
        </c:ser>
        <c:ser>
          <c:idx val="26"/>
          <c:order val="26"/>
          <c:tx>
            <c:strRef>
              <c:f>cálc!$D$62</c:f>
              <c:strCache>
                <c:ptCount val="1"/>
                <c:pt idx="0">
                  <c:v>may miércoles - Banda superior</c:v>
                </c:pt>
              </c:strCache>
            </c:strRef>
          </c:tx>
          <c:spPr>
            <a:ln w="228600" cap="sq">
              <a:solidFill>
                <a:schemeClr val="accent2"/>
              </a:solidFill>
            </a:ln>
          </c:spPr>
          <c:marker>
            <c:symbol val="none"/>
          </c:marker>
          <c:val>
            <c:numRef>
              <c:f>cálc!$E$62:$AH$62</c:f>
              <c:numCache>
                <c:formatCode>General</c:formatCode>
                <c:ptCount val="30"/>
                <c:pt idx="0">
                  <c:v>#N/A</c:v>
                </c:pt>
                <c:pt idx="1">
                  <c:v>#N/A</c:v>
                </c:pt>
                <c:pt idx="2">
                  <c:v>#N/A</c:v>
                </c:pt>
                <c:pt idx="3">
                  <c:v>#N/A</c:v>
                </c:pt>
                <c:pt idx="4">
                  <c:v>#N/A</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59-0A69-401F-81B0-C12A6DD6E64E}"/>
            </c:ext>
          </c:extLst>
        </c:ser>
        <c:dLbls>
          <c:showLegendKey val="0"/>
          <c:showVal val="0"/>
          <c:showCatName val="0"/>
          <c:showSerName val="0"/>
          <c:showPercent val="0"/>
          <c:showBubbleSize val="0"/>
        </c:dLbls>
        <c:marker val="1"/>
        <c:smooth val="0"/>
        <c:axId val="240393072"/>
        <c:axId val="240875280"/>
      </c:lineChart>
      <c:dateAx>
        <c:axId val="240393072"/>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240875280"/>
        <c:crosses val="autoZero"/>
        <c:auto val="1"/>
        <c:lblOffset val="100"/>
        <c:baseTimeUnit val="days"/>
      </c:dateAx>
      <c:valAx>
        <c:axId val="240875280"/>
        <c:scaling>
          <c:orientation val="minMax"/>
          <c:max val="13.5"/>
          <c:min val="0"/>
        </c:scaling>
        <c:delete val="1"/>
        <c:axPos val="l"/>
        <c:numFmt formatCode="General" sourceLinked="1"/>
        <c:majorTickMark val="out"/>
        <c:minorTickMark val="none"/>
        <c:tickLblPos val="nextTo"/>
        <c:crossAx val="240393072"/>
        <c:crosses val="autoZero"/>
        <c:crossBetween val="between"/>
        <c:majorUnit val="1"/>
      </c:valAx>
    </c:plotArea>
    <c:plotVisOnly val="1"/>
    <c:dispBlanksAs val="gap"/>
    <c:showDLblsOverMax val="0"/>
  </c:chart>
  <c:spPr>
    <a:noFill/>
    <a:ln>
      <a:noFill/>
    </a:ln>
  </c:spPr>
  <c:txPr>
    <a:bodyPr/>
    <a:lstStyle/>
    <a:p>
      <a:pPr>
        <a:defRPr sz="1000"/>
      </a:pPr>
      <a:endParaRPr lang="es-CL"/>
    </a:p>
  </c:txPr>
  <c:printSettings>
    <c:headerFooter/>
    <c:pageMargins b="0.75" l="0.7" r="0.7" t="1" header="0.3" footer="0.3"/>
    <c:pageSetup orientation="landscape"/>
  </c:printSettings>
</c:chartSpace>
</file>

<file path=xl/ctrlProps/ctrlProp1.xml><?xml version="1.0" encoding="utf-8"?>
<formControlPr xmlns="http://schemas.microsoft.com/office/spreadsheetml/2009/9/main" objectType="Scroll" dx="16" fmlaLink="DesplazamientoVentana" horiz="1" max="100" noThreeD="1" page="7"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6</xdr:col>
      <xdr:colOff>12954</xdr:colOff>
      <xdr:row>16</xdr:row>
      <xdr:rowOff>161925</xdr:rowOff>
    </xdr:to>
    <xdr:graphicFrame macro="">
      <xdr:nvGraphicFramePr>
        <xdr:cNvPr id="7" name="GráficoEscalaDeTiempo" descr="Escala de tiempo desplazable de las actividades del proyecto." title="Gráfico de escala de tiemp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209550</xdr:rowOff>
        </xdr:from>
        <xdr:to>
          <xdr:col>6</xdr:col>
          <xdr:colOff>0</xdr:colOff>
          <xdr:row>20</xdr:row>
          <xdr:rowOff>0</xdr:rowOff>
        </xdr:to>
        <xdr:sp macro="" textlink="">
          <xdr:nvSpPr>
            <xdr:cNvPr id="1025" name="Barra de desplazamiento" descr="Haga clic en la barra de desplazamiento para modificar el intervalo temporal del proyecto del Gráfico de escala de tiempo o escriba la fecha de inicio para que se muestren las actividades del proyecto en la celda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dades" displayName="Actividades" ref="B22:F34" totalsRowShown="0" headerRowDxfId="6" dataDxfId="5">
  <autoFilter ref="B22:F34"/>
  <sortState ref="C20:F25">
    <sortCondition ref="D19:D25"/>
  </sortState>
  <tableColumns count="5">
    <tableColumn id="5" name="Id" dataDxfId="4">
      <calculatedColumnFormula>N(B22)+1</calculatedColumnFormula>
    </tableColumn>
    <tableColumn id="1" name="ACTIVIDAD" dataDxfId="3"/>
    <tableColumn id="2" name="INICIO" dataDxfId="2">
      <calculatedColumnFormula>D22+10</calculatedColumnFormula>
    </tableColumn>
    <tableColumn id="3" name="FIN" dataDxfId="1">
      <calculatedColumnFormula>Actividades[[#This Row],[INICIO]]+2</calculatedColumnFormula>
    </tableColumn>
    <tableColumn id="4" name="NOTA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A1:H38"/>
  <sheetViews>
    <sheetView showGridLines="0" tabSelected="1" zoomScaleNormal="100" workbookViewId="0">
      <selection activeCell="J7" sqref="J7"/>
    </sheetView>
  </sheetViews>
  <sheetFormatPr baseColWidth="10" defaultColWidth="9.140625" defaultRowHeight="17.25" customHeight="1" x14ac:dyDescent="0.2"/>
  <cols>
    <col min="1" max="1" width="5.5703125" style="8" customWidth="1"/>
    <col min="2" max="2" width="0" style="8" hidden="1" customWidth="1"/>
    <col min="3" max="3" width="31" style="8" customWidth="1"/>
    <col min="4" max="5" width="18.42578125" style="8" customWidth="1"/>
    <col min="6" max="6" width="56.85546875" style="8" customWidth="1"/>
    <col min="7" max="7" width="5.5703125" style="8" customWidth="1"/>
    <col min="8" max="16384" width="9.140625" style="8"/>
  </cols>
  <sheetData>
    <row r="1" spans="1:8" s="7" customFormat="1" ht="47.25" customHeight="1" thickBot="1" x14ac:dyDescent="0.25">
      <c r="A1" s="4"/>
      <c r="B1" s="5"/>
      <c r="C1" s="20" t="s">
        <v>25</v>
      </c>
      <c r="D1" s="4"/>
      <c r="E1" s="4"/>
      <c r="F1" s="4"/>
      <c r="G1" s="6"/>
    </row>
    <row r="2" spans="1:8" ht="17.25" customHeight="1" thickTop="1" x14ac:dyDescent="0.2">
      <c r="C2" s="9"/>
    </row>
    <row r="10" spans="1:8" ht="17.25" customHeight="1" x14ac:dyDescent="0.2">
      <c r="H10" s="19"/>
    </row>
    <row r="18" spans="2:6" ht="17.25" customHeight="1" thickBot="1" x14ac:dyDescent="0.25">
      <c r="C18" s="10"/>
      <c r="D18" s="10"/>
      <c r="E18" s="10"/>
      <c r="F18" s="10"/>
    </row>
    <row r="19" spans="2:6" ht="17.25" customHeight="1" thickTop="1" x14ac:dyDescent="0.2">
      <c r="C19" s="11"/>
      <c r="D19" s="11"/>
      <c r="E19" s="11"/>
      <c r="F19" s="11"/>
    </row>
    <row r="20" spans="2:6" ht="17.25" customHeight="1" x14ac:dyDescent="0.3">
      <c r="C20" s="17" t="s">
        <v>6</v>
      </c>
      <c r="D20" s="18">
        <v>43581</v>
      </c>
      <c r="E20" s="11"/>
      <c r="F20" s="11"/>
    </row>
    <row r="21" spans="2:6" ht="17.25" customHeight="1" x14ac:dyDescent="0.2">
      <c r="C21" s="11"/>
      <c r="D21" s="11"/>
      <c r="E21" s="11"/>
      <c r="F21" s="11"/>
    </row>
    <row r="22" spans="2:6" ht="17.25" customHeight="1" x14ac:dyDescent="0.2">
      <c r="B22" s="12" t="s">
        <v>0</v>
      </c>
      <c r="C22" s="13" t="s">
        <v>2</v>
      </c>
      <c r="D22" s="13" t="s">
        <v>3</v>
      </c>
      <c r="E22" s="13" t="s">
        <v>4</v>
      </c>
      <c r="F22" s="13" t="s">
        <v>5</v>
      </c>
    </row>
    <row r="23" spans="2:6" ht="17.25" customHeight="1" x14ac:dyDescent="0.2">
      <c r="B23" s="12">
        <f t="shared" ref="B23:B28" si="0">N(B22)+1</f>
        <v>1</v>
      </c>
      <c r="C23" s="14" t="s">
        <v>19</v>
      </c>
      <c r="D23" s="15">
        <v>43581</v>
      </c>
      <c r="E23" s="15">
        <f>Actividades[[#This Row],[INICIO]]</f>
        <v>43581</v>
      </c>
      <c r="F23" s="14" t="s">
        <v>24</v>
      </c>
    </row>
    <row r="24" spans="2:6" ht="17.25" customHeight="1" x14ac:dyDescent="0.2">
      <c r="B24" s="12">
        <f t="shared" si="0"/>
        <v>2</v>
      </c>
      <c r="C24" s="14" t="s">
        <v>18</v>
      </c>
      <c r="D24" s="15">
        <v>43584</v>
      </c>
      <c r="E24" s="15">
        <f>Actividades[[#This Row],[INICIO]]</f>
        <v>43584</v>
      </c>
      <c r="F24" s="14" t="s">
        <v>29</v>
      </c>
    </row>
    <row r="25" spans="2:6" ht="17.25" customHeight="1" x14ac:dyDescent="0.2">
      <c r="B25" s="12">
        <f t="shared" si="0"/>
        <v>3</v>
      </c>
      <c r="C25" s="14" t="s">
        <v>19</v>
      </c>
      <c r="D25" s="15">
        <v>43587</v>
      </c>
      <c r="E25" s="15">
        <f>Actividades[[#This Row],[INICIO]]</f>
        <v>43587</v>
      </c>
      <c r="F25" s="14" t="s">
        <v>30</v>
      </c>
    </row>
    <row r="26" spans="2:6" ht="17.25" customHeight="1" x14ac:dyDescent="0.2">
      <c r="B26" s="12">
        <f t="shared" si="0"/>
        <v>4</v>
      </c>
      <c r="C26" s="14" t="s">
        <v>19</v>
      </c>
      <c r="D26" s="15">
        <v>43587</v>
      </c>
      <c r="E26" s="15">
        <f>Actividades[[#This Row],[INICIO]]</f>
        <v>43587</v>
      </c>
      <c r="F26" s="14" t="s">
        <v>31</v>
      </c>
    </row>
    <row r="27" spans="2:6" ht="17.25" customHeight="1" x14ac:dyDescent="0.2">
      <c r="B27" s="12">
        <f t="shared" si="0"/>
        <v>5</v>
      </c>
      <c r="C27" s="14" t="s">
        <v>18</v>
      </c>
      <c r="D27" s="15">
        <v>43587</v>
      </c>
      <c r="E27" s="15">
        <f>Actividades[[#This Row],[INICIO]]</f>
        <v>43587</v>
      </c>
      <c r="F27" s="14" t="s">
        <v>20</v>
      </c>
    </row>
    <row r="28" spans="2:6" ht="17.25" customHeight="1" x14ac:dyDescent="0.2">
      <c r="B28" s="12">
        <f t="shared" si="0"/>
        <v>6</v>
      </c>
      <c r="C28" s="14" t="s">
        <v>19</v>
      </c>
      <c r="D28" s="15">
        <v>43587</v>
      </c>
      <c r="E28" s="15">
        <f>Actividades[[#This Row],[INICIO]]</f>
        <v>43587</v>
      </c>
      <c r="F28" s="14" t="s">
        <v>21</v>
      </c>
    </row>
    <row r="29" spans="2:6" ht="17.25" customHeight="1" x14ac:dyDescent="0.2">
      <c r="B29" s="16">
        <f t="shared" ref="B29:B34" si="1">N(B28)+1</f>
        <v>7</v>
      </c>
      <c r="C29" s="14" t="s">
        <v>18</v>
      </c>
      <c r="D29" s="15">
        <v>43587</v>
      </c>
      <c r="E29" s="15">
        <f>Actividades[[#This Row],[INICIO]]</f>
        <v>43587</v>
      </c>
      <c r="F29" s="14" t="s">
        <v>22</v>
      </c>
    </row>
    <row r="30" spans="2:6" ht="17.25" customHeight="1" x14ac:dyDescent="0.2">
      <c r="B30" s="16">
        <f t="shared" si="1"/>
        <v>8</v>
      </c>
      <c r="C30" s="14" t="s">
        <v>19</v>
      </c>
      <c r="D30" s="15">
        <v>43591</v>
      </c>
      <c r="E30" s="15">
        <f>Actividades[[#This Row],[INICIO]]</f>
        <v>43591</v>
      </c>
      <c r="F30" s="14" t="s">
        <v>23</v>
      </c>
    </row>
    <row r="31" spans="2:6" ht="17.25" customHeight="1" x14ac:dyDescent="0.2">
      <c r="B31" s="16">
        <f t="shared" si="1"/>
        <v>9</v>
      </c>
      <c r="C31" s="14" t="s">
        <v>18</v>
      </c>
      <c r="D31" s="15">
        <v>43592</v>
      </c>
      <c r="E31" s="15">
        <f>Actividades[[#This Row],[INICIO]]</f>
        <v>43592</v>
      </c>
      <c r="F31" s="14" t="s">
        <v>28</v>
      </c>
    </row>
    <row r="32" spans="2:6" ht="17.25" customHeight="1" x14ac:dyDescent="0.2">
      <c r="B32" s="16">
        <f t="shared" si="1"/>
        <v>10</v>
      </c>
      <c r="C32" s="14" t="s">
        <v>19</v>
      </c>
      <c r="D32" s="15">
        <v>43593</v>
      </c>
      <c r="E32" s="15">
        <f>Actividades[[#This Row],[INICIO]]</f>
        <v>43593</v>
      </c>
      <c r="F32" s="14" t="s">
        <v>26</v>
      </c>
    </row>
    <row r="33" spans="2:8" ht="17.25" customHeight="1" x14ac:dyDescent="0.2">
      <c r="B33" s="16">
        <f t="shared" si="1"/>
        <v>11</v>
      </c>
      <c r="C33" s="14" t="s">
        <v>18</v>
      </c>
      <c r="D33" s="15">
        <v>43594</v>
      </c>
      <c r="E33" s="15">
        <f>Actividades[[#This Row],[INICIO]]</f>
        <v>43594</v>
      </c>
      <c r="F33" s="14" t="s">
        <v>27</v>
      </c>
    </row>
    <row r="34" spans="2:8" ht="17.25" customHeight="1" x14ac:dyDescent="0.2">
      <c r="B34" s="16">
        <f t="shared" si="1"/>
        <v>12</v>
      </c>
      <c r="C34" s="14"/>
      <c r="D34" s="15"/>
      <c r="E34" s="15"/>
      <c r="F34" s="14"/>
    </row>
    <row r="38" spans="2:8" ht="17.25" customHeight="1" x14ac:dyDescent="0.2">
      <c r="H38" s="19"/>
    </row>
  </sheetData>
  <sheetProtection selectLockedCells="1"/>
  <printOptions horizontalCentered="1"/>
  <pageMargins left="0.25" right="0.25" top="0.5" bottom="0.5" header="0.3" footer="0.3"/>
  <pageSetup fitToHeight="0" orientation="landscape" r:id="rId1"/>
  <rowBreaks count="2" manualBreakCount="2">
    <brk id="18" max="16383" man="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a de desplazamiento">
              <controlPr defaultSize="0" autoPict="0" altText="Haga clic en la barra de desplazamiento para modificar el intervalo temporal del proyecto del Gráfico de escala de tiempo o escriba la fecha de inicio para que se muestren las actividades del proyecto en la celda D20.">
                <anchor moveWithCells="1">
                  <from>
                    <xdr:col>4</xdr:col>
                    <xdr:colOff>47625</xdr:colOff>
                    <xdr:row>18</xdr:row>
                    <xdr:rowOff>209550</xdr:rowOff>
                  </from>
                  <to>
                    <xdr:col>6</xdr:col>
                    <xdr:colOff>0</xdr:colOff>
                    <xdr:row>20</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workbookViewId="0"/>
  </sheetViews>
  <sheetFormatPr baseColWidth="10" defaultColWidth="9.140625" defaultRowHeight="12.75" x14ac:dyDescent="0.2"/>
  <cols>
    <col min="3" max="3" width="22.42578125" customWidth="1"/>
    <col min="4" max="4" width="22.7109375" customWidth="1"/>
    <col min="5" max="34" width="10.85546875" customWidth="1"/>
    <col min="35" max="35" width="17.5703125" customWidth="1"/>
  </cols>
  <sheetData>
    <row r="1" spans="1:6" x14ac:dyDescent="0.2">
      <c r="A1" t="s">
        <v>7</v>
      </c>
    </row>
    <row r="3" spans="1:6" x14ac:dyDescent="0.2">
      <c r="C3" t="s">
        <v>8</v>
      </c>
      <c r="D3" s="1">
        <f ca="1">TODAY()</f>
        <v>43594</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9</v>
      </c>
      <c r="D9">
        <f>SUMPRODUCT( ((Actividades[INICIO]&gt;=VentanaFechalnicio)+(Actividades[FIN]&gt;=VentanaFechalnicio)&gt;0)*(Actividades[INICIO]&lt;=(VentanaFechalnicio+VentanaDías-1)) )</f>
        <v>11</v>
      </c>
      <c r="E9" t="e">
        <f>NA()</f>
        <v>#N/A</v>
      </c>
    </row>
    <row r="10" spans="1:6" x14ac:dyDescent="0.2">
      <c r="D10">
        <v>9</v>
      </c>
      <c r="E10" t="e">
        <f>NA()</f>
        <v>#N/A</v>
      </c>
    </row>
    <row r="11" spans="1:6" x14ac:dyDescent="0.2">
      <c r="D11">
        <f>D10-MIN(D10,D9)</f>
        <v>0</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ref="E15">INDEX(Actividades[Id],MATCH(1, ((Actividades[INICIO]&gt;=VentanaFechalnicio)+(Actividades[FIN]&gt;=VentanaFechalnicio)&gt;0)*(Actividades[INICIO]&lt;=(VentanaFechalnicio+VentanaDías-1)), 0))</f>
        <v>1</v>
      </c>
      <c r="F15">
        <f t="shared" ref="F15:F23" ca="1" si="0">OFFSET(E15,-$D$11,)</f>
        <v>1</v>
      </c>
    </row>
    <row r="16" spans="1:6" x14ac:dyDescent="0.2">
      <c r="C16" s="2"/>
      <c r="E16">
        <f t="array" ref="E16">INDEX(Actividades[Id],MATCH(1, (Actividades[Id]&gt;E15)*((Actividades[INICIO]&gt;=VentanaFechalnicio)+(Actividades[FIN]&gt;=VentanaFechalnicio)&gt;0)*(Actividades[INICIO]&lt;=(VentanaFechalnicio+VentanaDías-1)), 0))</f>
        <v>2</v>
      </c>
      <c r="F16">
        <f t="shared" ca="1" si="0"/>
        <v>2</v>
      </c>
    </row>
    <row r="17" spans="1:35" x14ac:dyDescent="0.2">
      <c r="C17" s="2"/>
      <c r="E17">
        <f t="array" ref="E17">INDEX(Actividades[Id],MATCH(1, (Actividades[Id]&gt;E16)*((Actividades[INICIO]&gt;=VentanaFechalnicio)+(Actividades[FIN]&gt;=VentanaFechalnicio)&gt;0)*(Actividades[INICIO]&lt;=(VentanaFechalnicio+VentanaDías-1)), 0))</f>
        <v>3</v>
      </c>
      <c r="F17">
        <f t="shared" ca="1" si="0"/>
        <v>3</v>
      </c>
    </row>
    <row r="18" spans="1:35" x14ac:dyDescent="0.2">
      <c r="E18">
        <f t="array" ref="E18">INDEX(Actividades[Id],MATCH(1, (Actividades[Id]&gt;E17)*((Actividades[INICIO]&gt;=VentanaFechalnicio)+(Actividades[FIN]&gt;=VentanaFechalnicio)&gt;0)*(Actividades[INICIO]&lt;=(VentanaFechalnicio+VentanaDías-1)), 0))</f>
        <v>4</v>
      </c>
      <c r="F18">
        <f t="shared" ca="1" si="0"/>
        <v>4</v>
      </c>
    </row>
    <row r="19" spans="1:35" x14ac:dyDescent="0.2">
      <c r="E19">
        <f t="array" ref="E19">INDEX(Actividades[Id],MATCH(1, (Actividades[Id]&gt;E18)*((Actividades[INICIO]&gt;=VentanaFechalnicio)+(Actividades[FIN]&gt;=VentanaFechalnicio)&gt;0)*(Actividades[INICIO]&lt;=(VentanaFechalnicio+VentanaDías-1)), 0))</f>
        <v>5</v>
      </c>
      <c r="F19">
        <f t="shared" ca="1" si="0"/>
        <v>5</v>
      </c>
    </row>
    <row r="20" spans="1:35" x14ac:dyDescent="0.2">
      <c r="E20">
        <f t="array" ref="E20">INDEX(Actividades[Id],MATCH(1, (Actividades[Id]&gt;E19)*((Actividades[INICIO]&gt;=VentanaFechalnicio)+(Actividades[FIN]&gt;=VentanaFechalnicio)&gt;0)*(Actividades[INICIO]&lt;=(VentanaFechalnicio+VentanaDías-1)), 0))</f>
        <v>6</v>
      </c>
      <c r="F20">
        <f t="shared" ca="1" si="0"/>
        <v>6</v>
      </c>
    </row>
    <row r="21" spans="1:35" x14ac:dyDescent="0.2">
      <c r="E21">
        <f t="array" ref="E21">INDEX(Actividades[Id],MATCH(1, (Actividades[Id]&gt;E20)*((Actividades[INICIO]&gt;=VentanaFechalnicio)+(Actividades[FIN]&gt;=VentanaFechalnicio)&gt;0)*(Actividades[INICIO]&lt;=(VentanaFechalnicio+VentanaDías-1)), 0))</f>
        <v>7</v>
      </c>
      <c r="F21">
        <f t="shared" ca="1" si="0"/>
        <v>7</v>
      </c>
    </row>
    <row r="22" spans="1:35" x14ac:dyDescent="0.2">
      <c r="E22">
        <f t="array" ref="E22">INDEX(Actividades[Id],MATCH(1, (Actividades[Id]&gt;E21)*((Actividades[INICIO]&gt;=VentanaFechalnicio)+(Actividades[FIN]&gt;=VentanaFechalnicio)&gt;0)*(Actividades[INICIO]&lt;=(VentanaFechalnicio+VentanaDías-1)), 0))</f>
        <v>8</v>
      </c>
      <c r="F22">
        <f t="shared" ca="1" si="0"/>
        <v>8</v>
      </c>
    </row>
    <row r="23" spans="1:35" x14ac:dyDescent="0.2">
      <c r="E23">
        <f t="array" ref="E23">INDEX(Actividades[Id],MATCH(1, (Actividades[Id]&gt;E22)*((Actividades[INICIO]&gt;=VentanaFechalnicio)+(Actividades[FIN]&gt;=VentanaFechalnicio)&gt;0)*(Actividades[INICIO]&lt;=(VentanaFechalnicio+VentanaDías-1)), 0))</f>
        <v>9</v>
      </c>
      <c r="F23">
        <f t="shared" ca="1" si="0"/>
        <v>9</v>
      </c>
    </row>
    <row r="25" spans="1:35" x14ac:dyDescent="0.2">
      <c r="C25" t="s">
        <v>10</v>
      </c>
      <c r="D25" s="1">
        <f>FechaDeInicio+DesplazamientoVentana</f>
        <v>43581</v>
      </c>
    </row>
    <row r="26" spans="1:35" x14ac:dyDescent="0.2">
      <c r="C26" t="s">
        <v>11</v>
      </c>
      <c r="D26">
        <v>0</v>
      </c>
    </row>
    <row r="28" spans="1:35" x14ac:dyDescent="0.2">
      <c r="C28" t="s">
        <v>12</v>
      </c>
      <c r="D28" s="2">
        <f>'Escala de tiempo del proyecto'!D20</f>
        <v>43581</v>
      </c>
    </row>
    <row r="29" spans="1:35" x14ac:dyDescent="0.2">
      <c r="C29" t="s">
        <v>13</v>
      </c>
      <c r="D29">
        <v>30</v>
      </c>
    </row>
    <row r="31" spans="1:35" x14ac:dyDescent="0.2">
      <c r="A31" t="s">
        <v>14</v>
      </c>
      <c r="B31" t="s">
        <v>1</v>
      </c>
      <c r="C31" t="s">
        <v>15</v>
      </c>
      <c r="D31" t="s">
        <v>16</v>
      </c>
      <c r="E31" s="1">
        <f>VentanaFechalnicio</f>
        <v>43581</v>
      </c>
      <c r="F31" s="1">
        <f t="shared" ref="F31:AI31" si="1">E31+1</f>
        <v>43582</v>
      </c>
      <c r="G31" s="1">
        <f t="shared" si="1"/>
        <v>43583</v>
      </c>
      <c r="H31" s="1">
        <f t="shared" si="1"/>
        <v>43584</v>
      </c>
      <c r="I31" s="1">
        <f t="shared" si="1"/>
        <v>43585</v>
      </c>
      <c r="J31" s="1">
        <f t="shared" si="1"/>
        <v>43586</v>
      </c>
      <c r="K31" s="1">
        <f t="shared" si="1"/>
        <v>43587</v>
      </c>
      <c r="L31" s="1">
        <f t="shared" si="1"/>
        <v>43588</v>
      </c>
      <c r="M31" s="1">
        <f t="shared" si="1"/>
        <v>43589</v>
      </c>
      <c r="N31" s="1">
        <f t="shared" si="1"/>
        <v>43590</v>
      </c>
      <c r="O31" s="1">
        <f t="shared" si="1"/>
        <v>43591</v>
      </c>
      <c r="P31" s="1">
        <f t="shared" si="1"/>
        <v>43592</v>
      </c>
      <c r="Q31" s="1">
        <f t="shared" si="1"/>
        <v>43593</v>
      </c>
      <c r="R31" s="1">
        <f t="shared" si="1"/>
        <v>43594</v>
      </c>
      <c r="S31" s="1">
        <f t="shared" si="1"/>
        <v>43595</v>
      </c>
      <c r="T31" s="1">
        <f t="shared" si="1"/>
        <v>43596</v>
      </c>
      <c r="U31" s="1">
        <f t="shared" si="1"/>
        <v>43597</v>
      </c>
      <c r="V31" s="1">
        <f t="shared" si="1"/>
        <v>43598</v>
      </c>
      <c r="W31" s="1">
        <f t="shared" si="1"/>
        <v>43599</v>
      </c>
      <c r="X31" s="1">
        <f t="shared" si="1"/>
        <v>43600</v>
      </c>
      <c r="Y31" s="1">
        <f t="shared" si="1"/>
        <v>43601</v>
      </c>
      <c r="Z31" s="1">
        <f t="shared" si="1"/>
        <v>43602</v>
      </c>
      <c r="AA31" s="1">
        <f t="shared" si="1"/>
        <v>43603</v>
      </c>
      <c r="AB31" s="1">
        <f t="shared" si="1"/>
        <v>43604</v>
      </c>
      <c r="AC31" s="1">
        <f t="shared" si="1"/>
        <v>43605</v>
      </c>
      <c r="AD31" s="1">
        <f t="shared" si="1"/>
        <v>43606</v>
      </c>
      <c r="AE31" s="1">
        <f t="shared" si="1"/>
        <v>43607</v>
      </c>
      <c r="AF31" s="1">
        <f t="shared" si="1"/>
        <v>43608</v>
      </c>
      <c r="AG31" s="1">
        <f t="shared" si="1"/>
        <v>43609</v>
      </c>
      <c r="AH31" s="1">
        <f t="shared" si="1"/>
        <v>43610</v>
      </c>
      <c r="AI31" s="1">
        <f t="shared" si="1"/>
        <v>43611</v>
      </c>
    </row>
    <row r="32" spans="1:35" x14ac:dyDescent="0.2">
      <c r="A32">
        <v>11.3</v>
      </c>
      <c r="B32">
        <v>1</v>
      </c>
      <c r="C32">
        <f t="shared" ref="C32:C40" ca="1" si="2">F15</f>
        <v>1</v>
      </c>
      <c r="D32" t="str">
        <f ca="1">INDEX(Actividades[ACTIVIDAD],MATCH($C32,Actividades[Id],0))</f>
        <v>Cencomex</v>
      </c>
      <c r="E32">
        <f ca="1">GridCalc</f>
        <v>11.3</v>
      </c>
      <c r="F32" t="e">
        <f ca="1">GridCalc</f>
        <v>#N/A</v>
      </c>
      <c r="G32" t="e">
        <f ca="1">GridCalc</f>
        <v>#N/A</v>
      </c>
      <c r="H32" t="e">
        <f ca="1">GridCalc</f>
        <v>#N/A</v>
      </c>
      <c r="I32" t="e">
        <f ca="1">GridCalc</f>
        <v>#N/A</v>
      </c>
      <c r="J32" t="e">
        <f ca="1">GridCalc</f>
        <v>#N/A</v>
      </c>
      <c r="K32" t="e">
        <f ca="1">GridCalc</f>
        <v>#N/A</v>
      </c>
      <c r="L32" t="e">
        <f ca="1">GridCalc</f>
        <v>#N/A</v>
      </c>
      <c r="M32" t="e">
        <f ca="1">GridCalc</f>
        <v>#N/A</v>
      </c>
      <c r="N32" t="e">
        <f ca="1">GridCalc</f>
        <v>#N/A</v>
      </c>
      <c r="O32" t="e">
        <f ca="1">GridCalc</f>
        <v>#N/A</v>
      </c>
      <c r="P32" t="e">
        <f ca="1">GridCalc</f>
        <v>#N/A</v>
      </c>
      <c r="Q32" t="e">
        <f ca="1">GridCalc</f>
        <v>#N/A</v>
      </c>
      <c r="R32" t="e">
        <f ca="1">GridCalc</f>
        <v>#N/A</v>
      </c>
      <c r="S32" t="e">
        <f ca="1">GridCalc</f>
        <v>#N/A</v>
      </c>
      <c r="T32" t="e">
        <f ca="1">GridCalc</f>
        <v>#N/A</v>
      </c>
      <c r="U32" t="e">
        <f ca="1">GridCalc</f>
        <v>#N/A</v>
      </c>
      <c r="V32" t="e">
        <f ca="1">GridCalc</f>
        <v>#N/A</v>
      </c>
      <c r="W32" t="e">
        <f ca="1">GridCalc</f>
        <v>#N/A</v>
      </c>
      <c r="X32" t="e">
        <f ca="1">GridCalc</f>
        <v>#N/A</v>
      </c>
      <c r="Y32" t="e">
        <f ca="1">GridCalc</f>
        <v>#N/A</v>
      </c>
      <c r="Z32" t="e">
        <f ca="1">GridCalc</f>
        <v>#N/A</v>
      </c>
      <c r="AA32" t="e">
        <f ca="1">GridCalc</f>
        <v>#N/A</v>
      </c>
      <c r="AB32" t="e">
        <f ca="1">GridCalc</f>
        <v>#N/A</v>
      </c>
      <c r="AC32" t="e">
        <f ca="1">GridCalc</f>
        <v>#N/A</v>
      </c>
      <c r="AD32" t="e">
        <f ca="1">GridCalc</f>
        <v>#N/A</v>
      </c>
      <c r="AE32" t="e">
        <f ca="1">GridCalc</f>
        <v>#N/A</v>
      </c>
      <c r="AF32" t="e">
        <f ca="1">GridCalc</f>
        <v>#N/A</v>
      </c>
      <c r="AG32" t="e">
        <f ca="1">GridCalc</f>
        <v>#N/A</v>
      </c>
      <c r="AH32" t="e">
        <f ca="1">GridCalc</f>
        <v>#N/A</v>
      </c>
      <c r="AI32" t="e">
        <f ca="1">GridCalc</f>
        <v>#N/A</v>
      </c>
    </row>
    <row r="33" spans="1:35" x14ac:dyDescent="0.2">
      <c r="A33">
        <f>A32-1</f>
        <v>10.3</v>
      </c>
      <c r="B33">
        <v>2</v>
      </c>
      <c r="C33">
        <f t="shared" ca="1" si="2"/>
        <v>2</v>
      </c>
      <c r="D33" t="str">
        <f ca="1">INDEX(Actividades[ACTIVIDAD],MATCH($C33,Actividades[Id],0))</f>
        <v>Fabrica</v>
      </c>
      <c r="E33" t="e">
        <f ca="1">GridCalc</f>
        <v>#N/A</v>
      </c>
      <c r="F33" t="e">
        <f ca="1">GridCalc</f>
        <v>#N/A</v>
      </c>
      <c r="G33" t="e">
        <f ca="1">GridCalc</f>
        <v>#N/A</v>
      </c>
      <c r="H33">
        <f ca="1">GridCalc</f>
        <v>10.3</v>
      </c>
      <c r="I33" t="e">
        <f ca="1">GridCalc</f>
        <v>#N/A</v>
      </c>
      <c r="J33" t="e">
        <f ca="1">GridCalc</f>
        <v>#N/A</v>
      </c>
      <c r="K33" t="e">
        <f ca="1">GridCalc</f>
        <v>#N/A</v>
      </c>
      <c r="L33" t="e">
        <f ca="1">GridCalc</f>
        <v>#N/A</v>
      </c>
      <c r="M33" t="e">
        <f ca="1">GridCalc</f>
        <v>#N/A</v>
      </c>
      <c r="N33" t="e">
        <f ca="1">GridCalc</f>
        <v>#N/A</v>
      </c>
      <c r="O33" t="e">
        <f ca="1">GridCalc</f>
        <v>#N/A</v>
      </c>
      <c r="P33" t="e">
        <f ca="1">GridCalc</f>
        <v>#N/A</v>
      </c>
      <c r="Q33" t="e">
        <f ca="1">GridCalc</f>
        <v>#N/A</v>
      </c>
      <c r="R33" t="e">
        <f ca="1">GridCalc</f>
        <v>#N/A</v>
      </c>
      <c r="S33" t="e">
        <f ca="1">GridCalc</f>
        <v>#N/A</v>
      </c>
      <c r="T33" t="e">
        <f ca="1">GridCalc</f>
        <v>#N/A</v>
      </c>
      <c r="U33" t="e">
        <f ca="1">GridCalc</f>
        <v>#N/A</v>
      </c>
      <c r="V33" t="e">
        <f ca="1">GridCalc</f>
        <v>#N/A</v>
      </c>
      <c r="W33" t="e">
        <f ca="1">GridCalc</f>
        <v>#N/A</v>
      </c>
      <c r="X33" t="e">
        <f ca="1">GridCalc</f>
        <v>#N/A</v>
      </c>
      <c r="Y33" t="e">
        <f ca="1">GridCalc</f>
        <v>#N/A</v>
      </c>
      <c r="Z33" t="e">
        <f ca="1">GridCalc</f>
        <v>#N/A</v>
      </c>
      <c r="AA33" t="e">
        <f ca="1">GridCalc</f>
        <v>#N/A</v>
      </c>
      <c r="AB33" t="e">
        <f ca="1">GridCalc</f>
        <v>#N/A</v>
      </c>
      <c r="AC33" t="e">
        <f ca="1">GridCalc</f>
        <v>#N/A</v>
      </c>
      <c r="AD33" t="e">
        <f ca="1">GridCalc</f>
        <v>#N/A</v>
      </c>
      <c r="AE33" t="e">
        <f ca="1">GridCalc</f>
        <v>#N/A</v>
      </c>
      <c r="AF33" t="e">
        <f ca="1">GridCalc</f>
        <v>#N/A</v>
      </c>
      <c r="AG33" t="e">
        <f ca="1">GridCalc</f>
        <v>#N/A</v>
      </c>
      <c r="AH33" t="e">
        <f ca="1">GridCalc</f>
        <v>#N/A</v>
      </c>
      <c r="AI33" t="e">
        <f ca="1">GridCalc</f>
        <v>#N/A</v>
      </c>
    </row>
    <row r="34" spans="1:35" x14ac:dyDescent="0.2">
      <c r="A34">
        <f t="shared" ref="A34:A40" si="3">A33-1</f>
        <v>9.3000000000000007</v>
      </c>
      <c r="B34">
        <v>3</v>
      </c>
      <c r="C34">
        <f t="shared" ca="1" si="2"/>
        <v>3</v>
      </c>
      <c r="D34" t="str">
        <f ca="1">INDEX(Actividades[ACTIVIDAD],MATCH($C34,Actividades[Id],0))</f>
        <v>Cencomex</v>
      </c>
      <c r="E34" t="e">
        <f ca="1">GridCalc</f>
        <v>#N/A</v>
      </c>
      <c r="F34" t="e">
        <f ca="1">GridCalc</f>
        <v>#N/A</v>
      </c>
      <c r="G34" t="e">
        <f ca="1">GridCalc</f>
        <v>#N/A</v>
      </c>
      <c r="H34" t="e">
        <f ca="1">GridCalc</f>
        <v>#N/A</v>
      </c>
      <c r="I34" t="e">
        <f ca="1">GridCalc</f>
        <v>#N/A</v>
      </c>
      <c r="J34" t="e">
        <f ca="1">GridCalc</f>
        <v>#N/A</v>
      </c>
      <c r="K34">
        <f ca="1">GridCalc</f>
        <v>9.3000000000000007</v>
      </c>
      <c r="L34" t="e">
        <f ca="1">GridCalc</f>
        <v>#N/A</v>
      </c>
      <c r="M34" t="e">
        <f ca="1">GridCalc</f>
        <v>#N/A</v>
      </c>
      <c r="N34" t="e">
        <f ca="1">GridCalc</f>
        <v>#N/A</v>
      </c>
      <c r="O34" t="e">
        <f ca="1">GridCalc</f>
        <v>#N/A</v>
      </c>
      <c r="P34" t="e">
        <f ca="1">GridCalc</f>
        <v>#N/A</v>
      </c>
      <c r="Q34" t="e">
        <f ca="1">GridCalc</f>
        <v>#N/A</v>
      </c>
      <c r="R34" t="e">
        <f ca="1">GridCalc</f>
        <v>#N/A</v>
      </c>
      <c r="S34" t="e">
        <f ca="1">GridCalc</f>
        <v>#N/A</v>
      </c>
      <c r="T34" t="e">
        <f ca="1">GridCalc</f>
        <v>#N/A</v>
      </c>
      <c r="U34" t="e">
        <f ca="1">GridCalc</f>
        <v>#N/A</v>
      </c>
      <c r="V34" t="e">
        <f ca="1">GridCalc</f>
        <v>#N/A</v>
      </c>
      <c r="W34" t="e">
        <f ca="1">GridCalc</f>
        <v>#N/A</v>
      </c>
      <c r="X34" t="e">
        <f ca="1">GridCalc</f>
        <v>#N/A</v>
      </c>
      <c r="Y34" t="e">
        <f ca="1">GridCalc</f>
        <v>#N/A</v>
      </c>
      <c r="Z34" t="e">
        <f ca="1">GridCalc</f>
        <v>#N/A</v>
      </c>
      <c r="AA34" t="e">
        <f ca="1">GridCalc</f>
        <v>#N/A</v>
      </c>
      <c r="AB34" t="e">
        <f ca="1">GridCalc</f>
        <v>#N/A</v>
      </c>
      <c r="AC34" t="e">
        <f ca="1">GridCalc</f>
        <v>#N/A</v>
      </c>
      <c r="AD34" t="e">
        <f ca="1">GridCalc</f>
        <v>#N/A</v>
      </c>
      <c r="AE34" t="e">
        <f ca="1">GridCalc</f>
        <v>#N/A</v>
      </c>
      <c r="AF34" t="e">
        <f ca="1">GridCalc</f>
        <v>#N/A</v>
      </c>
      <c r="AG34" t="e">
        <f ca="1">GridCalc</f>
        <v>#N/A</v>
      </c>
      <c r="AH34" t="e">
        <f ca="1">GridCalc</f>
        <v>#N/A</v>
      </c>
      <c r="AI34" t="e">
        <f ca="1">GridCalc</f>
        <v>#N/A</v>
      </c>
    </row>
    <row r="35" spans="1:35" x14ac:dyDescent="0.2">
      <c r="A35">
        <f t="shared" si="3"/>
        <v>8.3000000000000007</v>
      </c>
      <c r="B35">
        <v>4</v>
      </c>
      <c r="C35">
        <f t="shared" ca="1" si="2"/>
        <v>4</v>
      </c>
      <c r="D35" t="str">
        <f ca="1">INDEX(Actividades[ACTIVIDAD],MATCH($C35,Actividades[Id],0))</f>
        <v>Cencomex</v>
      </c>
      <c r="E35" t="e">
        <f ca="1">GridCalc</f>
        <v>#N/A</v>
      </c>
      <c r="F35" t="e">
        <f ca="1">GridCalc</f>
        <v>#N/A</v>
      </c>
      <c r="G35" t="e">
        <f ca="1">GridCalc</f>
        <v>#N/A</v>
      </c>
      <c r="H35" t="e">
        <f ca="1">GridCalc</f>
        <v>#N/A</v>
      </c>
      <c r="I35" t="e">
        <f ca="1">GridCalc</f>
        <v>#N/A</v>
      </c>
      <c r="J35" t="e">
        <f ca="1">GridCalc</f>
        <v>#N/A</v>
      </c>
      <c r="K35">
        <f ca="1">GridCalc</f>
        <v>8.3000000000000007</v>
      </c>
      <c r="L35" t="e">
        <f ca="1">GridCalc</f>
        <v>#N/A</v>
      </c>
      <c r="M35" t="e">
        <f ca="1">GridCalc</f>
        <v>#N/A</v>
      </c>
      <c r="N35" t="e">
        <f ca="1">GridCalc</f>
        <v>#N/A</v>
      </c>
      <c r="O35" t="e">
        <f ca="1">GridCalc</f>
        <v>#N/A</v>
      </c>
      <c r="P35" t="e">
        <f ca="1">GridCalc</f>
        <v>#N/A</v>
      </c>
      <c r="Q35" t="e">
        <f ca="1">GridCalc</f>
        <v>#N/A</v>
      </c>
      <c r="R35" t="e">
        <f ca="1">GridCalc</f>
        <v>#N/A</v>
      </c>
      <c r="S35" t="e">
        <f ca="1">GridCalc</f>
        <v>#N/A</v>
      </c>
      <c r="T35" t="e">
        <f ca="1">GridCalc</f>
        <v>#N/A</v>
      </c>
      <c r="U35" t="e">
        <f ca="1">GridCalc</f>
        <v>#N/A</v>
      </c>
      <c r="V35" t="e">
        <f ca="1">GridCalc</f>
        <v>#N/A</v>
      </c>
      <c r="W35" t="e">
        <f ca="1">GridCalc</f>
        <v>#N/A</v>
      </c>
      <c r="X35" t="e">
        <f ca="1">GridCalc</f>
        <v>#N/A</v>
      </c>
      <c r="Y35" t="e">
        <f ca="1">GridCalc</f>
        <v>#N/A</v>
      </c>
      <c r="Z35" t="e">
        <f ca="1">GridCalc</f>
        <v>#N/A</v>
      </c>
      <c r="AA35" t="e">
        <f ca="1">GridCalc</f>
        <v>#N/A</v>
      </c>
      <c r="AB35" t="e">
        <f ca="1">GridCalc</f>
        <v>#N/A</v>
      </c>
      <c r="AC35" t="e">
        <f ca="1">GridCalc</f>
        <v>#N/A</v>
      </c>
      <c r="AD35" t="e">
        <f ca="1">GridCalc</f>
        <v>#N/A</v>
      </c>
      <c r="AE35" t="e">
        <f ca="1">GridCalc</f>
        <v>#N/A</v>
      </c>
      <c r="AF35" t="e">
        <f ca="1">GridCalc</f>
        <v>#N/A</v>
      </c>
      <c r="AG35" t="e">
        <f ca="1">GridCalc</f>
        <v>#N/A</v>
      </c>
      <c r="AH35" t="e">
        <f ca="1">GridCalc</f>
        <v>#N/A</v>
      </c>
      <c r="AI35" t="e">
        <f ca="1">GridCalc</f>
        <v>#N/A</v>
      </c>
    </row>
    <row r="36" spans="1:35" x14ac:dyDescent="0.2">
      <c r="A36">
        <f t="shared" si="3"/>
        <v>7.3000000000000007</v>
      </c>
      <c r="B36">
        <v>5</v>
      </c>
      <c r="C36">
        <f t="shared" ca="1" si="2"/>
        <v>5</v>
      </c>
      <c r="D36" t="str">
        <f ca="1">INDEX(Actividades[ACTIVIDAD],MATCH($C36,Actividades[Id],0))</f>
        <v>Fabrica</v>
      </c>
      <c r="E36" t="e">
        <f ca="1">GridCalc</f>
        <v>#N/A</v>
      </c>
      <c r="F36" t="e">
        <f ca="1">GridCalc</f>
        <v>#N/A</v>
      </c>
      <c r="G36" t="e">
        <f ca="1">GridCalc</f>
        <v>#N/A</v>
      </c>
      <c r="H36" t="e">
        <f ca="1">GridCalc</f>
        <v>#N/A</v>
      </c>
      <c r="I36" t="e">
        <f ca="1">GridCalc</f>
        <v>#N/A</v>
      </c>
      <c r="J36" t="e">
        <f ca="1">GridCalc</f>
        <v>#N/A</v>
      </c>
      <c r="K36">
        <f ca="1">GridCalc</f>
        <v>7.3000000000000007</v>
      </c>
      <c r="L36" t="e">
        <f ca="1">GridCalc</f>
        <v>#N/A</v>
      </c>
      <c r="M36" t="e">
        <f ca="1">GridCalc</f>
        <v>#N/A</v>
      </c>
      <c r="N36" t="e">
        <f ca="1">GridCalc</f>
        <v>#N/A</v>
      </c>
      <c r="O36" t="e">
        <f ca="1">GridCalc</f>
        <v>#N/A</v>
      </c>
      <c r="P36" t="e">
        <f ca="1">GridCalc</f>
        <v>#N/A</v>
      </c>
      <c r="Q36" t="e">
        <f ca="1">GridCalc</f>
        <v>#N/A</v>
      </c>
      <c r="R36" t="e">
        <f ca="1">GridCalc</f>
        <v>#N/A</v>
      </c>
      <c r="S36" t="e">
        <f ca="1">GridCalc</f>
        <v>#N/A</v>
      </c>
      <c r="T36" t="e">
        <f ca="1">GridCalc</f>
        <v>#N/A</v>
      </c>
      <c r="U36" t="e">
        <f ca="1">GridCalc</f>
        <v>#N/A</v>
      </c>
      <c r="V36" t="e">
        <f ca="1">GridCalc</f>
        <v>#N/A</v>
      </c>
      <c r="W36" t="e">
        <f ca="1">GridCalc</f>
        <v>#N/A</v>
      </c>
      <c r="X36" t="e">
        <f ca="1">GridCalc</f>
        <v>#N/A</v>
      </c>
      <c r="Y36" t="e">
        <f ca="1">GridCalc</f>
        <v>#N/A</v>
      </c>
      <c r="Z36" t="e">
        <f ca="1">GridCalc</f>
        <v>#N/A</v>
      </c>
      <c r="AA36" t="e">
        <f ca="1">GridCalc</f>
        <v>#N/A</v>
      </c>
      <c r="AB36" t="e">
        <f ca="1">GridCalc</f>
        <v>#N/A</v>
      </c>
      <c r="AC36" t="e">
        <f ca="1">GridCalc</f>
        <v>#N/A</v>
      </c>
      <c r="AD36" t="e">
        <f ca="1">GridCalc</f>
        <v>#N/A</v>
      </c>
      <c r="AE36" t="e">
        <f ca="1">GridCalc</f>
        <v>#N/A</v>
      </c>
      <c r="AF36" t="e">
        <f ca="1">GridCalc</f>
        <v>#N/A</v>
      </c>
      <c r="AG36" t="e">
        <f ca="1">GridCalc</f>
        <v>#N/A</v>
      </c>
      <c r="AH36" t="e">
        <f ca="1">GridCalc</f>
        <v>#N/A</v>
      </c>
      <c r="AI36" t="e">
        <f ca="1">GridCalc</f>
        <v>#N/A</v>
      </c>
    </row>
    <row r="37" spans="1:35" x14ac:dyDescent="0.2">
      <c r="A37">
        <f t="shared" si="3"/>
        <v>6.3000000000000007</v>
      </c>
      <c r="B37">
        <v>6</v>
      </c>
      <c r="C37">
        <f t="shared" ca="1" si="2"/>
        <v>6</v>
      </c>
      <c r="D37" t="str">
        <f ca="1">INDEX(Actividades[ACTIVIDAD],MATCH($C37,Actividades[Id],0))</f>
        <v>Cencomex</v>
      </c>
      <c r="E37" t="e">
        <f ca="1">GridCalc</f>
        <v>#N/A</v>
      </c>
      <c r="F37" t="e">
        <f ca="1">GridCalc</f>
        <v>#N/A</v>
      </c>
      <c r="G37" t="e">
        <f ca="1">GridCalc</f>
        <v>#N/A</v>
      </c>
      <c r="H37" t="e">
        <f ca="1">GridCalc</f>
        <v>#N/A</v>
      </c>
      <c r="I37" t="e">
        <f ca="1">GridCalc</f>
        <v>#N/A</v>
      </c>
      <c r="J37" t="e">
        <f ca="1">GridCalc</f>
        <v>#N/A</v>
      </c>
      <c r="K37">
        <f ca="1">GridCalc</f>
        <v>6.3000000000000007</v>
      </c>
      <c r="L37" t="e">
        <f ca="1">GridCalc</f>
        <v>#N/A</v>
      </c>
      <c r="M37" t="e">
        <f ca="1">GridCalc</f>
        <v>#N/A</v>
      </c>
      <c r="N37" t="e">
        <f ca="1">GridCalc</f>
        <v>#N/A</v>
      </c>
      <c r="O37" t="e">
        <f ca="1">GridCalc</f>
        <v>#N/A</v>
      </c>
      <c r="P37" t="e">
        <f ca="1">GridCalc</f>
        <v>#N/A</v>
      </c>
      <c r="Q37" t="e">
        <f ca="1">GridCalc</f>
        <v>#N/A</v>
      </c>
      <c r="R37" t="e">
        <f ca="1">GridCalc</f>
        <v>#N/A</v>
      </c>
      <c r="S37" t="e">
        <f ca="1">GridCalc</f>
        <v>#N/A</v>
      </c>
      <c r="T37" t="e">
        <f ca="1">GridCalc</f>
        <v>#N/A</v>
      </c>
      <c r="U37" t="e">
        <f ca="1">GridCalc</f>
        <v>#N/A</v>
      </c>
      <c r="V37" t="e">
        <f ca="1">GridCalc</f>
        <v>#N/A</v>
      </c>
      <c r="W37" t="e">
        <f ca="1">GridCalc</f>
        <v>#N/A</v>
      </c>
      <c r="X37" t="e">
        <f ca="1">GridCalc</f>
        <v>#N/A</v>
      </c>
      <c r="Y37" t="e">
        <f ca="1">GridCalc</f>
        <v>#N/A</v>
      </c>
      <c r="Z37" t="e">
        <f ca="1">GridCalc</f>
        <v>#N/A</v>
      </c>
      <c r="AA37" t="e">
        <f ca="1">GridCalc</f>
        <v>#N/A</v>
      </c>
      <c r="AB37" t="e">
        <f ca="1">GridCalc</f>
        <v>#N/A</v>
      </c>
      <c r="AC37" t="e">
        <f ca="1">GridCalc</f>
        <v>#N/A</v>
      </c>
      <c r="AD37" t="e">
        <f ca="1">GridCalc</f>
        <v>#N/A</v>
      </c>
      <c r="AE37" t="e">
        <f ca="1">GridCalc</f>
        <v>#N/A</v>
      </c>
      <c r="AF37" t="e">
        <f ca="1">GridCalc</f>
        <v>#N/A</v>
      </c>
      <c r="AG37" t="e">
        <f ca="1">GridCalc</f>
        <v>#N/A</v>
      </c>
      <c r="AH37" t="e">
        <f ca="1">GridCalc</f>
        <v>#N/A</v>
      </c>
      <c r="AI37" t="e">
        <f ca="1">GridCalc</f>
        <v>#N/A</v>
      </c>
    </row>
    <row r="38" spans="1:35" x14ac:dyDescent="0.2">
      <c r="A38">
        <f t="shared" si="3"/>
        <v>5.3000000000000007</v>
      </c>
      <c r="B38">
        <v>7</v>
      </c>
      <c r="C38">
        <f t="shared" ca="1" si="2"/>
        <v>7</v>
      </c>
      <c r="D38" t="str">
        <f ca="1">INDEX(Actividades[ACTIVIDAD],MATCH($C38,Actividades[Id],0))</f>
        <v>Fabrica</v>
      </c>
      <c r="E38" t="e">
        <f ca="1">GridCalc</f>
        <v>#N/A</v>
      </c>
      <c r="F38" t="e">
        <f ca="1">GridCalc</f>
        <v>#N/A</v>
      </c>
      <c r="G38" t="e">
        <f ca="1">GridCalc</f>
        <v>#N/A</v>
      </c>
      <c r="H38" t="e">
        <f ca="1">GridCalc</f>
        <v>#N/A</v>
      </c>
      <c r="I38" t="e">
        <f ca="1">GridCalc</f>
        <v>#N/A</v>
      </c>
      <c r="J38" t="e">
        <f ca="1">GridCalc</f>
        <v>#N/A</v>
      </c>
      <c r="K38">
        <f ca="1">GridCalc</f>
        <v>5.3000000000000007</v>
      </c>
      <c r="L38" t="e">
        <f ca="1">GridCalc</f>
        <v>#N/A</v>
      </c>
      <c r="M38" t="e">
        <f ca="1">GridCalc</f>
        <v>#N/A</v>
      </c>
      <c r="N38" t="e">
        <f ca="1">GridCalc</f>
        <v>#N/A</v>
      </c>
      <c r="O38" t="e">
        <f ca="1">GridCalc</f>
        <v>#N/A</v>
      </c>
      <c r="P38" t="e">
        <f ca="1">GridCalc</f>
        <v>#N/A</v>
      </c>
      <c r="Q38" t="e">
        <f ca="1">GridCalc</f>
        <v>#N/A</v>
      </c>
      <c r="R38" t="e">
        <f ca="1">GridCalc</f>
        <v>#N/A</v>
      </c>
      <c r="S38" t="e">
        <f ca="1">GridCalc</f>
        <v>#N/A</v>
      </c>
      <c r="T38" t="e">
        <f ca="1">GridCalc</f>
        <v>#N/A</v>
      </c>
      <c r="U38" t="e">
        <f ca="1">GridCalc</f>
        <v>#N/A</v>
      </c>
      <c r="V38" t="e">
        <f ca="1">GridCalc</f>
        <v>#N/A</v>
      </c>
      <c r="W38" t="e">
        <f ca="1">GridCalc</f>
        <v>#N/A</v>
      </c>
      <c r="X38" t="e">
        <f ca="1">GridCalc</f>
        <v>#N/A</v>
      </c>
      <c r="Y38" t="e">
        <f ca="1">GridCalc</f>
        <v>#N/A</v>
      </c>
      <c r="Z38" t="e">
        <f ca="1">GridCalc</f>
        <v>#N/A</v>
      </c>
      <c r="AA38" t="e">
        <f ca="1">GridCalc</f>
        <v>#N/A</v>
      </c>
      <c r="AB38" t="e">
        <f ca="1">GridCalc</f>
        <v>#N/A</v>
      </c>
      <c r="AC38" t="e">
        <f ca="1">GridCalc</f>
        <v>#N/A</v>
      </c>
      <c r="AD38" t="e">
        <f ca="1">GridCalc</f>
        <v>#N/A</v>
      </c>
      <c r="AE38" t="e">
        <f ca="1">GridCalc</f>
        <v>#N/A</v>
      </c>
      <c r="AF38" t="e">
        <f ca="1">GridCalc</f>
        <v>#N/A</v>
      </c>
      <c r="AG38" t="e">
        <f ca="1">GridCalc</f>
        <v>#N/A</v>
      </c>
      <c r="AH38" t="e">
        <f ca="1">GridCalc</f>
        <v>#N/A</v>
      </c>
      <c r="AI38" t="e">
        <f ca="1">GridCalc</f>
        <v>#N/A</v>
      </c>
    </row>
    <row r="39" spans="1:35" x14ac:dyDescent="0.2">
      <c r="A39">
        <f t="shared" si="3"/>
        <v>4.3000000000000007</v>
      </c>
      <c r="B39">
        <v>8</v>
      </c>
      <c r="C39">
        <f t="shared" ca="1" si="2"/>
        <v>8</v>
      </c>
      <c r="D39" t="str">
        <f ca="1">INDEX(Actividades[ACTIVIDAD],MATCH($C39,Actividades[Id],0))</f>
        <v>Cencomex</v>
      </c>
      <c r="E39" t="e">
        <f ca="1">GridCalc</f>
        <v>#N/A</v>
      </c>
      <c r="F39" t="e">
        <f ca="1">GridCalc</f>
        <v>#N/A</v>
      </c>
      <c r="G39" t="e">
        <f ca="1">GridCalc</f>
        <v>#N/A</v>
      </c>
      <c r="H39" t="e">
        <f ca="1">GridCalc</f>
        <v>#N/A</v>
      </c>
      <c r="I39" t="e">
        <f ca="1">GridCalc</f>
        <v>#N/A</v>
      </c>
      <c r="J39" t="e">
        <f ca="1">GridCalc</f>
        <v>#N/A</v>
      </c>
      <c r="K39" t="e">
        <f ca="1">GridCalc</f>
        <v>#N/A</v>
      </c>
      <c r="L39" t="e">
        <f ca="1">GridCalc</f>
        <v>#N/A</v>
      </c>
      <c r="M39" t="e">
        <f ca="1">GridCalc</f>
        <v>#N/A</v>
      </c>
      <c r="N39" t="e">
        <f ca="1">GridCalc</f>
        <v>#N/A</v>
      </c>
      <c r="O39">
        <f ca="1">GridCalc</f>
        <v>4.3000000000000007</v>
      </c>
      <c r="P39" t="e">
        <f ca="1">GridCalc</f>
        <v>#N/A</v>
      </c>
      <c r="Q39" t="e">
        <f ca="1">GridCalc</f>
        <v>#N/A</v>
      </c>
      <c r="R39" t="e">
        <f ca="1">GridCalc</f>
        <v>#N/A</v>
      </c>
      <c r="S39" t="e">
        <f ca="1">GridCalc</f>
        <v>#N/A</v>
      </c>
      <c r="T39" t="e">
        <f ca="1">GridCalc</f>
        <v>#N/A</v>
      </c>
      <c r="U39" t="e">
        <f ca="1">GridCalc</f>
        <v>#N/A</v>
      </c>
      <c r="V39" t="e">
        <f ca="1">GridCalc</f>
        <v>#N/A</v>
      </c>
      <c r="W39" t="e">
        <f ca="1">GridCalc</f>
        <v>#N/A</v>
      </c>
      <c r="X39" t="e">
        <f ca="1">GridCalc</f>
        <v>#N/A</v>
      </c>
      <c r="Y39" t="e">
        <f ca="1">GridCalc</f>
        <v>#N/A</v>
      </c>
      <c r="Z39" t="e">
        <f ca="1">GridCalc</f>
        <v>#N/A</v>
      </c>
      <c r="AA39" t="e">
        <f ca="1">GridCalc</f>
        <v>#N/A</v>
      </c>
      <c r="AB39" t="e">
        <f ca="1">GridCalc</f>
        <v>#N/A</v>
      </c>
      <c r="AC39" t="e">
        <f ca="1">GridCalc</f>
        <v>#N/A</v>
      </c>
      <c r="AD39" t="e">
        <f ca="1">GridCalc</f>
        <v>#N/A</v>
      </c>
      <c r="AE39" t="e">
        <f ca="1">GridCalc</f>
        <v>#N/A</v>
      </c>
      <c r="AF39" t="e">
        <f ca="1">GridCalc</f>
        <v>#N/A</v>
      </c>
      <c r="AG39" t="e">
        <f ca="1">GridCalc</f>
        <v>#N/A</v>
      </c>
      <c r="AH39" t="e">
        <f ca="1">GridCalc</f>
        <v>#N/A</v>
      </c>
      <c r="AI39" t="e">
        <f ca="1">GridCalc</f>
        <v>#N/A</v>
      </c>
    </row>
    <row r="40" spans="1:35" x14ac:dyDescent="0.2">
      <c r="A40">
        <f t="shared" si="3"/>
        <v>3.3000000000000007</v>
      </c>
      <c r="B40">
        <v>9</v>
      </c>
      <c r="C40">
        <f t="shared" ca="1" si="2"/>
        <v>9</v>
      </c>
      <c r="D40" t="str">
        <f ca="1">INDEX(Actividades[ACTIVIDAD],MATCH($C40,Actividades[Id],0))</f>
        <v>Fabrica</v>
      </c>
      <c r="E40" t="e">
        <f ca="1">GridCalc</f>
        <v>#N/A</v>
      </c>
      <c r="F40" t="e">
        <f ca="1">GridCalc</f>
        <v>#N/A</v>
      </c>
      <c r="G40" t="e">
        <f ca="1">GridCalc</f>
        <v>#N/A</v>
      </c>
      <c r="H40" t="e">
        <f ca="1">GridCalc</f>
        <v>#N/A</v>
      </c>
      <c r="I40" t="e">
        <f ca="1">GridCalc</f>
        <v>#N/A</v>
      </c>
      <c r="J40" t="e">
        <f ca="1">GridCalc</f>
        <v>#N/A</v>
      </c>
      <c r="K40" t="e">
        <f ca="1">GridCalc</f>
        <v>#N/A</v>
      </c>
      <c r="L40" t="e">
        <f ca="1">GridCalc</f>
        <v>#N/A</v>
      </c>
      <c r="M40" t="e">
        <f ca="1">GridCalc</f>
        <v>#N/A</v>
      </c>
      <c r="N40" t="e">
        <f ca="1">GridCalc</f>
        <v>#N/A</v>
      </c>
      <c r="O40" t="e">
        <f ca="1">GridCalc</f>
        <v>#N/A</v>
      </c>
      <c r="P40">
        <f ca="1">GridCalc</f>
        <v>3.3000000000000007</v>
      </c>
      <c r="Q40" t="e">
        <f ca="1">GridCalc</f>
        <v>#N/A</v>
      </c>
      <c r="R40" t="e">
        <f ca="1">GridCalc</f>
        <v>#N/A</v>
      </c>
      <c r="S40" t="e">
        <f ca="1">GridCalc</f>
        <v>#N/A</v>
      </c>
      <c r="T40" t="e">
        <f ca="1">GridCalc</f>
        <v>#N/A</v>
      </c>
      <c r="U40" t="e">
        <f ca="1">GridCalc</f>
        <v>#N/A</v>
      </c>
      <c r="V40" t="e">
        <f ca="1">GridCalc</f>
        <v>#N/A</v>
      </c>
      <c r="W40" t="e">
        <f ca="1">GridCalc</f>
        <v>#N/A</v>
      </c>
      <c r="X40" t="e">
        <f ca="1">GridCalc</f>
        <v>#N/A</v>
      </c>
      <c r="Y40" t="e">
        <f ca="1">GridCalc</f>
        <v>#N/A</v>
      </c>
      <c r="Z40" t="e">
        <f ca="1">GridCalc</f>
        <v>#N/A</v>
      </c>
      <c r="AA40" t="e">
        <f ca="1">GridCalc</f>
        <v>#N/A</v>
      </c>
      <c r="AB40" t="e">
        <f ca="1">GridCalc</f>
        <v>#N/A</v>
      </c>
      <c r="AC40" t="e">
        <f ca="1">GridCalc</f>
        <v>#N/A</v>
      </c>
      <c r="AD40" t="e">
        <f ca="1">GridCalc</f>
        <v>#N/A</v>
      </c>
      <c r="AE40" t="e">
        <f ca="1">GridCalc</f>
        <v>#N/A</v>
      </c>
      <c r="AF40" t="e">
        <f ca="1">GridCalc</f>
        <v>#N/A</v>
      </c>
      <c r="AG40" t="e">
        <f ca="1">GridCalc</f>
        <v>#N/A</v>
      </c>
      <c r="AH40" t="e">
        <f ca="1">GridCalc</f>
        <v>#N/A</v>
      </c>
      <c r="AI40" t="e">
        <f ca="1">GridCalc</f>
        <v>#N/A</v>
      </c>
    </row>
    <row r="43" spans="1:35" x14ac:dyDescent="0.2">
      <c r="E43" s="1">
        <f>E31</f>
        <v>43581</v>
      </c>
      <c r="F43" s="1">
        <f t="shared" ref="F43:AH43" si="4">F31</f>
        <v>43582</v>
      </c>
      <c r="G43" s="1">
        <f t="shared" si="4"/>
        <v>43583</v>
      </c>
      <c r="H43" s="1">
        <f t="shared" si="4"/>
        <v>43584</v>
      </c>
      <c r="I43" s="1">
        <f t="shared" si="4"/>
        <v>43585</v>
      </c>
      <c r="J43" s="1">
        <f t="shared" si="4"/>
        <v>43586</v>
      </c>
      <c r="K43" s="1">
        <f t="shared" si="4"/>
        <v>43587</v>
      </c>
      <c r="L43" s="1">
        <f t="shared" si="4"/>
        <v>43588</v>
      </c>
      <c r="M43" s="1">
        <f t="shared" si="4"/>
        <v>43589</v>
      </c>
      <c r="N43" s="1">
        <f t="shared" si="4"/>
        <v>43590</v>
      </c>
      <c r="O43" s="1">
        <f t="shared" si="4"/>
        <v>43591</v>
      </c>
      <c r="P43" s="1">
        <f t="shared" si="4"/>
        <v>43592</v>
      </c>
      <c r="Q43" s="1">
        <f t="shared" si="4"/>
        <v>43593</v>
      </c>
      <c r="R43" s="1">
        <f t="shared" si="4"/>
        <v>43594</v>
      </c>
      <c r="S43" s="1">
        <f t="shared" si="4"/>
        <v>43595</v>
      </c>
      <c r="T43" s="1">
        <f t="shared" si="4"/>
        <v>43596</v>
      </c>
      <c r="U43" s="1">
        <f t="shared" si="4"/>
        <v>43597</v>
      </c>
      <c r="V43" s="1">
        <f t="shared" si="4"/>
        <v>43598</v>
      </c>
      <c r="W43" s="1">
        <f t="shared" si="4"/>
        <v>43599</v>
      </c>
      <c r="X43" s="1">
        <f t="shared" si="4"/>
        <v>43600</v>
      </c>
      <c r="Y43" s="1">
        <f t="shared" si="4"/>
        <v>43601</v>
      </c>
      <c r="Z43" s="1">
        <f t="shared" si="4"/>
        <v>43602</v>
      </c>
      <c r="AA43" s="1">
        <f t="shared" si="4"/>
        <v>43603</v>
      </c>
      <c r="AB43" s="1">
        <f t="shared" si="4"/>
        <v>43604</v>
      </c>
      <c r="AC43" s="1">
        <f t="shared" si="4"/>
        <v>43605</v>
      </c>
      <c r="AD43" s="1">
        <f t="shared" si="4"/>
        <v>43606</v>
      </c>
      <c r="AE43" s="1">
        <f t="shared" si="4"/>
        <v>43607</v>
      </c>
      <c r="AF43" s="1">
        <f t="shared" si="4"/>
        <v>43608</v>
      </c>
      <c r="AG43" s="1">
        <f t="shared" si="4"/>
        <v>43609</v>
      </c>
      <c r="AH43" s="1">
        <f t="shared" si="4"/>
        <v>43610</v>
      </c>
    </row>
    <row r="44" spans="1:35" x14ac:dyDescent="0.2">
      <c r="C44">
        <f ca="1">C32</f>
        <v>1</v>
      </c>
      <c r="D44" t="str">
        <f ca="1">UPPER(INDEX(Actividades[ACTIVIDAD],MATCH($C44,Actividades[Id],0)))</f>
        <v>CENCOMEX</v>
      </c>
      <c r="E44">
        <f t="shared" ref="E44:AH44" ca="1" si="5">IF(ISERROR(F32),E32,NA())</f>
        <v>11.3</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f t="shared" ref="C45:C52" ca="1" si="6">C33</f>
        <v>2</v>
      </c>
      <c r="D45" t="str">
        <f ca="1">UPPER(INDEX(Actividades[ACTIVIDAD],MATCH($C45,Actividades[Id],0)))</f>
        <v>FABRICA</v>
      </c>
      <c r="E45" t="e">
        <f t="shared" ref="E45:AH45" ca="1" si="7">IF(ISERROR(F33),E33,NA())</f>
        <v>#N/A</v>
      </c>
      <c r="F45" t="e">
        <f t="shared" ca="1" si="7"/>
        <v>#N/A</v>
      </c>
      <c r="G45" t="e">
        <f t="shared" ca="1" si="7"/>
        <v>#N/A</v>
      </c>
      <c r="H45">
        <f t="shared" ca="1" si="7"/>
        <v>10.3</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f t="shared" ca="1" si="6"/>
        <v>3</v>
      </c>
      <c r="D46" t="str">
        <f ca="1">UPPER(INDEX(Actividades[ACTIVIDAD],MATCH($C46,Actividades[Id],0)))</f>
        <v>CENCOMEX</v>
      </c>
      <c r="E46" t="e">
        <f t="shared" ref="E46:AH46" ca="1" si="8">IF(ISERROR(F34),E34,NA())</f>
        <v>#N/A</v>
      </c>
      <c r="F46" t="e">
        <f t="shared" ca="1" si="8"/>
        <v>#N/A</v>
      </c>
      <c r="G46" t="e">
        <f t="shared" ca="1" si="8"/>
        <v>#N/A</v>
      </c>
      <c r="H46" t="e">
        <f t="shared" ca="1" si="8"/>
        <v>#N/A</v>
      </c>
      <c r="I46" t="e">
        <f t="shared" ca="1" si="8"/>
        <v>#N/A</v>
      </c>
      <c r="J46" t="e">
        <f t="shared" ca="1" si="8"/>
        <v>#N/A</v>
      </c>
      <c r="K46">
        <f t="shared" ca="1" si="8"/>
        <v>9.3000000000000007</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f t="shared" ca="1" si="6"/>
        <v>4</v>
      </c>
      <c r="D47" t="str">
        <f ca="1">UPPER(INDEX(Actividades[ACTIVIDAD],MATCH($C47,Actividades[Id],0)))</f>
        <v>CENCOMEX</v>
      </c>
      <c r="E47" t="e">
        <f t="shared" ref="E47:AH47" ca="1" si="9">IF(ISERROR(F35),E35,NA())</f>
        <v>#N/A</v>
      </c>
      <c r="F47" t="e">
        <f t="shared" ca="1" si="9"/>
        <v>#N/A</v>
      </c>
      <c r="G47" t="e">
        <f t="shared" ca="1" si="9"/>
        <v>#N/A</v>
      </c>
      <c r="H47" t="e">
        <f t="shared" ca="1" si="9"/>
        <v>#N/A</v>
      </c>
      <c r="I47" t="e">
        <f t="shared" ca="1" si="9"/>
        <v>#N/A</v>
      </c>
      <c r="J47" t="e">
        <f t="shared" ca="1" si="9"/>
        <v>#N/A</v>
      </c>
      <c r="K47">
        <f t="shared" ca="1" si="9"/>
        <v>8.3000000000000007</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f t="shared" ca="1" si="6"/>
        <v>5</v>
      </c>
      <c r="D48" t="str">
        <f ca="1">UPPER(INDEX(Actividades[ACTIVIDAD],MATCH($C48,Actividades[Id],0)))</f>
        <v>FABRICA</v>
      </c>
      <c r="E48" t="e">
        <f t="shared" ref="E48:AH48" ca="1" si="10">IF(ISERROR(F36),E36,NA())</f>
        <v>#N/A</v>
      </c>
      <c r="F48" t="e">
        <f t="shared" ca="1" si="10"/>
        <v>#N/A</v>
      </c>
      <c r="G48" t="e">
        <f t="shared" ca="1" si="10"/>
        <v>#N/A</v>
      </c>
      <c r="H48" t="e">
        <f t="shared" ca="1" si="10"/>
        <v>#N/A</v>
      </c>
      <c r="I48" t="e">
        <f t="shared" ca="1" si="10"/>
        <v>#N/A</v>
      </c>
      <c r="J48" t="e">
        <f t="shared" ca="1" si="10"/>
        <v>#N/A</v>
      </c>
      <c r="K48">
        <f t="shared" ca="1" si="10"/>
        <v>7.3000000000000007</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f t="shared" ca="1" si="6"/>
        <v>6</v>
      </c>
      <c r="D49" t="str">
        <f ca="1">UPPER(INDEX(Actividades[ACTIVIDAD],MATCH($C49,Actividades[Id],0)))</f>
        <v>CENCOMEX</v>
      </c>
      <c r="E49" t="e">
        <f t="shared" ref="E49:AH49" ca="1" si="11">IF(ISERROR(F37),E37,NA())</f>
        <v>#N/A</v>
      </c>
      <c r="F49" t="e">
        <f t="shared" ca="1" si="11"/>
        <v>#N/A</v>
      </c>
      <c r="G49" t="e">
        <f t="shared" ca="1" si="11"/>
        <v>#N/A</v>
      </c>
      <c r="H49" t="e">
        <f t="shared" ca="1" si="11"/>
        <v>#N/A</v>
      </c>
      <c r="I49" t="e">
        <f t="shared" ca="1" si="11"/>
        <v>#N/A</v>
      </c>
      <c r="J49" t="e">
        <f t="shared" ca="1" si="11"/>
        <v>#N/A</v>
      </c>
      <c r="K49">
        <f t="shared" ca="1" si="11"/>
        <v>6.3000000000000007</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
      <c r="C50">
        <f t="shared" ca="1" si="6"/>
        <v>7</v>
      </c>
      <c r="D50" t="str">
        <f ca="1">UPPER(INDEX(Actividades[ACTIVIDAD],MATCH($C50,Actividades[Id],0)))</f>
        <v>FABRICA</v>
      </c>
      <c r="E50" t="e">
        <f t="shared" ref="E50:AH50" ca="1" si="12">IF(ISERROR(F38),E38,NA())</f>
        <v>#N/A</v>
      </c>
      <c r="F50" t="e">
        <f t="shared" ca="1" si="12"/>
        <v>#N/A</v>
      </c>
      <c r="G50" t="e">
        <f t="shared" ca="1" si="12"/>
        <v>#N/A</v>
      </c>
      <c r="H50" t="e">
        <f t="shared" ca="1" si="12"/>
        <v>#N/A</v>
      </c>
      <c r="I50" t="e">
        <f t="shared" ca="1" si="12"/>
        <v>#N/A</v>
      </c>
      <c r="J50" t="e">
        <f t="shared" ca="1" si="12"/>
        <v>#N/A</v>
      </c>
      <c r="K50">
        <f t="shared" ca="1" si="12"/>
        <v>5.3000000000000007</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8</v>
      </c>
      <c r="D51" t="str">
        <f ca="1">UPPER(INDEX(Actividades[ACTIVIDAD],MATCH($C51,Actividades[Id],0)))</f>
        <v>CENCOMEX</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f t="shared" ca="1" si="13"/>
        <v>4.3000000000000007</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9</v>
      </c>
      <c r="D52" t="str">
        <f ca="1">UPPER(INDEX(Actividades[ACTIVIDAD],MATCH($C52,Actividades[Id],0)))</f>
        <v>FABRICA</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f t="shared" ca="1" si="14"/>
        <v>3.3000000000000007</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
      <c r="E55" s="1">
        <f>E31</f>
        <v>43581</v>
      </c>
      <c r="F55" s="1">
        <f t="shared" ref="F55:AH55" si="15">F31</f>
        <v>43582</v>
      </c>
      <c r="G55" s="1">
        <f t="shared" si="15"/>
        <v>43583</v>
      </c>
      <c r="H55" s="1">
        <f t="shared" si="15"/>
        <v>43584</v>
      </c>
      <c r="I55" s="1">
        <f t="shared" si="15"/>
        <v>43585</v>
      </c>
      <c r="J55" s="1">
        <f t="shared" si="15"/>
        <v>43586</v>
      </c>
      <c r="K55" s="1">
        <f t="shared" si="15"/>
        <v>43587</v>
      </c>
      <c r="L55" s="1">
        <f t="shared" si="15"/>
        <v>43588</v>
      </c>
      <c r="M55" s="1">
        <f t="shared" si="15"/>
        <v>43589</v>
      </c>
      <c r="N55" s="1">
        <f t="shared" si="15"/>
        <v>43590</v>
      </c>
      <c r="O55" s="1">
        <f t="shared" si="15"/>
        <v>43591</v>
      </c>
      <c r="P55" s="1">
        <f t="shared" si="15"/>
        <v>43592</v>
      </c>
      <c r="Q55" s="1">
        <f t="shared" si="15"/>
        <v>43593</v>
      </c>
      <c r="R55" s="1">
        <f t="shared" si="15"/>
        <v>43594</v>
      </c>
      <c r="S55" s="1">
        <f t="shared" si="15"/>
        <v>43595</v>
      </c>
      <c r="T55" s="1">
        <f t="shared" si="15"/>
        <v>43596</v>
      </c>
      <c r="U55" s="1">
        <f t="shared" si="15"/>
        <v>43597</v>
      </c>
      <c r="V55" s="1">
        <f t="shared" si="15"/>
        <v>43598</v>
      </c>
      <c r="W55" s="1">
        <f t="shared" si="15"/>
        <v>43599</v>
      </c>
      <c r="X55" s="1">
        <f t="shared" si="15"/>
        <v>43600</v>
      </c>
      <c r="Y55" s="1">
        <f t="shared" si="15"/>
        <v>43601</v>
      </c>
      <c r="Z55" s="1">
        <f t="shared" si="15"/>
        <v>43602</v>
      </c>
      <c r="AA55" s="1">
        <f t="shared" si="15"/>
        <v>43603</v>
      </c>
      <c r="AB55" s="1">
        <f t="shared" si="15"/>
        <v>43604</v>
      </c>
      <c r="AC55" s="1">
        <f t="shared" si="15"/>
        <v>43605</v>
      </c>
      <c r="AD55" s="1">
        <f t="shared" si="15"/>
        <v>43606</v>
      </c>
      <c r="AE55" s="1">
        <f t="shared" si="15"/>
        <v>43607</v>
      </c>
      <c r="AF55" s="1">
        <f t="shared" si="15"/>
        <v>43608</v>
      </c>
      <c r="AG55" s="1">
        <f t="shared" si="15"/>
        <v>43609</v>
      </c>
      <c r="AH55" s="1">
        <f t="shared" si="15"/>
        <v>43610</v>
      </c>
    </row>
    <row r="56" spans="3:34" x14ac:dyDescent="0.2">
      <c r="D56" t="s">
        <v>17</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f t="shared" ca="1" si="16"/>
        <v>5</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DATE(YEAR(MIN(E55:AH55)),MONTH(MIN(E55:AH55)),1)</f>
        <v>43556</v>
      </c>
      <c r="E58">
        <f>IF(MEDIAN($D58,E$55,EOMONTH($D58,0))=E$55,0.5,NA())</f>
        <v>0.5</v>
      </c>
      <c r="F58">
        <f t="shared" ref="F58:AH58" si="17">IF(MEDIAN($D58,F$55,EOMONTH($D58,0))=F$55,0.5,NA())</f>
        <v>0.5</v>
      </c>
      <c r="G58">
        <f t="shared" si="17"/>
        <v>0.5</v>
      </c>
      <c r="H58">
        <f t="shared" si="17"/>
        <v>0.5</v>
      </c>
      <c r="I58">
        <f t="shared" si="17"/>
        <v>0.5</v>
      </c>
      <c r="J58" t="e">
        <f t="shared" si="17"/>
        <v>#N/A</v>
      </c>
      <c r="K58" t="e">
        <f t="shared" si="17"/>
        <v>#N/A</v>
      </c>
      <c r="L58" t="e">
        <f t="shared" si="17"/>
        <v>#N/A</v>
      </c>
      <c r="M58" t="e">
        <f t="shared" si="17"/>
        <v>#N/A</v>
      </c>
      <c r="N58" t="e">
        <f t="shared" si="17"/>
        <v>#N/A</v>
      </c>
      <c r="O58" t="e">
        <f t="shared" si="17"/>
        <v>#N/A</v>
      </c>
      <c r="P58" t="e">
        <f t="shared" si="17"/>
        <v>#N/A</v>
      </c>
      <c r="Q58" t="e">
        <f t="shared" si="17"/>
        <v>#N/A</v>
      </c>
      <c r="R58" t="e">
        <f t="shared" si="17"/>
        <v>#N/A</v>
      </c>
      <c r="S58" t="e">
        <f t="shared" si="17"/>
        <v>#N/A</v>
      </c>
      <c r="T58" t="e">
        <f t="shared" si="17"/>
        <v>#N/A</v>
      </c>
      <c r="U58" t="e">
        <f t="shared" si="17"/>
        <v>#N/A</v>
      </c>
      <c r="V58" t="e">
        <f t="shared" si="17"/>
        <v>#N/A</v>
      </c>
      <c r="W58" t="e">
        <f t="shared" si="17"/>
        <v>#N/A</v>
      </c>
      <c r="X58" t="e">
        <f t="shared" si="17"/>
        <v>#N/A</v>
      </c>
      <c r="Y58" t="e">
        <f t="shared" si="17"/>
        <v>#N/A</v>
      </c>
      <c r="Z58" t="e">
        <f t="shared" si="17"/>
        <v>#N/A</v>
      </c>
      <c r="AA58" t="e">
        <f t="shared" si="17"/>
        <v>#N/A</v>
      </c>
      <c r="AB58" t="e">
        <f t="shared" si="17"/>
        <v>#N/A</v>
      </c>
      <c r="AC58" t="e">
        <f t="shared" si="17"/>
        <v>#N/A</v>
      </c>
      <c r="AD58" t="e">
        <f t="shared" si="17"/>
        <v>#N/A</v>
      </c>
      <c r="AE58" t="e">
        <f t="shared" si="17"/>
        <v>#N/A</v>
      </c>
      <c r="AF58" t="e">
        <f t="shared" si="17"/>
        <v>#N/A</v>
      </c>
      <c r="AG58" t="e">
        <f t="shared" si="17"/>
        <v>#N/A</v>
      </c>
      <c r="AH58" t="e">
        <f t="shared" si="17"/>
        <v>#N/A</v>
      </c>
    </row>
    <row r="59" spans="3:34" x14ac:dyDescent="0.2">
      <c r="D59" s="3" t="str">
        <f>TEXT(D58,"mmm aaaa") &amp; " - Banda superior"</f>
        <v>abr lunes - Banda superior</v>
      </c>
      <c r="E59">
        <f>E58+12.5</f>
        <v>13</v>
      </c>
      <c r="F59">
        <f t="shared" ref="F59:AH59" si="18">F58+12.5</f>
        <v>13</v>
      </c>
      <c r="G59">
        <f t="shared" si="18"/>
        <v>13</v>
      </c>
      <c r="H59">
        <f t="shared" si="18"/>
        <v>13</v>
      </c>
      <c r="I59">
        <f t="shared" si="18"/>
        <v>13</v>
      </c>
      <c r="J59" t="e">
        <f t="shared" si="18"/>
        <v>#N/A</v>
      </c>
      <c r="K59" t="e">
        <f t="shared" si="18"/>
        <v>#N/A</v>
      </c>
      <c r="L59" t="e">
        <f t="shared" si="18"/>
        <v>#N/A</v>
      </c>
      <c r="M59" t="e">
        <f t="shared" si="18"/>
        <v>#N/A</v>
      </c>
      <c r="N59" t="e">
        <f t="shared" si="18"/>
        <v>#N/A</v>
      </c>
      <c r="O59" t="e">
        <f t="shared" si="18"/>
        <v>#N/A</v>
      </c>
      <c r="P59" t="e">
        <f t="shared" si="18"/>
        <v>#N/A</v>
      </c>
      <c r="Q59" t="e">
        <f t="shared" si="18"/>
        <v>#N/A</v>
      </c>
      <c r="R59" t="e">
        <f t="shared" si="18"/>
        <v>#N/A</v>
      </c>
      <c r="S59" t="e">
        <f t="shared" si="18"/>
        <v>#N/A</v>
      </c>
      <c r="T59" t="e">
        <f t="shared" si="18"/>
        <v>#N/A</v>
      </c>
      <c r="U59" t="e">
        <f t="shared" si="18"/>
        <v>#N/A</v>
      </c>
      <c r="V59" t="e">
        <f t="shared" si="18"/>
        <v>#N/A</v>
      </c>
      <c r="W59" t="e">
        <f t="shared" si="18"/>
        <v>#N/A</v>
      </c>
      <c r="X59" t="e">
        <f t="shared" si="18"/>
        <v>#N/A</v>
      </c>
      <c r="Y59" t="e">
        <f t="shared" si="18"/>
        <v>#N/A</v>
      </c>
      <c r="Z59" t="e">
        <f t="shared" si="18"/>
        <v>#N/A</v>
      </c>
      <c r="AA59" t="e">
        <f t="shared" si="18"/>
        <v>#N/A</v>
      </c>
      <c r="AB59" t="e">
        <f t="shared" si="18"/>
        <v>#N/A</v>
      </c>
      <c r="AC59" t="e">
        <f t="shared" si="18"/>
        <v>#N/A</v>
      </c>
      <c r="AD59" t="e">
        <f t="shared" si="18"/>
        <v>#N/A</v>
      </c>
      <c r="AE59" t="e">
        <f t="shared" si="18"/>
        <v>#N/A</v>
      </c>
      <c r="AF59" t="e">
        <f t="shared" si="18"/>
        <v>#N/A</v>
      </c>
      <c r="AG59" t="e">
        <f t="shared" si="18"/>
        <v>#N/A</v>
      </c>
      <c r="AH59" t="e">
        <f t="shared" si="18"/>
        <v>#N/A</v>
      </c>
    </row>
    <row r="60" spans="3:34" x14ac:dyDescent="0.2">
      <c r="D60" s="3"/>
    </row>
    <row r="61" spans="3:34" x14ac:dyDescent="0.2">
      <c r="D61" s="3">
        <f>EOMONTH(D58,0)+1</f>
        <v>43586</v>
      </c>
      <c r="E61" t="e">
        <f>IF(MEDIAN($D61,E$55,EOMONTH($D61,0))=E$55,0.5,NA())</f>
        <v>#N/A</v>
      </c>
      <c r="F61" t="e">
        <f t="shared" ref="F61:AH61" si="19">IF(MEDIAN($D61,F$55,EOMONTH($D61,0))=F$55,0.5,NA())</f>
        <v>#N/A</v>
      </c>
      <c r="G61" t="e">
        <f t="shared" si="19"/>
        <v>#N/A</v>
      </c>
      <c r="H61" t="e">
        <f t="shared" si="19"/>
        <v>#N/A</v>
      </c>
      <c r="I61" t="e">
        <f t="shared" si="19"/>
        <v>#N/A</v>
      </c>
      <c r="J61">
        <f t="shared" si="19"/>
        <v>0.5</v>
      </c>
      <c r="K61">
        <f t="shared" si="19"/>
        <v>0.5</v>
      </c>
      <c r="L61">
        <f t="shared" si="19"/>
        <v>0.5</v>
      </c>
      <c r="M61">
        <f t="shared" si="19"/>
        <v>0.5</v>
      </c>
      <c r="N61">
        <f t="shared" si="19"/>
        <v>0.5</v>
      </c>
      <c r="O61">
        <f t="shared" si="19"/>
        <v>0.5</v>
      </c>
      <c r="P61">
        <f t="shared" si="19"/>
        <v>0.5</v>
      </c>
      <c r="Q61">
        <f t="shared" si="19"/>
        <v>0.5</v>
      </c>
      <c r="R61">
        <f t="shared" si="19"/>
        <v>0.5</v>
      </c>
      <c r="S61">
        <f t="shared" si="19"/>
        <v>0.5</v>
      </c>
      <c r="T61">
        <f t="shared" si="19"/>
        <v>0.5</v>
      </c>
      <c r="U61">
        <f t="shared" si="19"/>
        <v>0.5</v>
      </c>
      <c r="V61">
        <f t="shared" si="19"/>
        <v>0.5</v>
      </c>
      <c r="W61">
        <f t="shared" si="19"/>
        <v>0.5</v>
      </c>
      <c r="X61">
        <f t="shared" si="19"/>
        <v>0.5</v>
      </c>
      <c r="Y61">
        <f t="shared" si="19"/>
        <v>0.5</v>
      </c>
      <c r="Z61">
        <f t="shared" si="19"/>
        <v>0.5</v>
      </c>
      <c r="AA61">
        <f t="shared" si="19"/>
        <v>0.5</v>
      </c>
      <c r="AB61">
        <f t="shared" si="19"/>
        <v>0.5</v>
      </c>
      <c r="AC61">
        <f t="shared" si="19"/>
        <v>0.5</v>
      </c>
      <c r="AD61">
        <f t="shared" si="19"/>
        <v>0.5</v>
      </c>
      <c r="AE61">
        <f t="shared" si="19"/>
        <v>0.5</v>
      </c>
      <c r="AF61">
        <f t="shared" si="19"/>
        <v>0.5</v>
      </c>
      <c r="AG61">
        <f t="shared" si="19"/>
        <v>0.5</v>
      </c>
      <c r="AH61">
        <f t="shared" si="19"/>
        <v>0.5</v>
      </c>
    </row>
    <row r="62" spans="3:34" x14ac:dyDescent="0.2">
      <c r="D62" s="3" t="str">
        <f>TEXT(D61,"mmm aaaa") &amp; " - Banda superior"</f>
        <v>may miércoles - Banda superior</v>
      </c>
      <c r="E62" t="e">
        <f>E61+12.5</f>
        <v>#N/A</v>
      </c>
      <c r="F62" t="e">
        <f t="shared" ref="F62:AH62" si="20">F61+12.5</f>
        <v>#N/A</v>
      </c>
      <c r="G62" t="e">
        <f t="shared" si="20"/>
        <v>#N/A</v>
      </c>
      <c r="H62" t="e">
        <f t="shared" si="20"/>
        <v>#N/A</v>
      </c>
      <c r="I62" t="e">
        <f t="shared" si="20"/>
        <v>#N/A</v>
      </c>
      <c r="J62">
        <f t="shared" si="20"/>
        <v>13</v>
      </c>
      <c r="K62">
        <f t="shared" si="20"/>
        <v>13</v>
      </c>
      <c r="L62">
        <f t="shared" si="20"/>
        <v>13</v>
      </c>
      <c r="M62">
        <f t="shared" si="20"/>
        <v>13</v>
      </c>
      <c r="N62">
        <f t="shared" si="20"/>
        <v>13</v>
      </c>
      <c r="O62">
        <f t="shared" si="20"/>
        <v>13</v>
      </c>
      <c r="P62">
        <f t="shared" si="20"/>
        <v>13</v>
      </c>
      <c r="Q62">
        <f t="shared" si="20"/>
        <v>13</v>
      </c>
      <c r="R62">
        <f t="shared" si="20"/>
        <v>13</v>
      </c>
      <c r="S62">
        <f t="shared" si="20"/>
        <v>13</v>
      </c>
      <c r="T62">
        <f t="shared" si="20"/>
        <v>13</v>
      </c>
      <c r="U62">
        <f t="shared" si="20"/>
        <v>13</v>
      </c>
      <c r="V62">
        <f t="shared" si="20"/>
        <v>13</v>
      </c>
      <c r="W62">
        <f t="shared" si="20"/>
        <v>13</v>
      </c>
      <c r="X62">
        <f t="shared" si="20"/>
        <v>13</v>
      </c>
      <c r="Y62">
        <f t="shared" si="20"/>
        <v>13</v>
      </c>
      <c r="Z62">
        <f t="shared" si="20"/>
        <v>13</v>
      </c>
      <c r="AA62">
        <f t="shared" si="20"/>
        <v>13</v>
      </c>
      <c r="AB62">
        <f t="shared" si="20"/>
        <v>13</v>
      </c>
      <c r="AC62">
        <f t="shared" si="20"/>
        <v>13</v>
      </c>
      <c r="AD62">
        <f t="shared" si="20"/>
        <v>13</v>
      </c>
      <c r="AE62">
        <f t="shared" si="20"/>
        <v>13</v>
      </c>
      <c r="AF62">
        <f t="shared" si="20"/>
        <v>13</v>
      </c>
      <c r="AG62">
        <f t="shared" si="20"/>
        <v>13</v>
      </c>
      <c r="AH62">
        <f t="shared" si="20"/>
        <v>13</v>
      </c>
    </row>
    <row r="63" spans="3:34" x14ac:dyDescent="0.2">
      <c r="D63" s="3"/>
    </row>
    <row r="65" spans="4:34" x14ac:dyDescent="0.2">
      <c r="D65" s="3">
        <f>D58+1</f>
        <v>43557</v>
      </c>
      <c r="E65" t="e">
        <f>IF(MEDIAN($D65,E$55)=E$55,0.5,NA())</f>
        <v>#N/A</v>
      </c>
      <c r="F65" t="e">
        <f t="shared" ref="F65:AH66" si="21">IF(MEDIAN($D65,F$55)=F$55,0.5,NA())</f>
        <v>#N/A</v>
      </c>
      <c r="G65" t="e">
        <f t="shared" si="21"/>
        <v>#N/A</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2">
      <c r="D66" s="3">
        <f>D61+1</f>
        <v>43587</v>
      </c>
      <c r="E66" t="e">
        <f>IF(MEDIAN($D66,E$55)=E$55,0.5,NA())</f>
        <v>#N/A</v>
      </c>
      <c r="F66" t="e">
        <f t="shared" si="21"/>
        <v>#N/A</v>
      </c>
      <c r="G66" t="e">
        <f t="shared" si="21"/>
        <v>#N/A</v>
      </c>
      <c r="H66" t="e">
        <f t="shared" si="21"/>
        <v>#N/A</v>
      </c>
      <c r="I66" t="e">
        <f t="shared" si="21"/>
        <v>#N/A</v>
      </c>
      <c r="J66" t="e">
        <f t="shared" si="21"/>
        <v>#N/A</v>
      </c>
      <c r="K66">
        <f t="shared" si="21"/>
        <v>0.5</v>
      </c>
      <c r="L66" t="e">
        <f t="shared" si="21"/>
        <v>#N/A</v>
      </c>
      <c r="M66" t="e">
        <f t="shared" si="21"/>
        <v>#N/A</v>
      </c>
      <c r="N66" t="e">
        <f t="shared" si="21"/>
        <v>#N/A</v>
      </c>
      <c r="O66" t="e">
        <f t="shared" si="21"/>
        <v>#N/A</v>
      </c>
      <c r="P66" t="e">
        <f t="shared" si="21"/>
        <v>#N/A</v>
      </c>
      <c r="Q66" t="e">
        <f t="shared" si="21"/>
        <v>#N/A</v>
      </c>
      <c r="R66" t="e">
        <f t="shared" si="21"/>
        <v>#N/A</v>
      </c>
      <c r="S66" t="e">
        <f t="shared" si="21"/>
        <v>#N/A</v>
      </c>
      <c r="T66" t="e">
        <f t="shared" si="21"/>
        <v>#N/A</v>
      </c>
      <c r="U66" t="e">
        <f t="shared" si="21"/>
        <v>#N/A</v>
      </c>
      <c r="V66" t="e">
        <f t="shared" si="21"/>
        <v>#N/A</v>
      </c>
      <c r="W66" t="e">
        <f t="shared" si="21"/>
        <v>#N/A</v>
      </c>
      <c r="X66" t="e">
        <f t="shared" si="21"/>
        <v>#N/A</v>
      </c>
      <c r="Y66" t="e">
        <f t="shared" si="21"/>
        <v>#N/A</v>
      </c>
      <c r="Z66" t="e">
        <f t="shared" si="21"/>
        <v>#N/A</v>
      </c>
      <c r="AA66" t="e">
        <f t="shared" si="21"/>
        <v>#N/A</v>
      </c>
      <c r="AB66" t="e">
        <f t="shared" si="21"/>
        <v>#N/A</v>
      </c>
      <c r="AC66" t="e">
        <f t="shared" si="21"/>
        <v>#N/A</v>
      </c>
      <c r="AD66" t="e">
        <f t="shared" si="21"/>
        <v>#N/A</v>
      </c>
      <c r="AE66" t="e">
        <f t="shared" si="21"/>
        <v>#N/A</v>
      </c>
      <c r="AF66" t="e">
        <f t="shared" si="21"/>
        <v>#N/A</v>
      </c>
      <c r="AG66" t="e">
        <f t="shared" si="21"/>
        <v>#N/A</v>
      </c>
      <c r="AH66" t="e">
        <f t="shared"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LEFT(UPPER(TEXT(E55,"ddd")),$D70)</f>
        <v>VIE</v>
      </c>
      <c r="F70" t="str">
        <f t="shared" ref="F70:AH70" si="23">LEFT(UPPER(TEXT(F55,"ddd")),$D70)</f>
        <v>SÁB</v>
      </c>
      <c r="G70" t="str">
        <f t="shared" si="23"/>
        <v>DOM</v>
      </c>
      <c r="H70" t="str">
        <f t="shared" si="23"/>
        <v>LUN</v>
      </c>
      <c r="I70" t="str">
        <f t="shared" si="23"/>
        <v>MAR</v>
      </c>
      <c r="J70" t="str">
        <f t="shared" si="23"/>
        <v>MIÉ</v>
      </c>
      <c r="K70" t="str">
        <f t="shared" si="23"/>
        <v>JUE</v>
      </c>
      <c r="L70" t="str">
        <f t="shared" si="23"/>
        <v>VIE</v>
      </c>
      <c r="M70" t="str">
        <f t="shared" si="23"/>
        <v>SÁB</v>
      </c>
      <c r="N70" t="str">
        <f t="shared" si="23"/>
        <v>DOM</v>
      </c>
      <c r="O70" t="str">
        <f t="shared" si="23"/>
        <v>LUN</v>
      </c>
      <c r="P70" t="str">
        <f t="shared" si="23"/>
        <v>MAR</v>
      </c>
      <c r="Q70" t="str">
        <f t="shared" si="23"/>
        <v>MIÉ</v>
      </c>
      <c r="R70" t="str">
        <f t="shared" si="23"/>
        <v>JUE</v>
      </c>
      <c r="S70" t="str">
        <f t="shared" si="23"/>
        <v>VIE</v>
      </c>
      <c r="T70" t="str">
        <f t="shared" si="23"/>
        <v>SÁB</v>
      </c>
      <c r="U70" t="str">
        <f t="shared" si="23"/>
        <v>DOM</v>
      </c>
      <c r="V70" t="str">
        <f t="shared" si="23"/>
        <v>LUN</v>
      </c>
      <c r="W70" t="str">
        <f t="shared" si="23"/>
        <v>MAR</v>
      </c>
      <c r="X70" t="str">
        <f t="shared" si="23"/>
        <v>MIÉ</v>
      </c>
      <c r="Y70" t="str">
        <f t="shared" si="23"/>
        <v>JUE</v>
      </c>
      <c r="Z70" t="str">
        <f t="shared" si="23"/>
        <v>VIE</v>
      </c>
      <c r="AA70" t="str">
        <f t="shared" si="23"/>
        <v>SÁB</v>
      </c>
      <c r="AB70" t="str">
        <f t="shared" si="23"/>
        <v>DOM</v>
      </c>
      <c r="AC70" t="str">
        <f t="shared" si="23"/>
        <v>LUN</v>
      </c>
      <c r="AD70" t="str">
        <f t="shared" si="23"/>
        <v>MAR</v>
      </c>
      <c r="AE70" t="str">
        <f t="shared" si="23"/>
        <v>MIÉ</v>
      </c>
      <c r="AF70" t="str">
        <f t="shared" si="23"/>
        <v>JUE</v>
      </c>
      <c r="AG70" t="str">
        <f t="shared" si="23"/>
        <v>VIE</v>
      </c>
      <c r="AH70" t="str">
        <f t="shared" si="23"/>
        <v>SÁB</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TEXT(E55,"dd")</f>
        <v>26</v>
      </c>
      <c r="F72" t="str">
        <f t="shared" ref="F72:AH72" si="24">TEXT(F55,"dd")</f>
        <v>27</v>
      </c>
      <c r="G72" t="str">
        <f t="shared" si="24"/>
        <v>28</v>
      </c>
      <c r="H72" t="str">
        <f t="shared" si="24"/>
        <v>29</v>
      </c>
      <c r="I72" t="str">
        <f t="shared" si="24"/>
        <v>30</v>
      </c>
      <c r="J72" t="str">
        <f t="shared" si="24"/>
        <v>01</v>
      </c>
      <c r="K72" t="str">
        <f t="shared" si="24"/>
        <v>02</v>
      </c>
      <c r="L72" t="str">
        <f t="shared" si="24"/>
        <v>03</v>
      </c>
      <c r="M72" t="str">
        <f t="shared" si="24"/>
        <v>04</v>
      </c>
      <c r="N72" t="str">
        <f t="shared" si="24"/>
        <v>05</v>
      </c>
      <c r="O72" t="str">
        <f t="shared" si="24"/>
        <v>06</v>
      </c>
      <c r="P72" t="str">
        <f t="shared" si="24"/>
        <v>07</v>
      </c>
      <c r="Q72" t="str">
        <f t="shared" si="24"/>
        <v>08</v>
      </c>
      <c r="R72" t="str">
        <f t="shared" si="24"/>
        <v>09</v>
      </c>
      <c r="S72" t="str">
        <f t="shared" si="24"/>
        <v>10</v>
      </c>
      <c r="T72" t="str">
        <f t="shared" si="24"/>
        <v>11</v>
      </c>
      <c r="U72" t="str">
        <f t="shared" si="24"/>
        <v>12</v>
      </c>
      <c r="V72" t="str">
        <f t="shared" si="24"/>
        <v>13</v>
      </c>
      <c r="W72" t="str">
        <f t="shared" si="24"/>
        <v>14</v>
      </c>
      <c r="X72" t="str">
        <f t="shared" si="24"/>
        <v>15</v>
      </c>
      <c r="Y72" t="str">
        <f t="shared" si="24"/>
        <v>16</v>
      </c>
      <c r="Z72" t="str">
        <f t="shared" si="24"/>
        <v>17</v>
      </c>
      <c r="AA72" t="str">
        <f t="shared" si="24"/>
        <v>18</v>
      </c>
      <c r="AB72" t="str">
        <f t="shared" si="24"/>
        <v>19</v>
      </c>
      <c r="AC72" t="str">
        <f t="shared" si="24"/>
        <v>20</v>
      </c>
      <c r="AD72" t="str">
        <f t="shared" si="24"/>
        <v>21</v>
      </c>
      <c r="AE72" t="str">
        <f t="shared" si="24"/>
        <v>22</v>
      </c>
      <c r="AF72" t="str">
        <f t="shared" si="24"/>
        <v>23</v>
      </c>
      <c r="AG72" t="str">
        <f t="shared" si="24"/>
        <v>24</v>
      </c>
      <c r="AH72" t="str">
        <f t="shared" si="24"/>
        <v>25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DE95A0C693CEB341887D38A4A2B58B45040072C752107C5A7B47AA91A1EE638E6F1F" ma:contentTypeVersion="55" ma:contentTypeDescription="Create a new document." ma:contentTypeScope="" ma:versionID="3c98c83416931a21d43ed007fda5e4dd">
  <xsd:schema xmlns:xsd="http://www.w3.org/2001/XMLSchema" xmlns:xs="http://www.w3.org/2001/XMLSchema" xmlns:p="http://schemas.microsoft.com/office/2006/metadata/properties" xmlns:ns2="2958f784-0ef9-4616-b22d-512a8cad1f0d" xmlns:ns3="fb5acd76-e9f3-4601-9d69-91f53ab96ae6" targetNamespace="http://schemas.microsoft.com/office/2006/metadata/properties" ma:root="true" ma:fieldsID="938018c4f46d99993d20879d4e9ddff8" ns2:_="" ns3:_="">
    <xsd:import namespace="2958f784-0ef9-4616-b22d-512a8cad1f0d"/>
    <xsd:import namespace="fb5acd76-e9f3-4601-9d69-91f53ab96ae6"/>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8f784-0ef9-4616-b22d-512a8cad1f0d"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ca69c71e-a029-4733-aca1-cabc27411b0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8D80075B-F8CE-48D6-9BD2-D195F7E115A9}" ma:internalName="CSXSubmissionMarket" ma:readOnly="false" ma:showField="MarketName" ma:web="2958f784-0ef9-4616-b22d-512a8cad1f0d">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9327d1a0-1a14-4b12-a74c-0f320f972977}"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1F044C38-11A0-4051-9DF8-A3AFA85E16DC}" ma:internalName="InProjectListLookup" ma:readOnly="true" ma:showField="InProjectLis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3b364bcb-a06e-4da1-8475-f5243c3236b2}"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1F044C38-11A0-4051-9DF8-A3AFA85E16DC}" ma:internalName="LastCompleteVersionLookup" ma:readOnly="true" ma:showField="LastComplete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1F044C38-11A0-4051-9DF8-A3AFA85E16DC}" ma:internalName="LastPreviewErrorLookup" ma:readOnly="true" ma:showField="LastPreview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1F044C38-11A0-4051-9DF8-A3AFA85E16DC}" ma:internalName="LastPreviewResultLookup" ma:readOnly="true" ma:showField="LastPreview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1F044C38-11A0-4051-9DF8-A3AFA85E16DC}" ma:internalName="LastPreviewAttemptDateLookup" ma:readOnly="true" ma:showField="LastPreview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1F044C38-11A0-4051-9DF8-A3AFA85E16DC}" ma:internalName="LastPreviewedByLookup" ma:readOnly="true" ma:showField="LastPreview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1F044C38-11A0-4051-9DF8-A3AFA85E16DC}" ma:internalName="LastPreviewTimeLookup" ma:readOnly="true" ma:showField="LastPreview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1F044C38-11A0-4051-9DF8-A3AFA85E16DC}" ma:internalName="LastPreviewVersionLookup" ma:readOnly="true" ma:showField="LastPreview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1F044C38-11A0-4051-9DF8-A3AFA85E16DC}" ma:internalName="LastPublishErrorLookup" ma:readOnly="true" ma:showField="LastPublish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1F044C38-11A0-4051-9DF8-A3AFA85E16DC}" ma:internalName="LastPublishResultLookup" ma:readOnly="true" ma:showField="LastPublish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1F044C38-11A0-4051-9DF8-A3AFA85E16DC}" ma:internalName="LastPublishAttemptDateLookup" ma:readOnly="true" ma:showField="LastPublish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1F044C38-11A0-4051-9DF8-A3AFA85E16DC}" ma:internalName="LastPublishedByLookup" ma:readOnly="true" ma:showField="LastPublish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1F044C38-11A0-4051-9DF8-A3AFA85E16DC}" ma:internalName="LastPublishTimeLookup" ma:readOnly="true" ma:showField="LastPublish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1F044C38-11A0-4051-9DF8-A3AFA85E16DC}" ma:internalName="LastPublishVersionLookup" ma:readOnly="true" ma:showField="LastPublish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AC64899A-88C0-4725-BCFC-902FA402DE74}" ma:internalName="LocLastLocAttemptVersionLookup" ma:readOnly="false" ma:showField="LastLocAttemptVersion" ma:web="2958f784-0ef9-4616-b22d-512a8cad1f0d">
      <xsd:simpleType>
        <xsd:restriction base="dms:Lookup"/>
      </xsd:simpleType>
    </xsd:element>
    <xsd:element name="LocLastLocAttemptVersionTypeLookup" ma:index="72" nillable="true" ma:displayName="Loc Last Loc Attempt Version Type" ma:default="" ma:list="{AC64899A-88C0-4725-BCFC-902FA402DE74}" ma:internalName="LocLastLocAttemptVersionTypeLookup" ma:readOnly="true" ma:showField="LastLocAttemptVersionType" ma:web="2958f784-0ef9-4616-b22d-512a8cad1f0d">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AC64899A-88C0-4725-BCFC-902FA402DE74}" ma:internalName="LocNewPublishedVersionLookup" ma:readOnly="true" ma:showField="NewPublishedVersion" ma:web="2958f784-0ef9-4616-b22d-512a8cad1f0d">
      <xsd:simpleType>
        <xsd:restriction base="dms:Lookup"/>
      </xsd:simpleType>
    </xsd:element>
    <xsd:element name="LocOverallHandbackStatusLookup" ma:index="76" nillable="true" ma:displayName="Loc Overall Handback Status" ma:default="" ma:list="{AC64899A-88C0-4725-BCFC-902FA402DE74}" ma:internalName="LocOverallHandbackStatusLookup" ma:readOnly="true" ma:showField="OverallHandbackStatus" ma:web="2958f784-0ef9-4616-b22d-512a8cad1f0d">
      <xsd:simpleType>
        <xsd:restriction base="dms:Lookup"/>
      </xsd:simpleType>
    </xsd:element>
    <xsd:element name="LocOverallLocStatusLookup" ma:index="77" nillable="true" ma:displayName="Loc Overall Localize Status" ma:default="" ma:list="{AC64899A-88C0-4725-BCFC-902FA402DE74}" ma:internalName="LocOverallLocStatusLookup" ma:readOnly="true" ma:showField="OverallLocStatus" ma:web="2958f784-0ef9-4616-b22d-512a8cad1f0d">
      <xsd:simpleType>
        <xsd:restriction base="dms:Lookup"/>
      </xsd:simpleType>
    </xsd:element>
    <xsd:element name="LocOverallPreviewStatusLookup" ma:index="78" nillable="true" ma:displayName="Loc Overall Preview Status" ma:default="" ma:list="{AC64899A-88C0-4725-BCFC-902FA402DE74}" ma:internalName="LocOverallPreviewStatusLookup" ma:readOnly="true" ma:showField="OverallPreviewStatus" ma:web="2958f784-0ef9-4616-b22d-512a8cad1f0d">
      <xsd:simpleType>
        <xsd:restriction base="dms:Lookup"/>
      </xsd:simpleType>
    </xsd:element>
    <xsd:element name="LocOverallPublishStatusLookup" ma:index="79" nillable="true" ma:displayName="Loc Overall Publish Status" ma:default="" ma:list="{AC64899A-88C0-4725-BCFC-902FA402DE74}" ma:internalName="LocOverallPublishStatusLookup" ma:readOnly="true" ma:showField="OverallPublishStatus" ma:web="2958f784-0ef9-4616-b22d-512a8cad1f0d">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AC64899A-88C0-4725-BCFC-902FA402DE74}" ma:internalName="LocProcessedForHandoffsLookup" ma:readOnly="true" ma:showField="ProcessedForHandoffs" ma:web="2958f784-0ef9-4616-b22d-512a8cad1f0d">
      <xsd:simpleType>
        <xsd:restriction base="dms:Lookup"/>
      </xsd:simpleType>
    </xsd:element>
    <xsd:element name="LocProcessedForMarketsLookup" ma:index="82" nillable="true" ma:displayName="Loc Processed For Markets" ma:default="" ma:list="{AC64899A-88C0-4725-BCFC-902FA402DE74}" ma:internalName="LocProcessedForMarketsLookup" ma:readOnly="true" ma:showField="ProcessedForMarkets" ma:web="2958f784-0ef9-4616-b22d-512a8cad1f0d">
      <xsd:simpleType>
        <xsd:restriction base="dms:Lookup"/>
      </xsd:simpleType>
    </xsd:element>
    <xsd:element name="LocPublishedDependentAssetsLookup" ma:index="83" nillable="true" ma:displayName="Loc Published Dependent Assets" ma:default="" ma:list="{AC64899A-88C0-4725-BCFC-902FA402DE74}" ma:internalName="LocPublishedDependentAssetsLookup" ma:readOnly="true" ma:showField="PublishedDependentAssets" ma:web="2958f784-0ef9-4616-b22d-512a8cad1f0d">
      <xsd:simpleType>
        <xsd:restriction base="dms:Lookup"/>
      </xsd:simpleType>
    </xsd:element>
    <xsd:element name="LocPublishedLinkedAssetsLookup" ma:index="84" nillable="true" ma:displayName="Loc Published Linked Assets" ma:default="" ma:list="{AC64899A-88C0-4725-BCFC-902FA402DE74}" ma:internalName="LocPublishedLinkedAssetsLookup" ma:readOnly="true" ma:showField="PublishedLinkedAssets" ma:web="2958f784-0ef9-4616-b22d-512a8cad1f0d">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251ee2d3-c117-4524-b3f1-1010c3cab2a3}"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8D80075B-F8CE-48D6-9BD2-D195F7E115A9}" ma:internalName="Markets" ma:readOnly="false" ma:showField="MarketNa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1F044C38-11A0-4051-9DF8-A3AFA85E16DC}" ma:internalName="NumOfRatingsLookup" ma:readOnly="true" ma:showField="NumOfRating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1F044C38-11A0-4051-9DF8-A3AFA85E16DC}" ma:internalName="PublishStatusLookup" ma:readOnly="false" ma:showField="PublishStatu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654e2ea7-8c43-4b3c-9db4-bd71f7cfe4f4}"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33f01220-6030-4880-975f-b9ea0de09f53}" ma:internalName="TaxCatchAll" ma:showField="CatchAllData"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33f01220-6030-4880-975f-b9ea0de09f53}" ma:internalName="TaxCatchAllLabel" ma:readOnly="true" ma:showField="CatchAllDataLabel"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5acd76-e9f3-4601-9d69-91f53ab96ae6"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2958f784-0ef9-4616-b22d-512a8cad1f0d" xsi:nil="true"/>
    <AssetExpire xmlns="2958f784-0ef9-4616-b22d-512a8cad1f0d">2029-01-01T08:00:00+00:00</AssetExpire>
    <CampaignTagsTaxHTField0 xmlns="2958f784-0ef9-4616-b22d-512a8cad1f0d">
      <Terms xmlns="http://schemas.microsoft.com/office/infopath/2007/PartnerControls"/>
    </CampaignTagsTaxHTField0>
    <IntlLangReviewDate xmlns="2958f784-0ef9-4616-b22d-512a8cad1f0d" xsi:nil="true"/>
    <TPFriendlyName xmlns="2958f784-0ef9-4616-b22d-512a8cad1f0d" xsi:nil="true"/>
    <IntlLangReview xmlns="2958f784-0ef9-4616-b22d-512a8cad1f0d">false</IntlLangReview>
    <LocLastLocAttemptVersionLookup xmlns="2958f784-0ef9-4616-b22d-512a8cad1f0d">845883</LocLastLocAttemptVersionLookup>
    <PolicheckWords xmlns="2958f784-0ef9-4616-b22d-512a8cad1f0d" xsi:nil="true"/>
    <SubmitterId xmlns="2958f784-0ef9-4616-b22d-512a8cad1f0d" xsi:nil="true"/>
    <AcquiredFrom xmlns="2958f784-0ef9-4616-b22d-512a8cad1f0d">Internal MS</AcquiredFrom>
    <EditorialStatus xmlns="2958f784-0ef9-4616-b22d-512a8cad1f0d" xsi:nil="true"/>
    <Markets xmlns="2958f784-0ef9-4616-b22d-512a8cad1f0d"/>
    <OriginAsset xmlns="2958f784-0ef9-4616-b22d-512a8cad1f0d" xsi:nil="true"/>
    <AssetStart xmlns="2958f784-0ef9-4616-b22d-512a8cad1f0d">2012-06-28T22:28:09+00:00</AssetStart>
    <FriendlyTitle xmlns="2958f784-0ef9-4616-b22d-512a8cad1f0d" xsi:nil="true"/>
    <MarketSpecific xmlns="2958f784-0ef9-4616-b22d-512a8cad1f0d">false</MarketSpecific>
    <TPNamespace xmlns="2958f784-0ef9-4616-b22d-512a8cad1f0d" xsi:nil="true"/>
    <PublishStatusLookup xmlns="2958f784-0ef9-4616-b22d-512a8cad1f0d">
      <Value>667659</Value>
    </PublishStatusLookup>
    <APAuthor xmlns="2958f784-0ef9-4616-b22d-512a8cad1f0d">
      <UserInfo>
        <DisplayName/>
        <AccountId>2566</AccountId>
        <AccountType/>
      </UserInfo>
    </APAuthor>
    <TPCommandLine xmlns="2958f784-0ef9-4616-b22d-512a8cad1f0d" xsi:nil="true"/>
    <IntlLangReviewer xmlns="2958f784-0ef9-4616-b22d-512a8cad1f0d" xsi:nil="true"/>
    <OpenTemplate xmlns="2958f784-0ef9-4616-b22d-512a8cad1f0d">true</OpenTemplate>
    <CSXSubmissionDate xmlns="2958f784-0ef9-4616-b22d-512a8cad1f0d" xsi:nil="true"/>
    <TaxCatchAll xmlns="2958f784-0ef9-4616-b22d-512a8cad1f0d"/>
    <Manager xmlns="2958f784-0ef9-4616-b22d-512a8cad1f0d" xsi:nil="true"/>
    <NumericId xmlns="2958f784-0ef9-4616-b22d-512a8cad1f0d" xsi:nil="true"/>
    <ParentAssetId xmlns="2958f784-0ef9-4616-b22d-512a8cad1f0d" xsi:nil="true"/>
    <OriginalSourceMarket xmlns="2958f784-0ef9-4616-b22d-512a8cad1f0d">english</OriginalSourceMarket>
    <ApprovalStatus xmlns="2958f784-0ef9-4616-b22d-512a8cad1f0d">InProgress</ApprovalStatus>
    <TPComponent xmlns="2958f784-0ef9-4616-b22d-512a8cad1f0d" xsi:nil="true"/>
    <EditorialTags xmlns="2958f784-0ef9-4616-b22d-512a8cad1f0d" xsi:nil="true"/>
    <TPExecutable xmlns="2958f784-0ef9-4616-b22d-512a8cad1f0d" xsi:nil="true"/>
    <TPLaunchHelpLink xmlns="2958f784-0ef9-4616-b22d-512a8cad1f0d" xsi:nil="true"/>
    <LocComments xmlns="2958f784-0ef9-4616-b22d-512a8cad1f0d" xsi:nil="true"/>
    <LocRecommendedHandoff xmlns="2958f784-0ef9-4616-b22d-512a8cad1f0d" xsi:nil="true"/>
    <SourceTitle xmlns="2958f784-0ef9-4616-b22d-512a8cad1f0d" xsi:nil="true"/>
    <CSXUpdate xmlns="2958f784-0ef9-4616-b22d-512a8cad1f0d">false</CSXUpdate>
    <IntlLocPriority xmlns="2958f784-0ef9-4616-b22d-512a8cad1f0d" xsi:nil="true"/>
    <UAProjectedTotalWords xmlns="2958f784-0ef9-4616-b22d-512a8cad1f0d" xsi:nil="true"/>
    <AssetType xmlns="2958f784-0ef9-4616-b22d-512a8cad1f0d" xsi:nil="true"/>
    <MachineTranslated xmlns="2958f784-0ef9-4616-b22d-512a8cad1f0d">false</MachineTranslated>
    <OutputCachingOn xmlns="2958f784-0ef9-4616-b22d-512a8cad1f0d">false</OutputCachingOn>
    <TemplateStatus xmlns="2958f784-0ef9-4616-b22d-512a8cad1f0d">Complete</TemplateStatus>
    <IsSearchable xmlns="2958f784-0ef9-4616-b22d-512a8cad1f0d">false</IsSearchable>
    <ContentItem xmlns="2958f784-0ef9-4616-b22d-512a8cad1f0d" xsi:nil="true"/>
    <HandoffToMSDN xmlns="2958f784-0ef9-4616-b22d-512a8cad1f0d" xsi:nil="true"/>
    <ShowIn xmlns="2958f784-0ef9-4616-b22d-512a8cad1f0d">Show everywhere</ShowIn>
    <ThumbnailAssetId xmlns="2958f784-0ef9-4616-b22d-512a8cad1f0d" xsi:nil="true"/>
    <UALocComments xmlns="2958f784-0ef9-4616-b22d-512a8cad1f0d" xsi:nil="true"/>
    <UALocRecommendation xmlns="2958f784-0ef9-4616-b22d-512a8cad1f0d">Localize</UALocRecommendation>
    <LastModifiedDateTime xmlns="2958f784-0ef9-4616-b22d-512a8cad1f0d" xsi:nil="true"/>
    <LegacyData xmlns="2958f784-0ef9-4616-b22d-512a8cad1f0d" xsi:nil="true"/>
    <LocManualTestRequired xmlns="2958f784-0ef9-4616-b22d-512a8cad1f0d">false</LocManualTestRequired>
    <LocMarketGroupTiers2 xmlns="2958f784-0ef9-4616-b22d-512a8cad1f0d" xsi:nil="true"/>
    <ClipArtFilename xmlns="2958f784-0ef9-4616-b22d-512a8cad1f0d" xsi:nil="true"/>
    <TPApplication xmlns="2958f784-0ef9-4616-b22d-512a8cad1f0d" xsi:nil="true"/>
    <CSXHash xmlns="2958f784-0ef9-4616-b22d-512a8cad1f0d" xsi:nil="true"/>
    <DirectSourceMarket xmlns="2958f784-0ef9-4616-b22d-512a8cad1f0d">english</DirectSourceMarket>
    <PrimaryImageGen xmlns="2958f784-0ef9-4616-b22d-512a8cad1f0d">false</PrimaryImageGen>
    <PlannedPubDate xmlns="2958f784-0ef9-4616-b22d-512a8cad1f0d" xsi:nil="true"/>
    <CSXSubmissionMarket xmlns="2958f784-0ef9-4616-b22d-512a8cad1f0d" xsi:nil="true"/>
    <Downloads xmlns="2958f784-0ef9-4616-b22d-512a8cad1f0d">0</Downloads>
    <ArtSampleDocs xmlns="2958f784-0ef9-4616-b22d-512a8cad1f0d" xsi:nil="true"/>
    <TrustLevel xmlns="2958f784-0ef9-4616-b22d-512a8cad1f0d">1 Microsoft Managed Content</TrustLevel>
    <BlockPublish xmlns="2958f784-0ef9-4616-b22d-512a8cad1f0d">false</BlockPublish>
    <TPLaunchHelpLinkType xmlns="2958f784-0ef9-4616-b22d-512a8cad1f0d">Template</TPLaunchHelpLinkType>
    <LocalizationTagsTaxHTField0 xmlns="2958f784-0ef9-4616-b22d-512a8cad1f0d">
      <Terms xmlns="http://schemas.microsoft.com/office/infopath/2007/PartnerControls"/>
    </LocalizationTagsTaxHTField0>
    <BusinessGroup xmlns="2958f784-0ef9-4616-b22d-512a8cad1f0d" xsi:nil="true"/>
    <Providers xmlns="2958f784-0ef9-4616-b22d-512a8cad1f0d" xsi:nil="true"/>
    <TemplateTemplateType xmlns="2958f784-0ef9-4616-b22d-512a8cad1f0d">Excel Spreadsheet Template</TemplateTemplateType>
    <TimesCloned xmlns="2958f784-0ef9-4616-b22d-512a8cad1f0d" xsi:nil="true"/>
    <TPAppVersion xmlns="2958f784-0ef9-4616-b22d-512a8cad1f0d" xsi:nil="true"/>
    <VoteCount xmlns="2958f784-0ef9-4616-b22d-512a8cad1f0d" xsi:nil="true"/>
    <AverageRating xmlns="2958f784-0ef9-4616-b22d-512a8cad1f0d" xsi:nil="true"/>
    <FeatureTagsTaxHTField0 xmlns="2958f784-0ef9-4616-b22d-512a8cad1f0d">
      <Terms xmlns="http://schemas.microsoft.com/office/infopath/2007/PartnerControls"/>
    </FeatureTagsTaxHTField0>
    <Provider xmlns="2958f784-0ef9-4616-b22d-512a8cad1f0d" xsi:nil="true"/>
    <UACurrentWords xmlns="2958f784-0ef9-4616-b22d-512a8cad1f0d" xsi:nil="true"/>
    <AssetId xmlns="2958f784-0ef9-4616-b22d-512a8cad1f0d">TP102929977</AssetId>
    <TPClientViewer xmlns="2958f784-0ef9-4616-b22d-512a8cad1f0d" xsi:nil="true"/>
    <DSATActionTaken xmlns="2958f784-0ef9-4616-b22d-512a8cad1f0d" xsi:nil="true"/>
    <APEditor xmlns="2958f784-0ef9-4616-b22d-512a8cad1f0d">
      <UserInfo>
        <DisplayName/>
        <AccountId xsi:nil="true"/>
        <AccountType/>
      </UserInfo>
    </APEditor>
    <TPInstallLocation xmlns="2958f784-0ef9-4616-b22d-512a8cad1f0d" xsi:nil="true"/>
    <OOCacheId xmlns="2958f784-0ef9-4616-b22d-512a8cad1f0d" xsi:nil="true"/>
    <IsDeleted xmlns="2958f784-0ef9-4616-b22d-512a8cad1f0d">false</IsDeleted>
    <PublishTargets xmlns="2958f784-0ef9-4616-b22d-512a8cad1f0d">OfficeOnlineVNext</PublishTargets>
    <ApprovalLog xmlns="2958f784-0ef9-4616-b22d-512a8cad1f0d" xsi:nil="true"/>
    <BugNumber xmlns="2958f784-0ef9-4616-b22d-512a8cad1f0d" xsi:nil="true"/>
    <CrawlForDependencies xmlns="2958f784-0ef9-4616-b22d-512a8cad1f0d">false</CrawlForDependencies>
    <InternalTagsTaxHTField0 xmlns="2958f784-0ef9-4616-b22d-512a8cad1f0d">
      <Terms xmlns="http://schemas.microsoft.com/office/infopath/2007/PartnerControls"/>
    </InternalTagsTaxHTField0>
    <LastHandOff xmlns="2958f784-0ef9-4616-b22d-512a8cad1f0d" xsi:nil="true"/>
    <Milestone xmlns="2958f784-0ef9-4616-b22d-512a8cad1f0d" xsi:nil="true"/>
    <OriginalRelease xmlns="2958f784-0ef9-4616-b22d-512a8cad1f0d">15</OriginalRelease>
    <RecommendationsModifier xmlns="2958f784-0ef9-4616-b22d-512a8cad1f0d" xsi:nil="true"/>
    <ScenarioTagsTaxHTField0 xmlns="2958f784-0ef9-4616-b22d-512a8cad1f0d">
      <Terms xmlns="http://schemas.microsoft.com/office/infopath/2007/PartnerControls"/>
    </ScenarioTagsTaxHTField0>
    <UANotes xmlns="2958f784-0ef9-4616-b22d-512a8cad1f0d" xsi:nil="true"/>
    <Description0 xmlns="fb5acd76-e9f3-4601-9d69-91f53ab96ae6" xsi:nil="true"/>
    <Component xmlns="fb5acd76-e9f3-4601-9d69-91f53ab96ae6"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34A80F6-F2F7-4196-A8B3-38B903A1D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8f784-0ef9-4616-b22d-512a8cad1f0d"/>
    <ds:schemaRef ds:uri="fb5acd76-e9f3-4601-9d69-91f53ab96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480B7C-74B5-4356-BE3E-F349192742C6}">
  <ds:schemaRefs>
    <ds:schemaRef ds:uri="http://schemas.microsoft.com/office/2006/metadata/properties"/>
    <ds:schemaRef ds:uri="http://schemas.microsoft.com/office/infopath/2007/PartnerControls"/>
    <ds:schemaRef ds:uri="2958f784-0ef9-4616-b22d-512a8cad1f0d"/>
    <ds:schemaRef ds:uri="fb5acd76-e9f3-4601-9d69-91f53ab96ae6"/>
  </ds:schemaRefs>
</ds:datastoreItem>
</file>

<file path=customXml/itemProps3.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Escala de tiempo del proyecto</vt:lpstr>
      <vt:lpstr>cálc</vt:lpstr>
      <vt:lpstr>'Escala de tiempo del proyecto'!Área_de_impresión</vt:lpstr>
      <vt:lpstr>DesplazamientoVentana</vt:lpstr>
      <vt:lpstr>FechaDeInicio</vt:lpstr>
      <vt:lpstr>VentanaDías</vt:lpstr>
      <vt:lpstr>VentanaFechalnicio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2011-09-08T16:30:30Z</dcterms:created>
  <dcterms:modified xsi:type="dcterms:W3CDTF">2019-05-09T15:54:54Z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0x010100DE95A0C693CEB341887D38A4A2B58B45040072C752107C5A7B47AA91A1EE638E6F1F</vt:lpwstr>
  </property>
  <property fmtid="{D5CDD505-2E9C-101B-9397-08002B2CF9AE}" pid="3" name="HiddenCategoryTags">
    <vt:lpwstr/>
  </property>
  <property fmtid="{D5CDD505-2E9C-101B-9397-08002B2CF9AE}" pid="4" name="InternalTags">
    <vt:lpwstr/>
  </property>
  <property fmtid="{D5CDD505-2E9C-101B-9397-08002B2CF9AE}" pid="5" name="FeatureTags">
    <vt:lpwstr/>
  </property>
  <property fmtid="{D5CDD505-2E9C-101B-9397-08002B2CF9AE}" pid="6" name="LocalizationTags">
    <vt:lpwstr/>
  </property>
  <property fmtid="{D5CDD505-2E9C-101B-9397-08002B2CF9AE}" pid="7" name="CategoryTags">
    <vt:lpwstr/>
  </property>
  <property fmtid="{D5CDD505-2E9C-101B-9397-08002B2CF9AE}" pid="8" name="CategoryTagsTaxHTField0">
    <vt:lpwstr/>
  </property>
  <property fmtid="{D5CDD505-2E9C-101B-9397-08002B2CF9AE}" pid="9" name="CampaignTags">
    <vt:lpwstr/>
  </property>
  <property fmtid="{D5CDD505-2E9C-101B-9397-08002B2CF9AE}" pid="10" name="HiddenCategoryTagsTaxHTField0">
    <vt:lpwstr/>
  </property>
  <property fmtid="{D5CDD505-2E9C-101B-9397-08002B2CF9AE}" pid="11" name="ScenarioTags">
    <vt:lpwstr/>
  </property>
</Properties>
</file>