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26" i="1" l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27" i="1"/>
  <c r="G28" i="1"/>
  <c r="G30" i="1"/>
  <c r="G31" i="1"/>
  <c r="G36" i="1"/>
  <c r="G37" i="1"/>
  <c r="G40" i="1"/>
  <c r="G41" i="1"/>
  <c r="F8" i="1"/>
  <c r="F9" i="1"/>
  <c r="F10" i="1"/>
  <c r="F11" i="1"/>
  <c r="F12" i="1"/>
  <c r="F13" i="1"/>
  <c r="F14" i="1"/>
  <c r="F15" i="1"/>
  <c r="F16" i="1"/>
  <c r="G16" i="1" s="1"/>
  <c r="F17" i="1"/>
  <c r="F19" i="1"/>
  <c r="F20" i="1"/>
  <c r="F21" i="1"/>
  <c r="F22" i="1"/>
  <c r="F23" i="1"/>
  <c r="F24" i="1"/>
  <c r="F26" i="1"/>
  <c r="F27" i="1"/>
  <c r="F28" i="1"/>
  <c r="F29" i="1"/>
  <c r="G29" i="1" s="1"/>
  <c r="F30" i="1"/>
  <c r="F31" i="1"/>
  <c r="F32" i="1"/>
  <c r="G32" i="1" s="1"/>
  <c r="F34" i="1"/>
  <c r="G34" i="1" s="1"/>
  <c r="F36" i="1"/>
  <c r="F37" i="1"/>
  <c r="F40" i="1"/>
  <c r="F41" i="1"/>
  <c r="I42" i="1" l="1"/>
  <c r="F7" i="1"/>
  <c r="G7" i="1" s="1"/>
  <c r="D49" i="1"/>
  <c r="E47" i="1"/>
  <c r="E46" i="1"/>
  <c r="E45" i="1"/>
  <c r="I43" i="1" l="1"/>
  <c r="I44" i="1" s="1"/>
  <c r="I48" i="1" s="1"/>
</calcChain>
</file>

<file path=xl/comments1.xml><?xml version="1.0" encoding="utf-8"?>
<comments xmlns="http://schemas.openxmlformats.org/spreadsheetml/2006/main">
  <authors>
    <author>Autor</author>
  </authors>
  <commentList>
    <comment ref="I42" authorId="0" shapeId="0">
      <text>
        <r>
          <rPr>
            <sz val="10"/>
            <color indexed="81"/>
            <rFont val="Tahoma"/>
            <family val="2"/>
          </rPr>
          <t>Total List Price</t>
        </r>
      </text>
    </comment>
    <comment ref="I48" authorId="0" shapeId="0">
      <text>
        <r>
          <rPr>
            <sz val="10"/>
            <color indexed="81"/>
            <rFont val="Tahoma"/>
            <family val="2"/>
          </rPr>
          <t xml:space="preserve">This price includes all discounts.
</t>
        </r>
      </text>
    </comment>
  </commentList>
</comments>
</file>

<file path=xl/sharedStrings.xml><?xml version="1.0" encoding="utf-8"?>
<sst xmlns="http://schemas.openxmlformats.org/spreadsheetml/2006/main" count="80" uniqueCount="79">
  <si>
    <t>Qty.</t>
  </si>
  <si>
    <t>Part Number</t>
  </si>
  <si>
    <t>Description</t>
  </si>
  <si>
    <t>List            Price Ea.</t>
  </si>
  <si>
    <t>Extended   List  Price</t>
  </si>
  <si>
    <t>Distributor Prices</t>
  </si>
  <si>
    <t>Head End</t>
  </si>
  <si>
    <t>Net</t>
  </si>
  <si>
    <t>Extended Net</t>
  </si>
  <si>
    <t>351000</t>
  </si>
  <si>
    <t>Branch Regional Controller ( 75% loading)</t>
  </si>
  <si>
    <t>351003</t>
  </si>
  <si>
    <t>Power Supply w/ Battery Backup</t>
  </si>
  <si>
    <t>351004</t>
  </si>
  <si>
    <t>8 port Ethernet Switch wPOE (Estimated count)</t>
  </si>
  <si>
    <t>351010</t>
  </si>
  <si>
    <t>Responder Network Concentrator</t>
  </si>
  <si>
    <t>NC2828</t>
  </si>
  <si>
    <t>28x28 Wall Mounting Cabinet</t>
  </si>
  <si>
    <t>351200</t>
  </si>
  <si>
    <t>Nurse Console</t>
  </si>
  <si>
    <t>352000</t>
  </si>
  <si>
    <t>Corridor Light - 4 pos.</t>
  </si>
  <si>
    <t>352020</t>
  </si>
  <si>
    <t>Domeless Corridor Controller</t>
  </si>
  <si>
    <t>354001</t>
  </si>
  <si>
    <t xml:space="preserve">Pull-cord station  </t>
  </si>
  <si>
    <t>Software</t>
  </si>
  <si>
    <t>355000</t>
  </si>
  <si>
    <t>R5Ware Firmware Diagnostic Software</t>
  </si>
  <si>
    <t>355001</t>
  </si>
  <si>
    <t>Interface - Pocket Page - 25 Beds</t>
  </si>
  <si>
    <t>355002</t>
  </si>
  <si>
    <t>Interface -Telephone - 25 Beds</t>
  </si>
  <si>
    <t>366102</t>
  </si>
  <si>
    <t>PC Console (R5 Apps) - 25 beds</t>
  </si>
  <si>
    <t>366104</t>
  </si>
  <si>
    <t>Staff Assignment Client - 25 Beds</t>
  </si>
  <si>
    <t>366200</t>
  </si>
  <si>
    <t>Reports Manager - 25 Beds</t>
  </si>
  <si>
    <t>ACCESSORIES</t>
  </si>
  <si>
    <t>350018</t>
  </si>
  <si>
    <t>Responder 8-pin SL Connector (Pack of 100)</t>
  </si>
  <si>
    <t>350002</t>
  </si>
  <si>
    <t>L-Net T-Tap Module (Pack of 25)</t>
  </si>
  <si>
    <t>350003</t>
  </si>
  <si>
    <t>L-Net Termination Resister (Pack of 10) (Count -Estimate Only)</t>
  </si>
  <si>
    <t>350006</t>
  </si>
  <si>
    <t>Crimping tool Adapter</t>
  </si>
  <si>
    <t>350007</t>
  </si>
  <si>
    <t>Station Removal Tool</t>
  </si>
  <si>
    <t>Pillow Speakers/Call Cords</t>
  </si>
  <si>
    <t>Training</t>
  </si>
  <si>
    <t>IT Administration Training/ less expenses</t>
  </si>
  <si>
    <t>HCTRNDAY</t>
  </si>
  <si>
    <t>Prof. Srvc. Training Day</t>
  </si>
  <si>
    <t>Additional Rauland Items</t>
  </si>
  <si>
    <t>Non-Rauland Items</t>
  </si>
  <si>
    <t>* Prices not in printed Price List are subject to change.</t>
  </si>
  <si>
    <t xml:space="preserve">Responder 5 Suggested List Total: </t>
  </si>
  <si>
    <t xml:space="preserve">Distributor Discount: </t>
  </si>
  <si>
    <t>Discounted Price:</t>
  </si>
  <si>
    <t xml:space="preserve">Customer Responder 5 Total: </t>
  </si>
  <si>
    <t>See Below</t>
  </si>
  <si>
    <t>353001</t>
  </si>
  <si>
    <t>Enhanced Single Patient Stn</t>
  </si>
  <si>
    <t>354017</t>
  </si>
  <si>
    <t xml:space="preserve">Staff Registration Station </t>
  </si>
  <si>
    <t>NCLV240</t>
  </si>
  <si>
    <t>Low Voltage Light Control 240V</t>
  </si>
  <si>
    <t>350005</t>
  </si>
  <si>
    <t>M-Net Divider Module (Count -Estimate Only)</t>
  </si>
  <si>
    <t>CCDIN3</t>
  </si>
  <si>
    <t>Handheld DIN Pendant w/2 Lights</t>
  </si>
  <si>
    <t>12 AWG</t>
  </si>
  <si>
    <t>Cable energia Power Common - #12 AWG (200m)</t>
  </si>
  <si>
    <t>Cat5e</t>
  </si>
  <si>
    <t>Cable UTP4-Pair Cat5 Ethernet cable (300m)</t>
  </si>
  <si>
    <t>PRESUPUESTO HOSPITAL FELIX BULNES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</si>
</sst>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&quot;$&quot;#,##0.00"/>
    <numFmt numFmtId="166" formatCode="&quot;$&quot;#,##0_);\(&quot;$&quot;#,##0\)"/>
    <numFmt numFmtId="167" formatCode="&quot;$&quot;#,##0.00_);\(&quot;$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2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horizontal="left" vertical="center"/>
    </xf>
    <xf numFmtId="2" fontId="5" fillId="0" borderId="12" xfId="0" applyNumberFormat="1" applyFont="1" applyBorder="1" applyAlignment="1" applyProtection="1">
      <alignment horizontal="right" wrapText="1"/>
    </xf>
    <xf numFmtId="2" fontId="5" fillId="0" borderId="12" xfId="0" applyNumberFormat="1" applyFont="1" applyFill="1" applyBorder="1" applyAlignment="1" applyProtection="1">
      <alignment horizontal="right" wrapText="1"/>
    </xf>
    <xf numFmtId="2" fontId="5" fillId="0" borderId="13" xfId="0" applyNumberFormat="1" applyFont="1" applyFill="1" applyBorder="1" applyAlignment="1" applyProtection="1">
      <alignment horizontal="right" wrapText="1"/>
    </xf>
    <xf numFmtId="0" fontId="5" fillId="4" borderId="12" xfId="0" applyFont="1" applyFill="1" applyBorder="1" applyAlignment="1" applyProtection="1">
      <alignment horizontal="left"/>
    </xf>
    <xf numFmtId="165" fontId="2" fillId="5" borderId="14" xfId="0" applyNumberFormat="1" applyFont="1" applyFill="1" applyBorder="1" applyAlignment="1" applyProtection="1">
      <alignment horizontal="center" vertical="center"/>
    </xf>
    <xf numFmtId="10" fontId="2" fillId="5" borderId="1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/>
      <protection locked="0"/>
    </xf>
    <xf numFmtId="9" fontId="6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/>
    <xf numFmtId="166" fontId="7" fillId="0" borderId="15" xfId="0" applyNumberFormat="1" applyFont="1" applyBorder="1" applyAlignment="1"/>
    <xf numFmtId="165" fontId="2" fillId="5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0" borderId="15" xfId="0" applyFont="1" applyBorder="1" applyAlignment="1"/>
    <xf numFmtId="167" fontId="2" fillId="5" borderId="3" xfId="1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65" fontId="7" fillId="5" borderId="14" xfId="0" applyNumberFormat="1" applyFont="1" applyFill="1" applyBorder="1" applyAlignment="1" applyProtection="1">
      <alignment horizontal="center" vertical="center"/>
    </xf>
    <xf numFmtId="0" fontId="11" fillId="7" borderId="11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9" fillId="6" borderId="0" xfId="0" applyFont="1" applyFill="1" applyAlignment="1">
      <alignment horizontal="center" wrapText="1"/>
    </xf>
    <xf numFmtId="0" fontId="5" fillId="0" borderId="0" xfId="0" applyFont="1" applyBorder="1" applyAlignment="1" applyProtection="1">
      <alignment horizontal="left" vertical="top" wrapText="1"/>
    </xf>
    <xf numFmtId="0" fontId="0" fillId="0" borderId="0" xfId="0" applyFill="1"/>
    <xf numFmtId="165" fontId="2" fillId="5" borderId="10" xfId="0" applyNumberFormat="1" applyFont="1" applyFill="1" applyBorder="1" applyAlignment="1" applyProtection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5" fillId="3" borderId="18" xfId="0" applyNumberFormat="1" applyFont="1" applyFill="1" applyBorder="1" applyAlignment="1" applyProtection="1">
      <alignment horizontal="left"/>
    </xf>
    <xf numFmtId="2" fontId="5" fillId="0" borderId="19" xfId="0" applyNumberFormat="1" applyFont="1" applyFill="1" applyBorder="1" applyAlignment="1" applyProtection="1">
      <alignment horizontal="right" wrapText="1"/>
    </xf>
    <xf numFmtId="1" fontId="5" fillId="4" borderId="18" xfId="0" applyNumberFormat="1" applyFont="1" applyFill="1" applyBorder="1" applyAlignment="1" applyProtection="1">
      <alignment horizontal="left"/>
    </xf>
    <xf numFmtId="1" fontId="5" fillId="3" borderId="20" xfId="0" applyNumberFormat="1" applyFont="1" applyFill="1" applyBorder="1" applyAlignment="1" applyProtection="1">
      <alignment horizontal="left"/>
    </xf>
    <xf numFmtId="0" fontId="5" fillId="3" borderId="21" xfId="0" applyFont="1" applyFill="1" applyBorder="1" applyAlignment="1" applyProtection="1">
      <alignment horizontal="left"/>
    </xf>
    <xf numFmtId="0" fontId="5" fillId="0" borderId="21" xfId="0" applyFont="1" applyFill="1" applyBorder="1" applyAlignment="1" applyProtection="1">
      <alignment horizontal="left" vertical="center"/>
    </xf>
    <xf numFmtId="2" fontId="5" fillId="0" borderId="21" xfId="0" applyNumberFormat="1" applyFont="1" applyBorder="1" applyAlignment="1" applyProtection="1">
      <alignment horizontal="right" wrapText="1"/>
    </xf>
    <xf numFmtId="2" fontId="5" fillId="0" borderId="21" xfId="0" applyNumberFormat="1" applyFont="1" applyFill="1" applyBorder="1" applyAlignment="1" applyProtection="1">
      <alignment horizontal="right" wrapText="1"/>
    </xf>
    <xf numFmtId="2" fontId="5" fillId="0" borderId="22" xfId="0" applyNumberFormat="1" applyFont="1" applyFill="1" applyBorder="1" applyAlignment="1" applyProtection="1">
      <alignment horizontal="right" wrapText="1"/>
    </xf>
    <xf numFmtId="2" fontId="5" fillId="0" borderId="23" xfId="0" applyNumberFormat="1" applyFont="1" applyFill="1" applyBorder="1" applyAlignment="1" applyProtection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EDINA\Desktop\Auto%20Quot%20Clinica%20Vespucio%20Torre%20Nue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General Information"/>
      <sheetName val="Release Notes &amp; Tips"/>
      <sheetName val="IT Profile"/>
      <sheetName val="Labor_Installation"/>
      <sheetName val="End User Sheet"/>
      <sheetName val="ORDER"/>
      <sheetName val="Floor_#1"/>
      <sheetName val="Floor_#2"/>
      <sheetName val="Floor_#3"/>
      <sheetName val="Floor_#4"/>
      <sheetName val="Floor_#5"/>
      <sheetName val="Floor_#6"/>
      <sheetName val="Floor_#7"/>
      <sheetName val="Floor_#8"/>
      <sheetName val="Floor_#9"/>
      <sheetName val="Floor_#10"/>
      <sheetName val="Floor_#11"/>
      <sheetName val="Floor_#12"/>
      <sheetName val="Floor_#13"/>
      <sheetName val="Floor_#14"/>
      <sheetName val="Floor_#15"/>
      <sheetName val="Floor_#16"/>
      <sheetName val="Patient Rooms"/>
      <sheetName val="Stand Alone Sub Stations"/>
      <sheetName val="High Security Rooms"/>
      <sheetName val="OR_Rooms"/>
      <sheetName val="Staff_Duty"/>
      <sheetName val="Staff Terminal"/>
      <sheetName val="Bill of Materials"/>
      <sheetName val="Zone Lights"/>
      <sheetName val="Add'l_Accessories"/>
      <sheetName val="Floor_#17"/>
      <sheetName val="Floor_#18"/>
      <sheetName val="Floor_#19"/>
      <sheetName val="Floor_#20"/>
      <sheetName val="Floor_#21"/>
      <sheetName val="Floor_#22"/>
      <sheetName val="Floor_#23"/>
      <sheetName val="Floor_#24"/>
      <sheetName val="order_hack"/>
      <sheetName val="Server_Specs"/>
      <sheetName val="Add Rauland Items"/>
      <sheetName val="Non-Rauland Items"/>
      <sheetName val="Clocks"/>
      <sheetName val="2013"/>
    </sheetNames>
    <sheetDataSet>
      <sheetData sheetId="0"/>
      <sheetData sheetId="1"/>
      <sheetData sheetId="2"/>
      <sheetData sheetId="3"/>
      <sheetData sheetId="4">
        <row r="197">
          <cell r="D197">
            <v>445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51"/>
  <sheetViews>
    <sheetView tabSelected="1" zoomScale="70" zoomScaleNormal="70" workbookViewId="0">
      <selection activeCell="D15" sqref="D15"/>
    </sheetView>
  </sheetViews>
  <sheetFormatPr baseColWidth="10" defaultColWidth="9.140625" defaultRowHeight="15" x14ac:dyDescent="0.25"/>
  <cols>
    <col min="2" max="2" width="16.5703125" customWidth="1"/>
    <col min="3" max="3" width="15" bestFit="1" customWidth="1"/>
    <col min="4" max="4" width="64.85546875" bestFit="1" customWidth="1"/>
    <col min="5" max="5" width="10.85546875" hidden="1" customWidth="1"/>
    <col min="6" max="6" width="10.85546875" customWidth="1"/>
    <col min="7" max="7" width="12.7109375" bestFit="1" customWidth="1"/>
    <col min="8" max="8" width="12.85546875" bestFit="1" customWidth="1"/>
    <col min="9" max="9" width="16.7109375" bestFit="1" customWidth="1"/>
  </cols>
  <sheetData>
    <row r="1" spans="2:10" ht="15.75" thickBot="1" x14ac:dyDescent="0.3"/>
    <row r="2" spans="2:10" ht="27" thickBot="1" x14ac:dyDescent="0.45">
      <c r="B2" s="23" t="s">
        <v>78</v>
      </c>
      <c r="C2" s="24"/>
      <c r="D2" s="24"/>
      <c r="E2" s="24"/>
      <c r="F2" s="24"/>
      <c r="G2" s="24"/>
      <c r="H2" s="24"/>
      <c r="I2" s="25"/>
    </row>
    <row r="3" spans="2:10" ht="15.75" thickBot="1" x14ac:dyDescent="0.3"/>
    <row r="4" spans="2:10" x14ac:dyDescent="0.25">
      <c r="B4" s="51" t="s">
        <v>0</v>
      </c>
      <c r="C4" s="31" t="s">
        <v>1</v>
      </c>
      <c r="D4" s="33" t="s">
        <v>2</v>
      </c>
      <c r="E4" s="36" t="s">
        <v>3</v>
      </c>
      <c r="F4" s="36" t="s">
        <v>3</v>
      </c>
      <c r="G4" s="36" t="s">
        <v>4</v>
      </c>
      <c r="H4" s="39" t="s">
        <v>5</v>
      </c>
      <c r="I4" s="40"/>
      <c r="J4" s="26"/>
    </row>
    <row r="5" spans="2:10" ht="15.75" thickBot="1" x14ac:dyDescent="0.3">
      <c r="B5" s="52"/>
      <c r="C5" s="32"/>
      <c r="D5" s="34"/>
      <c r="E5" s="37"/>
      <c r="F5" s="37"/>
      <c r="G5" s="37"/>
      <c r="H5" s="41"/>
      <c r="I5" s="42"/>
      <c r="J5" s="26"/>
    </row>
    <row r="6" spans="2:10" ht="16.5" thickBot="1" x14ac:dyDescent="0.3">
      <c r="B6" s="28" t="s">
        <v>6</v>
      </c>
      <c r="C6" s="29"/>
      <c r="D6" s="35"/>
      <c r="E6" s="38"/>
      <c r="F6" s="38"/>
      <c r="G6" s="38"/>
      <c r="H6" s="1" t="s">
        <v>7</v>
      </c>
      <c r="I6" s="2" t="s">
        <v>8</v>
      </c>
      <c r="J6" s="26"/>
    </row>
    <row r="7" spans="2:10" ht="15.75" x14ac:dyDescent="0.25">
      <c r="B7" s="53">
        <v>8</v>
      </c>
      <c r="C7" s="3" t="s">
        <v>9</v>
      </c>
      <c r="D7" s="4" t="s">
        <v>10</v>
      </c>
      <c r="E7" s="5">
        <v>1812</v>
      </c>
      <c r="F7" s="5">
        <f>(E7*30%)+E7</f>
        <v>2355.6</v>
      </c>
      <c r="G7" s="6">
        <f>F7*B7</f>
        <v>18844.8</v>
      </c>
      <c r="H7" s="6"/>
      <c r="I7" s="54"/>
      <c r="J7" s="26"/>
    </row>
    <row r="8" spans="2:10" ht="15.75" x14ac:dyDescent="0.25">
      <c r="B8" s="53">
        <v>53</v>
      </c>
      <c r="C8" s="3" t="s">
        <v>11</v>
      </c>
      <c r="D8" s="4" t="s">
        <v>12</v>
      </c>
      <c r="E8" s="5">
        <v>1230</v>
      </c>
      <c r="F8" s="5">
        <f t="shared" ref="F8:F41" si="0">(E8*30%)+E8</f>
        <v>1599</v>
      </c>
      <c r="G8" s="6">
        <f t="shared" ref="G8:G41" si="1">F8*B8</f>
        <v>84747</v>
      </c>
      <c r="H8" s="6"/>
      <c r="I8" s="54"/>
      <c r="J8" s="26"/>
    </row>
    <row r="9" spans="2:10" ht="15.75" x14ac:dyDescent="0.25">
      <c r="B9" s="53">
        <v>8</v>
      </c>
      <c r="C9" s="3" t="s">
        <v>13</v>
      </c>
      <c r="D9" s="4" t="s">
        <v>14</v>
      </c>
      <c r="E9" s="5">
        <v>1090</v>
      </c>
      <c r="F9" s="5">
        <f t="shared" si="0"/>
        <v>1417</v>
      </c>
      <c r="G9" s="6">
        <f t="shared" si="1"/>
        <v>11336</v>
      </c>
      <c r="H9" s="6"/>
      <c r="I9" s="54"/>
      <c r="J9" s="26"/>
    </row>
    <row r="10" spans="2:10" ht="15.75" x14ac:dyDescent="0.25">
      <c r="B10" s="53">
        <v>2</v>
      </c>
      <c r="C10" s="3" t="s">
        <v>15</v>
      </c>
      <c r="D10" s="4" t="s">
        <v>16</v>
      </c>
      <c r="E10" s="5">
        <v>11531</v>
      </c>
      <c r="F10" s="5">
        <f t="shared" si="0"/>
        <v>14990.3</v>
      </c>
      <c r="G10" s="6">
        <f t="shared" si="1"/>
        <v>29980.6</v>
      </c>
      <c r="H10" s="6"/>
      <c r="I10" s="54"/>
      <c r="J10" s="26"/>
    </row>
    <row r="11" spans="2:10" ht="15.75" x14ac:dyDescent="0.25">
      <c r="B11" s="53">
        <v>14</v>
      </c>
      <c r="C11" s="3" t="s">
        <v>17</v>
      </c>
      <c r="D11" s="4" t="s">
        <v>18</v>
      </c>
      <c r="E11" s="5">
        <v>1599</v>
      </c>
      <c r="F11" s="5">
        <f t="shared" si="0"/>
        <v>2078.6999999999998</v>
      </c>
      <c r="G11" s="6">
        <f t="shared" si="1"/>
        <v>29101.799999999996</v>
      </c>
      <c r="H11" s="6"/>
      <c r="I11" s="54"/>
      <c r="J11" s="26"/>
    </row>
    <row r="12" spans="2:10" ht="15.75" x14ac:dyDescent="0.25">
      <c r="B12" s="53">
        <v>23</v>
      </c>
      <c r="C12" s="3" t="s">
        <v>19</v>
      </c>
      <c r="D12" s="4" t="s">
        <v>20</v>
      </c>
      <c r="E12" s="5">
        <v>2009</v>
      </c>
      <c r="F12" s="5">
        <f t="shared" si="0"/>
        <v>2611.6999999999998</v>
      </c>
      <c r="G12" s="6">
        <f t="shared" si="1"/>
        <v>60069.1</v>
      </c>
      <c r="H12" s="6"/>
      <c r="I12" s="54"/>
      <c r="J12" s="26"/>
    </row>
    <row r="13" spans="2:10" ht="15.75" x14ac:dyDescent="0.25">
      <c r="B13" s="53">
        <v>254</v>
      </c>
      <c r="C13" s="3" t="s">
        <v>21</v>
      </c>
      <c r="D13" s="4" t="s">
        <v>22</v>
      </c>
      <c r="E13" s="5">
        <v>583</v>
      </c>
      <c r="F13" s="5">
        <f t="shared" si="0"/>
        <v>757.9</v>
      </c>
      <c r="G13" s="6">
        <f t="shared" si="1"/>
        <v>192506.6</v>
      </c>
      <c r="H13" s="6"/>
      <c r="I13" s="54"/>
      <c r="J13" s="26"/>
    </row>
    <row r="14" spans="2:10" ht="15.75" x14ac:dyDescent="0.25">
      <c r="B14" s="53">
        <v>82</v>
      </c>
      <c r="C14" s="3" t="s">
        <v>23</v>
      </c>
      <c r="D14" s="4" t="s">
        <v>24</v>
      </c>
      <c r="E14" s="5">
        <v>583</v>
      </c>
      <c r="F14" s="5">
        <f t="shared" si="0"/>
        <v>757.9</v>
      </c>
      <c r="G14" s="6">
        <f t="shared" si="1"/>
        <v>62147.799999999996</v>
      </c>
      <c r="H14" s="6"/>
      <c r="I14" s="54"/>
      <c r="J14" s="26"/>
    </row>
    <row r="15" spans="2:10" ht="15.75" x14ac:dyDescent="0.25">
      <c r="B15" s="53">
        <v>531</v>
      </c>
      <c r="C15" s="3" t="s">
        <v>64</v>
      </c>
      <c r="D15" s="4" t="s">
        <v>65</v>
      </c>
      <c r="E15" s="5">
        <v>583</v>
      </c>
      <c r="F15" s="5">
        <f t="shared" si="0"/>
        <v>757.9</v>
      </c>
      <c r="G15" s="6">
        <f t="shared" si="1"/>
        <v>402444.89999999997</v>
      </c>
      <c r="H15" s="6"/>
      <c r="I15" s="54"/>
      <c r="J15" s="26"/>
    </row>
    <row r="16" spans="2:10" ht="15.75" x14ac:dyDescent="0.25">
      <c r="B16" s="53">
        <v>254</v>
      </c>
      <c r="C16" s="3" t="s">
        <v>66</v>
      </c>
      <c r="D16" s="4" t="s">
        <v>67</v>
      </c>
      <c r="E16" s="5">
        <v>214</v>
      </c>
      <c r="F16" s="5">
        <f t="shared" si="0"/>
        <v>278.2</v>
      </c>
      <c r="G16" s="6">
        <f t="shared" si="1"/>
        <v>70662.8</v>
      </c>
      <c r="H16" s="6"/>
      <c r="I16" s="54"/>
      <c r="J16" s="26"/>
    </row>
    <row r="17" spans="2:10" ht="15.75" x14ac:dyDescent="0.25">
      <c r="B17" s="53">
        <v>255</v>
      </c>
      <c r="C17" s="3" t="s">
        <v>25</v>
      </c>
      <c r="D17" s="4" t="s">
        <v>26</v>
      </c>
      <c r="E17" s="5">
        <v>143</v>
      </c>
      <c r="F17" s="5">
        <f t="shared" si="0"/>
        <v>185.9</v>
      </c>
      <c r="G17" s="6">
        <f t="shared" si="1"/>
        <v>47404.5</v>
      </c>
      <c r="H17" s="6"/>
      <c r="I17" s="54"/>
      <c r="J17" s="26"/>
    </row>
    <row r="18" spans="2:10" ht="15.75" x14ac:dyDescent="0.25">
      <c r="B18" s="55" t="s">
        <v>27</v>
      </c>
      <c r="C18" s="8"/>
      <c r="D18" s="4"/>
      <c r="E18" s="5"/>
      <c r="F18" s="5"/>
      <c r="G18" s="6"/>
      <c r="H18" s="6"/>
      <c r="I18" s="54"/>
      <c r="J18" s="26"/>
    </row>
    <row r="19" spans="2:10" ht="15.75" x14ac:dyDescent="0.25">
      <c r="B19" s="53">
        <v>1</v>
      </c>
      <c r="C19" s="3" t="s">
        <v>28</v>
      </c>
      <c r="D19" s="4" t="s">
        <v>29</v>
      </c>
      <c r="E19" s="5">
        <v>0</v>
      </c>
      <c r="F19" s="5">
        <f t="shared" si="0"/>
        <v>0</v>
      </c>
      <c r="G19" s="6">
        <f t="shared" si="1"/>
        <v>0</v>
      </c>
      <c r="H19" s="6"/>
      <c r="I19" s="54"/>
      <c r="J19" s="26"/>
    </row>
    <row r="20" spans="2:10" ht="15.75" x14ac:dyDescent="0.25">
      <c r="B20" s="53">
        <v>22</v>
      </c>
      <c r="C20" s="3" t="s">
        <v>30</v>
      </c>
      <c r="D20" s="4" t="s">
        <v>31</v>
      </c>
      <c r="E20" s="5">
        <v>2206</v>
      </c>
      <c r="F20" s="5">
        <f t="shared" si="0"/>
        <v>2867.8</v>
      </c>
      <c r="G20" s="6">
        <f t="shared" si="1"/>
        <v>63091.600000000006</v>
      </c>
      <c r="H20" s="6"/>
      <c r="I20" s="54"/>
      <c r="J20" s="26"/>
    </row>
    <row r="21" spans="2:10" ht="15.75" x14ac:dyDescent="0.25">
      <c r="B21" s="53">
        <v>22</v>
      </c>
      <c r="C21" s="3" t="s">
        <v>32</v>
      </c>
      <c r="D21" s="4" t="s">
        <v>33</v>
      </c>
      <c r="E21" s="5">
        <v>2206</v>
      </c>
      <c r="F21" s="5">
        <f t="shared" si="0"/>
        <v>2867.8</v>
      </c>
      <c r="G21" s="6">
        <f t="shared" si="1"/>
        <v>63091.600000000006</v>
      </c>
      <c r="H21" s="6"/>
      <c r="I21" s="54"/>
      <c r="J21" s="26"/>
    </row>
    <row r="22" spans="2:10" ht="15.75" x14ac:dyDescent="0.25">
      <c r="B22" s="53">
        <v>22</v>
      </c>
      <c r="C22" s="3" t="s">
        <v>34</v>
      </c>
      <c r="D22" s="4" t="s">
        <v>35</v>
      </c>
      <c r="E22" s="5">
        <v>2206</v>
      </c>
      <c r="F22" s="5">
        <f t="shared" si="0"/>
        <v>2867.8</v>
      </c>
      <c r="G22" s="6">
        <f t="shared" si="1"/>
        <v>63091.600000000006</v>
      </c>
      <c r="H22" s="6"/>
      <c r="I22" s="54"/>
      <c r="J22" s="26"/>
    </row>
    <row r="23" spans="2:10" ht="15.75" x14ac:dyDescent="0.25">
      <c r="B23" s="53">
        <v>22</v>
      </c>
      <c r="C23" s="3" t="s">
        <v>36</v>
      </c>
      <c r="D23" s="4" t="s">
        <v>37</v>
      </c>
      <c r="E23" s="5">
        <v>2206</v>
      </c>
      <c r="F23" s="5">
        <f t="shared" si="0"/>
        <v>2867.8</v>
      </c>
      <c r="G23" s="6">
        <f t="shared" si="1"/>
        <v>63091.600000000006</v>
      </c>
      <c r="H23" s="6"/>
      <c r="I23" s="54"/>
      <c r="J23" s="26"/>
    </row>
    <row r="24" spans="2:10" ht="15.75" x14ac:dyDescent="0.25">
      <c r="B24" s="53">
        <v>22</v>
      </c>
      <c r="C24" s="3" t="s">
        <v>38</v>
      </c>
      <c r="D24" s="4" t="s">
        <v>39</v>
      </c>
      <c r="E24" s="5">
        <v>2206</v>
      </c>
      <c r="F24" s="5">
        <f t="shared" si="0"/>
        <v>2867.8</v>
      </c>
      <c r="G24" s="6">
        <f t="shared" si="1"/>
        <v>63091.600000000006</v>
      </c>
      <c r="H24" s="6"/>
      <c r="I24" s="54"/>
      <c r="J24" s="26"/>
    </row>
    <row r="25" spans="2:10" ht="15.75" x14ac:dyDescent="0.25">
      <c r="B25" s="55" t="s">
        <v>40</v>
      </c>
      <c r="C25" s="8"/>
      <c r="D25" s="4"/>
      <c r="E25" s="5"/>
      <c r="F25" s="5"/>
      <c r="G25" s="6"/>
      <c r="H25" s="6"/>
      <c r="I25" s="54"/>
      <c r="J25" s="26"/>
    </row>
    <row r="26" spans="2:10" ht="15.75" x14ac:dyDescent="0.25">
      <c r="B26" s="53">
        <v>38</v>
      </c>
      <c r="C26" s="3" t="s">
        <v>41</v>
      </c>
      <c r="D26" s="4" t="s">
        <v>42</v>
      </c>
      <c r="E26" s="5">
        <v>326</v>
      </c>
      <c r="F26" s="5">
        <f t="shared" si="0"/>
        <v>423.8</v>
      </c>
      <c r="G26" s="6">
        <f t="shared" si="1"/>
        <v>16104.4</v>
      </c>
      <c r="H26" s="6"/>
      <c r="I26" s="54"/>
      <c r="J26" s="26"/>
    </row>
    <row r="27" spans="2:10" ht="15.75" x14ac:dyDescent="0.25">
      <c r="B27" s="53">
        <v>12</v>
      </c>
      <c r="C27" s="3" t="s">
        <v>43</v>
      </c>
      <c r="D27" s="4" t="s">
        <v>44</v>
      </c>
      <c r="E27" s="5">
        <v>596</v>
      </c>
      <c r="F27" s="5">
        <f t="shared" si="0"/>
        <v>774.8</v>
      </c>
      <c r="G27" s="6">
        <f t="shared" si="1"/>
        <v>9297.5999999999985</v>
      </c>
      <c r="H27" s="6"/>
      <c r="I27" s="54"/>
      <c r="J27" s="26"/>
    </row>
    <row r="28" spans="2:10" ht="15.75" x14ac:dyDescent="0.25">
      <c r="B28" s="53">
        <v>5</v>
      </c>
      <c r="C28" s="3" t="s">
        <v>45</v>
      </c>
      <c r="D28" s="4" t="s">
        <v>46</v>
      </c>
      <c r="E28" s="5">
        <v>513</v>
      </c>
      <c r="F28" s="5">
        <f t="shared" si="0"/>
        <v>666.9</v>
      </c>
      <c r="G28" s="6">
        <f t="shared" si="1"/>
        <v>3334.5</v>
      </c>
      <c r="H28" s="6"/>
      <c r="I28" s="54"/>
      <c r="J28" s="26"/>
    </row>
    <row r="29" spans="2:10" ht="15.75" x14ac:dyDescent="0.25">
      <c r="B29" s="53">
        <v>150</v>
      </c>
      <c r="C29" s="3" t="s">
        <v>70</v>
      </c>
      <c r="D29" s="4" t="s">
        <v>71</v>
      </c>
      <c r="E29" s="5">
        <v>59</v>
      </c>
      <c r="F29" s="5">
        <f t="shared" si="0"/>
        <v>76.7</v>
      </c>
      <c r="G29" s="6">
        <f t="shared" si="1"/>
        <v>11505</v>
      </c>
      <c r="H29" s="6"/>
      <c r="I29" s="54"/>
      <c r="J29" s="26"/>
    </row>
    <row r="30" spans="2:10" ht="15.75" x14ac:dyDescent="0.25">
      <c r="B30" s="53">
        <v>2</v>
      </c>
      <c r="C30" s="3" t="s">
        <v>47</v>
      </c>
      <c r="D30" s="4" t="s">
        <v>48</v>
      </c>
      <c r="E30" s="5">
        <v>77</v>
      </c>
      <c r="F30" s="5">
        <f t="shared" si="0"/>
        <v>100.1</v>
      </c>
      <c r="G30" s="6">
        <f t="shared" si="1"/>
        <v>200.2</v>
      </c>
      <c r="H30" s="6"/>
      <c r="I30" s="54"/>
      <c r="J30" s="26"/>
    </row>
    <row r="31" spans="2:10" ht="15.75" x14ac:dyDescent="0.25">
      <c r="B31" s="53">
        <v>2</v>
      </c>
      <c r="C31" s="3" t="s">
        <v>49</v>
      </c>
      <c r="D31" s="4" t="s">
        <v>50</v>
      </c>
      <c r="E31" s="5">
        <v>38</v>
      </c>
      <c r="F31" s="5">
        <f t="shared" si="0"/>
        <v>49.4</v>
      </c>
      <c r="G31" s="6">
        <f t="shared" si="1"/>
        <v>98.8</v>
      </c>
      <c r="H31" s="6"/>
      <c r="I31" s="54"/>
      <c r="J31" s="26"/>
    </row>
    <row r="32" spans="2:10" ht="15.75" x14ac:dyDescent="0.25">
      <c r="B32" s="53">
        <v>531</v>
      </c>
      <c r="C32" s="3" t="s">
        <v>68</v>
      </c>
      <c r="D32" s="4" t="s">
        <v>69</v>
      </c>
      <c r="E32" s="5">
        <v>205</v>
      </c>
      <c r="F32" s="5">
        <f t="shared" si="0"/>
        <v>266.5</v>
      </c>
      <c r="G32" s="6">
        <f t="shared" si="1"/>
        <v>141511.5</v>
      </c>
      <c r="H32" s="6"/>
      <c r="I32" s="54"/>
      <c r="J32" s="26"/>
    </row>
    <row r="33" spans="2:10" ht="15.75" x14ac:dyDescent="0.25">
      <c r="B33" s="55" t="s">
        <v>51</v>
      </c>
      <c r="C33" s="8"/>
      <c r="D33" s="4"/>
      <c r="E33" s="5"/>
      <c r="F33" s="5"/>
      <c r="G33" s="6"/>
      <c r="H33" s="6"/>
      <c r="I33" s="54"/>
      <c r="J33" s="26"/>
    </row>
    <row r="34" spans="2:10" ht="15.75" x14ac:dyDescent="0.25">
      <c r="B34" s="53">
        <v>531</v>
      </c>
      <c r="C34" s="3" t="s">
        <v>72</v>
      </c>
      <c r="D34" s="4" t="s">
        <v>73</v>
      </c>
      <c r="E34" s="5">
        <v>111</v>
      </c>
      <c r="F34" s="5">
        <f t="shared" si="0"/>
        <v>144.30000000000001</v>
      </c>
      <c r="G34" s="6">
        <f t="shared" si="1"/>
        <v>76623.3</v>
      </c>
      <c r="H34" s="6"/>
      <c r="I34" s="54"/>
      <c r="J34" s="26"/>
    </row>
    <row r="35" spans="2:10" ht="15.75" x14ac:dyDescent="0.25">
      <c r="B35" s="55" t="s">
        <v>52</v>
      </c>
      <c r="C35" s="8"/>
      <c r="D35" s="4"/>
      <c r="E35" s="5"/>
      <c r="F35" s="5"/>
      <c r="G35" s="6"/>
      <c r="H35" s="6"/>
      <c r="I35" s="54"/>
      <c r="J35" s="26"/>
    </row>
    <row r="36" spans="2:10" ht="15.75" x14ac:dyDescent="0.25">
      <c r="B36" s="53">
        <v>1</v>
      </c>
      <c r="C36" s="3"/>
      <c r="D36" s="4" t="s">
        <v>53</v>
      </c>
      <c r="E36" s="5">
        <v>2250</v>
      </c>
      <c r="F36" s="5">
        <f t="shared" si="0"/>
        <v>2925</v>
      </c>
      <c r="G36" s="6">
        <f t="shared" si="1"/>
        <v>2925</v>
      </c>
      <c r="H36" s="6"/>
      <c r="I36" s="54"/>
      <c r="J36" s="26"/>
    </row>
    <row r="37" spans="2:10" ht="15.75" x14ac:dyDescent="0.25">
      <c r="B37" s="53">
        <v>54</v>
      </c>
      <c r="C37" s="3" t="s">
        <v>54</v>
      </c>
      <c r="D37" s="4" t="s">
        <v>55</v>
      </c>
      <c r="E37" s="5">
        <v>4775</v>
      </c>
      <c r="F37" s="5">
        <f t="shared" si="0"/>
        <v>6207.5</v>
      </c>
      <c r="G37" s="6">
        <f t="shared" si="1"/>
        <v>335205</v>
      </c>
      <c r="H37" s="6"/>
      <c r="I37" s="54"/>
      <c r="J37" s="26"/>
    </row>
    <row r="38" spans="2:10" ht="15.75" x14ac:dyDescent="0.25">
      <c r="B38" s="55" t="s">
        <v>56</v>
      </c>
      <c r="C38" s="8"/>
      <c r="D38" s="4"/>
      <c r="E38" s="5"/>
      <c r="F38" s="5"/>
      <c r="G38" s="6"/>
      <c r="H38" s="6"/>
      <c r="I38" s="54"/>
      <c r="J38" s="26"/>
    </row>
    <row r="39" spans="2:10" ht="15.75" x14ac:dyDescent="0.25">
      <c r="B39" s="55" t="s">
        <v>57</v>
      </c>
      <c r="C39" s="8"/>
      <c r="D39" s="4"/>
      <c r="E39" s="5"/>
      <c r="F39" s="5"/>
      <c r="G39" s="6"/>
      <c r="H39" s="6"/>
      <c r="I39" s="54"/>
      <c r="J39" s="26"/>
    </row>
    <row r="40" spans="2:10" s="49" customFormat="1" ht="15.75" x14ac:dyDescent="0.25">
      <c r="B40" s="53">
        <v>9</v>
      </c>
      <c r="C40" s="3" t="s">
        <v>74</v>
      </c>
      <c r="D40" s="4" t="s">
        <v>75</v>
      </c>
      <c r="E40" s="5">
        <v>200</v>
      </c>
      <c r="F40" s="5">
        <f t="shared" si="0"/>
        <v>260</v>
      </c>
      <c r="G40" s="6">
        <f t="shared" si="1"/>
        <v>2340</v>
      </c>
      <c r="H40" s="7"/>
      <c r="I40" s="54"/>
      <c r="J40" s="26"/>
    </row>
    <row r="41" spans="2:10" ht="16.5" thickBot="1" x14ac:dyDescent="0.3">
      <c r="B41" s="56">
        <v>41</v>
      </c>
      <c r="C41" s="57" t="s">
        <v>76</v>
      </c>
      <c r="D41" s="58" t="s">
        <v>77</v>
      </c>
      <c r="E41" s="59">
        <v>115</v>
      </c>
      <c r="F41" s="59">
        <f t="shared" si="0"/>
        <v>149.5</v>
      </c>
      <c r="G41" s="60">
        <f t="shared" si="1"/>
        <v>6129.5</v>
      </c>
      <c r="H41" s="61"/>
      <c r="I41" s="62"/>
      <c r="J41" s="26"/>
    </row>
    <row r="42" spans="2:10" ht="16.5" thickBot="1" x14ac:dyDescent="0.3">
      <c r="B42" s="30" t="s">
        <v>58</v>
      </c>
      <c r="C42" s="30"/>
      <c r="D42" s="30"/>
      <c r="E42" s="43" t="s">
        <v>59</v>
      </c>
      <c r="F42" s="43"/>
      <c r="G42" s="43"/>
      <c r="H42" s="44"/>
      <c r="I42" s="50">
        <f>SUM(G7:G41)</f>
        <v>1929978.7000000004</v>
      </c>
      <c r="J42" s="27"/>
    </row>
    <row r="43" spans="2:10" ht="16.5" thickBot="1" x14ac:dyDescent="0.3">
      <c r="B43" s="43" t="s">
        <v>60</v>
      </c>
      <c r="C43" s="43"/>
      <c r="D43" s="43"/>
      <c r="E43" s="43"/>
      <c r="F43" s="43"/>
      <c r="G43" s="43"/>
      <c r="H43" s="44"/>
      <c r="I43" s="9">
        <f>I42*J43</f>
        <v>0</v>
      </c>
      <c r="J43" s="10">
        <v>0</v>
      </c>
    </row>
    <row r="44" spans="2:10" ht="16.5" thickBot="1" x14ac:dyDescent="0.3">
      <c r="B44" s="48"/>
      <c r="C44" s="48"/>
      <c r="D44" s="48"/>
      <c r="E44" s="11"/>
      <c r="F44" s="11"/>
      <c r="G44" s="43" t="s">
        <v>61</v>
      </c>
      <c r="H44" s="44"/>
      <c r="I44" s="9">
        <f>I42-I43</f>
        <v>1929978.7000000004</v>
      </c>
      <c r="J44" s="12"/>
    </row>
    <row r="45" spans="2:10" ht="16.5" thickBot="1" x14ac:dyDescent="0.3">
      <c r="B45" s="48"/>
      <c r="C45" s="48"/>
      <c r="D45" s="48"/>
      <c r="E45" s="13">
        <f>[1]Labor_Installation!D197</f>
        <v>445</v>
      </c>
      <c r="F45" s="13"/>
      <c r="G45" s="13"/>
      <c r="H45" s="14"/>
      <c r="I45" s="15">
        <v>0</v>
      </c>
      <c r="J45" s="12"/>
    </row>
    <row r="46" spans="2:10" ht="16.5" thickBot="1" x14ac:dyDescent="0.3">
      <c r="B46" s="48"/>
      <c r="C46" s="48"/>
      <c r="D46" s="48"/>
      <c r="E46" s="16">
        <f>[1]Labor_Installation!D214</f>
        <v>0</v>
      </c>
      <c r="F46" s="16"/>
      <c r="G46" s="16"/>
      <c r="H46" s="17"/>
      <c r="I46" s="15">
        <v>0</v>
      </c>
      <c r="J46" s="12"/>
    </row>
    <row r="47" spans="2:10" ht="16.5" thickBot="1" x14ac:dyDescent="0.3">
      <c r="B47" s="48"/>
      <c r="C47" s="48"/>
      <c r="D47" s="48"/>
      <c r="E47" s="13">
        <f>[1]Labor_Installation!D234</f>
        <v>0</v>
      </c>
      <c r="F47" s="13"/>
      <c r="G47" s="16"/>
      <c r="H47" s="17"/>
      <c r="I47" s="18">
        <v>0</v>
      </c>
      <c r="J47" s="19"/>
    </row>
    <row r="48" spans="2:10" ht="16.5" thickBot="1" x14ac:dyDescent="0.3">
      <c r="B48" s="43" t="s">
        <v>62</v>
      </c>
      <c r="C48" s="43"/>
      <c r="D48" s="43"/>
      <c r="E48" s="43"/>
      <c r="F48" s="43"/>
      <c r="G48" s="43"/>
      <c r="H48" s="44"/>
      <c r="I48" s="9">
        <f>SUM(I44:I47)</f>
        <v>1929978.7000000004</v>
      </c>
      <c r="J48" s="20"/>
    </row>
    <row r="49" spans="2:10" ht="16.5" thickBot="1" x14ac:dyDescent="0.3">
      <c r="B49" s="45"/>
      <c r="C49" s="45"/>
      <c r="D49" s="46">
        <f>E107</f>
        <v>0</v>
      </c>
      <c r="E49" s="46"/>
      <c r="F49" s="46"/>
      <c r="G49" s="46"/>
      <c r="H49" s="21" t="s">
        <v>63</v>
      </c>
      <c r="I49" s="22">
        <v>5460</v>
      </c>
      <c r="J49" s="20"/>
    </row>
    <row r="50" spans="2:10" x14ac:dyDescent="0.25">
      <c r="B50" s="45"/>
      <c r="C50" s="45"/>
      <c r="D50" s="47"/>
      <c r="E50" s="47"/>
      <c r="F50" s="47"/>
      <c r="G50" s="47"/>
      <c r="H50" s="47"/>
      <c r="I50" s="47"/>
      <c r="J50" s="20"/>
    </row>
    <row r="51" spans="2:10" x14ac:dyDescent="0.25">
      <c r="B51" s="45"/>
      <c r="C51" s="45"/>
      <c r="D51" s="47"/>
      <c r="E51" s="47"/>
      <c r="F51" s="47"/>
      <c r="G51" s="47"/>
      <c r="H51" s="47"/>
      <c r="I51" s="47"/>
      <c r="J51" s="20"/>
    </row>
  </sheetData>
  <mergeCells count="19">
    <mergeCell ref="B48:H48"/>
    <mergeCell ref="B49:C51"/>
    <mergeCell ref="D49:G49"/>
    <mergeCell ref="D50:I51"/>
    <mergeCell ref="F4:F6"/>
    <mergeCell ref="B43:H43"/>
    <mergeCell ref="B44:D47"/>
    <mergeCell ref="G44:H44"/>
    <mergeCell ref="B2:I2"/>
    <mergeCell ref="J4:J42"/>
    <mergeCell ref="B6:C6"/>
    <mergeCell ref="B42:D42"/>
    <mergeCell ref="E42:H42"/>
    <mergeCell ref="B4:B5"/>
    <mergeCell ref="C4:C5"/>
    <mergeCell ref="D4:D6"/>
    <mergeCell ref="E4:E6"/>
    <mergeCell ref="G4:G6"/>
    <mergeCell ref="H4:I5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2016-04-12T05:37:06Z</dcterms:modified>
</cp:coreProperties>
</file>