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2121.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mc:AlternateContent xmlns:mc="http://schemas.openxmlformats.org/markup-compatibility/2006">
    <mc:Choice Requires="x15">
      <x15ac:absPath xmlns:x15ac="http://schemas.microsoft.com/office/spreadsheetml/2010/11/ac" url="C:\Users\sandyc\Documents\autoquote\posted versions\"/>
    </mc:Choice>
  </mc:AlternateContent>
  <bookViews>
    <workbookView xWindow="7665" yWindow="105" windowWidth="7650" windowHeight="8985" tabRatio="684" xr2:uid="{00000000-000D-0000-FFFF-FFFF00000000}"/>
  </bookViews>
  <sheets>
    <sheet name="Headend" sheetId="219" r:id="rId1"/>
    <sheet name="1" sheetId="70" r:id="rId2"/>
    <sheet name="2" sheetId="223" r:id="rId3"/>
    <sheet name="3" sheetId="225" r:id="rId4"/>
    <sheet name="4" sheetId="232" r:id="rId5"/>
    <sheet name="5" sheetId="231" r:id="rId6"/>
    <sheet name="6" sheetId="230" r:id="rId7"/>
    <sheet name="7" sheetId="229" r:id="rId8"/>
    <sheet name="8" sheetId="228" r:id="rId9"/>
    <sheet name="9" sheetId="227" r:id="rId10"/>
    <sheet name="10" sheetId="226" r:id="rId11"/>
    <sheet name="11" sheetId="224" r:id="rId12"/>
    <sheet name="12" sheetId="242" r:id="rId13"/>
    <sheet name="13" sheetId="241" r:id="rId14"/>
    <sheet name="14" sheetId="240" r:id="rId15"/>
    <sheet name="15" sheetId="239" r:id="rId16"/>
    <sheet name="16" sheetId="238" r:id="rId17"/>
    <sheet name="17" sheetId="237" r:id="rId18"/>
    <sheet name="18" sheetId="236" r:id="rId19"/>
    <sheet name="19" sheetId="235" r:id="rId20"/>
    <sheet name="20" sheetId="234" r:id="rId21"/>
    <sheet name="Estimate" sheetId="11" r:id="rId22"/>
    <sheet name="Notes" sheetId="72" r:id="rId23"/>
  </sheets>
  <definedNames>
    <definedName name="_xlnm._FilterDatabase" localSheetId="1" hidden="1">'1'!$A$1:$AI$79</definedName>
    <definedName name="AA">'1'!$AO$25</definedName>
  </definedNames>
  <calcPr calcId="171027"/>
</workbook>
</file>

<file path=xl/calcChain.xml><?xml version="1.0" encoding="utf-8"?>
<calcChain xmlns="http://schemas.openxmlformats.org/spreadsheetml/2006/main">
  <c r="E94" i="11" l="1"/>
  <c r="E87" i="11"/>
  <c r="E91" i="11" s="1"/>
  <c r="E7" i="219"/>
  <c r="E6" i="219"/>
  <c r="E76" i="11" l="1"/>
  <c r="E75" i="11"/>
  <c r="E54" i="11"/>
  <c r="F88" i="234" l="1"/>
  <c r="F87" i="234"/>
  <c r="F86" i="234"/>
  <c r="F85" i="234"/>
  <c r="F84" i="234"/>
  <c r="F83" i="234"/>
  <c r="AA80" i="234"/>
  <c r="AA79" i="234"/>
  <c r="V79" i="234"/>
  <c r="U79" i="234"/>
  <c r="Q79" i="234"/>
  <c r="P79" i="234"/>
  <c r="O79" i="234"/>
  <c r="N79" i="234"/>
  <c r="M79" i="234"/>
  <c r="L79" i="234"/>
  <c r="K79" i="234"/>
  <c r="J79" i="234"/>
  <c r="I79" i="234"/>
  <c r="A79" i="234"/>
  <c r="AA78" i="234"/>
  <c r="V78" i="234"/>
  <c r="U78" i="234"/>
  <c r="Q78" i="234"/>
  <c r="P78" i="234"/>
  <c r="O78" i="234"/>
  <c r="N78" i="234"/>
  <c r="M78" i="234"/>
  <c r="L78" i="234"/>
  <c r="K78" i="234"/>
  <c r="J78" i="234"/>
  <c r="I78" i="234"/>
  <c r="A78" i="234"/>
  <c r="AA77" i="234"/>
  <c r="V77" i="234"/>
  <c r="U77" i="234"/>
  <c r="Q77" i="234"/>
  <c r="P77" i="234"/>
  <c r="O77" i="234"/>
  <c r="N77" i="234"/>
  <c r="M77" i="234"/>
  <c r="L77" i="234"/>
  <c r="K77" i="234"/>
  <c r="J77" i="234"/>
  <c r="I77" i="234"/>
  <c r="A77" i="234"/>
  <c r="AA76" i="234"/>
  <c r="V76" i="234"/>
  <c r="U76" i="234"/>
  <c r="Q76" i="234"/>
  <c r="P76" i="234"/>
  <c r="O76" i="234"/>
  <c r="N76" i="234"/>
  <c r="M76" i="234"/>
  <c r="L76" i="234"/>
  <c r="K76" i="234"/>
  <c r="J76" i="234"/>
  <c r="I76" i="234"/>
  <c r="A76" i="234"/>
  <c r="AA75" i="234"/>
  <c r="V75" i="234"/>
  <c r="U75" i="234"/>
  <c r="Q75" i="234"/>
  <c r="P75" i="234"/>
  <c r="O75" i="234"/>
  <c r="N75" i="234"/>
  <c r="M75" i="234"/>
  <c r="L75" i="234"/>
  <c r="K75" i="234"/>
  <c r="J75" i="234"/>
  <c r="I75" i="234"/>
  <c r="A75" i="234"/>
  <c r="AA74" i="234"/>
  <c r="V74" i="234"/>
  <c r="U74" i="234"/>
  <c r="Q74" i="234"/>
  <c r="P74" i="234"/>
  <c r="O74" i="234"/>
  <c r="N74" i="234"/>
  <c r="M74" i="234"/>
  <c r="L74" i="234"/>
  <c r="K74" i="234"/>
  <c r="J74" i="234"/>
  <c r="I74" i="234"/>
  <c r="A74" i="234"/>
  <c r="AA73" i="234"/>
  <c r="V73" i="234"/>
  <c r="U73" i="234"/>
  <c r="Q73" i="234"/>
  <c r="P73" i="234"/>
  <c r="O73" i="234"/>
  <c r="N73" i="234"/>
  <c r="M73" i="234"/>
  <c r="L73" i="234"/>
  <c r="K73" i="234"/>
  <c r="J73" i="234"/>
  <c r="R73" i="234" s="1"/>
  <c r="I73" i="234"/>
  <c r="A73" i="234"/>
  <c r="AA72" i="234"/>
  <c r="V72" i="234"/>
  <c r="U72" i="234"/>
  <c r="Q72" i="234"/>
  <c r="P72" i="234"/>
  <c r="O72" i="234"/>
  <c r="N72" i="234"/>
  <c r="M72" i="234"/>
  <c r="L72" i="234"/>
  <c r="K72" i="234"/>
  <c r="J72" i="234"/>
  <c r="I72" i="234"/>
  <c r="A72" i="234"/>
  <c r="AA71" i="234"/>
  <c r="V71" i="234"/>
  <c r="U71" i="234"/>
  <c r="Q71" i="234"/>
  <c r="P71" i="234"/>
  <c r="O71" i="234"/>
  <c r="N71" i="234"/>
  <c r="M71" i="234"/>
  <c r="L71" i="234"/>
  <c r="K71" i="234"/>
  <c r="J71" i="234"/>
  <c r="I71" i="234"/>
  <c r="A71" i="234"/>
  <c r="AA70" i="234"/>
  <c r="V70" i="234"/>
  <c r="U70" i="234"/>
  <c r="Q70" i="234"/>
  <c r="P70" i="234"/>
  <c r="O70" i="234"/>
  <c r="N70" i="234"/>
  <c r="M70" i="234"/>
  <c r="L70" i="234"/>
  <c r="K70" i="234"/>
  <c r="J70" i="234"/>
  <c r="I70" i="234"/>
  <c r="A70" i="234"/>
  <c r="AA69" i="234"/>
  <c r="V69" i="234"/>
  <c r="U69" i="234"/>
  <c r="Q69" i="234"/>
  <c r="P69" i="234"/>
  <c r="O69" i="234"/>
  <c r="N69" i="234"/>
  <c r="M69" i="234"/>
  <c r="L69" i="234"/>
  <c r="K69" i="234"/>
  <c r="J69" i="234"/>
  <c r="I69" i="234"/>
  <c r="A69" i="234"/>
  <c r="AA68" i="234"/>
  <c r="V68" i="234"/>
  <c r="U68" i="234"/>
  <c r="Q68" i="234"/>
  <c r="P68" i="234"/>
  <c r="O68" i="234"/>
  <c r="N68" i="234"/>
  <c r="M68" i="234"/>
  <c r="L68" i="234"/>
  <c r="K68" i="234"/>
  <c r="J68" i="234"/>
  <c r="I68" i="234"/>
  <c r="A68" i="234"/>
  <c r="AA67" i="234"/>
  <c r="V67" i="234"/>
  <c r="U67" i="234"/>
  <c r="Q67" i="234"/>
  <c r="P67" i="234"/>
  <c r="O67" i="234"/>
  <c r="N67" i="234"/>
  <c r="M67" i="234"/>
  <c r="L67" i="234"/>
  <c r="K67" i="234"/>
  <c r="J67" i="234"/>
  <c r="I67" i="234"/>
  <c r="A67" i="234"/>
  <c r="AA66" i="234"/>
  <c r="V66" i="234"/>
  <c r="U66" i="234"/>
  <c r="Q66" i="234"/>
  <c r="P66" i="234"/>
  <c r="O66" i="234"/>
  <c r="N66" i="234"/>
  <c r="M66" i="234"/>
  <c r="L66" i="234"/>
  <c r="K66" i="234"/>
  <c r="J66" i="234"/>
  <c r="I66" i="234"/>
  <c r="A66" i="234"/>
  <c r="AA65" i="234"/>
  <c r="V65" i="234"/>
  <c r="U65" i="234"/>
  <c r="Q65" i="234"/>
  <c r="P65" i="234"/>
  <c r="O65" i="234"/>
  <c r="N65" i="234"/>
  <c r="M65" i="234"/>
  <c r="L65" i="234"/>
  <c r="K65" i="234"/>
  <c r="J65" i="234"/>
  <c r="R65" i="234" s="1"/>
  <c r="I65" i="234"/>
  <c r="A65" i="234"/>
  <c r="AA64" i="234"/>
  <c r="V64" i="234"/>
  <c r="U64" i="234"/>
  <c r="Q64" i="234"/>
  <c r="P64" i="234"/>
  <c r="O64" i="234"/>
  <c r="N64" i="234"/>
  <c r="M64" i="234"/>
  <c r="L64" i="234"/>
  <c r="K64" i="234"/>
  <c r="J64" i="234"/>
  <c r="I64" i="234"/>
  <c r="A64" i="234"/>
  <c r="AA63" i="234"/>
  <c r="V63" i="234"/>
  <c r="U63" i="234"/>
  <c r="Q63" i="234"/>
  <c r="P63" i="234"/>
  <c r="O63" i="234"/>
  <c r="N63" i="234"/>
  <c r="M63" i="234"/>
  <c r="L63" i="234"/>
  <c r="K63" i="234"/>
  <c r="J63" i="234"/>
  <c r="I63" i="234"/>
  <c r="A63" i="234"/>
  <c r="AA62" i="234"/>
  <c r="V62" i="234"/>
  <c r="U62" i="234"/>
  <c r="Q62" i="234"/>
  <c r="P62" i="234"/>
  <c r="O62" i="234"/>
  <c r="N62" i="234"/>
  <c r="M62" i="234"/>
  <c r="L62" i="234"/>
  <c r="K62" i="234"/>
  <c r="J62" i="234"/>
  <c r="I62" i="234"/>
  <c r="A62" i="234"/>
  <c r="AA61" i="234"/>
  <c r="V61" i="234"/>
  <c r="U61" i="234"/>
  <c r="Q61" i="234"/>
  <c r="P61" i="234"/>
  <c r="O61" i="234"/>
  <c r="N61" i="234"/>
  <c r="M61" i="234"/>
  <c r="L61" i="234"/>
  <c r="K61" i="234"/>
  <c r="J61" i="234"/>
  <c r="I61" i="234"/>
  <c r="A61" i="234"/>
  <c r="AA60" i="234"/>
  <c r="V60" i="234"/>
  <c r="U60" i="234"/>
  <c r="Q60" i="234"/>
  <c r="P60" i="234"/>
  <c r="O60" i="234"/>
  <c r="N60" i="234"/>
  <c r="M60" i="234"/>
  <c r="L60" i="234"/>
  <c r="K60" i="234"/>
  <c r="J60" i="234"/>
  <c r="I60" i="234"/>
  <c r="A60" i="234"/>
  <c r="AA59" i="234"/>
  <c r="V59" i="234"/>
  <c r="U59" i="234"/>
  <c r="Q59" i="234"/>
  <c r="P59" i="234"/>
  <c r="O59" i="234"/>
  <c r="N59" i="234"/>
  <c r="M59" i="234"/>
  <c r="L59" i="234"/>
  <c r="K59" i="234"/>
  <c r="J59" i="234"/>
  <c r="I59" i="234"/>
  <c r="A59" i="234"/>
  <c r="AA58" i="234"/>
  <c r="V58" i="234"/>
  <c r="U58" i="234"/>
  <c r="Q58" i="234"/>
  <c r="P58" i="234"/>
  <c r="O58" i="234"/>
  <c r="N58" i="234"/>
  <c r="M58" i="234"/>
  <c r="L58" i="234"/>
  <c r="K58" i="234"/>
  <c r="J58" i="234"/>
  <c r="I58" i="234"/>
  <c r="A58" i="234"/>
  <c r="AA57" i="234"/>
  <c r="V57" i="234"/>
  <c r="U57" i="234"/>
  <c r="Q57" i="234"/>
  <c r="P57" i="234"/>
  <c r="O57" i="234"/>
  <c r="N57" i="234"/>
  <c r="M57" i="234"/>
  <c r="L57" i="234"/>
  <c r="K57" i="234"/>
  <c r="J57" i="234"/>
  <c r="R57" i="234" s="1"/>
  <c r="I57" i="234"/>
  <c r="A57" i="234"/>
  <c r="AA56" i="234"/>
  <c r="V56" i="234"/>
  <c r="U56" i="234"/>
  <c r="Q56" i="234"/>
  <c r="P56" i="234"/>
  <c r="O56" i="234"/>
  <c r="N56" i="234"/>
  <c r="M56" i="234"/>
  <c r="L56" i="234"/>
  <c r="K56" i="234"/>
  <c r="J56" i="234"/>
  <c r="I56" i="234"/>
  <c r="A56" i="234"/>
  <c r="AA55" i="234"/>
  <c r="V55" i="234"/>
  <c r="U55" i="234"/>
  <c r="Q55" i="234"/>
  <c r="P55" i="234"/>
  <c r="O55" i="234"/>
  <c r="N55" i="234"/>
  <c r="M55" i="234"/>
  <c r="L55" i="234"/>
  <c r="K55" i="234"/>
  <c r="J55" i="234"/>
  <c r="I55" i="234"/>
  <c r="A55" i="234"/>
  <c r="AA54" i="234"/>
  <c r="V54" i="234"/>
  <c r="U54" i="234"/>
  <c r="Q54" i="234"/>
  <c r="P54" i="234"/>
  <c r="O54" i="234"/>
  <c r="N54" i="234"/>
  <c r="M54" i="234"/>
  <c r="L54" i="234"/>
  <c r="K54" i="234"/>
  <c r="J54" i="234"/>
  <c r="I54" i="234"/>
  <c r="A54" i="234"/>
  <c r="AA53" i="234"/>
  <c r="V53" i="234"/>
  <c r="U53" i="234"/>
  <c r="Q53" i="234"/>
  <c r="P53" i="234"/>
  <c r="O53" i="234"/>
  <c r="N53" i="234"/>
  <c r="M53" i="234"/>
  <c r="L53" i="234"/>
  <c r="K53" i="234"/>
  <c r="J53" i="234"/>
  <c r="I53" i="234"/>
  <c r="A53" i="234"/>
  <c r="AA52" i="234"/>
  <c r="V52" i="234"/>
  <c r="U52" i="234"/>
  <c r="Q52" i="234"/>
  <c r="P52" i="234"/>
  <c r="O52" i="234"/>
  <c r="N52" i="234"/>
  <c r="M52" i="234"/>
  <c r="L52" i="234"/>
  <c r="K52" i="234"/>
  <c r="J52" i="234"/>
  <c r="I52" i="234"/>
  <c r="A52" i="234"/>
  <c r="AA51" i="234"/>
  <c r="V51" i="234"/>
  <c r="U51" i="234"/>
  <c r="Q51" i="234"/>
  <c r="P51" i="234"/>
  <c r="O51" i="234"/>
  <c r="N51" i="234"/>
  <c r="M51" i="234"/>
  <c r="L51" i="234"/>
  <c r="K51" i="234"/>
  <c r="J51" i="234"/>
  <c r="I51" i="234"/>
  <c r="A51" i="234"/>
  <c r="AA50" i="234"/>
  <c r="V50" i="234"/>
  <c r="U50" i="234"/>
  <c r="Q50" i="234"/>
  <c r="P50" i="234"/>
  <c r="O50" i="234"/>
  <c r="N50" i="234"/>
  <c r="M50" i="234"/>
  <c r="L50" i="234"/>
  <c r="K50" i="234"/>
  <c r="J50" i="234"/>
  <c r="I50" i="234"/>
  <c r="A50" i="234"/>
  <c r="AA49" i="234"/>
  <c r="V49" i="234"/>
  <c r="U49" i="234"/>
  <c r="Q49" i="234"/>
  <c r="P49" i="234"/>
  <c r="O49" i="234"/>
  <c r="N49" i="234"/>
  <c r="M49" i="234"/>
  <c r="L49" i="234"/>
  <c r="K49" i="234"/>
  <c r="J49" i="234"/>
  <c r="R49" i="234" s="1"/>
  <c r="I49" i="234"/>
  <c r="A49" i="234"/>
  <c r="AA48" i="234"/>
  <c r="V48" i="234"/>
  <c r="U48" i="234"/>
  <c r="Q48" i="234"/>
  <c r="P48" i="234"/>
  <c r="O48" i="234"/>
  <c r="N48" i="234"/>
  <c r="M48" i="234"/>
  <c r="L48" i="234"/>
  <c r="K48" i="234"/>
  <c r="J48" i="234"/>
  <c r="I48" i="234"/>
  <c r="A48" i="234"/>
  <c r="AA47" i="234"/>
  <c r="V47" i="234"/>
  <c r="U47" i="234"/>
  <c r="Q47" i="234"/>
  <c r="P47" i="234"/>
  <c r="O47" i="234"/>
  <c r="N47" i="234"/>
  <c r="M47" i="234"/>
  <c r="L47" i="234"/>
  <c r="K47" i="234"/>
  <c r="J47" i="234"/>
  <c r="I47" i="234"/>
  <c r="A47" i="234"/>
  <c r="AA46" i="234"/>
  <c r="Z46" i="234"/>
  <c r="V46" i="234"/>
  <c r="U46" i="234"/>
  <c r="Q46" i="234"/>
  <c r="P46" i="234"/>
  <c r="O46" i="234"/>
  <c r="N46" i="234"/>
  <c r="M46" i="234"/>
  <c r="L46" i="234"/>
  <c r="K46" i="234"/>
  <c r="J46" i="234"/>
  <c r="I46" i="234"/>
  <c r="A46" i="234"/>
  <c r="AA45" i="234"/>
  <c r="Z45" i="234"/>
  <c r="V45" i="234"/>
  <c r="U45" i="234"/>
  <c r="Q45" i="234"/>
  <c r="P45" i="234"/>
  <c r="O45" i="234"/>
  <c r="N45" i="234"/>
  <c r="M45" i="234"/>
  <c r="L45" i="234"/>
  <c r="K45" i="234"/>
  <c r="J45" i="234"/>
  <c r="I45" i="234"/>
  <c r="A45" i="234"/>
  <c r="AM44" i="234"/>
  <c r="AA44" i="234"/>
  <c r="Z44" i="234"/>
  <c r="V44" i="234"/>
  <c r="U44" i="234"/>
  <c r="Q44" i="234"/>
  <c r="P44" i="234"/>
  <c r="O44" i="234"/>
  <c r="N44" i="234"/>
  <c r="M44" i="234"/>
  <c r="L44" i="234"/>
  <c r="K44" i="234"/>
  <c r="J44" i="234"/>
  <c r="I44" i="234"/>
  <c r="A44" i="234"/>
  <c r="AM43" i="234"/>
  <c r="AA43" i="234"/>
  <c r="Z43" i="234"/>
  <c r="V43" i="234"/>
  <c r="U43" i="234"/>
  <c r="Q43" i="234"/>
  <c r="P43" i="234"/>
  <c r="O43" i="234"/>
  <c r="N43" i="234"/>
  <c r="M43" i="234"/>
  <c r="L43" i="234"/>
  <c r="K43" i="234"/>
  <c r="J43" i="234"/>
  <c r="I43" i="234"/>
  <c r="A43" i="234"/>
  <c r="AM42" i="234"/>
  <c r="AA42" i="234"/>
  <c r="Z42" i="234"/>
  <c r="V42" i="234"/>
  <c r="U42" i="234"/>
  <c r="Q42" i="234"/>
  <c r="P42" i="234"/>
  <c r="O42" i="234"/>
  <c r="N42" i="234"/>
  <c r="M42" i="234"/>
  <c r="L42" i="234"/>
  <c r="K42" i="234"/>
  <c r="J42" i="234"/>
  <c r="I42" i="234"/>
  <c r="A42" i="234"/>
  <c r="AM41" i="234"/>
  <c r="AA41" i="234"/>
  <c r="V41" i="234"/>
  <c r="U41" i="234"/>
  <c r="Q41" i="234"/>
  <c r="P41" i="234"/>
  <c r="O41" i="234"/>
  <c r="N41" i="234"/>
  <c r="M41" i="234"/>
  <c r="L41" i="234"/>
  <c r="K41" i="234"/>
  <c r="J41" i="234"/>
  <c r="I41" i="234"/>
  <c r="A41" i="234"/>
  <c r="AM40" i="234"/>
  <c r="AA40" i="234"/>
  <c r="V40" i="234"/>
  <c r="U40" i="234"/>
  <c r="Q40" i="234"/>
  <c r="P40" i="234"/>
  <c r="O40" i="234"/>
  <c r="N40" i="234"/>
  <c r="M40" i="234"/>
  <c r="L40" i="234"/>
  <c r="K40" i="234"/>
  <c r="J40" i="234"/>
  <c r="I40" i="234"/>
  <c r="A40" i="234"/>
  <c r="AM39" i="234"/>
  <c r="AA39" i="234"/>
  <c r="Z39" i="234"/>
  <c r="V39" i="234"/>
  <c r="U39" i="234"/>
  <c r="Q39" i="234"/>
  <c r="P39" i="234"/>
  <c r="O39" i="234"/>
  <c r="N39" i="234"/>
  <c r="M39" i="234"/>
  <c r="L39" i="234"/>
  <c r="K39" i="234"/>
  <c r="J39" i="234"/>
  <c r="I39" i="234"/>
  <c r="A39" i="234"/>
  <c r="AM38" i="234"/>
  <c r="AA38" i="234"/>
  <c r="Z38" i="234"/>
  <c r="V38" i="234"/>
  <c r="U38" i="234"/>
  <c r="Q38" i="234"/>
  <c r="P38" i="234"/>
  <c r="O38" i="234"/>
  <c r="N38" i="234"/>
  <c r="M38" i="234"/>
  <c r="L38" i="234"/>
  <c r="K38" i="234"/>
  <c r="J38" i="234"/>
  <c r="I38" i="234"/>
  <c r="A38" i="234"/>
  <c r="B38" i="234" s="1"/>
  <c r="AA37" i="234"/>
  <c r="V37" i="234"/>
  <c r="U37" i="234"/>
  <c r="Q37" i="234"/>
  <c r="P37" i="234"/>
  <c r="O37" i="234"/>
  <c r="N37" i="234"/>
  <c r="M37" i="234"/>
  <c r="L37" i="234"/>
  <c r="K37" i="234"/>
  <c r="J37" i="234"/>
  <c r="I37" i="234"/>
  <c r="A37" i="234"/>
  <c r="AA36" i="234"/>
  <c r="V36" i="234"/>
  <c r="U36" i="234"/>
  <c r="Q36" i="234"/>
  <c r="P36" i="234"/>
  <c r="O36" i="234"/>
  <c r="N36" i="234"/>
  <c r="M36" i="234"/>
  <c r="L36" i="234"/>
  <c r="K36" i="234"/>
  <c r="J36" i="234"/>
  <c r="I36" i="234"/>
  <c r="A36" i="234"/>
  <c r="AA35" i="234"/>
  <c r="V35" i="234"/>
  <c r="U35" i="234"/>
  <c r="Q35" i="234"/>
  <c r="P35" i="234"/>
  <c r="O35" i="234"/>
  <c r="N35" i="234"/>
  <c r="M35" i="234"/>
  <c r="L35" i="234"/>
  <c r="K35" i="234"/>
  <c r="J35" i="234"/>
  <c r="I35" i="234"/>
  <c r="A35" i="234"/>
  <c r="B35" i="234" s="1"/>
  <c r="AA34" i="234"/>
  <c r="V34" i="234"/>
  <c r="U34" i="234"/>
  <c r="Q34" i="234"/>
  <c r="P34" i="234"/>
  <c r="O34" i="234"/>
  <c r="N34" i="234"/>
  <c r="M34" i="234"/>
  <c r="L34" i="234"/>
  <c r="K34" i="234"/>
  <c r="J34" i="234"/>
  <c r="I34" i="234"/>
  <c r="A34" i="234"/>
  <c r="AA33" i="234"/>
  <c r="V33" i="234"/>
  <c r="U33" i="234"/>
  <c r="Q33" i="234"/>
  <c r="P33" i="234"/>
  <c r="O33" i="234"/>
  <c r="N33" i="234"/>
  <c r="M33" i="234"/>
  <c r="L33" i="234"/>
  <c r="K33" i="234"/>
  <c r="J33" i="234"/>
  <c r="I33" i="234"/>
  <c r="A33" i="234"/>
  <c r="AA32" i="234"/>
  <c r="Y32" i="234"/>
  <c r="V32" i="234"/>
  <c r="U32" i="234"/>
  <c r="Q32" i="234"/>
  <c r="P32" i="234"/>
  <c r="O32" i="234"/>
  <c r="N32" i="234"/>
  <c r="M32" i="234"/>
  <c r="L32" i="234"/>
  <c r="K32" i="234"/>
  <c r="J32" i="234"/>
  <c r="I32" i="234"/>
  <c r="A32" i="234"/>
  <c r="B32" i="234" s="1"/>
  <c r="AA31" i="234"/>
  <c r="V31" i="234"/>
  <c r="U31" i="234"/>
  <c r="Q31" i="234"/>
  <c r="P31" i="234"/>
  <c r="O31" i="234"/>
  <c r="N31" i="234"/>
  <c r="M31" i="234"/>
  <c r="L31" i="234"/>
  <c r="K31" i="234"/>
  <c r="J31" i="234"/>
  <c r="I31" i="234"/>
  <c r="A31" i="234"/>
  <c r="AA30" i="234"/>
  <c r="V30" i="234"/>
  <c r="U30" i="234"/>
  <c r="Q30" i="234"/>
  <c r="P30" i="234"/>
  <c r="O30" i="234"/>
  <c r="N30" i="234"/>
  <c r="M30" i="234"/>
  <c r="L30" i="234"/>
  <c r="K30" i="234"/>
  <c r="J30" i="234"/>
  <c r="I30" i="234"/>
  <c r="A30" i="234"/>
  <c r="B30" i="234" s="1"/>
  <c r="AA29" i="234"/>
  <c r="V29" i="234"/>
  <c r="U29" i="234"/>
  <c r="Q29" i="234"/>
  <c r="P29" i="234"/>
  <c r="O29" i="234"/>
  <c r="N29" i="234"/>
  <c r="M29" i="234"/>
  <c r="L29" i="234"/>
  <c r="K29" i="234"/>
  <c r="J29" i="234"/>
  <c r="I29" i="234"/>
  <c r="B29" i="234"/>
  <c r="V23" i="234"/>
  <c r="U23" i="234"/>
  <c r="Q23" i="234"/>
  <c r="P23" i="234"/>
  <c r="O23" i="234"/>
  <c r="K23" i="234"/>
  <c r="I23" i="234"/>
  <c r="A23" i="234"/>
  <c r="V22" i="234"/>
  <c r="U22" i="234"/>
  <c r="Q22" i="234"/>
  <c r="P22" i="234"/>
  <c r="O22" i="234"/>
  <c r="K22" i="234"/>
  <c r="I22" i="234"/>
  <c r="A22" i="234"/>
  <c r="V21" i="234"/>
  <c r="U21" i="234"/>
  <c r="Q21" i="234"/>
  <c r="P21" i="234"/>
  <c r="O21" i="234"/>
  <c r="K21" i="234"/>
  <c r="I21" i="234"/>
  <c r="A21" i="234"/>
  <c r="V20" i="234"/>
  <c r="U20" i="234"/>
  <c r="Q20" i="234"/>
  <c r="P20" i="234"/>
  <c r="O20" i="234"/>
  <c r="K20" i="234"/>
  <c r="I20" i="234"/>
  <c r="A20" i="234"/>
  <c r="V19" i="234"/>
  <c r="U19" i="234"/>
  <c r="Q19" i="234"/>
  <c r="P19" i="234"/>
  <c r="O19" i="234"/>
  <c r="K19" i="234"/>
  <c r="I19" i="234"/>
  <c r="A19" i="234"/>
  <c r="V18" i="234"/>
  <c r="U18" i="234"/>
  <c r="Q18" i="234"/>
  <c r="P18" i="234"/>
  <c r="O18" i="234"/>
  <c r="K18" i="234"/>
  <c r="I18" i="234"/>
  <c r="Y17" i="234"/>
  <c r="F88" i="235"/>
  <c r="F87" i="235"/>
  <c r="F86" i="235"/>
  <c r="F85" i="235"/>
  <c r="F84" i="235"/>
  <c r="F83" i="235"/>
  <c r="AA80" i="235"/>
  <c r="AA79" i="235"/>
  <c r="V79" i="235"/>
  <c r="U79" i="235"/>
  <c r="Q79" i="235"/>
  <c r="P79" i="235"/>
  <c r="O79" i="235"/>
  <c r="N79" i="235"/>
  <c r="M79" i="235"/>
  <c r="L79" i="235"/>
  <c r="K79" i="235"/>
  <c r="J79" i="235"/>
  <c r="I79" i="235"/>
  <c r="A79" i="235"/>
  <c r="AA78" i="235"/>
  <c r="V78" i="235"/>
  <c r="U78" i="235"/>
  <c r="Q78" i="235"/>
  <c r="P78" i="235"/>
  <c r="O78" i="235"/>
  <c r="N78" i="235"/>
  <c r="M78" i="235"/>
  <c r="L78" i="235"/>
  <c r="K78" i="235"/>
  <c r="J78" i="235"/>
  <c r="I78" i="235"/>
  <c r="A78" i="235"/>
  <c r="AA77" i="235"/>
  <c r="V77" i="235"/>
  <c r="U77" i="235"/>
  <c r="Q77" i="235"/>
  <c r="P77" i="235"/>
  <c r="O77" i="235"/>
  <c r="N77" i="235"/>
  <c r="M77" i="235"/>
  <c r="L77" i="235"/>
  <c r="K77" i="235"/>
  <c r="J77" i="235"/>
  <c r="I77" i="235"/>
  <c r="A77" i="235"/>
  <c r="AA76" i="235"/>
  <c r="V76" i="235"/>
  <c r="U76" i="235"/>
  <c r="Q76" i="235"/>
  <c r="P76" i="235"/>
  <c r="O76" i="235"/>
  <c r="N76" i="235"/>
  <c r="M76" i="235"/>
  <c r="L76" i="235"/>
  <c r="K76" i="235"/>
  <c r="J76" i="235"/>
  <c r="I76" i="235"/>
  <c r="A76" i="235"/>
  <c r="AA75" i="235"/>
  <c r="V75" i="235"/>
  <c r="U75" i="235"/>
  <c r="Q75" i="235"/>
  <c r="P75" i="235"/>
  <c r="O75" i="235"/>
  <c r="N75" i="235"/>
  <c r="M75" i="235"/>
  <c r="L75" i="235"/>
  <c r="K75" i="235"/>
  <c r="J75" i="235"/>
  <c r="I75" i="235"/>
  <c r="A75" i="235"/>
  <c r="AA74" i="235"/>
  <c r="V74" i="235"/>
  <c r="U74" i="235"/>
  <c r="Q74" i="235"/>
  <c r="P74" i="235"/>
  <c r="O74" i="235"/>
  <c r="N74" i="235"/>
  <c r="M74" i="235"/>
  <c r="L74" i="235"/>
  <c r="K74" i="235"/>
  <c r="J74" i="235"/>
  <c r="I74" i="235"/>
  <c r="A74" i="235"/>
  <c r="AA73" i="235"/>
  <c r="V73" i="235"/>
  <c r="U73" i="235"/>
  <c r="Q73" i="235"/>
  <c r="P73" i="235"/>
  <c r="O73" i="235"/>
  <c r="N73" i="235"/>
  <c r="M73" i="235"/>
  <c r="L73" i="235"/>
  <c r="K73" i="235"/>
  <c r="J73" i="235"/>
  <c r="I73" i="235"/>
  <c r="A73" i="235"/>
  <c r="AA72" i="235"/>
  <c r="V72" i="235"/>
  <c r="U72" i="235"/>
  <c r="Q72" i="235"/>
  <c r="P72" i="235"/>
  <c r="O72" i="235"/>
  <c r="N72" i="235"/>
  <c r="M72" i="235"/>
  <c r="L72" i="235"/>
  <c r="K72" i="235"/>
  <c r="J72" i="235"/>
  <c r="I72" i="235"/>
  <c r="A72" i="235"/>
  <c r="AA71" i="235"/>
  <c r="V71" i="235"/>
  <c r="U71" i="235"/>
  <c r="Q71" i="235"/>
  <c r="P71" i="235"/>
  <c r="O71" i="235"/>
  <c r="N71" i="235"/>
  <c r="M71" i="235"/>
  <c r="L71" i="235"/>
  <c r="K71" i="235"/>
  <c r="J71" i="235"/>
  <c r="I71" i="235"/>
  <c r="A71" i="235"/>
  <c r="AA70" i="235"/>
  <c r="V70" i="235"/>
  <c r="U70" i="235"/>
  <c r="Q70" i="235"/>
  <c r="P70" i="235"/>
  <c r="O70" i="235"/>
  <c r="N70" i="235"/>
  <c r="M70" i="235"/>
  <c r="L70" i="235"/>
  <c r="K70" i="235"/>
  <c r="J70" i="235"/>
  <c r="I70" i="235"/>
  <c r="A70" i="235"/>
  <c r="AA69" i="235"/>
  <c r="V69" i="235"/>
  <c r="U69" i="235"/>
  <c r="Q69" i="235"/>
  <c r="P69" i="235"/>
  <c r="O69" i="235"/>
  <c r="N69" i="235"/>
  <c r="M69" i="235"/>
  <c r="L69" i="235"/>
  <c r="K69" i="235"/>
  <c r="J69" i="235"/>
  <c r="I69" i="235"/>
  <c r="A69" i="235"/>
  <c r="AA68" i="235"/>
  <c r="V68" i="235"/>
  <c r="U68" i="235"/>
  <c r="Q68" i="235"/>
  <c r="P68" i="235"/>
  <c r="O68" i="235"/>
  <c r="N68" i="235"/>
  <c r="M68" i="235"/>
  <c r="L68" i="235"/>
  <c r="K68" i="235"/>
  <c r="J68" i="235"/>
  <c r="I68" i="235"/>
  <c r="A68" i="235"/>
  <c r="AA67" i="235"/>
  <c r="V67" i="235"/>
  <c r="U67" i="235"/>
  <c r="Q67" i="235"/>
  <c r="P67" i="235"/>
  <c r="O67" i="235"/>
  <c r="N67" i="235"/>
  <c r="M67" i="235"/>
  <c r="L67" i="235"/>
  <c r="K67" i="235"/>
  <c r="J67" i="235"/>
  <c r="I67" i="235"/>
  <c r="A67" i="235"/>
  <c r="AA66" i="235"/>
  <c r="V66" i="235"/>
  <c r="U66" i="235"/>
  <c r="Q66" i="235"/>
  <c r="P66" i="235"/>
  <c r="O66" i="235"/>
  <c r="N66" i="235"/>
  <c r="M66" i="235"/>
  <c r="L66" i="235"/>
  <c r="K66" i="235"/>
  <c r="J66" i="235"/>
  <c r="I66" i="235"/>
  <c r="A66" i="235"/>
  <c r="AA65" i="235"/>
  <c r="V65" i="235"/>
  <c r="U65" i="235"/>
  <c r="Q65" i="235"/>
  <c r="P65" i="235"/>
  <c r="O65" i="235"/>
  <c r="N65" i="235"/>
  <c r="M65" i="235"/>
  <c r="L65" i="235"/>
  <c r="K65" i="235"/>
  <c r="J65" i="235"/>
  <c r="I65" i="235"/>
  <c r="A65" i="235"/>
  <c r="AA64" i="235"/>
  <c r="V64" i="235"/>
  <c r="U64" i="235"/>
  <c r="Q64" i="235"/>
  <c r="P64" i="235"/>
  <c r="O64" i="235"/>
  <c r="N64" i="235"/>
  <c r="M64" i="235"/>
  <c r="L64" i="235"/>
  <c r="K64" i="235"/>
  <c r="J64" i="235"/>
  <c r="I64" i="235"/>
  <c r="A64" i="235"/>
  <c r="AA63" i="235"/>
  <c r="V63" i="235"/>
  <c r="U63" i="235"/>
  <c r="Q63" i="235"/>
  <c r="P63" i="235"/>
  <c r="O63" i="235"/>
  <c r="N63" i="235"/>
  <c r="M63" i="235"/>
  <c r="L63" i="235"/>
  <c r="K63" i="235"/>
  <c r="J63" i="235"/>
  <c r="I63" i="235"/>
  <c r="A63" i="235"/>
  <c r="AA62" i="235"/>
  <c r="V62" i="235"/>
  <c r="U62" i="235"/>
  <c r="Q62" i="235"/>
  <c r="P62" i="235"/>
  <c r="O62" i="235"/>
  <c r="N62" i="235"/>
  <c r="M62" i="235"/>
  <c r="L62" i="235"/>
  <c r="K62" i="235"/>
  <c r="J62" i="235"/>
  <c r="I62" i="235"/>
  <c r="A62" i="235"/>
  <c r="AA61" i="235"/>
  <c r="V61" i="235"/>
  <c r="U61" i="235"/>
  <c r="Q61" i="235"/>
  <c r="P61" i="235"/>
  <c r="O61" i="235"/>
  <c r="N61" i="235"/>
  <c r="M61" i="235"/>
  <c r="L61" i="235"/>
  <c r="K61" i="235"/>
  <c r="J61" i="235"/>
  <c r="I61" i="235"/>
  <c r="A61" i="235"/>
  <c r="AA60" i="235"/>
  <c r="V60" i="235"/>
  <c r="U60" i="235"/>
  <c r="Q60" i="235"/>
  <c r="P60" i="235"/>
  <c r="O60" i="235"/>
  <c r="N60" i="235"/>
  <c r="M60" i="235"/>
  <c r="L60" i="235"/>
  <c r="K60" i="235"/>
  <c r="J60" i="235"/>
  <c r="I60" i="235"/>
  <c r="A60" i="235"/>
  <c r="AA59" i="235"/>
  <c r="V59" i="235"/>
  <c r="U59" i="235"/>
  <c r="Q59" i="235"/>
  <c r="P59" i="235"/>
  <c r="O59" i="235"/>
  <c r="N59" i="235"/>
  <c r="M59" i="235"/>
  <c r="L59" i="235"/>
  <c r="K59" i="235"/>
  <c r="J59" i="235"/>
  <c r="I59" i="235"/>
  <c r="A59" i="235"/>
  <c r="AA58" i="235"/>
  <c r="V58" i="235"/>
  <c r="U58" i="235"/>
  <c r="Q58" i="235"/>
  <c r="P58" i="235"/>
  <c r="O58" i="235"/>
  <c r="N58" i="235"/>
  <c r="M58" i="235"/>
  <c r="L58" i="235"/>
  <c r="K58" i="235"/>
  <c r="J58" i="235"/>
  <c r="I58" i="235"/>
  <c r="A58" i="235"/>
  <c r="AA57" i="235"/>
  <c r="V57" i="235"/>
  <c r="U57" i="235"/>
  <c r="Q57" i="235"/>
  <c r="P57" i="235"/>
  <c r="O57" i="235"/>
  <c r="N57" i="235"/>
  <c r="M57" i="235"/>
  <c r="L57" i="235"/>
  <c r="K57" i="235"/>
  <c r="J57" i="235"/>
  <c r="I57" i="235"/>
  <c r="A57" i="235"/>
  <c r="AA56" i="235"/>
  <c r="V56" i="235"/>
  <c r="U56" i="235"/>
  <c r="Q56" i="235"/>
  <c r="P56" i="235"/>
  <c r="O56" i="235"/>
  <c r="N56" i="235"/>
  <c r="M56" i="235"/>
  <c r="L56" i="235"/>
  <c r="K56" i="235"/>
  <c r="J56" i="235"/>
  <c r="I56" i="235"/>
  <c r="A56" i="235"/>
  <c r="AA55" i="235"/>
  <c r="V55" i="235"/>
  <c r="U55" i="235"/>
  <c r="Q55" i="235"/>
  <c r="P55" i="235"/>
  <c r="O55" i="235"/>
  <c r="N55" i="235"/>
  <c r="M55" i="235"/>
  <c r="L55" i="235"/>
  <c r="K55" i="235"/>
  <c r="J55" i="235"/>
  <c r="I55" i="235"/>
  <c r="A55" i="235"/>
  <c r="AA54" i="235"/>
  <c r="V54" i="235"/>
  <c r="U54" i="235"/>
  <c r="Q54" i="235"/>
  <c r="P54" i="235"/>
  <c r="O54" i="235"/>
  <c r="N54" i="235"/>
  <c r="M54" i="235"/>
  <c r="L54" i="235"/>
  <c r="K54" i="235"/>
  <c r="J54" i="235"/>
  <c r="I54" i="235"/>
  <c r="A54" i="235"/>
  <c r="AA53" i="235"/>
  <c r="V53" i="235"/>
  <c r="U53" i="235"/>
  <c r="Q53" i="235"/>
  <c r="P53" i="235"/>
  <c r="O53" i="235"/>
  <c r="N53" i="235"/>
  <c r="M53" i="235"/>
  <c r="L53" i="235"/>
  <c r="K53" i="235"/>
  <c r="J53" i="235"/>
  <c r="I53" i="235"/>
  <c r="A53" i="235"/>
  <c r="AA52" i="235"/>
  <c r="V52" i="235"/>
  <c r="U52" i="235"/>
  <c r="Q52" i="235"/>
  <c r="P52" i="235"/>
  <c r="O52" i="235"/>
  <c r="N52" i="235"/>
  <c r="M52" i="235"/>
  <c r="L52" i="235"/>
  <c r="K52" i="235"/>
  <c r="J52" i="235"/>
  <c r="I52" i="235"/>
  <c r="A52" i="235"/>
  <c r="AA51" i="235"/>
  <c r="V51" i="235"/>
  <c r="U51" i="235"/>
  <c r="Q51" i="235"/>
  <c r="P51" i="235"/>
  <c r="O51" i="235"/>
  <c r="N51" i="235"/>
  <c r="M51" i="235"/>
  <c r="L51" i="235"/>
  <c r="K51" i="235"/>
  <c r="J51" i="235"/>
  <c r="I51" i="235"/>
  <c r="A51" i="235"/>
  <c r="AA50" i="235"/>
  <c r="V50" i="235"/>
  <c r="U50" i="235"/>
  <c r="Q50" i="235"/>
  <c r="P50" i="235"/>
  <c r="O50" i="235"/>
  <c r="N50" i="235"/>
  <c r="M50" i="235"/>
  <c r="L50" i="235"/>
  <c r="K50" i="235"/>
  <c r="J50" i="235"/>
  <c r="I50" i="235"/>
  <c r="A50" i="235"/>
  <c r="AA49" i="235"/>
  <c r="V49" i="235"/>
  <c r="U49" i="235"/>
  <c r="Q49" i="235"/>
  <c r="P49" i="235"/>
  <c r="O49" i="235"/>
  <c r="N49" i="235"/>
  <c r="M49" i="235"/>
  <c r="L49" i="235"/>
  <c r="K49" i="235"/>
  <c r="J49" i="235"/>
  <c r="I49" i="235"/>
  <c r="A49" i="235"/>
  <c r="AA48" i="235"/>
  <c r="V48" i="235"/>
  <c r="U48" i="235"/>
  <c r="Q48" i="235"/>
  <c r="P48" i="235"/>
  <c r="O48" i="235"/>
  <c r="N48" i="235"/>
  <c r="M48" i="235"/>
  <c r="L48" i="235"/>
  <c r="K48" i="235"/>
  <c r="J48" i="235"/>
  <c r="I48" i="235"/>
  <c r="A48" i="235"/>
  <c r="AA47" i="235"/>
  <c r="V47" i="235"/>
  <c r="U47" i="235"/>
  <c r="Q47" i="235"/>
  <c r="P47" i="235"/>
  <c r="O47" i="235"/>
  <c r="N47" i="235"/>
  <c r="M47" i="235"/>
  <c r="L47" i="235"/>
  <c r="K47" i="235"/>
  <c r="J47" i="235"/>
  <c r="I47" i="235"/>
  <c r="A47" i="235"/>
  <c r="AA46" i="235"/>
  <c r="Z46" i="235"/>
  <c r="V46" i="235"/>
  <c r="U46" i="235"/>
  <c r="Q46" i="235"/>
  <c r="P46" i="235"/>
  <c r="O46" i="235"/>
  <c r="N46" i="235"/>
  <c r="M46" i="235"/>
  <c r="L46" i="235"/>
  <c r="K46" i="235"/>
  <c r="J46" i="235"/>
  <c r="I46" i="235"/>
  <c r="A46" i="235"/>
  <c r="AA45" i="235"/>
  <c r="Z45" i="235"/>
  <c r="V45" i="235"/>
  <c r="U45" i="235"/>
  <c r="Q45" i="235"/>
  <c r="P45" i="235"/>
  <c r="O45" i="235"/>
  <c r="N45" i="235"/>
  <c r="M45" i="235"/>
  <c r="L45" i="235"/>
  <c r="K45" i="235"/>
  <c r="J45" i="235"/>
  <c r="I45" i="235"/>
  <c r="A45" i="235"/>
  <c r="AM44" i="235"/>
  <c r="AA44" i="235"/>
  <c r="Z44" i="235"/>
  <c r="V44" i="235"/>
  <c r="U44" i="235"/>
  <c r="Q44" i="235"/>
  <c r="P44" i="235"/>
  <c r="O44" i="235"/>
  <c r="N44" i="235"/>
  <c r="M44" i="235"/>
  <c r="L44" i="235"/>
  <c r="K44" i="235"/>
  <c r="J44" i="235"/>
  <c r="I44" i="235"/>
  <c r="A44" i="235"/>
  <c r="AM43" i="235"/>
  <c r="AA43" i="235"/>
  <c r="Z43" i="235"/>
  <c r="V43" i="235"/>
  <c r="U43" i="235"/>
  <c r="Q43" i="235"/>
  <c r="P43" i="235"/>
  <c r="O43" i="235"/>
  <c r="N43" i="235"/>
  <c r="M43" i="235"/>
  <c r="L43" i="235"/>
  <c r="K43" i="235"/>
  <c r="J43" i="235"/>
  <c r="I43" i="235"/>
  <c r="A43" i="235"/>
  <c r="AM42" i="235"/>
  <c r="AA42" i="235"/>
  <c r="Z42" i="235"/>
  <c r="V42" i="235"/>
  <c r="U42" i="235"/>
  <c r="Q42" i="235"/>
  <c r="P42" i="235"/>
  <c r="O42" i="235"/>
  <c r="N42" i="235"/>
  <c r="M42" i="235"/>
  <c r="L42" i="235"/>
  <c r="K42" i="235"/>
  <c r="J42" i="235"/>
  <c r="I42" i="235"/>
  <c r="A42" i="235"/>
  <c r="AM41" i="235"/>
  <c r="AA41" i="235"/>
  <c r="V41" i="235"/>
  <c r="U41" i="235"/>
  <c r="Q41" i="235"/>
  <c r="P41" i="235"/>
  <c r="O41" i="235"/>
  <c r="N41" i="235"/>
  <c r="M41" i="235"/>
  <c r="L41" i="235"/>
  <c r="K41" i="235"/>
  <c r="J41" i="235"/>
  <c r="I41" i="235"/>
  <c r="A41" i="235"/>
  <c r="AM40" i="235"/>
  <c r="AA40" i="235"/>
  <c r="V40" i="235"/>
  <c r="U40" i="235"/>
  <c r="Q40" i="235"/>
  <c r="P40" i="235"/>
  <c r="O40" i="235"/>
  <c r="N40" i="235"/>
  <c r="M40" i="235"/>
  <c r="L40" i="235"/>
  <c r="K40" i="235"/>
  <c r="J40" i="235"/>
  <c r="I40" i="235"/>
  <c r="A40" i="235"/>
  <c r="B40" i="235" s="1"/>
  <c r="AM39" i="235"/>
  <c r="AA39" i="235"/>
  <c r="Z39" i="235"/>
  <c r="V39" i="235"/>
  <c r="U39" i="235"/>
  <c r="Q39" i="235"/>
  <c r="P39" i="235"/>
  <c r="O39" i="235"/>
  <c r="N39" i="235"/>
  <c r="M39" i="235"/>
  <c r="L39" i="235"/>
  <c r="K39" i="235"/>
  <c r="J39" i="235"/>
  <c r="I39" i="235"/>
  <c r="A39" i="235"/>
  <c r="AM38" i="235"/>
  <c r="AA38" i="235"/>
  <c r="Z38" i="235"/>
  <c r="V38" i="235"/>
  <c r="U38" i="235"/>
  <c r="Q38" i="235"/>
  <c r="P38" i="235"/>
  <c r="O38" i="235"/>
  <c r="N38" i="235"/>
  <c r="M38" i="235"/>
  <c r="L38" i="235"/>
  <c r="K38" i="235"/>
  <c r="J38" i="235"/>
  <c r="I38" i="235"/>
  <c r="A38" i="235"/>
  <c r="AA37" i="235"/>
  <c r="V37" i="235"/>
  <c r="U37" i="235"/>
  <c r="Q37" i="235"/>
  <c r="P37" i="235"/>
  <c r="O37" i="235"/>
  <c r="N37" i="235"/>
  <c r="M37" i="235"/>
  <c r="L37" i="235"/>
  <c r="K37" i="235"/>
  <c r="J37" i="235"/>
  <c r="I37" i="235"/>
  <c r="A37" i="235"/>
  <c r="AA36" i="235"/>
  <c r="V36" i="235"/>
  <c r="U36" i="235"/>
  <c r="Q36" i="235"/>
  <c r="P36" i="235"/>
  <c r="O36" i="235"/>
  <c r="N36" i="235"/>
  <c r="M36" i="235"/>
  <c r="L36" i="235"/>
  <c r="K36" i="235"/>
  <c r="J36" i="235"/>
  <c r="I36" i="235"/>
  <c r="A36" i="235"/>
  <c r="AA35" i="235"/>
  <c r="V35" i="235"/>
  <c r="U35" i="235"/>
  <c r="Q35" i="235"/>
  <c r="P35" i="235"/>
  <c r="O35" i="235"/>
  <c r="N35" i="235"/>
  <c r="M35" i="235"/>
  <c r="L35" i="235"/>
  <c r="K35" i="235"/>
  <c r="J35" i="235"/>
  <c r="I35" i="235"/>
  <c r="A35" i="235"/>
  <c r="AA34" i="235"/>
  <c r="V34" i="235"/>
  <c r="U34" i="235"/>
  <c r="Q34" i="235"/>
  <c r="P34" i="235"/>
  <c r="O34" i="235"/>
  <c r="N34" i="235"/>
  <c r="M34" i="235"/>
  <c r="L34" i="235"/>
  <c r="K34" i="235"/>
  <c r="J34" i="235"/>
  <c r="I34" i="235"/>
  <c r="A34" i="235"/>
  <c r="AA33" i="235"/>
  <c r="V33" i="235"/>
  <c r="U33" i="235"/>
  <c r="Q33" i="235"/>
  <c r="P33" i="235"/>
  <c r="O33" i="235"/>
  <c r="N33" i="235"/>
  <c r="M33" i="235"/>
  <c r="L33" i="235"/>
  <c r="K33" i="235"/>
  <c r="J33" i="235"/>
  <c r="I33" i="235"/>
  <c r="A33" i="235"/>
  <c r="AA32" i="235"/>
  <c r="Y32" i="235"/>
  <c r="V32" i="235"/>
  <c r="U32" i="235"/>
  <c r="Q32" i="235"/>
  <c r="P32" i="235"/>
  <c r="O32" i="235"/>
  <c r="N32" i="235"/>
  <c r="M32" i="235"/>
  <c r="L32" i="235"/>
  <c r="K32" i="235"/>
  <c r="J32" i="235"/>
  <c r="I32" i="235"/>
  <c r="A32" i="235"/>
  <c r="AA31" i="235"/>
  <c r="V31" i="235"/>
  <c r="U31" i="235"/>
  <c r="Q31" i="235"/>
  <c r="P31" i="235"/>
  <c r="O31" i="235"/>
  <c r="N31" i="235"/>
  <c r="M31" i="235"/>
  <c r="L31" i="235"/>
  <c r="K31" i="235"/>
  <c r="J31" i="235"/>
  <c r="I31" i="235"/>
  <c r="A31" i="235"/>
  <c r="AA30" i="235"/>
  <c r="V30" i="235"/>
  <c r="U30" i="235"/>
  <c r="Q30" i="235"/>
  <c r="P30" i="235"/>
  <c r="O30" i="235"/>
  <c r="N30" i="235"/>
  <c r="M30" i="235"/>
  <c r="L30" i="235"/>
  <c r="K30" i="235"/>
  <c r="J30" i="235"/>
  <c r="I30" i="235"/>
  <c r="A30" i="235"/>
  <c r="AA29" i="235"/>
  <c r="V29" i="235"/>
  <c r="U29" i="235"/>
  <c r="Q29" i="235"/>
  <c r="P29" i="235"/>
  <c r="O29" i="235"/>
  <c r="N29" i="235"/>
  <c r="M29" i="235"/>
  <c r="L29" i="235"/>
  <c r="K29" i="235"/>
  <c r="J29" i="235"/>
  <c r="I29" i="235"/>
  <c r="B29" i="235"/>
  <c r="V23" i="235"/>
  <c r="U23" i="235"/>
  <c r="Q23" i="235"/>
  <c r="P23" i="235"/>
  <c r="O23" i="235"/>
  <c r="K23" i="235"/>
  <c r="I23" i="235"/>
  <c r="A23" i="235"/>
  <c r="V22" i="235"/>
  <c r="U22" i="235"/>
  <c r="Q22" i="235"/>
  <c r="P22" i="235"/>
  <c r="O22" i="235"/>
  <c r="K22" i="235"/>
  <c r="I22" i="235"/>
  <c r="A22" i="235"/>
  <c r="V21" i="235"/>
  <c r="U21" i="235"/>
  <c r="Q21" i="235"/>
  <c r="P21" i="235"/>
  <c r="O21" i="235"/>
  <c r="K21" i="235"/>
  <c r="I21" i="235"/>
  <c r="A21" i="235"/>
  <c r="V20" i="235"/>
  <c r="U20" i="235"/>
  <c r="Q20" i="235"/>
  <c r="P20" i="235"/>
  <c r="O20" i="235"/>
  <c r="K20" i="235"/>
  <c r="I20" i="235"/>
  <c r="A20" i="235"/>
  <c r="V19" i="235"/>
  <c r="U19" i="235"/>
  <c r="Q19" i="235"/>
  <c r="P19" i="235"/>
  <c r="O19" i="235"/>
  <c r="K19" i="235"/>
  <c r="I19" i="235"/>
  <c r="A19" i="235"/>
  <c r="V18" i="235"/>
  <c r="U18" i="235"/>
  <c r="Q18" i="235"/>
  <c r="P18" i="235"/>
  <c r="O18" i="235"/>
  <c r="K18" i="235"/>
  <c r="I18" i="235"/>
  <c r="Y17" i="235"/>
  <c r="F88" i="236"/>
  <c r="F87" i="236"/>
  <c r="F86" i="236"/>
  <c r="F85" i="236"/>
  <c r="F84" i="236"/>
  <c r="F83" i="236"/>
  <c r="AA80" i="236"/>
  <c r="AA79" i="236"/>
  <c r="V79" i="236"/>
  <c r="U79" i="236"/>
  <c r="Q79" i="236"/>
  <c r="P79" i="236"/>
  <c r="O79" i="236"/>
  <c r="N79" i="236"/>
  <c r="M79" i="236"/>
  <c r="L79" i="236"/>
  <c r="K79" i="236"/>
  <c r="J79" i="236"/>
  <c r="I79" i="236"/>
  <c r="A79" i="236"/>
  <c r="AA78" i="236"/>
  <c r="V78" i="236"/>
  <c r="U78" i="236"/>
  <c r="Q78" i="236"/>
  <c r="P78" i="236"/>
  <c r="O78" i="236"/>
  <c r="N78" i="236"/>
  <c r="M78" i="236"/>
  <c r="L78" i="236"/>
  <c r="K78" i="236"/>
  <c r="J78" i="236"/>
  <c r="I78" i="236"/>
  <c r="A78" i="236"/>
  <c r="AA77" i="236"/>
  <c r="V77" i="236"/>
  <c r="U77" i="236"/>
  <c r="Q77" i="236"/>
  <c r="P77" i="236"/>
  <c r="O77" i="236"/>
  <c r="N77" i="236"/>
  <c r="M77" i="236"/>
  <c r="L77" i="236"/>
  <c r="K77" i="236"/>
  <c r="J77" i="236"/>
  <c r="I77" i="236"/>
  <c r="A77" i="236"/>
  <c r="AA76" i="236"/>
  <c r="V76" i="236"/>
  <c r="U76" i="236"/>
  <c r="Q76" i="236"/>
  <c r="P76" i="236"/>
  <c r="O76" i="236"/>
  <c r="N76" i="236"/>
  <c r="M76" i="236"/>
  <c r="L76" i="236"/>
  <c r="K76" i="236"/>
  <c r="J76" i="236"/>
  <c r="I76" i="236"/>
  <c r="A76" i="236"/>
  <c r="AA75" i="236"/>
  <c r="V75" i="236"/>
  <c r="U75" i="236"/>
  <c r="Q75" i="236"/>
  <c r="P75" i="236"/>
  <c r="O75" i="236"/>
  <c r="N75" i="236"/>
  <c r="M75" i="236"/>
  <c r="L75" i="236"/>
  <c r="K75" i="236"/>
  <c r="J75" i="236"/>
  <c r="I75" i="236"/>
  <c r="A75" i="236"/>
  <c r="AA74" i="236"/>
  <c r="V74" i="236"/>
  <c r="U74" i="236"/>
  <c r="Q74" i="236"/>
  <c r="P74" i="236"/>
  <c r="O74" i="236"/>
  <c r="N74" i="236"/>
  <c r="M74" i="236"/>
  <c r="L74" i="236"/>
  <c r="K74" i="236"/>
  <c r="J74" i="236"/>
  <c r="I74" i="236"/>
  <c r="A74" i="236"/>
  <c r="AA73" i="236"/>
  <c r="V73" i="236"/>
  <c r="U73" i="236"/>
  <c r="Q73" i="236"/>
  <c r="P73" i="236"/>
  <c r="O73" i="236"/>
  <c r="N73" i="236"/>
  <c r="M73" i="236"/>
  <c r="L73" i="236"/>
  <c r="K73" i="236"/>
  <c r="J73" i="236"/>
  <c r="I73" i="236"/>
  <c r="A73" i="236"/>
  <c r="AA72" i="236"/>
  <c r="V72" i="236"/>
  <c r="U72" i="236"/>
  <c r="Q72" i="236"/>
  <c r="P72" i="236"/>
  <c r="O72" i="236"/>
  <c r="N72" i="236"/>
  <c r="M72" i="236"/>
  <c r="L72" i="236"/>
  <c r="K72" i="236"/>
  <c r="J72" i="236"/>
  <c r="I72" i="236"/>
  <c r="A72" i="236"/>
  <c r="AA71" i="236"/>
  <c r="V71" i="236"/>
  <c r="U71" i="236"/>
  <c r="Q71" i="236"/>
  <c r="P71" i="236"/>
  <c r="O71" i="236"/>
  <c r="N71" i="236"/>
  <c r="M71" i="236"/>
  <c r="L71" i="236"/>
  <c r="K71" i="236"/>
  <c r="J71" i="236"/>
  <c r="I71" i="236"/>
  <c r="A71" i="236"/>
  <c r="AA70" i="236"/>
  <c r="V70" i="236"/>
  <c r="U70" i="236"/>
  <c r="Q70" i="236"/>
  <c r="P70" i="236"/>
  <c r="O70" i="236"/>
  <c r="N70" i="236"/>
  <c r="M70" i="236"/>
  <c r="L70" i="236"/>
  <c r="K70" i="236"/>
  <c r="J70" i="236"/>
  <c r="I70" i="236"/>
  <c r="A70" i="236"/>
  <c r="AA69" i="236"/>
  <c r="V69" i="236"/>
  <c r="U69" i="236"/>
  <c r="Q69" i="236"/>
  <c r="P69" i="236"/>
  <c r="O69" i="236"/>
  <c r="N69" i="236"/>
  <c r="M69" i="236"/>
  <c r="L69" i="236"/>
  <c r="K69" i="236"/>
  <c r="J69" i="236"/>
  <c r="I69" i="236"/>
  <c r="A69" i="236"/>
  <c r="AA68" i="236"/>
  <c r="V68" i="236"/>
  <c r="U68" i="236"/>
  <c r="Q68" i="236"/>
  <c r="P68" i="236"/>
  <c r="O68" i="236"/>
  <c r="N68" i="236"/>
  <c r="M68" i="236"/>
  <c r="L68" i="236"/>
  <c r="K68" i="236"/>
  <c r="J68" i="236"/>
  <c r="I68" i="236"/>
  <c r="A68" i="236"/>
  <c r="AA67" i="236"/>
  <c r="V67" i="236"/>
  <c r="U67" i="236"/>
  <c r="Q67" i="236"/>
  <c r="P67" i="236"/>
  <c r="O67" i="236"/>
  <c r="N67" i="236"/>
  <c r="M67" i="236"/>
  <c r="L67" i="236"/>
  <c r="K67" i="236"/>
  <c r="J67" i="236"/>
  <c r="I67" i="236"/>
  <c r="A67" i="236"/>
  <c r="AA66" i="236"/>
  <c r="V66" i="236"/>
  <c r="U66" i="236"/>
  <c r="Q66" i="236"/>
  <c r="P66" i="236"/>
  <c r="O66" i="236"/>
  <c r="N66" i="236"/>
  <c r="M66" i="236"/>
  <c r="L66" i="236"/>
  <c r="K66" i="236"/>
  <c r="J66" i="236"/>
  <c r="I66" i="236"/>
  <c r="A66" i="236"/>
  <c r="AA65" i="236"/>
  <c r="V65" i="236"/>
  <c r="U65" i="236"/>
  <c r="Q65" i="236"/>
  <c r="P65" i="236"/>
  <c r="O65" i="236"/>
  <c r="N65" i="236"/>
  <c r="M65" i="236"/>
  <c r="L65" i="236"/>
  <c r="K65" i="236"/>
  <c r="J65" i="236"/>
  <c r="I65" i="236"/>
  <c r="A65" i="236"/>
  <c r="AA64" i="236"/>
  <c r="V64" i="236"/>
  <c r="U64" i="236"/>
  <c r="Q64" i="236"/>
  <c r="P64" i="236"/>
  <c r="O64" i="236"/>
  <c r="N64" i="236"/>
  <c r="M64" i="236"/>
  <c r="L64" i="236"/>
  <c r="K64" i="236"/>
  <c r="J64" i="236"/>
  <c r="I64" i="236"/>
  <c r="A64" i="236"/>
  <c r="AA63" i="236"/>
  <c r="V63" i="236"/>
  <c r="U63" i="236"/>
  <c r="Q63" i="236"/>
  <c r="P63" i="236"/>
  <c r="O63" i="236"/>
  <c r="N63" i="236"/>
  <c r="M63" i="236"/>
  <c r="L63" i="236"/>
  <c r="K63" i="236"/>
  <c r="J63" i="236"/>
  <c r="I63" i="236"/>
  <c r="A63" i="236"/>
  <c r="AA62" i="236"/>
  <c r="V62" i="236"/>
  <c r="U62" i="236"/>
  <c r="Q62" i="236"/>
  <c r="P62" i="236"/>
  <c r="O62" i="236"/>
  <c r="N62" i="236"/>
  <c r="M62" i="236"/>
  <c r="L62" i="236"/>
  <c r="K62" i="236"/>
  <c r="J62" i="236"/>
  <c r="I62" i="236"/>
  <c r="A62" i="236"/>
  <c r="AA61" i="236"/>
  <c r="V61" i="236"/>
  <c r="U61" i="236"/>
  <c r="Q61" i="236"/>
  <c r="P61" i="236"/>
  <c r="O61" i="236"/>
  <c r="N61" i="236"/>
  <c r="M61" i="236"/>
  <c r="L61" i="236"/>
  <c r="K61" i="236"/>
  <c r="J61" i="236"/>
  <c r="I61" i="236"/>
  <c r="A61" i="236"/>
  <c r="AA60" i="236"/>
  <c r="V60" i="236"/>
  <c r="U60" i="236"/>
  <c r="Q60" i="236"/>
  <c r="P60" i="236"/>
  <c r="O60" i="236"/>
  <c r="N60" i="236"/>
  <c r="M60" i="236"/>
  <c r="L60" i="236"/>
  <c r="K60" i="236"/>
  <c r="J60" i="236"/>
  <c r="I60" i="236"/>
  <c r="A60" i="236"/>
  <c r="AA59" i="236"/>
  <c r="V59" i="236"/>
  <c r="U59" i="236"/>
  <c r="Q59" i="236"/>
  <c r="P59" i="236"/>
  <c r="O59" i="236"/>
  <c r="N59" i="236"/>
  <c r="M59" i="236"/>
  <c r="L59" i="236"/>
  <c r="K59" i="236"/>
  <c r="J59" i="236"/>
  <c r="I59" i="236"/>
  <c r="A59" i="236"/>
  <c r="AA58" i="236"/>
  <c r="V58" i="236"/>
  <c r="U58" i="236"/>
  <c r="Q58" i="236"/>
  <c r="P58" i="236"/>
  <c r="O58" i="236"/>
  <c r="N58" i="236"/>
  <c r="M58" i="236"/>
  <c r="L58" i="236"/>
  <c r="K58" i="236"/>
  <c r="J58" i="236"/>
  <c r="I58" i="236"/>
  <c r="A58" i="236"/>
  <c r="AA57" i="236"/>
  <c r="V57" i="236"/>
  <c r="U57" i="236"/>
  <c r="Q57" i="236"/>
  <c r="P57" i="236"/>
  <c r="O57" i="236"/>
  <c r="N57" i="236"/>
  <c r="M57" i="236"/>
  <c r="L57" i="236"/>
  <c r="K57" i="236"/>
  <c r="J57" i="236"/>
  <c r="I57" i="236"/>
  <c r="A57" i="236"/>
  <c r="AA56" i="236"/>
  <c r="V56" i="236"/>
  <c r="U56" i="236"/>
  <c r="Q56" i="236"/>
  <c r="P56" i="236"/>
  <c r="O56" i="236"/>
  <c r="N56" i="236"/>
  <c r="M56" i="236"/>
  <c r="L56" i="236"/>
  <c r="K56" i="236"/>
  <c r="J56" i="236"/>
  <c r="I56" i="236"/>
  <c r="A56" i="236"/>
  <c r="AA55" i="236"/>
  <c r="V55" i="236"/>
  <c r="U55" i="236"/>
  <c r="Q55" i="236"/>
  <c r="P55" i="236"/>
  <c r="O55" i="236"/>
  <c r="N55" i="236"/>
  <c r="M55" i="236"/>
  <c r="L55" i="236"/>
  <c r="K55" i="236"/>
  <c r="J55" i="236"/>
  <c r="I55" i="236"/>
  <c r="A55" i="236"/>
  <c r="AA54" i="236"/>
  <c r="V54" i="236"/>
  <c r="U54" i="236"/>
  <c r="Q54" i="236"/>
  <c r="P54" i="236"/>
  <c r="O54" i="236"/>
  <c r="N54" i="236"/>
  <c r="M54" i="236"/>
  <c r="L54" i="236"/>
  <c r="K54" i="236"/>
  <c r="J54" i="236"/>
  <c r="I54" i="236"/>
  <c r="A54" i="236"/>
  <c r="AA53" i="236"/>
  <c r="V53" i="236"/>
  <c r="U53" i="236"/>
  <c r="Q53" i="236"/>
  <c r="P53" i="236"/>
  <c r="O53" i="236"/>
  <c r="N53" i="236"/>
  <c r="M53" i="236"/>
  <c r="L53" i="236"/>
  <c r="K53" i="236"/>
  <c r="J53" i="236"/>
  <c r="I53" i="236"/>
  <c r="A53" i="236"/>
  <c r="AA52" i="236"/>
  <c r="V52" i="236"/>
  <c r="U52" i="236"/>
  <c r="Q52" i="236"/>
  <c r="P52" i="236"/>
  <c r="O52" i="236"/>
  <c r="N52" i="236"/>
  <c r="M52" i="236"/>
  <c r="L52" i="236"/>
  <c r="K52" i="236"/>
  <c r="J52" i="236"/>
  <c r="I52" i="236"/>
  <c r="A52" i="236"/>
  <c r="AA51" i="236"/>
  <c r="V51" i="236"/>
  <c r="U51" i="236"/>
  <c r="Q51" i="236"/>
  <c r="P51" i="236"/>
  <c r="O51" i="236"/>
  <c r="N51" i="236"/>
  <c r="M51" i="236"/>
  <c r="L51" i="236"/>
  <c r="K51" i="236"/>
  <c r="J51" i="236"/>
  <c r="I51" i="236"/>
  <c r="A51" i="236"/>
  <c r="AA50" i="236"/>
  <c r="V50" i="236"/>
  <c r="U50" i="236"/>
  <c r="Q50" i="236"/>
  <c r="P50" i="236"/>
  <c r="O50" i="236"/>
  <c r="N50" i="236"/>
  <c r="M50" i="236"/>
  <c r="L50" i="236"/>
  <c r="K50" i="236"/>
  <c r="J50" i="236"/>
  <c r="I50" i="236"/>
  <c r="A50" i="236"/>
  <c r="AA49" i="236"/>
  <c r="V49" i="236"/>
  <c r="U49" i="236"/>
  <c r="Q49" i="236"/>
  <c r="P49" i="236"/>
  <c r="O49" i="236"/>
  <c r="N49" i="236"/>
  <c r="M49" i="236"/>
  <c r="L49" i="236"/>
  <c r="K49" i="236"/>
  <c r="J49" i="236"/>
  <c r="I49" i="236"/>
  <c r="A49" i="236"/>
  <c r="AA48" i="236"/>
  <c r="V48" i="236"/>
  <c r="U48" i="236"/>
  <c r="Q48" i="236"/>
  <c r="P48" i="236"/>
  <c r="O48" i="236"/>
  <c r="N48" i="236"/>
  <c r="M48" i="236"/>
  <c r="L48" i="236"/>
  <c r="K48" i="236"/>
  <c r="J48" i="236"/>
  <c r="I48" i="236"/>
  <c r="A48" i="236"/>
  <c r="AA47" i="236"/>
  <c r="V47" i="236"/>
  <c r="U47" i="236"/>
  <c r="Q47" i="236"/>
  <c r="P47" i="236"/>
  <c r="O47" i="236"/>
  <c r="N47" i="236"/>
  <c r="M47" i="236"/>
  <c r="L47" i="236"/>
  <c r="K47" i="236"/>
  <c r="J47" i="236"/>
  <c r="I47" i="236"/>
  <c r="A47" i="236"/>
  <c r="AA46" i="236"/>
  <c r="Z46" i="236"/>
  <c r="V46" i="236"/>
  <c r="U46" i="236"/>
  <c r="Q46" i="236"/>
  <c r="P46" i="236"/>
  <c r="O46" i="236"/>
  <c r="N46" i="236"/>
  <c r="M46" i="236"/>
  <c r="L46" i="236"/>
  <c r="K46" i="236"/>
  <c r="J46" i="236"/>
  <c r="I46" i="236"/>
  <c r="A46" i="236"/>
  <c r="AA45" i="236"/>
  <c r="Z45" i="236"/>
  <c r="V45" i="236"/>
  <c r="U45" i="236"/>
  <c r="Q45" i="236"/>
  <c r="P45" i="236"/>
  <c r="O45" i="236"/>
  <c r="N45" i="236"/>
  <c r="M45" i="236"/>
  <c r="L45" i="236"/>
  <c r="K45" i="236"/>
  <c r="J45" i="236"/>
  <c r="I45" i="236"/>
  <c r="A45" i="236"/>
  <c r="AM44" i="236"/>
  <c r="AA44" i="236"/>
  <c r="Z44" i="236"/>
  <c r="V44" i="236"/>
  <c r="U44" i="236"/>
  <c r="Q44" i="236"/>
  <c r="P44" i="236"/>
  <c r="O44" i="236"/>
  <c r="N44" i="236"/>
  <c r="M44" i="236"/>
  <c r="L44" i="236"/>
  <c r="K44" i="236"/>
  <c r="J44" i="236"/>
  <c r="I44" i="236"/>
  <c r="A44" i="236"/>
  <c r="AM43" i="236"/>
  <c r="AA43" i="236"/>
  <c r="Z43" i="236"/>
  <c r="V43" i="236"/>
  <c r="U43" i="236"/>
  <c r="Q43" i="236"/>
  <c r="P43" i="236"/>
  <c r="O43" i="236"/>
  <c r="N43" i="236"/>
  <c r="M43" i="236"/>
  <c r="L43" i="236"/>
  <c r="K43" i="236"/>
  <c r="J43" i="236"/>
  <c r="I43" i="236"/>
  <c r="A43" i="236"/>
  <c r="AM42" i="236"/>
  <c r="AA42" i="236"/>
  <c r="Z42" i="236"/>
  <c r="V42" i="236"/>
  <c r="U42" i="236"/>
  <c r="Q42" i="236"/>
  <c r="P42" i="236"/>
  <c r="O42" i="236"/>
  <c r="N42" i="236"/>
  <c r="M42" i="236"/>
  <c r="L42" i="236"/>
  <c r="K42" i="236"/>
  <c r="J42" i="236"/>
  <c r="I42" i="236"/>
  <c r="A42" i="236"/>
  <c r="AM41" i="236"/>
  <c r="AA41" i="236"/>
  <c r="V41" i="236"/>
  <c r="U41" i="236"/>
  <c r="Q41" i="236"/>
  <c r="P41" i="236"/>
  <c r="O41" i="236"/>
  <c r="N41" i="236"/>
  <c r="M41" i="236"/>
  <c r="L41" i="236"/>
  <c r="K41" i="236"/>
  <c r="J41" i="236"/>
  <c r="I41" i="236"/>
  <c r="A41" i="236"/>
  <c r="AM40" i="236"/>
  <c r="AA40" i="236"/>
  <c r="V40" i="236"/>
  <c r="U40" i="236"/>
  <c r="Q40" i="236"/>
  <c r="P40" i="236"/>
  <c r="O40" i="236"/>
  <c r="N40" i="236"/>
  <c r="M40" i="236"/>
  <c r="L40" i="236"/>
  <c r="K40" i="236"/>
  <c r="J40" i="236"/>
  <c r="I40" i="236"/>
  <c r="A40" i="236"/>
  <c r="AM39" i="236"/>
  <c r="AA39" i="236"/>
  <c r="Z39" i="236"/>
  <c r="V39" i="236"/>
  <c r="U39" i="236"/>
  <c r="Q39" i="236"/>
  <c r="P39" i="236"/>
  <c r="O39" i="236"/>
  <c r="N39" i="236"/>
  <c r="M39" i="236"/>
  <c r="L39" i="236"/>
  <c r="K39" i="236"/>
  <c r="J39" i="236"/>
  <c r="I39" i="236"/>
  <c r="A39" i="236"/>
  <c r="B39" i="236" s="1"/>
  <c r="AM38" i="236"/>
  <c r="AA38" i="236"/>
  <c r="Z38" i="236"/>
  <c r="V38" i="236"/>
  <c r="U38" i="236"/>
  <c r="Q38" i="236"/>
  <c r="P38" i="236"/>
  <c r="O38" i="236"/>
  <c r="N38" i="236"/>
  <c r="M38" i="236"/>
  <c r="L38" i="236"/>
  <c r="K38" i="236"/>
  <c r="J38" i="236"/>
  <c r="I38" i="236"/>
  <c r="A38" i="236"/>
  <c r="AA37" i="236"/>
  <c r="V37" i="236"/>
  <c r="U37" i="236"/>
  <c r="Q37" i="236"/>
  <c r="P37" i="236"/>
  <c r="O37" i="236"/>
  <c r="N37" i="236"/>
  <c r="M37" i="236"/>
  <c r="L37" i="236"/>
  <c r="K37" i="236"/>
  <c r="J37" i="236"/>
  <c r="I37" i="236"/>
  <c r="A37" i="236"/>
  <c r="B37" i="236" s="1"/>
  <c r="AA36" i="236"/>
  <c r="V36" i="236"/>
  <c r="U36" i="236"/>
  <c r="Q36" i="236"/>
  <c r="P36" i="236"/>
  <c r="O36" i="236"/>
  <c r="N36" i="236"/>
  <c r="M36" i="236"/>
  <c r="L36" i="236"/>
  <c r="K36" i="236"/>
  <c r="J36" i="236"/>
  <c r="I36" i="236"/>
  <c r="A36" i="236"/>
  <c r="AA35" i="236"/>
  <c r="V35" i="236"/>
  <c r="U35" i="236"/>
  <c r="Q35" i="236"/>
  <c r="P35" i="236"/>
  <c r="O35" i="236"/>
  <c r="N35" i="236"/>
  <c r="M35" i="236"/>
  <c r="L35" i="236"/>
  <c r="K35" i="236"/>
  <c r="J35" i="236"/>
  <c r="I35" i="236"/>
  <c r="A35" i="236"/>
  <c r="AA34" i="236"/>
  <c r="V34" i="236"/>
  <c r="U34" i="236"/>
  <c r="Q34" i="236"/>
  <c r="P34" i="236"/>
  <c r="O34" i="236"/>
  <c r="N34" i="236"/>
  <c r="M34" i="236"/>
  <c r="L34" i="236"/>
  <c r="K34" i="236"/>
  <c r="J34" i="236"/>
  <c r="I34" i="236"/>
  <c r="A34" i="236"/>
  <c r="B34" i="236" s="1"/>
  <c r="AA33" i="236"/>
  <c r="V33" i="236"/>
  <c r="U33" i="236"/>
  <c r="Q33" i="236"/>
  <c r="P33" i="236"/>
  <c r="O33" i="236"/>
  <c r="N33" i="236"/>
  <c r="M33" i="236"/>
  <c r="L33" i="236"/>
  <c r="K33" i="236"/>
  <c r="J33" i="236"/>
  <c r="I33" i="236"/>
  <c r="A33" i="236"/>
  <c r="AA32" i="236"/>
  <c r="Y32" i="236"/>
  <c r="V32" i="236"/>
  <c r="U32" i="236"/>
  <c r="Q32" i="236"/>
  <c r="P32" i="236"/>
  <c r="O32" i="236"/>
  <c r="N32" i="236"/>
  <c r="M32" i="236"/>
  <c r="L32" i="236"/>
  <c r="K32" i="236"/>
  <c r="J32" i="236"/>
  <c r="I32" i="236"/>
  <c r="A32" i="236"/>
  <c r="AA31" i="236"/>
  <c r="V31" i="236"/>
  <c r="U31" i="236"/>
  <c r="Q31" i="236"/>
  <c r="P31" i="236"/>
  <c r="O31" i="236"/>
  <c r="N31" i="236"/>
  <c r="M31" i="236"/>
  <c r="L31" i="236"/>
  <c r="K31" i="236"/>
  <c r="J31" i="236"/>
  <c r="I31" i="236"/>
  <c r="A31" i="236"/>
  <c r="AA30" i="236"/>
  <c r="V30" i="236"/>
  <c r="U30" i="236"/>
  <c r="Q30" i="236"/>
  <c r="P30" i="236"/>
  <c r="O30" i="236"/>
  <c r="N30" i="236"/>
  <c r="M30" i="236"/>
  <c r="L30" i="236"/>
  <c r="K30" i="236"/>
  <c r="J30" i="236"/>
  <c r="I30" i="236"/>
  <c r="A30" i="236"/>
  <c r="AA29" i="236"/>
  <c r="V29" i="236"/>
  <c r="U29" i="236"/>
  <c r="Q29" i="236"/>
  <c r="P29" i="236"/>
  <c r="O29" i="236"/>
  <c r="N29" i="236"/>
  <c r="M29" i="236"/>
  <c r="L29" i="236"/>
  <c r="K29" i="236"/>
  <c r="J29" i="236"/>
  <c r="I29" i="236"/>
  <c r="B29" i="236"/>
  <c r="V23" i="236"/>
  <c r="U23" i="236"/>
  <c r="Q23" i="236"/>
  <c r="P23" i="236"/>
  <c r="O23" i="236"/>
  <c r="K23" i="236"/>
  <c r="I23" i="236"/>
  <c r="A23" i="236"/>
  <c r="V22" i="236"/>
  <c r="U22" i="236"/>
  <c r="Q22" i="236"/>
  <c r="P22" i="236"/>
  <c r="O22" i="236"/>
  <c r="K22" i="236"/>
  <c r="I22" i="236"/>
  <c r="A22" i="236"/>
  <c r="V21" i="236"/>
  <c r="U21" i="236"/>
  <c r="Q21" i="236"/>
  <c r="P21" i="236"/>
  <c r="O21" i="236"/>
  <c r="K21" i="236"/>
  <c r="I21" i="236"/>
  <c r="A21" i="236"/>
  <c r="V20" i="236"/>
  <c r="U20" i="236"/>
  <c r="Q20" i="236"/>
  <c r="P20" i="236"/>
  <c r="O20" i="236"/>
  <c r="K20" i="236"/>
  <c r="I20" i="236"/>
  <c r="A20" i="236"/>
  <c r="V19" i="236"/>
  <c r="U19" i="236"/>
  <c r="Q19" i="236"/>
  <c r="P19" i="236"/>
  <c r="O19" i="236"/>
  <c r="K19" i="236"/>
  <c r="I19" i="236"/>
  <c r="A19" i="236"/>
  <c r="V18" i="236"/>
  <c r="U18" i="236"/>
  <c r="Q18" i="236"/>
  <c r="P18" i="236"/>
  <c r="O18" i="236"/>
  <c r="K18" i="236"/>
  <c r="I18" i="236"/>
  <c r="Y17" i="236"/>
  <c r="F88" i="237"/>
  <c r="F87" i="237"/>
  <c r="F86" i="237"/>
  <c r="F85" i="237"/>
  <c r="F84" i="237"/>
  <c r="F83" i="237"/>
  <c r="AA80" i="237"/>
  <c r="AA79" i="237"/>
  <c r="V79" i="237"/>
  <c r="U79" i="237"/>
  <c r="Q79" i="237"/>
  <c r="P79" i="237"/>
  <c r="O79" i="237"/>
  <c r="N79" i="237"/>
  <c r="M79" i="237"/>
  <c r="L79" i="237"/>
  <c r="K79" i="237"/>
  <c r="J79" i="237"/>
  <c r="I79" i="237"/>
  <c r="A79" i="237"/>
  <c r="AA78" i="237"/>
  <c r="V78" i="237"/>
  <c r="U78" i="237"/>
  <c r="Q78" i="237"/>
  <c r="P78" i="237"/>
  <c r="O78" i="237"/>
  <c r="N78" i="237"/>
  <c r="M78" i="237"/>
  <c r="L78" i="237"/>
  <c r="K78" i="237"/>
  <c r="J78" i="237"/>
  <c r="I78" i="237"/>
  <c r="A78" i="237"/>
  <c r="AA77" i="237"/>
  <c r="V77" i="237"/>
  <c r="U77" i="237"/>
  <c r="Q77" i="237"/>
  <c r="P77" i="237"/>
  <c r="O77" i="237"/>
  <c r="N77" i="237"/>
  <c r="M77" i="237"/>
  <c r="L77" i="237"/>
  <c r="K77" i="237"/>
  <c r="J77" i="237"/>
  <c r="I77" i="237"/>
  <c r="A77" i="237"/>
  <c r="AA76" i="237"/>
  <c r="V76" i="237"/>
  <c r="U76" i="237"/>
  <c r="Q76" i="237"/>
  <c r="P76" i="237"/>
  <c r="O76" i="237"/>
  <c r="N76" i="237"/>
  <c r="M76" i="237"/>
  <c r="L76" i="237"/>
  <c r="K76" i="237"/>
  <c r="J76" i="237"/>
  <c r="I76" i="237"/>
  <c r="A76" i="237"/>
  <c r="AA75" i="237"/>
  <c r="V75" i="237"/>
  <c r="U75" i="237"/>
  <c r="Q75" i="237"/>
  <c r="P75" i="237"/>
  <c r="O75" i="237"/>
  <c r="N75" i="237"/>
  <c r="M75" i="237"/>
  <c r="L75" i="237"/>
  <c r="K75" i="237"/>
  <c r="J75" i="237"/>
  <c r="I75" i="237"/>
  <c r="A75" i="237"/>
  <c r="AA74" i="237"/>
  <c r="V74" i="237"/>
  <c r="U74" i="237"/>
  <c r="Q74" i="237"/>
  <c r="P74" i="237"/>
  <c r="O74" i="237"/>
  <c r="N74" i="237"/>
  <c r="M74" i="237"/>
  <c r="L74" i="237"/>
  <c r="K74" i="237"/>
  <c r="J74" i="237"/>
  <c r="I74" i="237"/>
  <c r="A74" i="237"/>
  <c r="AA73" i="237"/>
  <c r="V73" i="237"/>
  <c r="U73" i="237"/>
  <c r="Q73" i="237"/>
  <c r="P73" i="237"/>
  <c r="O73" i="237"/>
  <c r="N73" i="237"/>
  <c r="M73" i="237"/>
  <c r="L73" i="237"/>
  <c r="K73" i="237"/>
  <c r="J73" i="237"/>
  <c r="I73" i="237"/>
  <c r="A73" i="237"/>
  <c r="AA72" i="237"/>
  <c r="V72" i="237"/>
  <c r="U72" i="237"/>
  <c r="Q72" i="237"/>
  <c r="P72" i="237"/>
  <c r="O72" i="237"/>
  <c r="N72" i="237"/>
  <c r="M72" i="237"/>
  <c r="L72" i="237"/>
  <c r="K72" i="237"/>
  <c r="J72" i="237"/>
  <c r="I72" i="237"/>
  <c r="A72" i="237"/>
  <c r="AA71" i="237"/>
  <c r="V71" i="237"/>
  <c r="U71" i="237"/>
  <c r="Q71" i="237"/>
  <c r="P71" i="237"/>
  <c r="O71" i="237"/>
  <c r="N71" i="237"/>
  <c r="M71" i="237"/>
  <c r="L71" i="237"/>
  <c r="K71" i="237"/>
  <c r="J71" i="237"/>
  <c r="I71" i="237"/>
  <c r="A71" i="237"/>
  <c r="AA70" i="237"/>
  <c r="V70" i="237"/>
  <c r="U70" i="237"/>
  <c r="Q70" i="237"/>
  <c r="P70" i="237"/>
  <c r="O70" i="237"/>
  <c r="N70" i="237"/>
  <c r="M70" i="237"/>
  <c r="L70" i="237"/>
  <c r="K70" i="237"/>
  <c r="J70" i="237"/>
  <c r="I70" i="237"/>
  <c r="A70" i="237"/>
  <c r="AA69" i="237"/>
  <c r="V69" i="237"/>
  <c r="U69" i="237"/>
  <c r="Q69" i="237"/>
  <c r="P69" i="237"/>
  <c r="O69" i="237"/>
  <c r="N69" i="237"/>
  <c r="M69" i="237"/>
  <c r="L69" i="237"/>
  <c r="K69" i="237"/>
  <c r="J69" i="237"/>
  <c r="I69" i="237"/>
  <c r="A69" i="237"/>
  <c r="AA68" i="237"/>
  <c r="V68" i="237"/>
  <c r="U68" i="237"/>
  <c r="Q68" i="237"/>
  <c r="P68" i="237"/>
  <c r="O68" i="237"/>
  <c r="N68" i="237"/>
  <c r="M68" i="237"/>
  <c r="L68" i="237"/>
  <c r="K68" i="237"/>
  <c r="J68" i="237"/>
  <c r="I68" i="237"/>
  <c r="A68" i="237"/>
  <c r="AA67" i="237"/>
  <c r="V67" i="237"/>
  <c r="U67" i="237"/>
  <c r="Q67" i="237"/>
  <c r="P67" i="237"/>
  <c r="O67" i="237"/>
  <c r="N67" i="237"/>
  <c r="M67" i="237"/>
  <c r="L67" i="237"/>
  <c r="K67" i="237"/>
  <c r="J67" i="237"/>
  <c r="I67" i="237"/>
  <c r="A67" i="237"/>
  <c r="AA66" i="237"/>
  <c r="V66" i="237"/>
  <c r="U66" i="237"/>
  <c r="Q66" i="237"/>
  <c r="P66" i="237"/>
  <c r="O66" i="237"/>
  <c r="N66" i="237"/>
  <c r="M66" i="237"/>
  <c r="L66" i="237"/>
  <c r="K66" i="237"/>
  <c r="J66" i="237"/>
  <c r="I66" i="237"/>
  <c r="A66" i="237"/>
  <c r="AA65" i="237"/>
  <c r="V65" i="237"/>
  <c r="U65" i="237"/>
  <c r="Q65" i="237"/>
  <c r="P65" i="237"/>
  <c r="O65" i="237"/>
  <c r="N65" i="237"/>
  <c r="M65" i="237"/>
  <c r="L65" i="237"/>
  <c r="K65" i="237"/>
  <c r="J65" i="237"/>
  <c r="I65" i="237"/>
  <c r="A65" i="237"/>
  <c r="AA64" i="237"/>
  <c r="V64" i="237"/>
  <c r="U64" i="237"/>
  <c r="Q64" i="237"/>
  <c r="P64" i="237"/>
  <c r="O64" i="237"/>
  <c r="N64" i="237"/>
  <c r="M64" i="237"/>
  <c r="L64" i="237"/>
  <c r="K64" i="237"/>
  <c r="J64" i="237"/>
  <c r="I64" i="237"/>
  <c r="A64" i="237"/>
  <c r="AA63" i="237"/>
  <c r="V63" i="237"/>
  <c r="U63" i="237"/>
  <c r="Q63" i="237"/>
  <c r="P63" i="237"/>
  <c r="O63" i="237"/>
  <c r="N63" i="237"/>
  <c r="M63" i="237"/>
  <c r="L63" i="237"/>
  <c r="K63" i="237"/>
  <c r="J63" i="237"/>
  <c r="I63" i="237"/>
  <c r="A63" i="237"/>
  <c r="AA62" i="237"/>
  <c r="V62" i="237"/>
  <c r="U62" i="237"/>
  <c r="Q62" i="237"/>
  <c r="P62" i="237"/>
  <c r="O62" i="237"/>
  <c r="N62" i="237"/>
  <c r="M62" i="237"/>
  <c r="L62" i="237"/>
  <c r="K62" i="237"/>
  <c r="J62" i="237"/>
  <c r="I62" i="237"/>
  <c r="A62" i="237"/>
  <c r="AA61" i="237"/>
  <c r="V61" i="237"/>
  <c r="U61" i="237"/>
  <c r="Q61" i="237"/>
  <c r="P61" i="237"/>
  <c r="O61" i="237"/>
  <c r="N61" i="237"/>
  <c r="M61" i="237"/>
  <c r="L61" i="237"/>
  <c r="K61" i="237"/>
  <c r="J61" i="237"/>
  <c r="I61" i="237"/>
  <c r="A61" i="237"/>
  <c r="AA60" i="237"/>
  <c r="V60" i="237"/>
  <c r="U60" i="237"/>
  <c r="Q60" i="237"/>
  <c r="P60" i="237"/>
  <c r="O60" i="237"/>
  <c r="N60" i="237"/>
  <c r="M60" i="237"/>
  <c r="L60" i="237"/>
  <c r="K60" i="237"/>
  <c r="J60" i="237"/>
  <c r="I60" i="237"/>
  <c r="A60" i="237"/>
  <c r="AA59" i="237"/>
  <c r="V59" i="237"/>
  <c r="U59" i="237"/>
  <c r="Q59" i="237"/>
  <c r="P59" i="237"/>
  <c r="O59" i="237"/>
  <c r="N59" i="237"/>
  <c r="M59" i="237"/>
  <c r="L59" i="237"/>
  <c r="K59" i="237"/>
  <c r="J59" i="237"/>
  <c r="I59" i="237"/>
  <c r="A59" i="237"/>
  <c r="AA58" i="237"/>
  <c r="V58" i="237"/>
  <c r="U58" i="237"/>
  <c r="Q58" i="237"/>
  <c r="P58" i="237"/>
  <c r="O58" i="237"/>
  <c r="N58" i="237"/>
  <c r="M58" i="237"/>
  <c r="L58" i="237"/>
  <c r="K58" i="237"/>
  <c r="J58" i="237"/>
  <c r="I58" i="237"/>
  <c r="A58" i="237"/>
  <c r="AA57" i="237"/>
  <c r="V57" i="237"/>
  <c r="U57" i="237"/>
  <c r="Q57" i="237"/>
  <c r="P57" i="237"/>
  <c r="O57" i="237"/>
  <c r="N57" i="237"/>
  <c r="M57" i="237"/>
  <c r="L57" i="237"/>
  <c r="K57" i="237"/>
  <c r="J57" i="237"/>
  <c r="I57" i="237"/>
  <c r="A57" i="237"/>
  <c r="AA56" i="237"/>
  <c r="V56" i="237"/>
  <c r="U56" i="237"/>
  <c r="Q56" i="237"/>
  <c r="P56" i="237"/>
  <c r="O56" i="237"/>
  <c r="N56" i="237"/>
  <c r="M56" i="237"/>
  <c r="L56" i="237"/>
  <c r="K56" i="237"/>
  <c r="J56" i="237"/>
  <c r="I56" i="237"/>
  <c r="A56" i="237"/>
  <c r="AA55" i="237"/>
  <c r="V55" i="237"/>
  <c r="U55" i="237"/>
  <c r="Q55" i="237"/>
  <c r="P55" i="237"/>
  <c r="O55" i="237"/>
  <c r="N55" i="237"/>
  <c r="M55" i="237"/>
  <c r="L55" i="237"/>
  <c r="K55" i="237"/>
  <c r="J55" i="237"/>
  <c r="I55" i="237"/>
  <c r="A55" i="237"/>
  <c r="AA54" i="237"/>
  <c r="V54" i="237"/>
  <c r="U54" i="237"/>
  <c r="Q54" i="237"/>
  <c r="P54" i="237"/>
  <c r="O54" i="237"/>
  <c r="N54" i="237"/>
  <c r="M54" i="237"/>
  <c r="L54" i="237"/>
  <c r="K54" i="237"/>
  <c r="J54" i="237"/>
  <c r="I54" i="237"/>
  <c r="A54" i="237"/>
  <c r="AA53" i="237"/>
  <c r="V53" i="237"/>
  <c r="U53" i="237"/>
  <c r="Q53" i="237"/>
  <c r="P53" i="237"/>
  <c r="O53" i="237"/>
  <c r="N53" i="237"/>
  <c r="M53" i="237"/>
  <c r="L53" i="237"/>
  <c r="K53" i="237"/>
  <c r="J53" i="237"/>
  <c r="I53" i="237"/>
  <c r="A53" i="237"/>
  <c r="AA52" i="237"/>
  <c r="V52" i="237"/>
  <c r="U52" i="237"/>
  <c r="Q52" i="237"/>
  <c r="P52" i="237"/>
  <c r="O52" i="237"/>
  <c r="N52" i="237"/>
  <c r="M52" i="237"/>
  <c r="L52" i="237"/>
  <c r="K52" i="237"/>
  <c r="J52" i="237"/>
  <c r="I52" i="237"/>
  <c r="A52" i="237"/>
  <c r="AA51" i="237"/>
  <c r="V51" i="237"/>
  <c r="U51" i="237"/>
  <c r="Q51" i="237"/>
  <c r="P51" i="237"/>
  <c r="O51" i="237"/>
  <c r="N51" i="237"/>
  <c r="M51" i="237"/>
  <c r="L51" i="237"/>
  <c r="K51" i="237"/>
  <c r="J51" i="237"/>
  <c r="I51" i="237"/>
  <c r="A51" i="237"/>
  <c r="AA50" i="237"/>
  <c r="V50" i="237"/>
  <c r="U50" i="237"/>
  <c r="Q50" i="237"/>
  <c r="P50" i="237"/>
  <c r="O50" i="237"/>
  <c r="N50" i="237"/>
  <c r="M50" i="237"/>
  <c r="L50" i="237"/>
  <c r="K50" i="237"/>
  <c r="J50" i="237"/>
  <c r="I50" i="237"/>
  <c r="A50" i="237"/>
  <c r="AA49" i="237"/>
  <c r="V49" i="237"/>
  <c r="U49" i="237"/>
  <c r="Q49" i="237"/>
  <c r="P49" i="237"/>
  <c r="O49" i="237"/>
  <c r="N49" i="237"/>
  <c r="M49" i="237"/>
  <c r="L49" i="237"/>
  <c r="K49" i="237"/>
  <c r="J49" i="237"/>
  <c r="I49" i="237"/>
  <c r="A49" i="237"/>
  <c r="AA48" i="237"/>
  <c r="V48" i="237"/>
  <c r="U48" i="237"/>
  <c r="Q48" i="237"/>
  <c r="P48" i="237"/>
  <c r="O48" i="237"/>
  <c r="N48" i="237"/>
  <c r="M48" i="237"/>
  <c r="L48" i="237"/>
  <c r="K48" i="237"/>
  <c r="J48" i="237"/>
  <c r="I48" i="237"/>
  <c r="A48" i="237"/>
  <c r="AA47" i="237"/>
  <c r="V47" i="237"/>
  <c r="U47" i="237"/>
  <c r="Q47" i="237"/>
  <c r="P47" i="237"/>
  <c r="O47" i="237"/>
  <c r="N47" i="237"/>
  <c r="M47" i="237"/>
  <c r="L47" i="237"/>
  <c r="K47" i="237"/>
  <c r="J47" i="237"/>
  <c r="I47" i="237"/>
  <c r="A47" i="237"/>
  <c r="AA46" i="237"/>
  <c r="Z46" i="237"/>
  <c r="V46" i="237"/>
  <c r="U46" i="237"/>
  <c r="Q46" i="237"/>
  <c r="P46" i="237"/>
  <c r="O46" i="237"/>
  <c r="N46" i="237"/>
  <c r="M46" i="237"/>
  <c r="L46" i="237"/>
  <c r="K46" i="237"/>
  <c r="J46" i="237"/>
  <c r="I46" i="237"/>
  <c r="A46" i="237"/>
  <c r="AA45" i="237"/>
  <c r="Z45" i="237"/>
  <c r="V45" i="237"/>
  <c r="U45" i="237"/>
  <c r="Q45" i="237"/>
  <c r="P45" i="237"/>
  <c r="O45" i="237"/>
  <c r="N45" i="237"/>
  <c r="M45" i="237"/>
  <c r="L45" i="237"/>
  <c r="K45" i="237"/>
  <c r="J45" i="237"/>
  <c r="I45" i="237"/>
  <c r="A45" i="237"/>
  <c r="B45" i="237" s="1"/>
  <c r="AM44" i="237"/>
  <c r="AA44" i="237"/>
  <c r="Z44" i="237"/>
  <c r="V44" i="237"/>
  <c r="U44" i="237"/>
  <c r="Q44" i="237"/>
  <c r="P44" i="237"/>
  <c r="O44" i="237"/>
  <c r="N44" i="237"/>
  <c r="M44" i="237"/>
  <c r="L44" i="237"/>
  <c r="K44" i="237"/>
  <c r="J44" i="237"/>
  <c r="I44" i="237"/>
  <c r="A44" i="237"/>
  <c r="AM43" i="237"/>
  <c r="AA43" i="237"/>
  <c r="Z43" i="237"/>
  <c r="V43" i="237"/>
  <c r="U43" i="237"/>
  <c r="Q43" i="237"/>
  <c r="P43" i="237"/>
  <c r="O43" i="237"/>
  <c r="N43" i="237"/>
  <c r="M43" i="237"/>
  <c r="L43" i="237"/>
  <c r="K43" i="237"/>
  <c r="J43" i="237"/>
  <c r="I43" i="237"/>
  <c r="A43" i="237"/>
  <c r="AM42" i="237"/>
  <c r="AA42" i="237"/>
  <c r="Z42" i="237"/>
  <c r="V42" i="237"/>
  <c r="U42" i="237"/>
  <c r="Q42" i="237"/>
  <c r="P42" i="237"/>
  <c r="O42" i="237"/>
  <c r="N42" i="237"/>
  <c r="M42" i="237"/>
  <c r="L42" i="237"/>
  <c r="K42" i="237"/>
  <c r="J42" i="237"/>
  <c r="I42" i="237"/>
  <c r="A42" i="237"/>
  <c r="AM41" i="237"/>
  <c r="AA41" i="237"/>
  <c r="V41" i="237"/>
  <c r="U41" i="237"/>
  <c r="Q41" i="237"/>
  <c r="P41" i="237"/>
  <c r="O41" i="237"/>
  <c r="N41" i="237"/>
  <c r="M41" i="237"/>
  <c r="L41" i="237"/>
  <c r="K41" i="237"/>
  <c r="J41" i="237"/>
  <c r="I41" i="237"/>
  <c r="A41" i="237"/>
  <c r="AM40" i="237"/>
  <c r="AA40" i="237"/>
  <c r="V40" i="237"/>
  <c r="U40" i="237"/>
  <c r="Q40" i="237"/>
  <c r="P40" i="237"/>
  <c r="O40" i="237"/>
  <c r="N40" i="237"/>
  <c r="M40" i="237"/>
  <c r="L40" i="237"/>
  <c r="K40" i="237"/>
  <c r="J40" i="237"/>
  <c r="I40" i="237"/>
  <c r="A40" i="237"/>
  <c r="AM39" i="237"/>
  <c r="AA39" i="237"/>
  <c r="Z39" i="237"/>
  <c r="V39" i="237"/>
  <c r="U39" i="237"/>
  <c r="Q39" i="237"/>
  <c r="P39" i="237"/>
  <c r="O39" i="237"/>
  <c r="N39" i="237"/>
  <c r="M39" i="237"/>
  <c r="L39" i="237"/>
  <c r="K39" i="237"/>
  <c r="J39" i="237"/>
  <c r="I39" i="237"/>
  <c r="A39" i="237"/>
  <c r="AM38" i="237"/>
  <c r="AA38" i="237"/>
  <c r="Z38" i="237"/>
  <c r="V38" i="237"/>
  <c r="U38" i="237"/>
  <c r="Q38" i="237"/>
  <c r="P38" i="237"/>
  <c r="O38" i="237"/>
  <c r="N38" i="237"/>
  <c r="M38" i="237"/>
  <c r="L38" i="237"/>
  <c r="K38" i="237"/>
  <c r="J38" i="237"/>
  <c r="I38" i="237"/>
  <c r="A38" i="237"/>
  <c r="AA37" i="237"/>
  <c r="V37" i="237"/>
  <c r="U37" i="237"/>
  <c r="Q37" i="237"/>
  <c r="P37" i="237"/>
  <c r="O37" i="237"/>
  <c r="N37" i="237"/>
  <c r="M37" i="237"/>
  <c r="L37" i="237"/>
  <c r="K37" i="237"/>
  <c r="J37" i="237"/>
  <c r="I37" i="237"/>
  <c r="A37" i="237"/>
  <c r="B37" i="237" s="1"/>
  <c r="AA36" i="237"/>
  <c r="V36" i="237"/>
  <c r="U36" i="237"/>
  <c r="Q36" i="237"/>
  <c r="P36" i="237"/>
  <c r="O36" i="237"/>
  <c r="N36" i="237"/>
  <c r="M36" i="237"/>
  <c r="L36" i="237"/>
  <c r="K36" i="237"/>
  <c r="J36" i="237"/>
  <c r="I36" i="237"/>
  <c r="A36" i="237"/>
  <c r="AA35" i="237"/>
  <c r="V35" i="237"/>
  <c r="U35" i="237"/>
  <c r="Q35" i="237"/>
  <c r="P35" i="237"/>
  <c r="O35" i="237"/>
  <c r="N35" i="237"/>
  <c r="M35" i="237"/>
  <c r="L35" i="237"/>
  <c r="K35" i="237"/>
  <c r="J35" i="237"/>
  <c r="I35" i="237"/>
  <c r="A35" i="237"/>
  <c r="AA34" i="237"/>
  <c r="V34" i="237"/>
  <c r="U34" i="237"/>
  <c r="Q34" i="237"/>
  <c r="P34" i="237"/>
  <c r="O34" i="237"/>
  <c r="N34" i="237"/>
  <c r="M34" i="237"/>
  <c r="L34" i="237"/>
  <c r="K34" i="237"/>
  <c r="J34" i="237"/>
  <c r="I34" i="237"/>
  <c r="A34" i="237"/>
  <c r="AA33" i="237"/>
  <c r="V33" i="237"/>
  <c r="U33" i="237"/>
  <c r="Q33" i="237"/>
  <c r="P33" i="237"/>
  <c r="O33" i="237"/>
  <c r="N33" i="237"/>
  <c r="M33" i="237"/>
  <c r="L33" i="237"/>
  <c r="K33" i="237"/>
  <c r="J33" i="237"/>
  <c r="I33" i="237"/>
  <c r="A33" i="237"/>
  <c r="AA32" i="237"/>
  <c r="Y32" i="237"/>
  <c r="V32" i="237"/>
  <c r="U32" i="237"/>
  <c r="Q32" i="237"/>
  <c r="P32" i="237"/>
  <c r="O32" i="237"/>
  <c r="N32" i="237"/>
  <c r="M32" i="237"/>
  <c r="L32" i="237"/>
  <c r="K32" i="237"/>
  <c r="J32" i="237"/>
  <c r="I32" i="237"/>
  <c r="A32" i="237"/>
  <c r="AA31" i="237"/>
  <c r="V31" i="237"/>
  <c r="U31" i="237"/>
  <c r="Q31" i="237"/>
  <c r="P31" i="237"/>
  <c r="O31" i="237"/>
  <c r="N31" i="237"/>
  <c r="M31" i="237"/>
  <c r="L31" i="237"/>
  <c r="K31" i="237"/>
  <c r="J31" i="237"/>
  <c r="I31" i="237"/>
  <c r="A31" i="237"/>
  <c r="AA30" i="237"/>
  <c r="V30" i="237"/>
  <c r="U30" i="237"/>
  <c r="Q30" i="237"/>
  <c r="P30" i="237"/>
  <c r="O30" i="237"/>
  <c r="N30" i="237"/>
  <c r="M30" i="237"/>
  <c r="L30" i="237"/>
  <c r="K30" i="237"/>
  <c r="J30" i="237"/>
  <c r="I30" i="237"/>
  <c r="A30" i="237"/>
  <c r="AA29" i="237"/>
  <c r="V29" i="237"/>
  <c r="U29" i="237"/>
  <c r="Q29" i="237"/>
  <c r="P29" i="237"/>
  <c r="O29" i="237"/>
  <c r="N29" i="237"/>
  <c r="M29" i="237"/>
  <c r="L29" i="237"/>
  <c r="K29" i="237"/>
  <c r="J29" i="237"/>
  <c r="I29" i="237"/>
  <c r="B29" i="237"/>
  <c r="V23" i="237"/>
  <c r="U23" i="237"/>
  <c r="Q23" i="237"/>
  <c r="P23" i="237"/>
  <c r="O23" i="237"/>
  <c r="K23" i="237"/>
  <c r="I23" i="237"/>
  <c r="A23" i="237"/>
  <c r="V22" i="237"/>
  <c r="U22" i="237"/>
  <c r="Q22" i="237"/>
  <c r="P22" i="237"/>
  <c r="O22" i="237"/>
  <c r="K22" i="237"/>
  <c r="I22" i="237"/>
  <c r="A22" i="237"/>
  <c r="V21" i="237"/>
  <c r="U21" i="237"/>
  <c r="Q21" i="237"/>
  <c r="P21" i="237"/>
  <c r="O21" i="237"/>
  <c r="K21" i="237"/>
  <c r="I21" i="237"/>
  <c r="A21" i="237"/>
  <c r="V20" i="237"/>
  <c r="U20" i="237"/>
  <c r="Q20" i="237"/>
  <c r="P20" i="237"/>
  <c r="O20" i="237"/>
  <c r="K20" i="237"/>
  <c r="I20" i="237"/>
  <c r="A20" i="237"/>
  <c r="V19" i="237"/>
  <c r="U19" i="237"/>
  <c r="Q19" i="237"/>
  <c r="P19" i="237"/>
  <c r="O19" i="237"/>
  <c r="K19" i="237"/>
  <c r="I19" i="237"/>
  <c r="A19" i="237"/>
  <c r="V18" i="237"/>
  <c r="U18" i="237"/>
  <c r="Q18" i="237"/>
  <c r="P18" i="237"/>
  <c r="O18" i="237"/>
  <c r="K18" i="237"/>
  <c r="I18" i="237"/>
  <c r="Y17" i="237"/>
  <c r="F88" i="238"/>
  <c r="F87" i="238"/>
  <c r="F86" i="238"/>
  <c r="F85" i="238"/>
  <c r="F84" i="238"/>
  <c r="F83" i="238"/>
  <c r="AA80" i="238"/>
  <c r="AA79" i="238"/>
  <c r="V79" i="238"/>
  <c r="U79" i="238"/>
  <c r="Q79" i="238"/>
  <c r="P79" i="238"/>
  <c r="O79" i="238"/>
  <c r="N79" i="238"/>
  <c r="M79" i="238"/>
  <c r="L79" i="238"/>
  <c r="K79" i="238"/>
  <c r="J79" i="238"/>
  <c r="I79" i="238"/>
  <c r="A79" i="238"/>
  <c r="AA78" i="238"/>
  <c r="V78" i="238"/>
  <c r="U78" i="238"/>
  <c r="Q78" i="238"/>
  <c r="P78" i="238"/>
  <c r="O78" i="238"/>
  <c r="N78" i="238"/>
  <c r="M78" i="238"/>
  <c r="L78" i="238"/>
  <c r="K78" i="238"/>
  <c r="J78" i="238"/>
  <c r="I78" i="238"/>
  <c r="A78" i="238"/>
  <c r="AA77" i="238"/>
  <c r="V77" i="238"/>
  <c r="U77" i="238"/>
  <c r="Q77" i="238"/>
  <c r="P77" i="238"/>
  <c r="O77" i="238"/>
  <c r="N77" i="238"/>
  <c r="M77" i="238"/>
  <c r="L77" i="238"/>
  <c r="K77" i="238"/>
  <c r="J77" i="238"/>
  <c r="I77" i="238"/>
  <c r="A77" i="238"/>
  <c r="AA76" i="238"/>
  <c r="V76" i="238"/>
  <c r="U76" i="238"/>
  <c r="Q76" i="238"/>
  <c r="P76" i="238"/>
  <c r="O76" i="238"/>
  <c r="N76" i="238"/>
  <c r="M76" i="238"/>
  <c r="L76" i="238"/>
  <c r="K76" i="238"/>
  <c r="J76" i="238"/>
  <c r="I76" i="238"/>
  <c r="A76" i="238"/>
  <c r="AA75" i="238"/>
  <c r="V75" i="238"/>
  <c r="U75" i="238"/>
  <c r="Q75" i="238"/>
  <c r="P75" i="238"/>
  <c r="O75" i="238"/>
  <c r="N75" i="238"/>
  <c r="M75" i="238"/>
  <c r="L75" i="238"/>
  <c r="K75" i="238"/>
  <c r="J75" i="238"/>
  <c r="I75" i="238"/>
  <c r="A75" i="238"/>
  <c r="AA74" i="238"/>
  <c r="V74" i="238"/>
  <c r="U74" i="238"/>
  <c r="Q74" i="238"/>
  <c r="P74" i="238"/>
  <c r="O74" i="238"/>
  <c r="N74" i="238"/>
  <c r="M74" i="238"/>
  <c r="L74" i="238"/>
  <c r="K74" i="238"/>
  <c r="J74" i="238"/>
  <c r="I74" i="238"/>
  <c r="A74" i="238"/>
  <c r="AA73" i="238"/>
  <c r="V73" i="238"/>
  <c r="U73" i="238"/>
  <c r="Q73" i="238"/>
  <c r="P73" i="238"/>
  <c r="O73" i="238"/>
  <c r="N73" i="238"/>
  <c r="M73" i="238"/>
  <c r="L73" i="238"/>
  <c r="K73" i="238"/>
  <c r="J73" i="238"/>
  <c r="I73" i="238"/>
  <c r="A73" i="238"/>
  <c r="AA72" i="238"/>
  <c r="V72" i="238"/>
  <c r="U72" i="238"/>
  <c r="Q72" i="238"/>
  <c r="P72" i="238"/>
  <c r="O72" i="238"/>
  <c r="N72" i="238"/>
  <c r="M72" i="238"/>
  <c r="L72" i="238"/>
  <c r="K72" i="238"/>
  <c r="J72" i="238"/>
  <c r="I72" i="238"/>
  <c r="A72" i="238"/>
  <c r="AA71" i="238"/>
  <c r="V71" i="238"/>
  <c r="U71" i="238"/>
  <c r="Q71" i="238"/>
  <c r="P71" i="238"/>
  <c r="O71" i="238"/>
  <c r="N71" i="238"/>
  <c r="M71" i="238"/>
  <c r="L71" i="238"/>
  <c r="K71" i="238"/>
  <c r="J71" i="238"/>
  <c r="I71" i="238"/>
  <c r="A71" i="238"/>
  <c r="AA70" i="238"/>
  <c r="V70" i="238"/>
  <c r="U70" i="238"/>
  <c r="Q70" i="238"/>
  <c r="P70" i="238"/>
  <c r="O70" i="238"/>
  <c r="N70" i="238"/>
  <c r="M70" i="238"/>
  <c r="L70" i="238"/>
  <c r="K70" i="238"/>
  <c r="J70" i="238"/>
  <c r="I70" i="238"/>
  <c r="A70" i="238"/>
  <c r="AA69" i="238"/>
  <c r="V69" i="238"/>
  <c r="U69" i="238"/>
  <c r="Q69" i="238"/>
  <c r="P69" i="238"/>
  <c r="O69" i="238"/>
  <c r="N69" i="238"/>
  <c r="M69" i="238"/>
  <c r="L69" i="238"/>
  <c r="K69" i="238"/>
  <c r="J69" i="238"/>
  <c r="I69" i="238"/>
  <c r="A69" i="238"/>
  <c r="AA68" i="238"/>
  <c r="V68" i="238"/>
  <c r="U68" i="238"/>
  <c r="Q68" i="238"/>
  <c r="P68" i="238"/>
  <c r="O68" i="238"/>
  <c r="N68" i="238"/>
  <c r="M68" i="238"/>
  <c r="L68" i="238"/>
  <c r="K68" i="238"/>
  <c r="J68" i="238"/>
  <c r="I68" i="238"/>
  <c r="A68" i="238"/>
  <c r="AA67" i="238"/>
  <c r="V67" i="238"/>
  <c r="U67" i="238"/>
  <c r="Q67" i="238"/>
  <c r="P67" i="238"/>
  <c r="O67" i="238"/>
  <c r="N67" i="238"/>
  <c r="M67" i="238"/>
  <c r="L67" i="238"/>
  <c r="K67" i="238"/>
  <c r="J67" i="238"/>
  <c r="I67" i="238"/>
  <c r="A67" i="238"/>
  <c r="AA66" i="238"/>
  <c r="V66" i="238"/>
  <c r="U66" i="238"/>
  <c r="Q66" i="238"/>
  <c r="P66" i="238"/>
  <c r="O66" i="238"/>
  <c r="N66" i="238"/>
  <c r="M66" i="238"/>
  <c r="L66" i="238"/>
  <c r="K66" i="238"/>
  <c r="J66" i="238"/>
  <c r="I66" i="238"/>
  <c r="A66" i="238"/>
  <c r="AA65" i="238"/>
  <c r="V65" i="238"/>
  <c r="U65" i="238"/>
  <c r="Q65" i="238"/>
  <c r="P65" i="238"/>
  <c r="O65" i="238"/>
  <c r="N65" i="238"/>
  <c r="M65" i="238"/>
  <c r="L65" i="238"/>
  <c r="K65" i="238"/>
  <c r="J65" i="238"/>
  <c r="I65" i="238"/>
  <c r="A65" i="238"/>
  <c r="AA64" i="238"/>
  <c r="V64" i="238"/>
  <c r="U64" i="238"/>
  <c r="Q64" i="238"/>
  <c r="P64" i="238"/>
  <c r="O64" i="238"/>
  <c r="N64" i="238"/>
  <c r="M64" i="238"/>
  <c r="L64" i="238"/>
  <c r="K64" i="238"/>
  <c r="J64" i="238"/>
  <c r="I64" i="238"/>
  <c r="A64" i="238"/>
  <c r="AA63" i="238"/>
  <c r="V63" i="238"/>
  <c r="U63" i="238"/>
  <c r="Q63" i="238"/>
  <c r="P63" i="238"/>
  <c r="O63" i="238"/>
  <c r="N63" i="238"/>
  <c r="M63" i="238"/>
  <c r="L63" i="238"/>
  <c r="K63" i="238"/>
  <c r="J63" i="238"/>
  <c r="I63" i="238"/>
  <c r="A63" i="238"/>
  <c r="AA62" i="238"/>
  <c r="V62" i="238"/>
  <c r="U62" i="238"/>
  <c r="Q62" i="238"/>
  <c r="P62" i="238"/>
  <c r="O62" i="238"/>
  <c r="N62" i="238"/>
  <c r="M62" i="238"/>
  <c r="L62" i="238"/>
  <c r="K62" i="238"/>
  <c r="J62" i="238"/>
  <c r="I62" i="238"/>
  <c r="A62" i="238"/>
  <c r="AA61" i="238"/>
  <c r="V61" i="238"/>
  <c r="U61" i="238"/>
  <c r="Q61" i="238"/>
  <c r="P61" i="238"/>
  <c r="O61" i="238"/>
  <c r="N61" i="238"/>
  <c r="M61" i="238"/>
  <c r="L61" i="238"/>
  <c r="K61" i="238"/>
  <c r="J61" i="238"/>
  <c r="I61" i="238"/>
  <c r="A61" i="238"/>
  <c r="AA60" i="238"/>
  <c r="V60" i="238"/>
  <c r="U60" i="238"/>
  <c r="Q60" i="238"/>
  <c r="P60" i="238"/>
  <c r="O60" i="238"/>
  <c r="N60" i="238"/>
  <c r="M60" i="238"/>
  <c r="L60" i="238"/>
  <c r="K60" i="238"/>
  <c r="J60" i="238"/>
  <c r="I60" i="238"/>
  <c r="A60" i="238"/>
  <c r="AA59" i="238"/>
  <c r="V59" i="238"/>
  <c r="U59" i="238"/>
  <c r="Q59" i="238"/>
  <c r="P59" i="238"/>
  <c r="O59" i="238"/>
  <c r="N59" i="238"/>
  <c r="M59" i="238"/>
  <c r="L59" i="238"/>
  <c r="K59" i="238"/>
  <c r="J59" i="238"/>
  <c r="I59" i="238"/>
  <c r="A59" i="238"/>
  <c r="AA58" i="238"/>
  <c r="V58" i="238"/>
  <c r="U58" i="238"/>
  <c r="Q58" i="238"/>
  <c r="P58" i="238"/>
  <c r="O58" i="238"/>
  <c r="N58" i="238"/>
  <c r="M58" i="238"/>
  <c r="L58" i="238"/>
  <c r="K58" i="238"/>
  <c r="J58" i="238"/>
  <c r="I58" i="238"/>
  <c r="A58" i="238"/>
  <c r="AA57" i="238"/>
  <c r="V57" i="238"/>
  <c r="U57" i="238"/>
  <c r="Q57" i="238"/>
  <c r="P57" i="238"/>
  <c r="O57" i="238"/>
  <c r="N57" i="238"/>
  <c r="M57" i="238"/>
  <c r="L57" i="238"/>
  <c r="K57" i="238"/>
  <c r="J57" i="238"/>
  <c r="I57" i="238"/>
  <c r="A57" i="238"/>
  <c r="B57" i="238" s="1"/>
  <c r="AA56" i="238"/>
  <c r="V56" i="238"/>
  <c r="U56" i="238"/>
  <c r="Q56" i="238"/>
  <c r="P56" i="238"/>
  <c r="O56" i="238"/>
  <c r="N56" i="238"/>
  <c r="M56" i="238"/>
  <c r="L56" i="238"/>
  <c r="K56" i="238"/>
  <c r="J56" i="238"/>
  <c r="I56" i="238"/>
  <c r="A56" i="238"/>
  <c r="AA55" i="238"/>
  <c r="V55" i="238"/>
  <c r="U55" i="238"/>
  <c r="Q55" i="238"/>
  <c r="P55" i="238"/>
  <c r="O55" i="238"/>
  <c r="N55" i="238"/>
  <c r="M55" i="238"/>
  <c r="L55" i="238"/>
  <c r="K55" i="238"/>
  <c r="J55" i="238"/>
  <c r="I55" i="238"/>
  <c r="A55" i="238"/>
  <c r="AA54" i="238"/>
  <c r="V54" i="238"/>
  <c r="U54" i="238"/>
  <c r="Q54" i="238"/>
  <c r="P54" i="238"/>
  <c r="O54" i="238"/>
  <c r="N54" i="238"/>
  <c r="M54" i="238"/>
  <c r="L54" i="238"/>
  <c r="K54" i="238"/>
  <c r="J54" i="238"/>
  <c r="I54" i="238"/>
  <c r="A54" i="238"/>
  <c r="AA53" i="238"/>
  <c r="V53" i="238"/>
  <c r="U53" i="238"/>
  <c r="Q53" i="238"/>
  <c r="P53" i="238"/>
  <c r="O53" i="238"/>
  <c r="N53" i="238"/>
  <c r="M53" i="238"/>
  <c r="L53" i="238"/>
  <c r="K53" i="238"/>
  <c r="J53" i="238"/>
  <c r="I53" i="238"/>
  <c r="A53" i="238"/>
  <c r="AA52" i="238"/>
  <c r="V52" i="238"/>
  <c r="U52" i="238"/>
  <c r="Q52" i="238"/>
  <c r="P52" i="238"/>
  <c r="O52" i="238"/>
  <c r="N52" i="238"/>
  <c r="M52" i="238"/>
  <c r="L52" i="238"/>
  <c r="K52" i="238"/>
  <c r="J52" i="238"/>
  <c r="I52" i="238"/>
  <c r="A52" i="238"/>
  <c r="AA51" i="238"/>
  <c r="V51" i="238"/>
  <c r="U51" i="238"/>
  <c r="Q51" i="238"/>
  <c r="P51" i="238"/>
  <c r="O51" i="238"/>
  <c r="N51" i="238"/>
  <c r="M51" i="238"/>
  <c r="L51" i="238"/>
  <c r="K51" i="238"/>
  <c r="J51" i="238"/>
  <c r="I51" i="238"/>
  <c r="A51" i="238"/>
  <c r="AA50" i="238"/>
  <c r="V50" i="238"/>
  <c r="U50" i="238"/>
  <c r="Q50" i="238"/>
  <c r="P50" i="238"/>
  <c r="O50" i="238"/>
  <c r="N50" i="238"/>
  <c r="M50" i="238"/>
  <c r="L50" i="238"/>
  <c r="K50" i="238"/>
  <c r="J50" i="238"/>
  <c r="I50" i="238"/>
  <c r="A50" i="238"/>
  <c r="AA49" i="238"/>
  <c r="V49" i="238"/>
  <c r="U49" i="238"/>
  <c r="Q49" i="238"/>
  <c r="P49" i="238"/>
  <c r="O49" i="238"/>
  <c r="N49" i="238"/>
  <c r="M49" i="238"/>
  <c r="L49" i="238"/>
  <c r="K49" i="238"/>
  <c r="J49" i="238"/>
  <c r="I49" i="238"/>
  <c r="A49" i="238"/>
  <c r="AA48" i="238"/>
  <c r="V48" i="238"/>
  <c r="U48" i="238"/>
  <c r="Q48" i="238"/>
  <c r="P48" i="238"/>
  <c r="O48" i="238"/>
  <c r="N48" i="238"/>
  <c r="M48" i="238"/>
  <c r="L48" i="238"/>
  <c r="K48" i="238"/>
  <c r="J48" i="238"/>
  <c r="I48" i="238"/>
  <c r="A48" i="238"/>
  <c r="AA47" i="238"/>
  <c r="V47" i="238"/>
  <c r="U47" i="238"/>
  <c r="Q47" i="238"/>
  <c r="P47" i="238"/>
  <c r="O47" i="238"/>
  <c r="N47" i="238"/>
  <c r="M47" i="238"/>
  <c r="L47" i="238"/>
  <c r="K47" i="238"/>
  <c r="J47" i="238"/>
  <c r="I47" i="238"/>
  <c r="A47" i="238"/>
  <c r="AA46" i="238"/>
  <c r="Z46" i="238"/>
  <c r="V46" i="238"/>
  <c r="U46" i="238"/>
  <c r="Q46" i="238"/>
  <c r="P46" i="238"/>
  <c r="O46" i="238"/>
  <c r="N46" i="238"/>
  <c r="M46" i="238"/>
  <c r="L46" i="238"/>
  <c r="K46" i="238"/>
  <c r="J46" i="238"/>
  <c r="I46" i="238"/>
  <c r="A46" i="238"/>
  <c r="AA45" i="238"/>
  <c r="Z45" i="238"/>
  <c r="V45" i="238"/>
  <c r="U45" i="238"/>
  <c r="Q45" i="238"/>
  <c r="P45" i="238"/>
  <c r="O45" i="238"/>
  <c r="N45" i="238"/>
  <c r="M45" i="238"/>
  <c r="L45" i="238"/>
  <c r="K45" i="238"/>
  <c r="J45" i="238"/>
  <c r="I45" i="238"/>
  <c r="A45" i="238"/>
  <c r="AM44" i="238"/>
  <c r="AA44" i="238"/>
  <c r="Z44" i="238"/>
  <c r="V44" i="238"/>
  <c r="U44" i="238"/>
  <c r="Q44" i="238"/>
  <c r="P44" i="238"/>
  <c r="O44" i="238"/>
  <c r="N44" i="238"/>
  <c r="M44" i="238"/>
  <c r="L44" i="238"/>
  <c r="K44" i="238"/>
  <c r="J44" i="238"/>
  <c r="I44" i="238"/>
  <c r="A44" i="238"/>
  <c r="AM43" i="238"/>
  <c r="AA43" i="238"/>
  <c r="Z43" i="238"/>
  <c r="V43" i="238"/>
  <c r="U43" i="238"/>
  <c r="Q43" i="238"/>
  <c r="P43" i="238"/>
  <c r="O43" i="238"/>
  <c r="N43" i="238"/>
  <c r="M43" i="238"/>
  <c r="L43" i="238"/>
  <c r="K43" i="238"/>
  <c r="J43" i="238"/>
  <c r="I43" i="238"/>
  <c r="A43" i="238"/>
  <c r="AM42" i="238"/>
  <c r="AA42" i="238"/>
  <c r="Z42" i="238"/>
  <c r="V42" i="238"/>
  <c r="U42" i="238"/>
  <c r="Q42" i="238"/>
  <c r="P42" i="238"/>
  <c r="O42" i="238"/>
  <c r="N42" i="238"/>
  <c r="M42" i="238"/>
  <c r="L42" i="238"/>
  <c r="K42" i="238"/>
  <c r="J42" i="238"/>
  <c r="I42" i="238"/>
  <c r="A42" i="238"/>
  <c r="AM41" i="238"/>
  <c r="AA41" i="238"/>
  <c r="V41" i="238"/>
  <c r="U41" i="238"/>
  <c r="Q41" i="238"/>
  <c r="P41" i="238"/>
  <c r="O41" i="238"/>
  <c r="N41" i="238"/>
  <c r="M41" i="238"/>
  <c r="L41" i="238"/>
  <c r="K41" i="238"/>
  <c r="J41" i="238"/>
  <c r="I41" i="238"/>
  <c r="A41" i="238"/>
  <c r="B41" i="238" s="1"/>
  <c r="AM40" i="238"/>
  <c r="AA40" i="238"/>
  <c r="V40" i="238"/>
  <c r="U40" i="238"/>
  <c r="Q40" i="238"/>
  <c r="P40" i="238"/>
  <c r="O40" i="238"/>
  <c r="N40" i="238"/>
  <c r="M40" i="238"/>
  <c r="L40" i="238"/>
  <c r="K40" i="238"/>
  <c r="J40" i="238"/>
  <c r="I40" i="238"/>
  <c r="A40" i="238"/>
  <c r="AM39" i="238"/>
  <c r="AA39" i="238"/>
  <c r="Z39" i="238"/>
  <c r="V39" i="238"/>
  <c r="U39" i="238"/>
  <c r="Q39" i="238"/>
  <c r="P39" i="238"/>
  <c r="O39" i="238"/>
  <c r="N39" i="238"/>
  <c r="M39" i="238"/>
  <c r="L39" i="238"/>
  <c r="K39" i="238"/>
  <c r="J39" i="238"/>
  <c r="I39" i="238"/>
  <c r="A39" i="238"/>
  <c r="AM38" i="238"/>
  <c r="AA38" i="238"/>
  <c r="Z38" i="238"/>
  <c r="V38" i="238"/>
  <c r="U38" i="238"/>
  <c r="Q38" i="238"/>
  <c r="P38" i="238"/>
  <c r="O38" i="238"/>
  <c r="N38" i="238"/>
  <c r="M38" i="238"/>
  <c r="L38" i="238"/>
  <c r="K38" i="238"/>
  <c r="J38" i="238"/>
  <c r="I38" i="238"/>
  <c r="A38" i="238"/>
  <c r="AA37" i="238"/>
  <c r="V37" i="238"/>
  <c r="U37" i="238"/>
  <c r="Q37" i="238"/>
  <c r="P37" i="238"/>
  <c r="O37" i="238"/>
  <c r="N37" i="238"/>
  <c r="M37" i="238"/>
  <c r="L37" i="238"/>
  <c r="K37" i="238"/>
  <c r="J37" i="238"/>
  <c r="I37" i="238"/>
  <c r="A37" i="238"/>
  <c r="AA36" i="238"/>
  <c r="V36" i="238"/>
  <c r="U36" i="238"/>
  <c r="Q36" i="238"/>
  <c r="P36" i="238"/>
  <c r="O36" i="238"/>
  <c r="N36" i="238"/>
  <c r="M36" i="238"/>
  <c r="L36" i="238"/>
  <c r="K36" i="238"/>
  <c r="J36" i="238"/>
  <c r="I36" i="238"/>
  <c r="A36" i="238"/>
  <c r="AA35" i="238"/>
  <c r="V35" i="238"/>
  <c r="U35" i="238"/>
  <c r="Q35" i="238"/>
  <c r="P35" i="238"/>
  <c r="O35" i="238"/>
  <c r="N35" i="238"/>
  <c r="M35" i="238"/>
  <c r="L35" i="238"/>
  <c r="K35" i="238"/>
  <c r="J35" i="238"/>
  <c r="I35" i="238"/>
  <c r="A35" i="238"/>
  <c r="AA34" i="238"/>
  <c r="V34" i="238"/>
  <c r="U34" i="238"/>
  <c r="Q34" i="238"/>
  <c r="P34" i="238"/>
  <c r="O34" i="238"/>
  <c r="N34" i="238"/>
  <c r="M34" i="238"/>
  <c r="L34" i="238"/>
  <c r="K34" i="238"/>
  <c r="J34" i="238"/>
  <c r="I34" i="238"/>
  <c r="A34" i="238"/>
  <c r="B34" i="238" s="1"/>
  <c r="AA33" i="238"/>
  <c r="V33" i="238"/>
  <c r="U33" i="238"/>
  <c r="Q33" i="238"/>
  <c r="P33" i="238"/>
  <c r="O33" i="238"/>
  <c r="N33" i="238"/>
  <c r="M33" i="238"/>
  <c r="L33" i="238"/>
  <c r="K33" i="238"/>
  <c r="J33" i="238"/>
  <c r="I33" i="238"/>
  <c r="A33" i="238"/>
  <c r="AA32" i="238"/>
  <c r="Y32" i="238"/>
  <c r="V32" i="238"/>
  <c r="U32" i="238"/>
  <c r="Q32" i="238"/>
  <c r="P32" i="238"/>
  <c r="O32" i="238"/>
  <c r="N32" i="238"/>
  <c r="M32" i="238"/>
  <c r="L32" i="238"/>
  <c r="K32" i="238"/>
  <c r="J32" i="238"/>
  <c r="I32" i="238"/>
  <c r="A32" i="238"/>
  <c r="AA31" i="238"/>
  <c r="V31" i="238"/>
  <c r="U31" i="238"/>
  <c r="Q31" i="238"/>
  <c r="P31" i="238"/>
  <c r="O31" i="238"/>
  <c r="N31" i="238"/>
  <c r="M31" i="238"/>
  <c r="L31" i="238"/>
  <c r="K31" i="238"/>
  <c r="J31" i="238"/>
  <c r="I31" i="238"/>
  <c r="A31" i="238"/>
  <c r="AA30" i="238"/>
  <c r="V30" i="238"/>
  <c r="U30" i="238"/>
  <c r="Q30" i="238"/>
  <c r="P30" i="238"/>
  <c r="O30" i="238"/>
  <c r="N30" i="238"/>
  <c r="M30" i="238"/>
  <c r="L30" i="238"/>
  <c r="K30" i="238"/>
  <c r="J30" i="238"/>
  <c r="I30" i="238"/>
  <c r="A30" i="238"/>
  <c r="AA29" i="238"/>
  <c r="V29" i="238"/>
  <c r="U29" i="238"/>
  <c r="Q29" i="238"/>
  <c r="P29" i="238"/>
  <c r="O29" i="238"/>
  <c r="N29" i="238"/>
  <c r="M29" i="238"/>
  <c r="L29" i="238"/>
  <c r="K29" i="238"/>
  <c r="J29" i="238"/>
  <c r="I29" i="238"/>
  <c r="B29" i="238"/>
  <c r="V23" i="238"/>
  <c r="U23" i="238"/>
  <c r="Q23" i="238"/>
  <c r="P23" i="238"/>
  <c r="O23" i="238"/>
  <c r="K23" i="238"/>
  <c r="I23" i="238"/>
  <c r="A23" i="238"/>
  <c r="V22" i="238"/>
  <c r="U22" i="238"/>
  <c r="Q22" i="238"/>
  <c r="P22" i="238"/>
  <c r="O22" i="238"/>
  <c r="K22" i="238"/>
  <c r="I22" i="238"/>
  <c r="A22" i="238"/>
  <c r="V21" i="238"/>
  <c r="U21" i="238"/>
  <c r="Q21" i="238"/>
  <c r="P21" i="238"/>
  <c r="O21" i="238"/>
  <c r="K21" i="238"/>
  <c r="I21" i="238"/>
  <c r="A21" i="238"/>
  <c r="V20" i="238"/>
  <c r="U20" i="238"/>
  <c r="Q20" i="238"/>
  <c r="P20" i="238"/>
  <c r="O20" i="238"/>
  <c r="K20" i="238"/>
  <c r="I20" i="238"/>
  <c r="A20" i="238"/>
  <c r="V19" i="238"/>
  <c r="U19" i="238"/>
  <c r="Q19" i="238"/>
  <c r="P19" i="238"/>
  <c r="O19" i="238"/>
  <c r="K19" i="238"/>
  <c r="I19" i="238"/>
  <c r="A19" i="238"/>
  <c r="V18" i="238"/>
  <c r="U18" i="238"/>
  <c r="Q18" i="238"/>
  <c r="P18" i="238"/>
  <c r="O18" i="238"/>
  <c r="K18" i="238"/>
  <c r="I18" i="238"/>
  <c r="Y17" i="238"/>
  <c r="F88" i="239"/>
  <c r="F87" i="239"/>
  <c r="F86" i="239"/>
  <c r="F85" i="239"/>
  <c r="F84" i="239"/>
  <c r="F83" i="239"/>
  <c r="AA80" i="239"/>
  <c r="AA79" i="239"/>
  <c r="V79" i="239"/>
  <c r="U79" i="239"/>
  <c r="Q79" i="239"/>
  <c r="P79" i="239"/>
  <c r="O79" i="239"/>
  <c r="N79" i="239"/>
  <c r="M79" i="239"/>
  <c r="L79" i="239"/>
  <c r="K79" i="239"/>
  <c r="J79" i="239"/>
  <c r="I79" i="239"/>
  <c r="A79" i="239"/>
  <c r="AA78" i="239"/>
  <c r="V78" i="239"/>
  <c r="U78" i="239"/>
  <c r="Q78" i="239"/>
  <c r="P78" i="239"/>
  <c r="O78" i="239"/>
  <c r="N78" i="239"/>
  <c r="M78" i="239"/>
  <c r="L78" i="239"/>
  <c r="K78" i="239"/>
  <c r="J78" i="239"/>
  <c r="I78" i="239"/>
  <c r="A78" i="239"/>
  <c r="AA77" i="239"/>
  <c r="V77" i="239"/>
  <c r="U77" i="239"/>
  <c r="Q77" i="239"/>
  <c r="P77" i="239"/>
  <c r="O77" i="239"/>
  <c r="N77" i="239"/>
  <c r="M77" i="239"/>
  <c r="L77" i="239"/>
  <c r="K77" i="239"/>
  <c r="J77" i="239"/>
  <c r="I77" i="239"/>
  <c r="A77" i="239"/>
  <c r="AA76" i="239"/>
  <c r="V76" i="239"/>
  <c r="U76" i="239"/>
  <c r="Q76" i="239"/>
  <c r="P76" i="239"/>
  <c r="O76" i="239"/>
  <c r="N76" i="239"/>
  <c r="M76" i="239"/>
  <c r="L76" i="239"/>
  <c r="K76" i="239"/>
  <c r="J76" i="239"/>
  <c r="I76" i="239"/>
  <c r="A76" i="239"/>
  <c r="AA75" i="239"/>
  <c r="V75" i="239"/>
  <c r="U75" i="239"/>
  <c r="Q75" i="239"/>
  <c r="P75" i="239"/>
  <c r="O75" i="239"/>
  <c r="N75" i="239"/>
  <c r="M75" i="239"/>
  <c r="L75" i="239"/>
  <c r="K75" i="239"/>
  <c r="J75" i="239"/>
  <c r="I75" i="239"/>
  <c r="A75" i="239"/>
  <c r="AA74" i="239"/>
  <c r="V74" i="239"/>
  <c r="U74" i="239"/>
  <c r="Q74" i="239"/>
  <c r="P74" i="239"/>
  <c r="O74" i="239"/>
  <c r="N74" i="239"/>
  <c r="M74" i="239"/>
  <c r="L74" i="239"/>
  <c r="K74" i="239"/>
  <c r="J74" i="239"/>
  <c r="I74" i="239"/>
  <c r="A74" i="239"/>
  <c r="AA73" i="239"/>
  <c r="V73" i="239"/>
  <c r="U73" i="239"/>
  <c r="Q73" i="239"/>
  <c r="P73" i="239"/>
  <c r="O73" i="239"/>
  <c r="N73" i="239"/>
  <c r="M73" i="239"/>
  <c r="L73" i="239"/>
  <c r="K73" i="239"/>
  <c r="J73" i="239"/>
  <c r="I73" i="239"/>
  <c r="A73" i="239"/>
  <c r="AA72" i="239"/>
  <c r="V72" i="239"/>
  <c r="U72" i="239"/>
  <c r="Q72" i="239"/>
  <c r="P72" i="239"/>
  <c r="O72" i="239"/>
  <c r="N72" i="239"/>
  <c r="M72" i="239"/>
  <c r="L72" i="239"/>
  <c r="K72" i="239"/>
  <c r="J72" i="239"/>
  <c r="I72" i="239"/>
  <c r="A72" i="239"/>
  <c r="AA71" i="239"/>
  <c r="V71" i="239"/>
  <c r="U71" i="239"/>
  <c r="Q71" i="239"/>
  <c r="P71" i="239"/>
  <c r="O71" i="239"/>
  <c r="N71" i="239"/>
  <c r="M71" i="239"/>
  <c r="L71" i="239"/>
  <c r="K71" i="239"/>
  <c r="J71" i="239"/>
  <c r="I71" i="239"/>
  <c r="A71" i="239"/>
  <c r="AA70" i="239"/>
  <c r="V70" i="239"/>
  <c r="U70" i="239"/>
  <c r="Q70" i="239"/>
  <c r="P70" i="239"/>
  <c r="O70" i="239"/>
  <c r="N70" i="239"/>
  <c r="M70" i="239"/>
  <c r="L70" i="239"/>
  <c r="K70" i="239"/>
  <c r="J70" i="239"/>
  <c r="I70" i="239"/>
  <c r="A70" i="239"/>
  <c r="AA69" i="239"/>
  <c r="V69" i="239"/>
  <c r="U69" i="239"/>
  <c r="Q69" i="239"/>
  <c r="P69" i="239"/>
  <c r="O69" i="239"/>
  <c r="N69" i="239"/>
  <c r="M69" i="239"/>
  <c r="L69" i="239"/>
  <c r="K69" i="239"/>
  <c r="J69" i="239"/>
  <c r="I69" i="239"/>
  <c r="A69" i="239"/>
  <c r="AA68" i="239"/>
  <c r="V68" i="239"/>
  <c r="U68" i="239"/>
  <c r="Q68" i="239"/>
  <c r="P68" i="239"/>
  <c r="O68" i="239"/>
  <c r="N68" i="239"/>
  <c r="M68" i="239"/>
  <c r="L68" i="239"/>
  <c r="K68" i="239"/>
  <c r="J68" i="239"/>
  <c r="I68" i="239"/>
  <c r="A68" i="239"/>
  <c r="AA67" i="239"/>
  <c r="V67" i="239"/>
  <c r="U67" i="239"/>
  <c r="Q67" i="239"/>
  <c r="P67" i="239"/>
  <c r="O67" i="239"/>
  <c r="N67" i="239"/>
  <c r="M67" i="239"/>
  <c r="L67" i="239"/>
  <c r="K67" i="239"/>
  <c r="J67" i="239"/>
  <c r="I67" i="239"/>
  <c r="A67" i="239"/>
  <c r="AA66" i="239"/>
  <c r="V66" i="239"/>
  <c r="U66" i="239"/>
  <c r="Q66" i="239"/>
  <c r="P66" i="239"/>
  <c r="O66" i="239"/>
  <c r="N66" i="239"/>
  <c r="M66" i="239"/>
  <c r="L66" i="239"/>
  <c r="K66" i="239"/>
  <c r="J66" i="239"/>
  <c r="I66" i="239"/>
  <c r="A66" i="239"/>
  <c r="AA65" i="239"/>
  <c r="V65" i="239"/>
  <c r="U65" i="239"/>
  <c r="Q65" i="239"/>
  <c r="P65" i="239"/>
  <c r="O65" i="239"/>
  <c r="N65" i="239"/>
  <c r="M65" i="239"/>
  <c r="L65" i="239"/>
  <c r="K65" i="239"/>
  <c r="J65" i="239"/>
  <c r="I65" i="239"/>
  <c r="A65" i="239"/>
  <c r="AA64" i="239"/>
  <c r="V64" i="239"/>
  <c r="U64" i="239"/>
  <c r="Q64" i="239"/>
  <c r="P64" i="239"/>
  <c r="O64" i="239"/>
  <c r="N64" i="239"/>
  <c r="M64" i="239"/>
  <c r="L64" i="239"/>
  <c r="K64" i="239"/>
  <c r="J64" i="239"/>
  <c r="I64" i="239"/>
  <c r="A64" i="239"/>
  <c r="AA63" i="239"/>
  <c r="V63" i="239"/>
  <c r="U63" i="239"/>
  <c r="Q63" i="239"/>
  <c r="P63" i="239"/>
  <c r="O63" i="239"/>
  <c r="N63" i="239"/>
  <c r="M63" i="239"/>
  <c r="L63" i="239"/>
  <c r="K63" i="239"/>
  <c r="J63" i="239"/>
  <c r="I63" i="239"/>
  <c r="A63" i="239"/>
  <c r="AA62" i="239"/>
  <c r="V62" i="239"/>
  <c r="U62" i="239"/>
  <c r="Q62" i="239"/>
  <c r="P62" i="239"/>
  <c r="O62" i="239"/>
  <c r="N62" i="239"/>
  <c r="M62" i="239"/>
  <c r="L62" i="239"/>
  <c r="K62" i="239"/>
  <c r="J62" i="239"/>
  <c r="I62" i="239"/>
  <c r="A62" i="239"/>
  <c r="AA61" i="239"/>
  <c r="V61" i="239"/>
  <c r="U61" i="239"/>
  <c r="Q61" i="239"/>
  <c r="P61" i="239"/>
  <c r="O61" i="239"/>
  <c r="N61" i="239"/>
  <c r="M61" i="239"/>
  <c r="L61" i="239"/>
  <c r="K61" i="239"/>
  <c r="J61" i="239"/>
  <c r="I61" i="239"/>
  <c r="A61" i="239"/>
  <c r="AA60" i="239"/>
  <c r="V60" i="239"/>
  <c r="U60" i="239"/>
  <c r="Q60" i="239"/>
  <c r="P60" i="239"/>
  <c r="O60" i="239"/>
  <c r="N60" i="239"/>
  <c r="M60" i="239"/>
  <c r="L60" i="239"/>
  <c r="K60" i="239"/>
  <c r="J60" i="239"/>
  <c r="I60" i="239"/>
  <c r="A60" i="239"/>
  <c r="AA59" i="239"/>
  <c r="V59" i="239"/>
  <c r="U59" i="239"/>
  <c r="Q59" i="239"/>
  <c r="P59" i="239"/>
  <c r="O59" i="239"/>
  <c r="N59" i="239"/>
  <c r="M59" i="239"/>
  <c r="L59" i="239"/>
  <c r="K59" i="239"/>
  <c r="J59" i="239"/>
  <c r="I59" i="239"/>
  <c r="A59" i="239"/>
  <c r="AA58" i="239"/>
  <c r="V58" i="239"/>
  <c r="U58" i="239"/>
  <c r="Q58" i="239"/>
  <c r="P58" i="239"/>
  <c r="O58" i="239"/>
  <c r="N58" i="239"/>
  <c r="M58" i="239"/>
  <c r="L58" i="239"/>
  <c r="K58" i="239"/>
  <c r="J58" i="239"/>
  <c r="I58" i="239"/>
  <c r="A58" i="239"/>
  <c r="AA57" i="239"/>
  <c r="V57" i="239"/>
  <c r="U57" i="239"/>
  <c r="Q57" i="239"/>
  <c r="P57" i="239"/>
  <c r="O57" i="239"/>
  <c r="N57" i="239"/>
  <c r="M57" i="239"/>
  <c r="L57" i="239"/>
  <c r="K57" i="239"/>
  <c r="J57" i="239"/>
  <c r="I57" i="239"/>
  <c r="A57" i="239"/>
  <c r="AA56" i="239"/>
  <c r="V56" i="239"/>
  <c r="U56" i="239"/>
  <c r="Q56" i="239"/>
  <c r="P56" i="239"/>
  <c r="O56" i="239"/>
  <c r="N56" i="239"/>
  <c r="M56" i="239"/>
  <c r="L56" i="239"/>
  <c r="K56" i="239"/>
  <c r="J56" i="239"/>
  <c r="I56" i="239"/>
  <c r="A56" i="239"/>
  <c r="AA55" i="239"/>
  <c r="V55" i="239"/>
  <c r="U55" i="239"/>
  <c r="Q55" i="239"/>
  <c r="P55" i="239"/>
  <c r="O55" i="239"/>
  <c r="N55" i="239"/>
  <c r="M55" i="239"/>
  <c r="L55" i="239"/>
  <c r="K55" i="239"/>
  <c r="J55" i="239"/>
  <c r="I55" i="239"/>
  <c r="A55" i="239"/>
  <c r="AA54" i="239"/>
  <c r="V54" i="239"/>
  <c r="U54" i="239"/>
  <c r="Q54" i="239"/>
  <c r="P54" i="239"/>
  <c r="O54" i="239"/>
  <c r="N54" i="239"/>
  <c r="M54" i="239"/>
  <c r="L54" i="239"/>
  <c r="K54" i="239"/>
  <c r="J54" i="239"/>
  <c r="I54" i="239"/>
  <c r="A54" i="239"/>
  <c r="AA53" i="239"/>
  <c r="V53" i="239"/>
  <c r="U53" i="239"/>
  <c r="Q53" i="239"/>
  <c r="P53" i="239"/>
  <c r="O53" i="239"/>
  <c r="N53" i="239"/>
  <c r="M53" i="239"/>
  <c r="L53" i="239"/>
  <c r="K53" i="239"/>
  <c r="J53" i="239"/>
  <c r="I53" i="239"/>
  <c r="A53" i="239"/>
  <c r="AA52" i="239"/>
  <c r="V52" i="239"/>
  <c r="U52" i="239"/>
  <c r="Q52" i="239"/>
  <c r="P52" i="239"/>
  <c r="O52" i="239"/>
  <c r="N52" i="239"/>
  <c r="M52" i="239"/>
  <c r="L52" i="239"/>
  <c r="K52" i="239"/>
  <c r="J52" i="239"/>
  <c r="I52" i="239"/>
  <c r="A52" i="239"/>
  <c r="AA51" i="239"/>
  <c r="V51" i="239"/>
  <c r="U51" i="239"/>
  <c r="Q51" i="239"/>
  <c r="P51" i="239"/>
  <c r="O51" i="239"/>
  <c r="N51" i="239"/>
  <c r="M51" i="239"/>
  <c r="L51" i="239"/>
  <c r="K51" i="239"/>
  <c r="J51" i="239"/>
  <c r="I51" i="239"/>
  <c r="A51" i="239"/>
  <c r="AA50" i="239"/>
  <c r="V50" i="239"/>
  <c r="U50" i="239"/>
  <c r="Q50" i="239"/>
  <c r="P50" i="239"/>
  <c r="O50" i="239"/>
  <c r="N50" i="239"/>
  <c r="M50" i="239"/>
  <c r="L50" i="239"/>
  <c r="K50" i="239"/>
  <c r="J50" i="239"/>
  <c r="I50" i="239"/>
  <c r="A50" i="239"/>
  <c r="AA49" i="239"/>
  <c r="V49" i="239"/>
  <c r="U49" i="239"/>
  <c r="Q49" i="239"/>
  <c r="P49" i="239"/>
  <c r="O49" i="239"/>
  <c r="N49" i="239"/>
  <c r="M49" i="239"/>
  <c r="L49" i="239"/>
  <c r="K49" i="239"/>
  <c r="J49" i="239"/>
  <c r="I49" i="239"/>
  <c r="A49" i="239"/>
  <c r="AA48" i="239"/>
  <c r="V48" i="239"/>
  <c r="U48" i="239"/>
  <c r="Q48" i="239"/>
  <c r="P48" i="239"/>
  <c r="O48" i="239"/>
  <c r="N48" i="239"/>
  <c r="M48" i="239"/>
  <c r="L48" i="239"/>
  <c r="K48" i="239"/>
  <c r="J48" i="239"/>
  <c r="I48" i="239"/>
  <c r="A48" i="239"/>
  <c r="AA47" i="239"/>
  <c r="V47" i="239"/>
  <c r="U47" i="239"/>
  <c r="Q47" i="239"/>
  <c r="P47" i="239"/>
  <c r="O47" i="239"/>
  <c r="N47" i="239"/>
  <c r="M47" i="239"/>
  <c r="L47" i="239"/>
  <c r="K47" i="239"/>
  <c r="J47" i="239"/>
  <c r="I47" i="239"/>
  <c r="A47" i="239"/>
  <c r="AA46" i="239"/>
  <c r="Z46" i="239"/>
  <c r="V46" i="239"/>
  <c r="U46" i="239"/>
  <c r="Q46" i="239"/>
  <c r="P46" i="239"/>
  <c r="O46" i="239"/>
  <c r="N46" i="239"/>
  <c r="M46" i="239"/>
  <c r="L46" i="239"/>
  <c r="K46" i="239"/>
  <c r="J46" i="239"/>
  <c r="I46" i="239"/>
  <c r="A46" i="239"/>
  <c r="AA45" i="239"/>
  <c r="Z45" i="239"/>
  <c r="V45" i="239"/>
  <c r="U45" i="239"/>
  <c r="Q45" i="239"/>
  <c r="P45" i="239"/>
  <c r="O45" i="239"/>
  <c r="N45" i="239"/>
  <c r="M45" i="239"/>
  <c r="L45" i="239"/>
  <c r="K45" i="239"/>
  <c r="J45" i="239"/>
  <c r="I45" i="239"/>
  <c r="A45" i="239"/>
  <c r="AM44" i="239"/>
  <c r="AA44" i="239"/>
  <c r="Z44" i="239"/>
  <c r="V44" i="239"/>
  <c r="U44" i="239"/>
  <c r="Q44" i="239"/>
  <c r="P44" i="239"/>
  <c r="O44" i="239"/>
  <c r="N44" i="239"/>
  <c r="M44" i="239"/>
  <c r="L44" i="239"/>
  <c r="K44" i="239"/>
  <c r="J44" i="239"/>
  <c r="I44" i="239"/>
  <c r="A44" i="239"/>
  <c r="AM43" i="239"/>
  <c r="AA43" i="239"/>
  <c r="Z43" i="239"/>
  <c r="V43" i="239"/>
  <c r="U43" i="239"/>
  <c r="Q43" i="239"/>
  <c r="P43" i="239"/>
  <c r="O43" i="239"/>
  <c r="N43" i="239"/>
  <c r="M43" i="239"/>
  <c r="L43" i="239"/>
  <c r="K43" i="239"/>
  <c r="J43" i="239"/>
  <c r="I43" i="239"/>
  <c r="A43" i="239"/>
  <c r="AM42" i="239"/>
  <c r="AA42" i="239"/>
  <c r="Z42" i="239"/>
  <c r="V42" i="239"/>
  <c r="U42" i="239"/>
  <c r="Q42" i="239"/>
  <c r="P42" i="239"/>
  <c r="O42" i="239"/>
  <c r="N42" i="239"/>
  <c r="M42" i="239"/>
  <c r="L42" i="239"/>
  <c r="K42" i="239"/>
  <c r="J42" i="239"/>
  <c r="I42" i="239"/>
  <c r="A42" i="239"/>
  <c r="AM41" i="239"/>
  <c r="AA41" i="239"/>
  <c r="V41" i="239"/>
  <c r="U41" i="239"/>
  <c r="Q41" i="239"/>
  <c r="P41" i="239"/>
  <c r="O41" i="239"/>
  <c r="N41" i="239"/>
  <c r="M41" i="239"/>
  <c r="L41" i="239"/>
  <c r="K41" i="239"/>
  <c r="J41" i="239"/>
  <c r="I41" i="239"/>
  <c r="A41" i="239"/>
  <c r="AM40" i="239"/>
  <c r="AA40" i="239"/>
  <c r="V40" i="239"/>
  <c r="U40" i="239"/>
  <c r="Q40" i="239"/>
  <c r="P40" i="239"/>
  <c r="O40" i="239"/>
  <c r="N40" i="239"/>
  <c r="M40" i="239"/>
  <c r="L40" i="239"/>
  <c r="K40" i="239"/>
  <c r="J40" i="239"/>
  <c r="I40" i="239"/>
  <c r="A40" i="239"/>
  <c r="AM39" i="239"/>
  <c r="AA39" i="239"/>
  <c r="Z39" i="239"/>
  <c r="V39" i="239"/>
  <c r="U39" i="239"/>
  <c r="Q39" i="239"/>
  <c r="P39" i="239"/>
  <c r="O39" i="239"/>
  <c r="N39" i="239"/>
  <c r="M39" i="239"/>
  <c r="L39" i="239"/>
  <c r="K39" i="239"/>
  <c r="J39" i="239"/>
  <c r="I39" i="239"/>
  <c r="A39" i="239"/>
  <c r="AM38" i="239"/>
  <c r="AA38" i="239"/>
  <c r="Z38" i="239"/>
  <c r="V38" i="239"/>
  <c r="U38" i="239"/>
  <c r="Q38" i="239"/>
  <c r="P38" i="239"/>
  <c r="O38" i="239"/>
  <c r="N38" i="239"/>
  <c r="M38" i="239"/>
  <c r="L38" i="239"/>
  <c r="K38" i="239"/>
  <c r="J38" i="239"/>
  <c r="I38" i="239"/>
  <c r="A38" i="239"/>
  <c r="AA37" i="239"/>
  <c r="V37" i="239"/>
  <c r="U37" i="239"/>
  <c r="Q37" i="239"/>
  <c r="P37" i="239"/>
  <c r="O37" i="239"/>
  <c r="N37" i="239"/>
  <c r="M37" i="239"/>
  <c r="L37" i="239"/>
  <c r="K37" i="239"/>
  <c r="J37" i="239"/>
  <c r="I37" i="239"/>
  <c r="A37" i="239"/>
  <c r="AA36" i="239"/>
  <c r="V36" i="239"/>
  <c r="U36" i="239"/>
  <c r="Q36" i="239"/>
  <c r="P36" i="239"/>
  <c r="O36" i="239"/>
  <c r="N36" i="239"/>
  <c r="M36" i="239"/>
  <c r="L36" i="239"/>
  <c r="K36" i="239"/>
  <c r="J36" i="239"/>
  <c r="I36" i="239"/>
  <c r="A36" i="239"/>
  <c r="AA35" i="239"/>
  <c r="V35" i="239"/>
  <c r="U35" i="239"/>
  <c r="Q35" i="239"/>
  <c r="P35" i="239"/>
  <c r="O35" i="239"/>
  <c r="N35" i="239"/>
  <c r="M35" i="239"/>
  <c r="L35" i="239"/>
  <c r="K35" i="239"/>
  <c r="J35" i="239"/>
  <c r="I35" i="239"/>
  <c r="A35" i="239"/>
  <c r="B35" i="239" s="1"/>
  <c r="AA34" i="239"/>
  <c r="V34" i="239"/>
  <c r="U34" i="239"/>
  <c r="Q34" i="239"/>
  <c r="P34" i="239"/>
  <c r="O34" i="239"/>
  <c r="N34" i="239"/>
  <c r="M34" i="239"/>
  <c r="L34" i="239"/>
  <c r="K34" i="239"/>
  <c r="J34" i="239"/>
  <c r="I34" i="239"/>
  <c r="A34" i="239"/>
  <c r="AA33" i="239"/>
  <c r="V33" i="239"/>
  <c r="U33" i="239"/>
  <c r="Q33" i="239"/>
  <c r="P33" i="239"/>
  <c r="O33" i="239"/>
  <c r="N33" i="239"/>
  <c r="M33" i="239"/>
  <c r="L33" i="239"/>
  <c r="K33" i="239"/>
  <c r="J33" i="239"/>
  <c r="I33" i="239"/>
  <c r="A33" i="239"/>
  <c r="AA32" i="239"/>
  <c r="Y32" i="239"/>
  <c r="V32" i="239"/>
  <c r="U32" i="239"/>
  <c r="Q32" i="239"/>
  <c r="P32" i="239"/>
  <c r="O32" i="239"/>
  <c r="N32" i="239"/>
  <c r="M32" i="239"/>
  <c r="L32" i="239"/>
  <c r="K32" i="239"/>
  <c r="J32" i="239"/>
  <c r="I32" i="239"/>
  <c r="A32" i="239"/>
  <c r="AA31" i="239"/>
  <c r="V31" i="239"/>
  <c r="U31" i="239"/>
  <c r="Q31" i="239"/>
  <c r="P31" i="239"/>
  <c r="O31" i="239"/>
  <c r="N31" i="239"/>
  <c r="M31" i="239"/>
  <c r="L31" i="239"/>
  <c r="K31" i="239"/>
  <c r="J31" i="239"/>
  <c r="I31" i="239"/>
  <c r="A31" i="239"/>
  <c r="AA30" i="239"/>
  <c r="V30" i="239"/>
  <c r="U30" i="239"/>
  <c r="Q30" i="239"/>
  <c r="P30" i="239"/>
  <c r="O30" i="239"/>
  <c r="N30" i="239"/>
  <c r="M30" i="239"/>
  <c r="L30" i="239"/>
  <c r="K30" i="239"/>
  <c r="J30" i="239"/>
  <c r="I30" i="239"/>
  <c r="A30" i="239"/>
  <c r="AA29" i="239"/>
  <c r="V29" i="239"/>
  <c r="U29" i="239"/>
  <c r="Q29" i="239"/>
  <c r="P29" i="239"/>
  <c r="O29" i="239"/>
  <c r="N29" i="239"/>
  <c r="M29" i="239"/>
  <c r="L29" i="239"/>
  <c r="K29" i="239"/>
  <c r="J29" i="239"/>
  <c r="I29" i="239"/>
  <c r="B29" i="239"/>
  <c r="V23" i="239"/>
  <c r="U23" i="239"/>
  <c r="Q23" i="239"/>
  <c r="P23" i="239"/>
  <c r="O23" i="239"/>
  <c r="K23" i="239"/>
  <c r="I23" i="239"/>
  <c r="A23" i="239"/>
  <c r="V22" i="239"/>
  <c r="U22" i="239"/>
  <c r="Q22" i="239"/>
  <c r="P22" i="239"/>
  <c r="O22" i="239"/>
  <c r="K22" i="239"/>
  <c r="I22" i="239"/>
  <c r="A22" i="239"/>
  <c r="V21" i="239"/>
  <c r="U21" i="239"/>
  <c r="Q21" i="239"/>
  <c r="P21" i="239"/>
  <c r="O21" i="239"/>
  <c r="K21" i="239"/>
  <c r="I21" i="239"/>
  <c r="A21" i="239"/>
  <c r="V20" i="239"/>
  <c r="U20" i="239"/>
  <c r="Q20" i="239"/>
  <c r="P20" i="239"/>
  <c r="O20" i="239"/>
  <c r="K20" i="239"/>
  <c r="I20" i="239"/>
  <c r="A20" i="239"/>
  <c r="V19" i="239"/>
  <c r="U19" i="239"/>
  <c r="Q19" i="239"/>
  <c r="P19" i="239"/>
  <c r="O19" i="239"/>
  <c r="K19" i="239"/>
  <c r="I19" i="239"/>
  <c r="A19" i="239"/>
  <c r="V18" i="239"/>
  <c r="U18" i="239"/>
  <c r="Q18" i="239"/>
  <c r="P18" i="239"/>
  <c r="O18" i="239"/>
  <c r="K18" i="239"/>
  <c r="I18" i="239"/>
  <c r="Y17" i="239"/>
  <c r="F88" i="240"/>
  <c r="F87" i="240"/>
  <c r="F86" i="240"/>
  <c r="F85" i="240"/>
  <c r="F84" i="240"/>
  <c r="F83" i="240"/>
  <c r="AA80" i="240"/>
  <c r="AA79" i="240"/>
  <c r="V79" i="240"/>
  <c r="U79" i="240"/>
  <c r="Q79" i="240"/>
  <c r="P79" i="240"/>
  <c r="O79" i="240"/>
  <c r="N79" i="240"/>
  <c r="M79" i="240"/>
  <c r="L79" i="240"/>
  <c r="K79" i="240"/>
  <c r="J79" i="240"/>
  <c r="I79" i="240"/>
  <c r="A79" i="240"/>
  <c r="AA78" i="240"/>
  <c r="V78" i="240"/>
  <c r="U78" i="240"/>
  <c r="Q78" i="240"/>
  <c r="P78" i="240"/>
  <c r="O78" i="240"/>
  <c r="N78" i="240"/>
  <c r="M78" i="240"/>
  <c r="L78" i="240"/>
  <c r="K78" i="240"/>
  <c r="J78" i="240"/>
  <c r="I78" i="240"/>
  <c r="A78" i="240"/>
  <c r="AA77" i="240"/>
  <c r="V77" i="240"/>
  <c r="U77" i="240"/>
  <c r="Q77" i="240"/>
  <c r="P77" i="240"/>
  <c r="O77" i="240"/>
  <c r="N77" i="240"/>
  <c r="M77" i="240"/>
  <c r="L77" i="240"/>
  <c r="K77" i="240"/>
  <c r="J77" i="240"/>
  <c r="I77" i="240"/>
  <c r="A77" i="240"/>
  <c r="AA76" i="240"/>
  <c r="V76" i="240"/>
  <c r="U76" i="240"/>
  <c r="Q76" i="240"/>
  <c r="P76" i="240"/>
  <c r="O76" i="240"/>
  <c r="N76" i="240"/>
  <c r="M76" i="240"/>
  <c r="L76" i="240"/>
  <c r="K76" i="240"/>
  <c r="J76" i="240"/>
  <c r="I76" i="240"/>
  <c r="A76" i="240"/>
  <c r="AA75" i="240"/>
  <c r="V75" i="240"/>
  <c r="U75" i="240"/>
  <c r="Q75" i="240"/>
  <c r="P75" i="240"/>
  <c r="O75" i="240"/>
  <c r="N75" i="240"/>
  <c r="M75" i="240"/>
  <c r="L75" i="240"/>
  <c r="K75" i="240"/>
  <c r="J75" i="240"/>
  <c r="I75" i="240"/>
  <c r="A75" i="240"/>
  <c r="AA74" i="240"/>
  <c r="V74" i="240"/>
  <c r="U74" i="240"/>
  <c r="Q74" i="240"/>
  <c r="P74" i="240"/>
  <c r="O74" i="240"/>
  <c r="N74" i="240"/>
  <c r="M74" i="240"/>
  <c r="L74" i="240"/>
  <c r="K74" i="240"/>
  <c r="J74" i="240"/>
  <c r="I74" i="240"/>
  <c r="A74" i="240"/>
  <c r="AA73" i="240"/>
  <c r="V73" i="240"/>
  <c r="U73" i="240"/>
  <c r="Q73" i="240"/>
  <c r="P73" i="240"/>
  <c r="O73" i="240"/>
  <c r="N73" i="240"/>
  <c r="M73" i="240"/>
  <c r="L73" i="240"/>
  <c r="K73" i="240"/>
  <c r="J73" i="240"/>
  <c r="I73" i="240"/>
  <c r="A73" i="240"/>
  <c r="AA72" i="240"/>
  <c r="V72" i="240"/>
  <c r="U72" i="240"/>
  <c r="Q72" i="240"/>
  <c r="P72" i="240"/>
  <c r="O72" i="240"/>
  <c r="N72" i="240"/>
  <c r="M72" i="240"/>
  <c r="L72" i="240"/>
  <c r="K72" i="240"/>
  <c r="J72" i="240"/>
  <c r="I72" i="240"/>
  <c r="A72" i="240"/>
  <c r="AA71" i="240"/>
  <c r="V71" i="240"/>
  <c r="U71" i="240"/>
  <c r="Q71" i="240"/>
  <c r="P71" i="240"/>
  <c r="O71" i="240"/>
  <c r="N71" i="240"/>
  <c r="M71" i="240"/>
  <c r="L71" i="240"/>
  <c r="K71" i="240"/>
  <c r="J71" i="240"/>
  <c r="I71" i="240"/>
  <c r="A71" i="240"/>
  <c r="AA70" i="240"/>
  <c r="V70" i="240"/>
  <c r="U70" i="240"/>
  <c r="Q70" i="240"/>
  <c r="P70" i="240"/>
  <c r="O70" i="240"/>
  <c r="N70" i="240"/>
  <c r="M70" i="240"/>
  <c r="L70" i="240"/>
  <c r="K70" i="240"/>
  <c r="J70" i="240"/>
  <c r="I70" i="240"/>
  <c r="A70" i="240"/>
  <c r="AA69" i="240"/>
  <c r="V69" i="240"/>
  <c r="U69" i="240"/>
  <c r="Q69" i="240"/>
  <c r="P69" i="240"/>
  <c r="O69" i="240"/>
  <c r="N69" i="240"/>
  <c r="M69" i="240"/>
  <c r="L69" i="240"/>
  <c r="K69" i="240"/>
  <c r="J69" i="240"/>
  <c r="I69" i="240"/>
  <c r="A69" i="240"/>
  <c r="AA68" i="240"/>
  <c r="V68" i="240"/>
  <c r="U68" i="240"/>
  <c r="Q68" i="240"/>
  <c r="P68" i="240"/>
  <c r="O68" i="240"/>
  <c r="N68" i="240"/>
  <c r="M68" i="240"/>
  <c r="L68" i="240"/>
  <c r="K68" i="240"/>
  <c r="J68" i="240"/>
  <c r="I68" i="240"/>
  <c r="A68" i="240"/>
  <c r="AA67" i="240"/>
  <c r="V67" i="240"/>
  <c r="U67" i="240"/>
  <c r="Q67" i="240"/>
  <c r="P67" i="240"/>
  <c r="O67" i="240"/>
  <c r="N67" i="240"/>
  <c r="M67" i="240"/>
  <c r="L67" i="240"/>
  <c r="K67" i="240"/>
  <c r="J67" i="240"/>
  <c r="I67" i="240"/>
  <c r="A67" i="240"/>
  <c r="AA66" i="240"/>
  <c r="V66" i="240"/>
  <c r="U66" i="240"/>
  <c r="Q66" i="240"/>
  <c r="P66" i="240"/>
  <c r="O66" i="240"/>
  <c r="N66" i="240"/>
  <c r="M66" i="240"/>
  <c r="L66" i="240"/>
  <c r="K66" i="240"/>
  <c r="J66" i="240"/>
  <c r="I66" i="240"/>
  <c r="A66" i="240"/>
  <c r="AA65" i="240"/>
  <c r="V65" i="240"/>
  <c r="U65" i="240"/>
  <c r="Q65" i="240"/>
  <c r="P65" i="240"/>
  <c r="O65" i="240"/>
  <c r="N65" i="240"/>
  <c r="M65" i="240"/>
  <c r="L65" i="240"/>
  <c r="K65" i="240"/>
  <c r="J65" i="240"/>
  <c r="I65" i="240"/>
  <c r="A65" i="240"/>
  <c r="AA64" i="240"/>
  <c r="V64" i="240"/>
  <c r="U64" i="240"/>
  <c r="Q64" i="240"/>
  <c r="P64" i="240"/>
  <c r="O64" i="240"/>
  <c r="N64" i="240"/>
  <c r="M64" i="240"/>
  <c r="L64" i="240"/>
  <c r="K64" i="240"/>
  <c r="J64" i="240"/>
  <c r="I64" i="240"/>
  <c r="A64" i="240"/>
  <c r="AA63" i="240"/>
  <c r="V63" i="240"/>
  <c r="U63" i="240"/>
  <c r="Q63" i="240"/>
  <c r="P63" i="240"/>
  <c r="O63" i="240"/>
  <c r="N63" i="240"/>
  <c r="M63" i="240"/>
  <c r="L63" i="240"/>
  <c r="K63" i="240"/>
  <c r="J63" i="240"/>
  <c r="I63" i="240"/>
  <c r="A63" i="240"/>
  <c r="AA62" i="240"/>
  <c r="V62" i="240"/>
  <c r="U62" i="240"/>
  <c r="Q62" i="240"/>
  <c r="P62" i="240"/>
  <c r="O62" i="240"/>
  <c r="N62" i="240"/>
  <c r="M62" i="240"/>
  <c r="L62" i="240"/>
  <c r="K62" i="240"/>
  <c r="J62" i="240"/>
  <c r="I62" i="240"/>
  <c r="A62" i="240"/>
  <c r="AA61" i="240"/>
  <c r="V61" i="240"/>
  <c r="U61" i="240"/>
  <c r="Q61" i="240"/>
  <c r="P61" i="240"/>
  <c r="O61" i="240"/>
  <c r="N61" i="240"/>
  <c r="M61" i="240"/>
  <c r="L61" i="240"/>
  <c r="K61" i="240"/>
  <c r="J61" i="240"/>
  <c r="I61" i="240"/>
  <c r="A61" i="240"/>
  <c r="AA60" i="240"/>
  <c r="V60" i="240"/>
  <c r="U60" i="240"/>
  <c r="Q60" i="240"/>
  <c r="P60" i="240"/>
  <c r="O60" i="240"/>
  <c r="N60" i="240"/>
  <c r="M60" i="240"/>
  <c r="L60" i="240"/>
  <c r="K60" i="240"/>
  <c r="J60" i="240"/>
  <c r="I60" i="240"/>
  <c r="A60" i="240"/>
  <c r="AA59" i="240"/>
  <c r="V59" i="240"/>
  <c r="U59" i="240"/>
  <c r="Q59" i="240"/>
  <c r="P59" i="240"/>
  <c r="O59" i="240"/>
  <c r="N59" i="240"/>
  <c r="M59" i="240"/>
  <c r="L59" i="240"/>
  <c r="K59" i="240"/>
  <c r="J59" i="240"/>
  <c r="I59" i="240"/>
  <c r="A59" i="240"/>
  <c r="AA58" i="240"/>
  <c r="V58" i="240"/>
  <c r="U58" i="240"/>
  <c r="Q58" i="240"/>
  <c r="P58" i="240"/>
  <c r="O58" i="240"/>
  <c r="N58" i="240"/>
  <c r="M58" i="240"/>
  <c r="L58" i="240"/>
  <c r="K58" i="240"/>
  <c r="J58" i="240"/>
  <c r="I58" i="240"/>
  <c r="A58" i="240"/>
  <c r="AA57" i="240"/>
  <c r="V57" i="240"/>
  <c r="U57" i="240"/>
  <c r="Q57" i="240"/>
  <c r="P57" i="240"/>
  <c r="O57" i="240"/>
  <c r="N57" i="240"/>
  <c r="M57" i="240"/>
  <c r="L57" i="240"/>
  <c r="K57" i="240"/>
  <c r="J57" i="240"/>
  <c r="I57" i="240"/>
  <c r="A57" i="240"/>
  <c r="AA56" i="240"/>
  <c r="V56" i="240"/>
  <c r="U56" i="240"/>
  <c r="Q56" i="240"/>
  <c r="P56" i="240"/>
  <c r="O56" i="240"/>
  <c r="N56" i="240"/>
  <c r="M56" i="240"/>
  <c r="L56" i="240"/>
  <c r="K56" i="240"/>
  <c r="J56" i="240"/>
  <c r="I56" i="240"/>
  <c r="A56" i="240"/>
  <c r="AA55" i="240"/>
  <c r="V55" i="240"/>
  <c r="U55" i="240"/>
  <c r="Q55" i="240"/>
  <c r="P55" i="240"/>
  <c r="O55" i="240"/>
  <c r="N55" i="240"/>
  <c r="M55" i="240"/>
  <c r="L55" i="240"/>
  <c r="K55" i="240"/>
  <c r="J55" i="240"/>
  <c r="I55" i="240"/>
  <c r="A55" i="240"/>
  <c r="AA54" i="240"/>
  <c r="V54" i="240"/>
  <c r="U54" i="240"/>
  <c r="Q54" i="240"/>
  <c r="P54" i="240"/>
  <c r="O54" i="240"/>
  <c r="N54" i="240"/>
  <c r="M54" i="240"/>
  <c r="L54" i="240"/>
  <c r="K54" i="240"/>
  <c r="J54" i="240"/>
  <c r="I54" i="240"/>
  <c r="A54" i="240"/>
  <c r="AA53" i="240"/>
  <c r="V53" i="240"/>
  <c r="U53" i="240"/>
  <c r="Q53" i="240"/>
  <c r="P53" i="240"/>
  <c r="O53" i="240"/>
  <c r="N53" i="240"/>
  <c r="M53" i="240"/>
  <c r="L53" i="240"/>
  <c r="K53" i="240"/>
  <c r="J53" i="240"/>
  <c r="I53" i="240"/>
  <c r="A53" i="240"/>
  <c r="AA52" i="240"/>
  <c r="V52" i="240"/>
  <c r="U52" i="240"/>
  <c r="Q52" i="240"/>
  <c r="P52" i="240"/>
  <c r="O52" i="240"/>
  <c r="N52" i="240"/>
  <c r="M52" i="240"/>
  <c r="L52" i="240"/>
  <c r="K52" i="240"/>
  <c r="J52" i="240"/>
  <c r="I52" i="240"/>
  <c r="A52" i="240"/>
  <c r="AA51" i="240"/>
  <c r="V51" i="240"/>
  <c r="U51" i="240"/>
  <c r="Q51" i="240"/>
  <c r="P51" i="240"/>
  <c r="O51" i="240"/>
  <c r="N51" i="240"/>
  <c r="M51" i="240"/>
  <c r="L51" i="240"/>
  <c r="K51" i="240"/>
  <c r="J51" i="240"/>
  <c r="I51" i="240"/>
  <c r="A51" i="240"/>
  <c r="AA50" i="240"/>
  <c r="V50" i="240"/>
  <c r="U50" i="240"/>
  <c r="Q50" i="240"/>
  <c r="P50" i="240"/>
  <c r="O50" i="240"/>
  <c r="N50" i="240"/>
  <c r="M50" i="240"/>
  <c r="L50" i="240"/>
  <c r="K50" i="240"/>
  <c r="J50" i="240"/>
  <c r="I50" i="240"/>
  <c r="A50" i="240"/>
  <c r="AA49" i="240"/>
  <c r="V49" i="240"/>
  <c r="U49" i="240"/>
  <c r="Q49" i="240"/>
  <c r="P49" i="240"/>
  <c r="O49" i="240"/>
  <c r="N49" i="240"/>
  <c r="M49" i="240"/>
  <c r="L49" i="240"/>
  <c r="K49" i="240"/>
  <c r="J49" i="240"/>
  <c r="I49" i="240"/>
  <c r="A49" i="240"/>
  <c r="AA48" i="240"/>
  <c r="V48" i="240"/>
  <c r="U48" i="240"/>
  <c r="Q48" i="240"/>
  <c r="P48" i="240"/>
  <c r="O48" i="240"/>
  <c r="N48" i="240"/>
  <c r="M48" i="240"/>
  <c r="L48" i="240"/>
  <c r="K48" i="240"/>
  <c r="J48" i="240"/>
  <c r="I48" i="240"/>
  <c r="A48" i="240"/>
  <c r="AA47" i="240"/>
  <c r="V47" i="240"/>
  <c r="U47" i="240"/>
  <c r="Q47" i="240"/>
  <c r="P47" i="240"/>
  <c r="O47" i="240"/>
  <c r="N47" i="240"/>
  <c r="M47" i="240"/>
  <c r="L47" i="240"/>
  <c r="K47" i="240"/>
  <c r="J47" i="240"/>
  <c r="I47" i="240"/>
  <c r="A47" i="240"/>
  <c r="AA46" i="240"/>
  <c r="Z46" i="240"/>
  <c r="V46" i="240"/>
  <c r="U46" i="240"/>
  <c r="Q46" i="240"/>
  <c r="P46" i="240"/>
  <c r="O46" i="240"/>
  <c r="N46" i="240"/>
  <c r="M46" i="240"/>
  <c r="L46" i="240"/>
  <c r="K46" i="240"/>
  <c r="J46" i="240"/>
  <c r="I46" i="240"/>
  <c r="A46" i="240"/>
  <c r="AA45" i="240"/>
  <c r="Z45" i="240"/>
  <c r="V45" i="240"/>
  <c r="U45" i="240"/>
  <c r="Q45" i="240"/>
  <c r="P45" i="240"/>
  <c r="O45" i="240"/>
  <c r="N45" i="240"/>
  <c r="M45" i="240"/>
  <c r="L45" i="240"/>
  <c r="K45" i="240"/>
  <c r="J45" i="240"/>
  <c r="I45" i="240"/>
  <c r="A45" i="240"/>
  <c r="B45" i="240" s="1"/>
  <c r="AM44" i="240"/>
  <c r="AA44" i="240"/>
  <c r="Z44" i="240"/>
  <c r="V44" i="240"/>
  <c r="U44" i="240"/>
  <c r="Q44" i="240"/>
  <c r="P44" i="240"/>
  <c r="O44" i="240"/>
  <c r="N44" i="240"/>
  <c r="M44" i="240"/>
  <c r="L44" i="240"/>
  <c r="K44" i="240"/>
  <c r="J44" i="240"/>
  <c r="I44" i="240"/>
  <c r="A44" i="240"/>
  <c r="AM43" i="240"/>
  <c r="AA43" i="240"/>
  <c r="Z43" i="240"/>
  <c r="V43" i="240"/>
  <c r="U43" i="240"/>
  <c r="Q43" i="240"/>
  <c r="P43" i="240"/>
  <c r="O43" i="240"/>
  <c r="N43" i="240"/>
  <c r="M43" i="240"/>
  <c r="L43" i="240"/>
  <c r="K43" i="240"/>
  <c r="J43" i="240"/>
  <c r="I43" i="240"/>
  <c r="A43" i="240"/>
  <c r="AM42" i="240"/>
  <c r="AA42" i="240"/>
  <c r="Z42" i="240"/>
  <c r="V42" i="240"/>
  <c r="U42" i="240"/>
  <c r="Q42" i="240"/>
  <c r="P42" i="240"/>
  <c r="O42" i="240"/>
  <c r="N42" i="240"/>
  <c r="M42" i="240"/>
  <c r="L42" i="240"/>
  <c r="K42" i="240"/>
  <c r="J42" i="240"/>
  <c r="I42" i="240"/>
  <c r="A42" i="240"/>
  <c r="AM41" i="240"/>
  <c r="AA41" i="240"/>
  <c r="V41" i="240"/>
  <c r="U41" i="240"/>
  <c r="Q41" i="240"/>
  <c r="P41" i="240"/>
  <c r="O41" i="240"/>
  <c r="N41" i="240"/>
  <c r="M41" i="240"/>
  <c r="L41" i="240"/>
  <c r="K41" i="240"/>
  <c r="J41" i="240"/>
  <c r="I41" i="240"/>
  <c r="A41" i="240"/>
  <c r="AM40" i="240"/>
  <c r="AA40" i="240"/>
  <c r="V40" i="240"/>
  <c r="U40" i="240"/>
  <c r="Q40" i="240"/>
  <c r="P40" i="240"/>
  <c r="O40" i="240"/>
  <c r="N40" i="240"/>
  <c r="M40" i="240"/>
  <c r="L40" i="240"/>
  <c r="K40" i="240"/>
  <c r="J40" i="240"/>
  <c r="I40" i="240"/>
  <c r="A40" i="240"/>
  <c r="AM39" i="240"/>
  <c r="AA39" i="240"/>
  <c r="Z39" i="240"/>
  <c r="V39" i="240"/>
  <c r="U39" i="240"/>
  <c r="Q39" i="240"/>
  <c r="P39" i="240"/>
  <c r="O39" i="240"/>
  <c r="N39" i="240"/>
  <c r="M39" i="240"/>
  <c r="L39" i="240"/>
  <c r="K39" i="240"/>
  <c r="J39" i="240"/>
  <c r="I39" i="240"/>
  <c r="A39" i="240"/>
  <c r="AM38" i="240"/>
  <c r="AA38" i="240"/>
  <c r="Z38" i="240"/>
  <c r="V38" i="240"/>
  <c r="U38" i="240"/>
  <c r="Q38" i="240"/>
  <c r="P38" i="240"/>
  <c r="O38" i="240"/>
  <c r="N38" i="240"/>
  <c r="M38" i="240"/>
  <c r="L38" i="240"/>
  <c r="K38" i="240"/>
  <c r="J38" i="240"/>
  <c r="I38" i="240"/>
  <c r="A38" i="240"/>
  <c r="AA37" i="240"/>
  <c r="V37" i="240"/>
  <c r="U37" i="240"/>
  <c r="Q37" i="240"/>
  <c r="P37" i="240"/>
  <c r="O37" i="240"/>
  <c r="N37" i="240"/>
  <c r="M37" i="240"/>
  <c r="L37" i="240"/>
  <c r="K37" i="240"/>
  <c r="J37" i="240"/>
  <c r="I37" i="240"/>
  <c r="A37" i="240"/>
  <c r="AA36" i="240"/>
  <c r="V36" i="240"/>
  <c r="U36" i="240"/>
  <c r="Q36" i="240"/>
  <c r="P36" i="240"/>
  <c r="O36" i="240"/>
  <c r="N36" i="240"/>
  <c r="M36" i="240"/>
  <c r="L36" i="240"/>
  <c r="K36" i="240"/>
  <c r="J36" i="240"/>
  <c r="I36" i="240"/>
  <c r="A36" i="240"/>
  <c r="AA35" i="240"/>
  <c r="V35" i="240"/>
  <c r="U35" i="240"/>
  <c r="Q35" i="240"/>
  <c r="P35" i="240"/>
  <c r="O35" i="240"/>
  <c r="N35" i="240"/>
  <c r="M35" i="240"/>
  <c r="L35" i="240"/>
  <c r="K35" i="240"/>
  <c r="J35" i="240"/>
  <c r="I35" i="240"/>
  <c r="A35" i="240"/>
  <c r="AA34" i="240"/>
  <c r="V34" i="240"/>
  <c r="U34" i="240"/>
  <c r="Q34" i="240"/>
  <c r="P34" i="240"/>
  <c r="O34" i="240"/>
  <c r="N34" i="240"/>
  <c r="M34" i="240"/>
  <c r="L34" i="240"/>
  <c r="K34" i="240"/>
  <c r="J34" i="240"/>
  <c r="I34" i="240"/>
  <c r="A34" i="240"/>
  <c r="AA33" i="240"/>
  <c r="V33" i="240"/>
  <c r="U33" i="240"/>
  <c r="Q33" i="240"/>
  <c r="P33" i="240"/>
  <c r="O33" i="240"/>
  <c r="N33" i="240"/>
  <c r="M33" i="240"/>
  <c r="L33" i="240"/>
  <c r="K33" i="240"/>
  <c r="J33" i="240"/>
  <c r="I33" i="240"/>
  <c r="A33" i="240"/>
  <c r="B34" i="240" s="1"/>
  <c r="AA32" i="240"/>
  <c r="Y32" i="240"/>
  <c r="V32" i="240"/>
  <c r="U32" i="240"/>
  <c r="Q32" i="240"/>
  <c r="P32" i="240"/>
  <c r="O32" i="240"/>
  <c r="N32" i="240"/>
  <c r="M32" i="240"/>
  <c r="L32" i="240"/>
  <c r="K32" i="240"/>
  <c r="J32" i="240"/>
  <c r="I32" i="240"/>
  <c r="A32" i="240"/>
  <c r="AA31" i="240"/>
  <c r="V31" i="240"/>
  <c r="U31" i="240"/>
  <c r="Q31" i="240"/>
  <c r="P31" i="240"/>
  <c r="O31" i="240"/>
  <c r="N31" i="240"/>
  <c r="M31" i="240"/>
  <c r="L31" i="240"/>
  <c r="K31" i="240"/>
  <c r="J31" i="240"/>
  <c r="I31" i="240"/>
  <c r="A31" i="240"/>
  <c r="AA30" i="240"/>
  <c r="V30" i="240"/>
  <c r="U30" i="240"/>
  <c r="Q30" i="240"/>
  <c r="P30" i="240"/>
  <c r="O30" i="240"/>
  <c r="N30" i="240"/>
  <c r="M30" i="240"/>
  <c r="L30" i="240"/>
  <c r="K30" i="240"/>
  <c r="J30" i="240"/>
  <c r="I30" i="240"/>
  <c r="A30" i="240"/>
  <c r="AA29" i="240"/>
  <c r="V29" i="240"/>
  <c r="U29" i="240"/>
  <c r="Q29" i="240"/>
  <c r="P29" i="240"/>
  <c r="O29" i="240"/>
  <c r="N29" i="240"/>
  <c r="M29" i="240"/>
  <c r="L29" i="240"/>
  <c r="K29" i="240"/>
  <c r="J29" i="240"/>
  <c r="I29" i="240"/>
  <c r="B29" i="240"/>
  <c r="V23" i="240"/>
  <c r="U23" i="240"/>
  <c r="Q23" i="240"/>
  <c r="P23" i="240"/>
  <c r="O23" i="240"/>
  <c r="K23" i="240"/>
  <c r="I23" i="240"/>
  <c r="A23" i="240"/>
  <c r="V22" i="240"/>
  <c r="U22" i="240"/>
  <c r="Q22" i="240"/>
  <c r="P22" i="240"/>
  <c r="O22" i="240"/>
  <c r="K22" i="240"/>
  <c r="I22" i="240"/>
  <c r="A22" i="240"/>
  <c r="V21" i="240"/>
  <c r="U21" i="240"/>
  <c r="Q21" i="240"/>
  <c r="P21" i="240"/>
  <c r="O21" i="240"/>
  <c r="K21" i="240"/>
  <c r="I21" i="240"/>
  <c r="A21" i="240"/>
  <c r="V20" i="240"/>
  <c r="U20" i="240"/>
  <c r="Q20" i="240"/>
  <c r="P20" i="240"/>
  <c r="O20" i="240"/>
  <c r="K20" i="240"/>
  <c r="I20" i="240"/>
  <c r="A20" i="240"/>
  <c r="V19" i="240"/>
  <c r="U19" i="240"/>
  <c r="Q19" i="240"/>
  <c r="P19" i="240"/>
  <c r="O19" i="240"/>
  <c r="K19" i="240"/>
  <c r="I19" i="240"/>
  <c r="A19" i="240"/>
  <c r="V18" i="240"/>
  <c r="U18" i="240"/>
  <c r="Q18" i="240"/>
  <c r="P18" i="240"/>
  <c r="O18" i="240"/>
  <c r="K18" i="240"/>
  <c r="I18" i="240"/>
  <c r="Y17" i="240"/>
  <c r="F88" i="241"/>
  <c r="F87" i="241"/>
  <c r="F86" i="241"/>
  <c r="F85" i="241"/>
  <c r="F84" i="241"/>
  <c r="F83" i="241"/>
  <c r="AA80" i="241"/>
  <c r="AA79" i="241"/>
  <c r="V79" i="241"/>
  <c r="U79" i="241"/>
  <c r="Q79" i="241"/>
  <c r="P79" i="241"/>
  <c r="O79" i="241"/>
  <c r="N79" i="241"/>
  <c r="M79" i="241"/>
  <c r="L79" i="241"/>
  <c r="K79" i="241"/>
  <c r="J79" i="241"/>
  <c r="I79" i="241"/>
  <c r="A79" i="241"/>
  <c r="AA78" i="241"/>
  <c r="V78" i="241"/>
  <c r="U78" i="241"/>
  <c r="Q78" i="241"/>
  <c r="P78" i="241"/>
  <c r="O78" i="241"/>
  <c r="N78" i="241"/>
  <c r="M78" i="241"/>
  <c r="L78" i="241"/>
  <c r="K78" i="241"/>
  <c r="J78" i="241"/>
  <c r="I78" i="241"/>
  <c r="A78" i="241"/>
  <c r="AA77" i="241"/>
  <c r="V77" i="241"/>
  <c r="U77" i="241"/>
  <c r="Q77" i="241"/>
  <c r="P77" i="241"/>
  <c r="O77" i="241"/>
  <c r="N77" i="241"/>
  <c r="M77" i="241"/>
  <c r="L77" i="241"/>
  <c r="K77" i="241"/>
  <c r="J77" i="241"/>
  <c r="I77" i="241"/>
  <c r="A77" i="241"/>
  <c r="AA76" i="241"/>
  <c r="V76" i="241"/>
  <c r="U76" i="241"/>
  <c r="Q76" i="241"/>
  <c r="P76" i="241"/>
  <c r="O76" i="241"/>
  <c r="N76" i="241"/>
  <c r="M76" i="241"/>
  <c r="L76" i="241"/>
  <c r="K76" i="241"/>
  <c r="J76" i="241"/>
  <c r="I76" i="241"/>
  <c r="A76" i="241"/>
  <c r="AA75" i="241"/>
  <c r="V75" i="241"/>
  <c r="U75" i="241"/>
  <c r="Q75" i="241"/>
  <c r="P75" i="241"/>
  <c r="O75" i="241"/>
  <c r="N75" i="241"/>
  <c r="M75" i="241"/>
  <c r="L75" i="241"/>
  <c r="K75" i="241"/>
  <c r="J75" i="241"/>
  <c r="I75" i="241"/>
  <c r="A75" i="241"/>
  <c r="AA74" i="241"/>
  <c r="V74" i="241"/>
  <c r="U74" i="241"/>
  <c r="Q74" i="241"/>
  <c r="P74" i="241"/>
  <c r="O74" i="241"/>
  <c r="N74" i="241"/>
  <c r="M74" i="241"/>
  <c r="L74" i="241"/>
  <c r="K74" i="241"/>
  <c r="J74" i="241"/>
  <c r="I74" i="241"/>
  <c r="A74" i="241"/>
  <c r="AA73" i="241"/>
  <c r="V73" i="241"/>
  <c r="U73" i="241"/>
  <c r="Q73" i="241"/>
  <c r="P73" i="241"/>
  <c r="O73" i="241"/>
  <c r="N73" i="241"/>
  <c r="M73" i="241"/>
  <c r="L73" i="241"/>
  <c r="K73" i="241"/>
  <c r="J73" i="241"/>
  <c r="I73" i="241"/>
  <c r="A73" i="241"/>
  <c r="AA72" i="241"/>
  <c r="V72" i="241"/>
  <c r="U72" i="241"/>
  <c r="Q72" i="241"/>
  <c r="P72" i="241"/>
  <c r="O72" i="241"/>
  <c r="N72" i="241"/>
  <c r="M72" i="241"/>
  <c r="L72" i="241"/>
  <c r="K72" i="241"/>
  <c r="J72" i="241"/>
  <c r="I72" i="241"/>
  <c r="A72" i="241"/>
  <c r="AA71" i="241"/>
  <c r="V71" i="241"/>
  <c r="U71" i="241"/>
  <c r="Q71" i="241"/>
  <c r="P71" i="241"/>
  <c r="O71" i="241"/>
  <c r="N71" i="241"/>
  <c r="M71" i="241"/>
  <c r="L71" i="241"/>
  <c r="K71" i="241"/>
  <c r="J71" i="241"/>
  <c r="I71" i="241"/>
  <c r="A71" i="241"/>
  <c r="AA70" i="241"/>
  <c r="V70" i="241"/>
  <c r="U70" i="241"/>
  <c r="Q70" i="241"/>
  <c r="P70" i="241"/>
  <c r="O70" i="241"/>
  <c r="N70" i="241"/>
  <c r="M70" i="241"/>
  <c r="L70" i="241"/>
  <c r="K70" i="241"/>
  <c r="J70" i="241"/>
  <c r="I70" i="241"/>
  <c r="A70" i="241"/>
  <c r="AA69" i="241"/>
  <c r="V69" i="241"/>
  <c r="U69" i="241"/>
  <c r="Q69" i="241"/>
  <c r="P69" i="241"/>
  <c r="O69" i="241"/>
  <c r="N69" i="241"/>
  <c r="M69" i="241"/>
  <c r="L69" i="241"/>
  <c r="K69" i="241"/>
  <c r="J69" i="241"/>
  <c r="I69" i="241"/>
  <c r="A69" i="241"/>
  <c r="AA68" i="241"/>
  <c r="V68" i="241"/>
  <c r="U68" i="241"/>
  <c r="Q68" i="241"/>
  <c r="P68" i="241"/>
  <c r="O68" i="241"/>
  <c r="N68" i="241"/>
  <c r="M68" i="241"/>
  <c r="L68" i="241"/>
  <c r="K68" i="241"/>
  <c r="J68" i="241"/>
  <c r="I68" i="241"/>
  <c r="A68" i="241"/>
  <c r="AA67" i="241"/>
  <c r="V67" i="241"/>
  <c r="U67" i="241"/>
  <c r="Q67" i="241"/>
  <c r="P67" i="241"/>
  <c r="O67" i="241"/>
  <c r="N67" i="241"/>
  <c r="M67" i="241"/>
  <c r="L67" i="241"/>
  <c r="K67" i="241"/>
  <c r="J67" i="241"/>
  <c r="I67" i="241"/>
  <c r="A67" i="241"/>
  <c r="AA66" i="241"/>
  <c r="V66" i="241"/>
  <c r="U66" i="241"/>
  <c r="Q66" i="241"/>
  <c r="P66" i="241"/>
  <c r="O66" i="241"/>
  <c r="N66" i="241"/>
  <c r="M66" i="241"/>
  <c r="L66" i="241"/>
  <c r="K66" i="241"/>
  <c r="J66" i="241"/>
  <c r="I66" i="241"/>
  <c r="A66" i="241"/>
  <c r="AA65" i="241"/>
  <c r="V65" i="241"/>
  <c r="U65" i="241"/>
  <c r="Q65" i="241"/>
  <c r="P65" i="241"/>
  <c r="O65" i="241"/>
  <c r="N65" i="241"/>
  <c r="M65" i="241"/>
  <c r="L65" i="241"/>
  <c r="K65" i="241"/>
  <c r="J65" i="241"/>
  <c r="I65" i="241"/>
  <c r="A65" i="241"/>
  <c r="AA64" i="241"/>
  <c r="V64" i="241"/>
  <c r="U64" i="241"/>
  <c r="Q64" i="241"/>
  <c r="P64" i="241"/>
  <c r="O64" i="241"/>
  <c r="N64" i="241"/>
  <c r="M64" i="241"/>
  <c r="L64" i="241"/>
  <c r="K64" i="241"/>
  <c r="J64" i="241"/>
  <c r="I64" i="241"/>
  <c r="A64" i="241"/>
  <c r="AA63" i="241"/>
  <c r="V63" i="241"/>
  <c r="U63" i="241"/>
  <c r="Q63" i="241"/>
  <c r="P63" i="241"/>
  <c r="O63" i="241"/>
  <c r="N63" i="241"/>
  <c r="M63" i="241"/>
  <c r="L63" i="241"/>
  <c r="K63" i="241"/>
  <c r="J63" i="241"/>
  <c r="I63" i="241"/>
  <c r="A63" i="241"/>
  <c r="AA62" i="241"/>
  <c r="V62" i="241"/>
  <c r="U62" i="241"/>
  <c r="Q62" i="241"/>
  <c r="P62" i="241"/>
  <c r="O62" i="241"/>
  <c r="N62" i="241"/>
  <c r="M62" i="241"/>
  <c r="L62" i="241"/>
  <c r="K62" i="241"/>
  <c r="J62" i="241"/>
  <c r="I62" i="241"/>
  <c r="A62" i="241"/>
  <c r="AA61" i="241"/>
  <c r="V61" i="241"/>
  <c r="U61" i="241"/>
  <c r="Q61" i="241"/>
  <c r="P61" i="241"/>
  <c r="O61" i="241"/>
  <c r="N61" i="241"/>
  <c r="M61" i="241"/>
  <c r="L61" i="241"/>
  <c r="K61" i="241"/>
  <c r="J61" i="241"/>
  <c r="I61" i="241"/>
  <c r="A61" i="241"/>
  <c r="AA60" i="241"/>
  <c r="V60" i="241"/>
  <c r="U60" i="241"/>
  <c r="Q60" i="241"/>
  <c r="P60" i="241"/>
  <c r="O60" i="241"/>
  <c r="N60" i="241"/>
  <c r="M60" i="241"/>
  <c r="L60" i="241"/>
  <c r="K60" i="241"/>
  <c r="J60" i="241"/>
  <c r="I60" i="241"/>
  <c r="A60" i="241"/>
  <c r="AA59" i="241"/>
  <c r="V59" i="241"/>
  <c r="U59" i="241"/>
  <c r="Q59" i="241"/>
  <c r="P59" i="241"/>
  <c r="O59" i="241"/>
  <c r="N59" i="241"/>
  <c r="M59" i="241"/>
  <c r="L59" i="241"/>
  <c r="K59" i="241"/>
  <c r="J59" i="241"/>
  <c r="I59" i="241"/>
  <c r="A59" i="241"/>
  <c r="AA58" i="241"/>
  <c r="V58" i="241"/>
  <c r="U58" i="241"/>
  <c r="Q58" i="241"/>
  <c r="P58" i="241"/>
  <c r="O58" i="241"/>
  <c r="N58" i="241"/>
  <c r="M58" i="241"/>
  <c r="L58" i="241"/>
  <c r="K58" i="241"/>
  <c r="J58" i="241"/>
  <c r="I58" i="241"/>
  <c r="A58" i="241"/>
  <c r="AA57" i="241"/>
  <c r="V57" i="241"/>
  <c r="U57" i="241"/>
  <c r="Q57" i="241"/>
  <c r="P57" i="241"/>
  <c r="O57" i="241"/>
  <c r="N57" i="241"/>
  <c r="M57" i="241"/>
  <c r="L57" i="241"/>
  <c r="K57" i="241"/>
  <c r="J57" i="241"/>
  <c r="I57" i="241"/>
  <c r="A57" i="241"/>
  <c r="AA56" i="241"/>
  <c r="V56" i="241"/>
  <c r="U56" i="241"/>
  <c r="Q56" i="241"/>
  <c r="P56" i="241"/>
  <c r="O56" i="241"/>
  <c r="N56" i="241"/>
  <c r="M56" i="241"/>
  <c r="L56" i="241"/>
  <c r="K56" i="241"/>
  <c r="J56" i="241"/>
  <c r="I56" i="241"/>
  <c r="A56" i="241"/>
  <c r="AA55" i="241"/>
  <c r="V55" i="241"/>
  <c r="U55" i="241"/>
  <c r="Q55" i="241"/>
  <c r="P55" i="241"/>
  <c r="O55" i="241"/>
  <c r="N55" i="241"/>
  <c r="M55" i="241"/>
  <c r="L55" i="241"/>
  <c r="K55" i="241"/>
  <c r="J55" i="241"/>
  <c r="I55" i="241"/>
  <c r="A55" i="241"/>
  <c r="AA54" i="241"/>
  <c r="V54" i="241"/>
  <c r="U54" i="241"/>
  <c r="Q54" i="241"/>
  <c r="P54" i="241"/>
  <c r="O54" i="241"/>
  <c r="N54" i="241"/>
  <c r="M54" i="241"/>
  <c r="L54" i="241"/>
  <c r="K54" i="241"/>
  <c r="J54" i="241"/>
  <c r="I54" i="241"/>
  <c r="A54" i="241"/>
  <c r="AA53" i="241"/>
  <c r="V53" i="241"/>
  <c r="U53" i="241"/>
  <c r="Q53" i="241"/>
  <c r="P53" i="241"/>
  <c r="O53" i="241"/>
  <c r="N53" i="241"/>
  <c r="M53" i="241"/>
  <c r="L53" i="241"/>
  <c r="K53" i="241"/>
  <c r="J53" i="241"/>
  <c r="I53" i="241"/>
  <c r="A53" i="241"/>
  <c r="AA52" i="241"/>
  <c r="V52" i="241"/>
  <c r="U52" i="241"/>
  <c r="Q52" i="241"/>
  <c r="P52" i="241"/>
  <c r="O52" i="241"/>
  <c r="N52" i="241"/>
  <c r="M52" i="241"/>
  <c r="L52" i="241"/>
  <c r="K52" i="241"/>
  <c r="J52" i="241"/>
  <c r="I52" i="241"/>
  <c r="A52" i="241"/>
  <c r="AA51" i="241"/>
  <c r="V51" i="241"/>
  <c r="U51" i="241"/>
  <c r="Q51" i="241"/>
  <c r="P51" i="241"/>
  <c r="O51" i="241"/>
  <c r="N51" i="241"/>
  <c r="M51" i="241"/>
  <c r="L51" i="241"/>
  <c r="K51" i="241"/>
  <c r="J51" i="241"/>
  <c r="I51" i="241"/>
  <c r="A51" i="241"/>
  <c r="AA50" i="241"/>
  <c r="V50" i="241"/>
  <c r="U50" i="241"/>
  <c r="Q50" i="241"/>
  <c r="P50" i="241"/>
  <c r="O50" i="241"/>
  <c r="N50" i="241"/>
  <c r="M50" i="241"/>
  <c r="L50" i="241"/>
  <c r="K50" i="241"/>
  <c r="J50" i="241"/>
  <c r="I50" i="241"/>
  <c r="A50" i="241"/>
  <c r="AA49" i="241"/>
  <c r="V49" i="241"/>
  <c r="U49" i="241"/>
  <c r="Q49" i="241"/>
  <c r="P49" i="241"/>
  <c r="O49" i="241"/>
  <c r="N49" i="241"/>
  <c r="M49" i="241"/>
  <c r="L49" i="241"/>
  <c r="K49" i="241"/>
  <c r="J49" i="241"/>
  <c r="I49" i="241"/>
  <c r="A49" i="241"/>
  <c r="AA48" i="241"/>
  <c r="V48" i="241"/>
  <c r="U48" i="241"/>
  <c r="Q48" i="241"/>
  <c r="P48" i="241"/>
  <c r="O48" i="241"/>
  <c r="N48" i="241"/>
  <c r="M48" i="241"/>
  <c r="L48" i="241"/>
  <c r="K48" i="241"/>
  <c r="J48" i="241"/>
  <c r="I48" i="241"/>
  <c r="A48" i="241"/>
  <c r="AA47" i="241"/>
  <c r="V47" i="241"/>
  <c r="U47" i="241"/>
  <c r="Q47" i="241"/>
  <c r="P47" i="241"/>
  <c r="O47" i="241"/>
  <c r="N47" i="241"/>
  <c r="M47" i="241"/>
  <c r="L47" i="241"/>
  <c r="K47" i="241"/>
  <c r="J47" i="241"/>
  <c r="I47" i="241"/>
  <c r="A47" i="241"/>
  <c r="AA46" i="241"/>
  <c r="Z46" i="241"/>
  <c r="V46" i="241"/>
  <c r="U46" i="241"/>
  <c r="Q46" i="241"/>
  <c r="P46" i="241"/>
  <c r="O46" i="241"/>
  <c r="N46" i="241"/>
  <c r="M46" i="241"/>
  <c r="L46" i="241"/>
  <c r="K46" i="241"/>
  <c r="J46" i="241"/>
  <c r="I46" i="241"/>
  <c r="A46" i="241"/>
  <c r="AA45" i="241"/>
  <c r="Z45" i="241"/>
  <c r="V45" i="241"/>
  <c r="U45" i="241"/>
  <c r="Q45" i="241"/>
  <c r="P45" i="241"/>
  <c r="O45" i="241"/>
  <c r="N45" i="241"/>
  <c r="M45" i="241"/>
  <c r="L45" i="241"/>
  <c r="K45" i="241"/>
  <c r="J45" i="241"/>
  <c r="I45" i="241"/>
  <c r="A45" i="241"/>
  <c r="B45" i="241" s="1"/>
  <c r="AM44" i="241"/>
  <c r="AA44" i="241"/>
  <c r="Z44" i="241"/>
  <c r="V44" i="241"/>
  <c r="U44" i="241"/>
  <c r="Q44" i="241"/>
  <c r="P44" i="241"/>
  <c r="O44" i="241"/>
  <c r="N44" i="241"/>
  <c r="M44" i="241"/>
  <c r="L44" i="241"/>
  <c r="K44" i="241"/>
  <c r="J44" i="241"/>
  <c r="I44" i="241"/>
  <c r="A44" i="241"/>
  <c r="AM43" i="241"/>
  <c r="AA43" i="241"/>
  <c r="Z43" i="241"/>
  <c r="V43" i="241"/>
  <c r="U43" i="241"/>
  <c r="Q43" i="241"/>
  <c r="P43" i="241"/>
  <c r="O43" i="241"/>
  <c r="N43" i="241"/>
  <c r="M43" i="241"/>
  <c r="L43" i="241"/>
  <c r="K43" i="241"/>
  <c r="J43" i="241"/>
  <c r="I43" i="241"/>
  <c r="A43" i="241"/>
  <c r="AM42" i="241"/>
  <c r="AA42" i="241"/>
  <c r="Z42" i="241"/>
  <c r="V42" i="241"/>
  <c r="U42" i="241"/>
  <c r="Q42" i="241"/>
  <c r="P42" i="241"/>
  <c r="O42" i="241"/>
  <c r="N42" i="241"/>
  <c r="M42" i="241"/>
  <c r="L42" i="241"/>
  <c r="K42" i="241"/>
  <c r="J42" i="241"/>
  <c r="I42" i="241"/>
  <c r="A42" i="241"/>
  <c r="AM41" i="241"/>
  <c r="AA41" i="241"/>
  <c r="V41" i="241"/>
  <c r="U41" i="241"/>
  <c r="Q41" i="241"/>
  <c r="P41" i="241"/>
  <c r="O41" i="241"/>
  <c r="N41" i="241"/>
  <c r="M41" i="241"/>
  <c r="L41" i="241"/>
  <c r="K41" i="241"/>
  <c r="J41" i="241"/>
  <c r="I41" i="241"/>
  <c r="A41" i="241"/>
  <c r="AM40" i="241"/>
  <c r="AA40" i="241"/>
  <c r="V40" i="241"/>
  <c r="U40" i="241"/>
  <c r="Q40" i="241"/>
  <c r="P40" i="241"/>
  <c r="O40" i="241"/>
  <c r="N40" i="241"/>
  <c r="M40" i="241"/>
  <c r="L40" i="241"/>
  <c r="K40" i="241"/>
  <c r="J40" i="241"/>
  <c r="I40" i="241"/>
  <c r="A40" i="241"/>
  <c r="AM39" i="241"/>
  <c r="AA39" i="241"/>
  <c r="Z39" i="241"/>
  <c r="V39" i="241"/>
  <c r="U39" i="241"/>
  <c r="Q39" i="241"/>
  <c r="P39" i="241"/>
  <c r="O39" i="241"/>
  <c r="N39" i="241"/>
  <c r="M39" i="241"/>
  <c r="L39" i="241"/>
  <c r="K39" i="241"/>
  <c r="J39" i="241"/>
  <c r="I39" i="241"/>
  <c r="A39" i="241"/>
  <c r="AM38" i="241"/>
  <c r="AA38" i="241"/>
  <c r="Z38" i="241"/>
  <c r="V38" i="241"/>
  <c r="U38" i="241"/>
  <c r="Q38" i="241"/>
  <c r="P38" i="241"/>
  <c r="O38" i="241"/>
  <c r="N38" i="241"/>
  <c r="M38" i="241"/>
  <c r="L38" i="241"/>
  <c r="K38" i="241"/>
  <c r="J38" i="241"/>
  <c r="I38" i="241"/>
  <c r="A38" i="241"/>
  <c r="AA37" i="241"/>
  <c r="V37" i="241"/>
  <c r="U37" i="241"/>
  <c r="Q37" i="241"/>
  <c r="P37" i="241"/>
  <c r="O37" i="241"/>
  <c r="N37" i="241"/>
  <c r="M37" i="241"/>
  <c r="L37" i="241"/>
  <c r="K37" i="241"/>
  <c r="J37" i="241"/>
  <c r="I37" i="241"/>
  <c r="A37" i="241"/>
  <c r="AA36" i="241"/>
  <c r="V36" i="241"/>
  <c r="U36" i="241"/>
  <c r="Q36" i="241"/>
  <c r="P36" i="241"/>
  <c r="O36" i="241"/>
  <c r="N36" i="241"/>
  <c r="M36" i="241"/>
  <c r="L36" i="241"/>
  <c r="K36" i="241"/>
  <c r="J36" i="241"/>
  <c r="I36" i="241"/>
  <c r="A36" i="241"/>
  <c r="AA35" i="241"/>
  <c r="V35" i="241"/>
  <c r="U35" i="241"/>
  <c r="Q35" i="241"/>
  <c r="P35" i="241"/>
  <c r="O35" i="241"/>
  <c r="N35" i="241"/>
  <c r="M35" i="241"/>
  <c r="L35" i="241"/>
  <c r="K35" i="241"/>
  <c r="J35" i="241"/>
  <c r="I35" i="241"/>
  <c r="A35" i="241"/>
  <c r="AA34" i="241"/>
  <c r="V34" i="241"/>
  <c r="U34" i="241"/>
  <c r="Q34" i="241"/>
  <c r="P34" i="241"/>
  <c r="O34" i="241"/>
  <c r="N34" i="241"/>
  <c r="M34" i="241"/>
  <c r="L34" i="241"/>
  <c r="K34" i="241"/>
  <c r="J34" i="241"/>
  <c r="I34" i="241"/>
  <c r="A34" i="241"/>
  <c r="B34" i="241" s="1"/>
  <c r="AA33" i="241"/>
  <c r="V33" i="241"/>
  <c r="U33" i="241"/>
  <c r="Q33" i="241"/>
  <c r="P33" i="241"/>
  <c r="O33" i="241"/>
  <c r="N33" i="241"/>
  <c r="M33" i="241"/>
  <c r="L33" i="241"/>
  <c r="K33" i="241"/>
  <c r="J33" i="241"/>
  <c r="I33" i="241"/>
  <c r="A33" i="241"/>
  <c r="AA32" i="241"/>
  <c r="Y32" i="241"/>
  <c r="V32" i="241"/>
  <c r="U32" i="241"/>
  <c r="Q32" i="241"/>
  <c r="P32" i="241"/>
  <c r="O32" i="241"/>
  <c r="N32" i="241"/>
  <c r="M32" i="241"/>
  <c r="L32" i="241"/>
  <c r="K32" i="241"/>
  <c r="J32" i="241"/>
  <c r="I32" i="241"/>
  <c r="A32" i="241"/>
  <c r="AA31" i="241"/>
  <c r="V31" i="241"/>
  <c r="U31" i="241"/>
  <c r="Q31" i="241"/>
  <c r="P31" i="241"/>
  <c r="O31" i="241"/>
  <c r="N31" i="241"/>
  <c r="M31" i="241"/>
  <c r="L31" i="241"/>
  <c r="K31" i="241"/>
  <c r="J31" i="241"/>
  <c r="I31" i="241"/>
  <c r="A31" i="241"/>
  <c r="AA30" i="241"/>
  <c r="V30" i="241"/>
  <c r="U30" i="241"/>
  <c r="Q30" i="241"/>
  <c r="P30" i="241"/>
  <c r="O30" i="241"/>
  <c r="N30" i="241"/>
  <c r="M30" i="241"/>
  <c r="L30" i="241"/>
  <c r="K30" i="241"/>
  <c r="J30" i="241"/>
  <c r="I30" i="241"/>
  <c r="A30" i="241"/>
  <c r="AA29" i="241"/>
  <c r="V29" i="241"/>
  <c r="U29" i="241"/>
  <c r="Q29" i="241"/>
  <c r="P29" i="241"/>
  <c r="O29" i="241"/>
  <c r="N29" i="241"/>
  <c r="M29" i="241"/>
  <c r="L29" i="241"/>
  <c r="K29" i="241"/>
  <c r="J29" i="241"/>
  <c r="I29" i="241"/>
  <c r="B29" i="241"/>
  <c r="V23" i="241"/>
  <c r="U23" i="241"/>
  <c r="Q23" i="241"/>
  <c r="P23" i="241"/>
  <c r="O23" i="241"/>
  <c r="K23" i="241"/>
  <c r="I23" i="241"/>
  <c r="A23" i="241"/>
  <c r="V22" i="241"/>
  <c r="U22" i="241"/>
  <c r="Q22" i="241"/>
  <c r="P22" i="241"/>
  <c r="O22" i="241"/>
  <c r="K22" i="241"/>
  <c r="I22" i="241"/>
  <c r="A22" i="241"/>
  <c r="V21" i="241"/>
  <c r="U21" i="241"/>
  <c r="Q21" i="241"/>
  <c r="P21" i="241"/>
  <c r="O21" i="241"/>
  <c r="K21" i="241"/>
  <c r="I21" i="241"/>
  <c r="A21" i="241"/>
  <c r="V20" i="241"/>
  <c r="U20" i="241"/>
  <c r="Q20" i="241"/>
  <c r="P20" i="241"/>
  <c r="O20" i="241"/>
  <c r="K20" i="241"/>
  <c r="I20" i="241"/>
  <c r="A20" i="241"/>
  <c r="V19" i="241"/>
  <c r="U19" i="241"/>
  <c r="Q19" i="241"/>
  <c r="P19" i="241"/>
  <c r="O19" i="241"/>
  <c r="K19" i="241"/>
  <c r="I19" i="241"/>
  <c r="A19" i="241"/>
  <c r="V18" i="241"/>
  <c r="U18" i="241"/>
  <c r="Q18" i="241"/>
  <c r="P18" i="241"/>
  <c r="O18" i="241"/>
  <c r="K18" i="241"/>
  <c r="I18" i="241"/>
  <c r="Y17" i="241"/>
  <c r="F88" i="242"/>
  <c r="F87" i="242"/>
  <c r="F86" i="242"/>
  <c r="F85" i="242"/>
  <c r="F84" i="242"/>
  <c r="F83" i="242"/>
  <c r="AA80" i="242"/>
  <c r="AA79" i="242"/>
  <c r="V79" i="242"/>
  <c r="U79" i="242"/>
  <c r="Q79" i="242"/>
  <c r="P79" i="242"/>
  <c r="O79" i="242"/>
  <c r="N79" i="242"/>
  <c r="M79" i="242"/>
  <c r="L79" i="242"/>
  <c r="K79" i="242"/>
  <c r="J79" i="242"/>
  <c r="I79" i="242"/>
  <c r="A79" i="242"/>
  <c r="AA78" i="242"/>
  <c r="V78" i="242"/>
  <c r="U78" i="242"/>
  <c r="Q78" i="242"/>
  <c r="P78" i="242"/>
  <c r="O78" i="242"/>
  <c r="N78" i="242"/>
  <c r="M78" i="242"/>
  <c r="L78" i="242"/>
  <c r="K78" i="242"/>
  <c r="J78" i="242"/>
  <c r="I78" i="242"/>
  <c r="A78" i="242"/>
  <c r="AA77" i="242"/>
  <c r="V77" i="242"/>
  <c r="U77" i="242"/>
  <c r="Q77" i="242"/>
  <c r="P77" i="242"/>
  <c r="O77" i="242"/>
  <c r="N77" i="242"/>
  <c r="M77" i="242"/>
  <c r="L77" i="242"/>
  <c r="K77" i="242"/>
  <c r="J77" i="242"/>
  <c r="I77" i="242"/>
  <c r="A77" i="242"/>
  <c r="AA76" i="242"/>
  <c r="V76" i="242"/>
  <c r="U76" i="242"/>
  <c r="Q76" i="242"/>
  <c r="P76" i="242"/>
  <c r="O76" i="242"/>
  <c r="N76" i="242"/>
  <c r="M76" i="242"/>
  <c r="L76" i="242"/>
  <c r="K76" i="242"/>
  <c r="J76" i="242"/>
  <c r="I76" i="242"/>
  <c r="A76" i="242"/>
  <c r="AA75" i="242"/>
  <c r="V75" i="242"/>
  <c r="U75" i="242"/>
  <c r="Q75" i="242"/>
  <c r="P75" i="242"/>
  <c r="O75" i="242"/>
  <c r="N75" i="242"/>
  <c r="M75" i="242"/>
  <c r="L75" i="242"/>
  <c r="K75" i="242"/>
  <c r="J75" i="242"/>
  <c r="I75" i="242"/>
  <c r="A75" i="242"/>
  <c r="AA74" i="242"/>
  <c r="V74" i="242"/>
  <c r="U74" i="242"/>
  <c r="Q74" i="242"/>
  <c r="P74" i="242"/>
  <c r="O74" i="242"/>
  <c r="N74" i="242"/>
  <c r="M74" i="242"/>
  <c r="L74" i="242"/>
  <c r="K74" i="242"/>
  <c r="J74" i="242"/>
  <c r="I74" i="242"/>
  <c r="A74" i="242"/>
  <c r="AA73" i="242"/>
  <c r="V73" i="242"/>
  <c r="U73" i="242"/>
  <c r="Q73" i="242"/>
  <c r="P73" i="242"/>
  <c r="O73" i="242"/>
  <c r="N73" i="242"/>
  <c r="M73" i="242"/>
  <c r="L73" i="242"/>
  <c r="K73" i="242"/>
  <c r="J73" i="242"/>
  <c r="I73" i="242"/>
  <c r="A73" i="242"/>
  <c r="AA72" i="242"/>
  <c r="V72" i="242"/>
  <c r="U72" i="242"/>
  <c r="Q72" i="242"/>
  <c r="P72" i="242"/>
  <c r="O72" i="242"/>
  <c r="N72" i="242"/>
  <c r="M72" i="242"/>
  <c r="L72" i="242"/>
  <c r="K72" i="242"/>
  <c r="J72" i="242"/>
  <c r="I72" i="242"/>
  <c r="A72" i="242"/>
  <c r="AA71" i="242"/>
  <c r="V71" i="242"/>
  <c r="U71" i="242"/>
  <c r="Q71" i="242"/>
  <c r="P71" i="242"/>
  <c r="O71" i="242"/>
  <c r="N71" i="242"/>
  <c r="M71" i="242"/>
  <c r="L71" i="242"/>
  <c r="K71" i="242"/>
  <c r="J71" i="242"/>
  <c r="I71" i="242"/>
  <c r="A71" i="242"/>
  <c r="AA70" i="242"/>
  <c r="V70" i="242"/>
  <c r="U70" i="242"/>
  <c r="Q70" i="242"/>
  <c r="P70" i="242"/>
  <c r="O70" i="242"/>
  <c r="N70" i="242"/>
  <c r="M70" i="242"/>
  <c r="L70" i="242"/>
  <c r="K70" i="242"/>
  <c r="J70" i="242"/>
  <c r="I70" i="242"/>
  <c r="A70" i="242"/>
  <c r="AA69" i="242"/>
  <c r="V69" i="242"/>
  <c r="U69" i="242"/>
  <c r="Q69" i="242"/>
  <c r="P69" i="242"/>
  <c r="O69" i="242"/>
  <c r="N69" i="242"/>
  <c r="M69" i="242"/>
  <c r="L69" i="242"/>
  <c r="K69" i="242"/>
  <c r="J69" i="242"/>
  <c r="I69" i="242"/>
  <c r="A69" i="242"/>
  <c r="AA68" i="242"/>
  <c r="V68" i="242"/>
  <c r="U68" i="242"/>
  <c r="Q68" i="242"/>
  <c r="P68" i="242"/>
  <c r="O68" i="242"/>
  <c r="N68" i="242"/>
  <c r="M68" i="242"/>
  <c r="L68" i="242"/>
  <c r="K68" i="242"/>
  <c r="J68" i="242"/>
  <c r="I68" i="242"/>
  <c r="A68" i="242"/>
  <c r="AA67" i="242"/>
  <c r="V67" i="242"/>
  <c r="U67" i="242"/>
  <c r="Q67" i="242"/>
  <c r="P67" i="242"/>
  <c r="O67" i="242"/>
  <c r="N67" i="242"/>
  <c r="M67" i="242"/>
  <c r="L67" i="242"/>
  <c r="K67" i="242"/>
  <c r="J67" i="242"/>
  <c r="I67" i="242"/>
  <c r="A67" i="242"/>
  <c r="AA66" i="242"/>
  <c r="V66" i="242"/>
  <c r="U66" i="242"/>
  <c r="Q66" i="242"/>
  <c r="P66" i="242"/>
  <c r="O66" i="242"/>
  <c r="N66" i="242"/>
  <c r="M66" i="242"/>
  <c r="L66" i="242"/>
  <c r="K66" i="242"/>
  <c r="J66" i="242"/>
  <c r="I66" i="242"/>
  <c r="A66" i="242"/>
  <c r="AA65" i="242"/>
  <c r="V65" i="242"/>
  <c r="U65" i="242"/>
  <c r="Q65" i="242"/>
  <c r="P65" i="242"/>
  <c r="O65" i="242"/>
  <c r="N65" i="242"/>
  <c r="M65" i="242"/>
  <c r="L65" i="242"/>
  <c r="K65" i="242"/>
  <c r="J65" i="242"/>
  <c r="I65" i="242"/>
  <c r="A65" i="242"/>
  <c r="AA64" i="242"/>
  <c r="V64" i="242"/>
  <c r="U64" i="242"/>
  <c r="Q64" i="242"/>
  <c r="P64" i="242"/>
  <c r="O64" i="242"/>
  <c r="N64" i="242"/>
  <c r="M64" i="242"/>
  <c r="L64" i="242"/>
  <c r="K64" i="242"/>
  <c r="J64" i="242"/>
  <c r="I64" i="242"/>
  <c r="A64" i="242"/>
  <c r="AA63" i="242"/>
  <c r="V63" i="242"/>
  <c r="U63" i="242"/>
  <c r="Q63" i="242"/>
  <c r="P63" i="242"/>
  <c r="O63" i="242"/>
  <c r="N63" i="242"/>
  <c r="M63" i="242"/>
  <c r="L63" i="242"/>
  <c r="K63" i="242"/>
  <c r="J63" i="242"/>
  <c r="I63" i="242"/>
  <c r="A63" i="242"/>
  <c r="AA62" i="242"/>
  <c r="V62" i="242"/>
  <c r="U62" i="242"/>
  <c r="Q62" i="242"/>
  <c r="P62" i="242"/>
  <c r="O62" i="242"/>
  <c r="N62" i="242"/>
  <c r="M62" i="242"/>
  <c r="L62" i="242"/>
  <c r="K62" i="242"/>
  <c r="J62" i="242"/>
  <c r="I62" i="242"/>
  <c r="A62" i="242"/>
  <c r="AA61" i="242"/>
  <c r="V61" i="242"/>
  <c r="U61" i="242"/>
  <c r="Q61" i="242"/>
  <c r="P61" i="242"/>
  <c r="O61" i="242"/>
  <c r="N61" i="242"/>
  <c r="M61" i="242"/>
  <c r="L61" i="242"/>
  <c r="K61" i="242"/>
  <c r="J61" i="242"/>
  <c r="I61" i="242"/>
  <c r="A61" i="242"/>
  <c r="AA60" i="242"/>
  <c r="V60" i="242"/>
  <c r="U60" i="242"/>
  <c r="Q60" i="242"/>
  <c r="P60" i="242"/>
  <c r="O60" i="242"/>
  <c r="N60" i="242"/>
  <c r="M60" i="242"/>
  <c r="L60" i="242"/>
  <c r="K60" i="242"/>
  <c r="J60" i="242"/>
  <c r="I60" i="242"/>
  <c r="A60" i="242"/>
  <c r="AA59" i="242"/>
  <c r="V59" i="242"/>
  <c r="U59" i="242"/>
  <c r="Q59" i="242"/>
  <c r="P59" i="242"/>
  <c r="O59" i="242"/>
  <c r="N59" i="242"/>
  <c r="M59" i="242"/>
  <c r="L59" i="242"/>
  <c r="K59" i="242"/>
  <c r="J59" i="242"/>
  <c r="I59" i="242"/>
  <c r="A59" i="242"/>
  <c r="AA58" i="242"/>
  <c r="V58" i="242"/>
  <c r="U58" i="242"/>
  <c r="Q58" i="242"/>
  <c r="P58" i="242"/>
  <c r="O58" i="242"/>
  <c r="N58" i="242"/>
  <c r="M58" i="242"/>
  <c r="L58" i="242"/>
  <c r="K58" i="242"/>
  <c r="J58" i="242"/>
  <c r="I58" i="242"/>
  <c r="A58" i="242"/>
  <c r="AA57" i="242"/>
  <c r="V57" i="242"/>
  <c r="U57" i="242"/>
  <c r="Q57" i="242"/>
  <c r="P57" i="242"/>
  <c r="O57" i="242"/>
  <c r="N57" i="242"/>
  <c r="M57" i="242"/>
  <c r="L57" i="242"/>
  <c r="K57" i="242"/>
  <c r="J57" i="242"/>
  <c r="I57" i="242"/>
  <c r="A57" i="242"/>
  <c r="AA56" i="242"/>
  <c r="V56" i="242"/>
  <c r="U56" i="242"/>
  <c r="Q56" i="242"/>
  <c r="P56" i="242"/>
  <c r="O56" i="242"/>
  <c r="N56" i="242"/>
  <c r="M56" i="242"/>
  <c r="L56" i="242"/>
  <c r="K56" i="242"/>
  <c r="J56" i="242"/>
  <c r="I56" i="242"/>
  <c r="A56" i="242"/>
  <c r="AA55" i="242"/>
  <c r="V55" i="242"/>
  <c r="U55" i="242"/>
  <c r="Q55" i="242"/>
  <c r="P55" i="242"/>
  <c r="O55" i="242"/>
  <c r="N55" i="242"/>
  <c r="M55" i="242"/>
  <c r="L55" i="242"/>
  <c r="K55" i="242"/>
  <c r="J55" i="242"/>
  <c r="I55" i="242"/>
  <c r="A55" i="242"/>
  <c r="AA54" i="242"/>
  <c r="V54" i="242"/>
  <c r="U54" i="242"/>
  <c r="Q54" i="242"/>
  <c r="P54" i="242"/>
  <c r="O54" i="242"/>
  <c r="N54" i="242"/>
  <c r="M54" i="242"/>
  <c r="L54" i="242"/>
  <c r="K54" i="242"/>
  <c r="J54" i="242"/>
  <c r="I54" i="242"/>
  <c r="A54" i="242"/>
  <c r="AA53" i="242"/>
  <c r="V53" i="242"/>
  <c r="U53" i="242"/>
  <c r="Q53" i="242"/>
  <c r="P53" i="242"/>
  <c r="O53" i="242"/>
  <c r="N53" i="242"/>
  <c r="M53" i="242"/>
  <c r="L53" i="242"/>
  <c r="K53" i="242"/>
  <c r="J53" i="242"/>
  <c r="I53" i="242"/>
  <c r="A53" i="242"/>
  <c r="AA52" i="242"/>
  <c r="V52" i="242"/>
  <c r="U52" i="242"/>
  <c r="Q52" i="242"/>
  <c r="P52" i="242"/>
  <c r="O52" i="242"/>
  <c r="N52" i="242"/>
  <c r="M52" i="242"/>
  <c r="L52" i="242"/>
  <c r="K52" i="242"/>
  <c r="J52" i="242"/>
  <c r="I52" i="242"/>
  <c r="A52" i="242"/>
  <c r="AA51" i="242"/>
  <c r="V51" i="242"/>
  <c r="U51" i="242"/>
  <c r="Q51" i="242"/>
  <c r="P51" i="242"/>
  <c r="O51" i="242"/>
  <c r="N51" i="242"/>
  <c r="M51" i="242"/>
  <c r="L51" i="242"/>
  <c r="K51" i="242"/>
  <c r="J51" i="242"/>
  <c r="I51" i="242"/>
  <c r="A51" i="242"/>
  <c r="AA50" i="242"/>
  <c r="V50" i="242"/>
  <c r="U50" i="242"/>
  <c r="Q50" i="242"/>
  <c r="P50" i="242"/>
  <c r="O50" i="242"/>
  <c r="N50" i="242"/>
  <c r="M50" i="242"/>
  <c r="L50" i="242"/>
  <c r="K50" i="242"/>
  <c r="J50" i="242"/>
  <c r="I50" i="242"/>
  <c r="A50" i="242"/>
  <c r="AA49" i="242"/>
  <c r="V49" i="242"/>
  <c r="U49" i="242"/>
  <c r="Q49" i="242"/>
  <c r="P49" i="242"/>
  <c r="O49" i="242"/>
  <c r="N49" i="242"/>
  <c r="M49" i="242"/>
  <c r="L49" i="242"/>
  <c r="K49" i="242"/>
  <c r="J49" i="242"/>
  <c r="I49" i="242"/>
  <c r="A49" i="242"/>
  <c r="AA48" i="242"/>
  <c r="V48" i="242"/>
  <c r="U48" i="242"/>
  <c r="Q48" i="242"/>
  <c r="P48" i="242"/>
  <c r="O48" i="242"/>
  <c r="N48" i="242"/>
  <c r="M48" i="242"/>
  <c r="L48" i="242"/>
  <c r="K48" i="242"/>
  <c r="J48" i="242"/>
  <c r="I48" i="242"/>
  <c r="A48" i="242"/>
  <c r="AA47" i="242"/>
  <c r="V47" i="242"/>
  <c r="U47" i="242"/>
  <c r="Q47" i="242"/>
  <c r="P47" i="242"/>
  <c r="O47" i="242"/>
  <c r="N47" i="242"/>
  <c r="M47" i="242"/>
  <c r="L47" i="242"/>
  <c r="K47" i="242"/>
  <c r="J47" i="242"/>
  <c r="I47" i="242"/>
  <c r="A47" i="242"/>
  <c r="AA46" i="242"/>
  <c r="Z46" i="242"/>
  <c r="V46" i="242"/>
  <c r="U46" i="242"/>
  <c r="Q46" i="242"/>
  <c r="P46" i="242"/>
  <c r="O46" i="242"/>
  <c r="N46" i="242"/>
  <c r="M46" i="242"/>
  <c r="L46" i="242"/>
  <c r="K46" i="242"/>
  <c r="J46" i="242"/>
  <c r="I46" i="242"/>
  <c r="A46" i="242"/>
  <c r="AA45" i="242"/>
  <c r="Z45" i="242"/>
  <c r="V45" i="242"/>
  <c r="U45" i="242"/>
  <c r="Q45" i="242"/>
  <c r="P45" i="242"/>
  <c r="O45" i="242"/>
  <c r="N45" i="242"/>
  <c r="M45" i="242"/>
  <c r="L45" i="242"/>
  <c r="K45" i="242"/>
  <c r="J45" i="242"/>
  <c r="I45" i="242"/>
  <c r="A45" i="242"/>
  <c r="AM44" i="242"/>
  <c r="AA44" i="242"/>
  <c r="Z44" i="242"/>
  <c r="V44" i="242"/>
  <c r="U44" i="242"/>
  <c r="Q44" i="242"/>
  <c r="P44" i="242"/>
  <c r="O44" i="242"/>
  <c r="N44" i="242"/>
  <c r="M44" i="242"/>
  <c r="L44" i="242"/>
  <c r="K44" i="242"/>
  <c r="J44" i="242"/>
  <c r="I44" i="242"/>
  <c r="A44" i="242"/>
  <c r="AM43" i="242"/>
  <c r="AA43" i="242"/>
  <c r="Z43" i="242"/>
  <c r="V43" i="242"/>
  <c r="U43" i="242"/>
  <c r="Q43" i="242"/>
  <c r="P43" i="242"/>
  <c r="O43" i="242"/>
  <c r="N43" i="242"/>
  <c r="M43" i="242"/>
  <c r="L43" i="242"/>
  <c r="K43" i="242"/>
  <c r="J43" i="242"/>
  <c r="I43" i="242"/>
  <c r="A43" i="242"/>
  <c r="AM42" i="242"/>
  <c r="AA42" i="242"/>
  <c r="Z42" i="242"/>
  <c r="V42" i="242"/>
  <c r="U42" i="242"/>
  <c r="Q42" i="242"/>
  <c r="P42" i="242"/>
  <c r="O42" i="242"/>
  <c r="N42" i="242"/>
  <c r="M42" i="242"/>
  <c r="L42" i="242"/>
  <c r="K42" i="242"/>
  <c r="J42" i="242"/>
  <c r="I42" i="242"/>
  <c r="A42" i="242"/>
  <c r="AM41" i="242"/>
  <c r="AA41" i="242"/>
  <c r="V41" i="242"/>
  <c r="U41" i="242"/>
  <c r="Q41" i="242"/>
  <c r="P41" i="242"/>
  <c r="O41" i="242"/>
  <c r="N41" i="242"/>
  <c r="M41" i="242"/>
  <c r="L41" i="242"/>
  <c r="K41" i="242"/>
  <c r="J41" i="242"/>
  <c r="I41" i="242"/>
  <c r="A41" i="242"/>
  <c r="AM40" i="242"/>
  <c r="AA40" i="242"/>
  <c r="V40" i="242"/>
  <c r="U40" i="242"/>
  <c r="Q40" i="242"/>
  <c r="P40" i="242"/>
  <c r="O40" i="242"/>
  <c r="N40" i="242"/>
  <c r="M40" i="242"/>
  <c r="L40" i="242"/>
  <c r="K40" i="242"/>
  <c r="J40" i="242"/>
  <c r="I40" i="242"/>
  <c r="A40" i="242"/>
  <c r="AM39" i="242"/>
  <c r="AA39" i="242"/>
  <c r="Z39" i="242"/>
  <c r="V39" i="242"/>
  <c r="U39" i="242"/>
  <c r="Q39" i="242"/>
  <c r="P39" i="242"/>
  <c r="O39" i="242"/>
  <c r="N39" i="242"/>
  <c r="M39" i="242"/>
  <c r="L39" i="242"/>
  <c r="K39" i="242"/>
  <c r="J39" i="242"/>
  <c r="I39" i="242"/>
  <c r="A39" i="242"/>
  <c r="AM38" i="242"/>
  <c r="AA38" i="242"/>
  <c r="Z38" i="242"/>
  <c r="V38" i="242"/>
  <c r="U38" i="242"/>
  <c r="Q38" i="242"/>
  <c r="P38" i="242"/>
  <c r="O38" i="242"/>
  <c r="N38" i="242"/>
  <c r="M38" i="242"/>
  <c r="L38" i="242"/>
  <c r="K38" i="242"/>
  <c r="J38" i="242"/>
  <c r="I38" i="242"/>
  <c r="A38" i="242"/>
  <c r="AA37" i="242"/>
  <c r="V37" i="242"/>
  <c r="U37" i="242"/>
  <c r="Q37" i="242"/>
  <c r="P37" i="242"/>
  <c r="O37" i="242"/>
  <c r="N37" i="242"/>
  <c r="M37" i="242"/>
  <c r="L37" i="242"/>
  <c r="K37" i="242"/>
  <c r="J37" i="242"/>
  <c r="I37" i="242"/>
  <c r="A37" i="242"/>
  <c r="AA36" i="242"/>
  <c r="V36" i="242"/>
  <c r="U36" i="242"/>
  <c r="Q36" i="242"/>
  <c r="P36" i="242"/>
  <c r="O36" i="242"/>
  <c r="N36" i="242"/>
  <c r="M36" i="242"/>
  <c r="L36" i="242"/>
  <c r="K36" i="242"/>
  <c r="J36" i="242"/>
  <c r="I36" i="242"/>
  <c r="A36" i="242"/>
  <c r="AA35" i="242"/>
  <c r="V35" i="242"/>
  <c r="U35" i="242"/>
  <c r="Q35" i="242"/>
  <c r="P35" i="242"/>
  <c r="O35" i="242"/>
  <c r="N35" i="242"/>
  <c r="M35" i="242"/>
  <c r="L35" i="242"/>
  <c r="K35" i="242"/>
  <c r="J35" i="242"/>
  <c r="I35" i="242"/>
  <c r="A35" i="242"/>
  <c r="AA34" i="242"/>
  <c r="V34" i="242"/>
  <c r="U34" i="242"/>
  <c r="Q34" i="242"/>
  <c r="P34" i="242"/>
  <c r="O34" i="242"/>
  <c r="N34" i="242"/>
  <c r="M34" i="242"/>
  <c r="L34" i="242"/>
  <c r="K34" i="242"/>
  <c r="J34" i="242"/>
  <c r="I34" i="242"/>
  <c r="A34" i="242"/>
  <c r="AA33" i="242"/>
  <c r="V33" i="242"/>
  <c r="U33" i="242"/>
  <c r="Q33" i="242"/>
  <c r="P33" i="242"/>
  <c r="O33" i="242"/>
  <c r="N33" i="242"/>
  <c r="M33" i="242"/>
  <c r="L33" i="242"/>
  <c r="K33" i="242"/>
  <c r="J33" i="242"/>
  <c r="I33" i="242"/>
  <c r="A33" i="242"/>
  <c r="AA32" i="242"/>
  <c r="Y32" i="242"/>
  <c r="V32" i="242"/>
  <c r="U32" i="242"/>
  <c r="Q32" i="242"/>
  <c r="P32" i="242"/>
  <c r="O32" i="242"/>
  <c r="N32" i="242"/>
  <c r="M32" i="242"/>
  <c r="L32" i="242"/>
  <c r="K32" i="242"/>
  <c r="J32" i="242"/>
  <c r="I32" i="242"/>
  <c r="A32" i="242"/>
  <c r="B32" i="242" s="1"/>
  <c r="AA31" i="242"/>
  <c r="V31" i="242"/>
  <c r="U31" i="242"/>
  <c r="Q31" i="242"/>
  <c r="P31" i="242"/>
  <c r="O31" i="242"/>
  <c r="N31" i="242"/>
  <c r="M31" i="242"/>
  <c r="L31" i="242"/>
  <c r="K31" i="242"/>
  <c r="J31" i="242"/>
  <c r="I31" i="242"/>
  <c r="A31" i="242"/>
  <c r="AA30" i="242"/>
  <c r="V30" i="242"/>
  <c r="U30" i="242"/>
  <c r="Q30" i="242"/>
  <c r="P30" i="242"/>
  <c r="O30" i="242"/>
  <c r="N30" i="242"/>
  <c r="M30" i="242"/>
  <c r="L30" i="242"/>
  <c r="K30" i="242"/>
  <c r="J30" i="242"/>
  <c r="I30" i="242"/>
  <c r="A30" i="242"/>
  <c r="B30" i="242" s="1"/>
  <c r="AA29" i="242"/>
  <c r="V29" i="242"/>
  <c r="U29" i="242"/>
  <c r="Q29" i="242"/>
  <c r="P29" i="242"/>
  <c r="O29" i="242"/>
  <c r="N29" i="242"/>
  <c r="M29" i="242"/>
  <c r="L29" i="242"/>
  <c r="K29" i="242"/>
  <c r="J29" i="242"/>
  <c r="I29" i="242"/>
  <c r="B29" i="242"/>
  <c r="V23" i="242"/>
  <c r="U23" i="242"/>
  <c r="Q23" i="242"/>
  <c r="P23" i="242"/>
  <c r="O23" i="242"/>
  <c r="K23" i="242"/>
  <c r="I23" i="242"/>
  <c r="A23" i="242"/>
  <c r="V22" i="242"/>
  <c r="U22" i="242"/>
  <c r="Q22" i="242"/>
  <c r="P22" i="242"/>
  <c r="O22" i="242"/>
  <c r="K22" i="242"/>
  <c r="I22" i="242"/>
  <c r="A22" i="242"/>
  <c r="V21" i="242"/>
  <c r="U21" i="242"/>
  <c r="Q21" i="242"/>
  <c r="P21" i="242"/>
  <c r="O21" i="242"/>
  <c r="K21" i="242"/>
  <c r="I21" i="242"/>
  <c r="A21" i="242"/>
  <c r="V20" i="242"/>
  <c r="U20" i="242"/>
  <c r="Q20" i="242"/>
  <c r="P20" i="242"/>
  <c r="O20" i="242"/>
  <c r="K20" i="242"/>
  <c r="I20" i="242"/>
  <c r="A20" i="242"/>
  <c r="V19" i="242"/>
  <c r="U19" i="242"/>
  <c r="Q19" i="242"/>
  <c r="P19" i="242"/>
  <c r="O19" i="242"/>
  <c r="K19" i="242"/>
  <c r="I19" i="242"/>
  <c r="A19" i="242"/>
  <c r="V18" i="242"/>
  <c r="U18" i="242"/>
  <c r="Q18" i="242"/>
  <c r="P18" i="242"/>
  <c r="O18" i="242"/>
  <c r="K18" i="242"/>
  <c r="I18" i="242"/>
  <c r="Y17" i="242"/>
  <c r="F88" i="224"/>
  <c r="F87" i="224"/>
  <c r="F86" i="224"/>
  <c r="F85" i="224"/>
  <c r="F84" i="224"/>
  <c r="F83" i="224"/>
  <c r="AA80" i="224"/>
  <c r="AA79" i="224"/>
  <c r="V79" i="224"/>
  <c r="U79" i="224"/>
  <c r="Q79" i="224"/>
  <c r="P79" i="224"/>
  <c r="O79" i="224"/>
  <c r="N79" i="224"/>
  <c r="M79" i="224"/>
  <c r="L79" i="224"/>
  <c r="K79" i="224"/>
  <c r="J79" i="224"/>
  <c r="I79" i="224"/>
  <c r="A79" i="224"/>
  <c r="AA78" i="224"/>
  <c r="V78" i="224"/>
  <c r="U78" i="224"/>
  <c r="Q78" i="224"/>
  <c r="P78" i="224"/>
  <c r="O78" i="224"/>
  <c r="N78" i="224"/>
  <c r="M78" i="224"/>
  <c r="L78" i="224"/>
  <c r="K78" i="224"/>
  <c r="J78" i="224"/>
  <c r="I78" i="224"/>
  <c r="A78" i="224"/>
  <c r="AA77" i="224"/>
  <c r="V77" i="224"/>
  <c r="U77" i="224"/>
  <c r="Q77" i="224"/>
  <c r="P77" i="224"/>
  <c r="O77" i="224"/>
  <c r="N77" i="224"/>
  <c r="M77" i="224"/>
  <c r="L77" i="224"/>
  <c r="K77" i="224"/>
  <c r="J77" i="224"/>
  <c r="I77" i="224"/>
  <c r="A77" i="224"/>
  <c r="AA76" i="224"/>
  <c r="V76" i="224"/>
  <c r="U76" i="224"/>
  <c r="Q76" i="224"/>
  <c r="P76" i="224"/>
  <c r="O76" i="224"/>
  <c r="N76" i="224"/>
  <c r="M76" i="224"/>
  <c r="L76" i="224"/>
  <c r="K76" i="224"/>
  <c r="J76" i="224"/>
  <c r="I76" i="224"/>
  <c r="A76" i="224"/>
  <c r="AA75" i="224"/>
  <c r="V75" i="224"/>
  <c r="U75" i="224"/>
  <c r="Q75" i="224"/>
  <c r="P75" i="224"/>
  <c r="O75" i="224"/>
  <c r="N75" i="224"/>
  <c r="M75" i="224"/>
  <c r="L75" i="224"/>
  <c r="K75" i="224"/>
  <c r="J75" i="224"/>
  <c r="I75" i="224"/>
  <c r="A75" i="224"/>
  <c r="AA74" i="224"/>
  <c r="V74" i="224"/>
  <c r="U74" i="224"/>
  <c r="Q74" i="224"/>
  <c r="P74" i="224"/>
  <c r="O74" i="224"/>
  <c r="N74" i="224"/>
  <c r="M74" i="224"/>
  <c r="L74" i="224"/>
  <c r="K74" i="224"/>
  <c r="J74" i="224"/>
  <c r="I74" i="224"/>
  <c r="A74" i="224"/>
  <c r="AA73" i="224"/>
  <c r="V73" i="224"/>
  <c r="U73" i="224"/>
  <c r="Q73" i="224"/>
  <c r="P73" i="224"/>
  <c r="O73" i="224"/>
  <c r="N73" i="224"/>
  <c r="M73" i="224"/>
  <c r="L73" i="224"/>
  <c r="K73" i="224"/>
  <c r="J73" i="224"/>
  <c r="I73" i="224"/>
  <c r="A73" i="224"/>
  <c r="AA72" i="224"/>
  <c r="V72" i="224"/>
  <c r="U72" i="224"/>
  <c r="Q72" i="224"/>
  <c r="P72" i="224"/>
  <c r="O72" i="224"/>
  <c r="N72" i="224"/>
  <c r="M72" i="224"/>
  <c r="L72" i="224"/>
  <c r="K72" i="224"/>
  <c r="J72" i="224"/>
  <c r="I72" i="224"/>
  <c r="A72" i="224"/>
  <c r="AA71" i="224"/>
  <c r="V71" i="224"/>
  <c r="U71" i="224"/>
  <c r="Q71" i="224"/>
  <c r="P71" i="224"/>
  <c r="O71" i="224"/>
  <c r="N71" i="224"/>
  <c r="M71" i="224"/>
  <c r="L71" i="224"/>
  <c r="K71" i="224"/>
  <c r="J71" i="224"/>
  <c r="I71" i="224"/>
  <c r="A71" i="224"/>
  <c r="AA70" i="224"/>
  <c r="V70" i="224"/>
  <c r="U70" i="224"/>
  <c r="Q70" i="224"/>
  <c r="P70" i="224"/>
  <c r="O70" i="224"/>
  <c r="N70" i="224"/>
  <c r="M70" i="224"/>
  <c r="L70" i="224"/>
  <c r="K70" i="224"/>
  <c r="J70" i="224"/>
  <c r="I70" i="224"/>
  <c r="A70" i="224"/>
  <c r="AA69" i="224"/>
  <c r="V69" i="224"/>
  <c r="U69" i="224"/>
  <c r="Q69" i="224"/>
  <c r="P69" i="224"/>
  <c r="O69" i="224"/>
  <c r="N69" i="224"/>
  <c r="M69" i="224"/>
  <c r="L69" i="224"/>
  <c r="K69" i="224"/>
  <c r="J69" i="224"/>
  <c r="I69" i="224"/>
  <c r="A69" i="224"/>
  <c r="AA68" i="224"/>
  <c r="V68" i="224"/>
  <c r="U68" i="224"/>
  <c r="Q68" i="224"/>
  <c r="P68" i="224"/>
  <c r="O68" i="224"/>
  <c r="N68" i="224"/>
  <c r="M68" i="224"/>
  <c r="L68" i="224"/>
  <c r="K68" i="224"/>
  <c r="J68" i="224"/>
  <c r="I68" i="224"/>
  <c r="A68" i="224"/>
  <c r="AA67" i="224"/>
  <c r="V67" i="224"/>
  <c r="U67" i="224"/>
  <c r="Q67" i="224"/>
  <c r="P67" i="224"/>
  <c r="O67" i="224"/>
  <c r="N67" i="224"/>
  <c r="M67" i="224"/>
  <c r="L67" i="224"/>
  <c r="K67" i="224"/>
  <c r="J67" i="224"/>
  <c r="I67" i="224"/>
  <c r="A67" i="224"/>
  <c r="AA66" i="224"/>
  <c r="V66" i="224"/>
  <c r="U66" i="224"/>
  <c r="Q66" i="224"/>
  <c r="P66" i="224"/>
  <c r="O66" i="224"/>
  <c r="N66" i="224"/>
  <c r="M66" i="224"/>
  <c r="L66" i="224"/>
  <c r="K66" i="224"/>
  <c r="J66" i="224"/>
  <c r="I66" i="224"/>
  <c r="A66" i="224"/>
  <c r="AA65" i="224"/>
  <c r="V65" i="224"/>
  <c r="U65" i="224"/>
  <c r="Q65" i="224"/>
  <c r="P65" i="224"/>
  <c r="O65" i="224"/>
  <c r="N65" i="224"/>
  <c r="M65" i="224"/>
  <c r="L65" i="224"/>
  <c r="K65" i="224"/>
  <c r="J65" i="224"/>
  <c r="I65" i="224"/>
  <c r="A65" i="224"/>
  <c r="AA64" i="224"/>
  <c r="V64" i="224"/>
  <c r="U64" i="224"/>
  <c r="Q64" i="224"/>
  <c r="P64" i="224"/>
  <c r="O64" i="224"/>
  <c r="N64" i="224"/>
  <c r="M64" i="224"/>
  <c r="L64" i="224"/>
  <c r="K64" i="224"/>
  <c r="J64" i="224"/>
  <c r="I64" i="224"/>
  <c r="A64" i="224"/>
  <c r="AA63" i="224"/>
  <c r="V63" i="224"/>
  <c r="U63" i="224"/>
  <c r="Q63" i="224"/>
  <c r="P63" i="224"/>
  <c r="O63" i="224"/>
  <c r="N63" i="224"/>
  <c r="M63" i="224"/>
  <c r="L63" i="224"/>
  <c r="K63" i="224"/>
  <c r="J63" i="224"/>
  <c r="I63" i="224"/>
  <c r="A63" i="224"/>
  <c r="AA62" i="224"/>
  <c r="V62" i="224"/>
  <c r="U62" i="224"/>
  <c r="Q62" i="224"/>
  <c r="P62" i="224"/>
  <c r="O62" i="224"/>
  <c r="N62" i="224"/>
  <c r="M62" i="224"/>
  <c r="L62" i="224"/>
  <c r="K62" i="224"/>
  <c r="J62" i="224"/>
  <c r="I62" i="224"/>
  <c r="A62" i="224"/>
  <c r="AA61" i="224"/>
  <c r="V61" i="224"/>
  <c r="U61" i="224"/>
  <c r="Q61" i="224"/>
  <c r="P61" i="224"/>
  <c r="O61" i="224"/>
  <c r="N61" i="224"/>
  <c r="M61" i="224"/>
  <c r="L61" i="224"/>
  <c r="K61" i="224"/>
  <c r="J61" i="224"/>
  <c r="I61" i="224"/>
  <c r="A61" i="224"/>
  <c r="AA60" i="224"/>
  <c r="V60" i="224"/>
  <c r="U60" i="224"/>
  <c r="Q60" i="224"/>
  <c r="P60" i="224"/>
  <c r="O60" i="224"/>
  <c r="N60" i="224"/>
  <c r="M60" i="224"/>
  <c r="L60" i="224"/>
  <c r="K60" i="224"/>
  <c r="J60" i="224"/>
  <c r="I60" i="224"/>
  <c r="A60" i="224"/>
  <c r="AA59" i="224"/>
  <c r="V59" i="224"/>
  <c r="U59" i="224"/>
  <c r="Q59" i="224"/>
  <c r="P59" i="224"/>
  <c r="O59" i="224"/>
  <c r="N59" i="224"/>
  <c r="M59" i="224"/>
  <c r="L59" i="224"/>
  <c r="K59" i="224"/>
  <c r="J59" i="224"/>
  <c r="I59" i="224"/>
  <c r="A59" i="224"/>
  <c r="AA58" i="224"/>
  <c r="V58" i="224"/>
  <c r="U58" i="224"/>
  <c r="Q58" i="224"/>
  <c r="P58" i="224"/>
  <c r="O58" i="224"/>
  <c r="N58" i="224"/>
  <c r="M58" i="224"/>
  <c r="L58" i="224"/>
  <c r="K58" i="224"/>
  <c r="J58" i="224"/>
  <c r="I58" i="224"/>
  <c r="A58" i="224"/>
  <c r="AA57" i="224"/>
  <c r="V57" i="224"/>
  <c r="U57" i="224"/>
  <c r="Q57" i="224"/>
  <c r="P57" i="224"/>
  <c r="O57" i="224"/>
  <c r="N57" i="224"/>
  <c r="M57" i="224"/>
  <c r="L57" i="224"/>
  <c r="K57" i="224"/>
  <c r="J57" i="224"/>
  <c r="I57" i="224"/>
  <c r="A57" i="224"/>
  <c r="AA56" i="224"/>
  <c r="V56" i="224"/>
  <c r="U56" i="224"/>
  <c r="Q56" i="224"/>
  <c r="P56" i="224"/>
  <c r="O56" i="224"/>
  <c r="N56" i="224"/>
  <c r="M56" i="224"/>
  <c r="L56" i="224"/>
  <c r="K56" i="224"/>
  <c r="J56" i="224"/>
  <c r="I56" i="224"/>
  <c r="A56" i="224"/>
  <c r="AA55" i="224"/>
  <c r="V55" i="224"/>
  <c r="U55" i="224"/>
  <c r="Q55" i="224"/>
  <c r="P55" i="224"/>
  <c r="O55" i="224"/>
  <c r="N55" i="224"/>
  <c r="M55" i="224"/>
  <c r="L55" i="224"/>
  <c r="K55" i="224"/>
  <c r="J55" i="224"/>
  <c r="I55" i="224"/>
  <c r="A55" i="224"/>
  <c r="AA54" i="224"/>
  <c r="V54" i="224"/>
  <c r="U54" i="224"/>
  <c r="Q54" i="224"/>
  <c r="P54" i="224"/>
  <c r="O54" i="224"/>
  <c r="N54" i="224"/>
  <c r="M54" i="224"/>
  <c r="L54" i="224"/>
  <c r="K54" i="224"/>
  <c r="J54" i="224"/>
  <c r="I54" i="224"/>
  <c r="A54" i="224"/>
  <c r="AA53" i="224"/>
  <c r="V53" i="224"/>
  <c r="U53" i="224"/>
  <c r="Q53" i="224"/>
  <c r="P53" i="224"/>
  <c r="O53" i="224"/>
  <c r="N53" i="224"/>
  <c r="M53" i="224"/>
  <c r="L53" i="224"/>
  <c r="K53" i="224"/>
  <c r="J53" i="224"/>
  <c r="I53" i="224"/>
  <c r="A53" i="224"/>
  <c r="AA52" i="224"/>
  <c r="V52" i="224"/>
  <c r="U52" i="224"/>
  <c r="Q52" i="224"/>
  <c r="P52" i="224"/>
  <c r="O52" i="224"/>
  <c r="N52" i="224"/>
  <c r="M52" i="224"/>
  <c r="L52" i="224"/>
  <c r="K52" i="224"/>
  <c r="J52" i="224"/>
  <c r="I52" i="224"/>
  <c r="A52" i="224"/>
  <c r="AA51" i="224"/>
  <c r="V51" i="224"/>
  <c r="U51" i="224"/>
  <c r="Q51" i="224"/>
  <c r="P51" i="224"/>
  <c r="O51" i="224"/>
  <c r="N51" i="224"/>
  <c r="M51" i="224"/>
  <c r="L51" i="224"/>
  <c r="K51" i="224"/>
  <c r="J51" i="224"/>
  <c r="I51" i="224"/>
  <c r="A51" i="224"/>
  <c r="AA50" i="224"/>
  <c r="V50" i="224"/>
  <c r="U50" i="224"/>
  <c r="Q50" i="224"/>
  <c r="P50" i="224"/>
  <c r="O50" i="224"/>
  <c r="N50" i="224"/>
  <c r="M50" i="224"/>
  <c r="L50" i="224"/>
  <c r="K50" i="224"/>
  <c r="J50" i="224"/>
  <c r="I50" i="224"/>
  <c r="A50" i="224"/>
  <c r="AA49" i="224"/>
  <c r="V49" i="224"/>
  <c r="U49" i="224"/>
  <c r="Q49" i="224"/>
  <c r="P49" i="224"/>
  <c r="O49" i="224"/>
  <c r="N49" i="224"/>
  <c r="M49" i="224"/>
  <c r="L49" i="224"/>
  <c r="K49" i="224"/>
  <c r="J49" i="224"/>
  <c r="I49" i="224"/>
  <c r="A49" i="224"/>
  <c r="AA48" i="224"/>
  <c r="V48" i="224"/>
  <c r="U48" i="224"/>
  <c r="Q48" i="224"/>
  <c r="P48" i="224"/>
  <c r="O48" i="224"/>
  <c r="N48" i="224"/>
  <c r="M48" i="224"/>
  <c r="L48" i="224"/>
  <c r="K48" i="224"/>
  <c r="J48" i="224"/>
  <c r="I48" i="224"/>
  <c r="A48" i="224"/>
  <c r="AA47" i="224"/>
  <c r="V47" i="224"/>
  <c r="U47" i="224"/>
  <c r="Q47" i="224"/>
  <c r="P47" i="224"/>
  <c r="O47" i="224"/>
  <c r="N47" i="224"/>
  <c r="M47" i="224"/>
  <c r="L47" i="224"/>
  <c r="K47" i="224"/>
  <c r="J47" i="224"/>
  <c r="I47" i="224"/>
  <c r="A47" i="224"/>
  <c r="AA46" i="224"/>
  <c r="Z46" i="224"/>
  <c r="V46" i="224"/>
  <c r="U46" i="224"/>
  <c r="Q46" i="224"/>
  <c r="P46" i="224"/>
  <c r="O46" i="224"/>
  <c r="N46" i="224"/>
  <c r="M46" i="224"/>
  <c r="L46" i="224"/>
  <c r="K46" i="224"/>
  <c r="J46" i="224"/>
  <c r="I46" i="224"/>
  <c r="A46" i="224"/>
  <c r="AA45" i="224"/>
  <c r="Z45" i="224"/>
  <c r="V45" i="224"/>
  <c r="U45" i="224"/>
  <c r="Q45" i="224"/>
  <c r="P45" i="224"/>
  <c r="O45" i="224"/>
  <c r="N45" i="224"/>
  <c r="M45" i="224"/>
  <c r="L45" i="224"/>
  <c r="K45" i="224"/>
  <c r="J45" i="224"/>
  <c r="I45" i="224"/>
  <c r="A45" i="224"/>
  <c r="AM44" i="224"/>
  <c r="AA44" i="224"/>
  <c r="Z44" i="224"/>
  <c r="V44" i="224"/>
  <c r="U44" i="224"/>
  <c r="Q44" i="224"/>
  <c r="P44" i="224"/>
  <c r="O44" i="224"/>
  <c r="N44" i="224"/>
  <c r="M44" i="224"/>
  <c r="L44" i="224"/>
  <c r="K44" i="224"/>
  <c r="J44" i="224"/>
  <c r="I44" i="224"/>
  <c r="A44" i="224"/>
  <c r="AM43" i="224"/>
  <c r="AA43" i="224"/>
  <c r="Z43" i="224"/>
  <c r="V43" i="224"/>
  <c r="U43" i="224"/>
  <c r="Q43" i="224"/>
  <c r="P43" i="224"/>
  <c r="O43" i="224"/>
  <c r="N43" i="224"/>
  <c r="M43" i="224"/>
  <c r="L43" i="224"/>
  <c r="K43" i="224"/>
  <c r="J43" i="224"/>
  <c r="I43" i="224"/>
  <c r="A43" i="224"/>
  <c r="AM42" i="224"/>
  <c r="AA42" i="224"/>
  <c r="Z42" i="224"/>
  <c r="V42" i="224"/>
  <c r="U42" i="224"/>
  <c r="Q42" i="224"/>
  <c r="P42" i="224"/>
  <c r="O42" i="224"/>
  <c r="N42" i="224"/>
  <c r="M42" i="224"/>
  <c r="L42" i="224"/>
  <c r="K42" i="224"/>
  <c r="J42" i="224"/>
  <c r="I42" i="224"/>
  <c r="A42" i="224"/>
  <c r="AM41" i="224"/>
  <c r="AA41" i="224"/>
  <c r="V41" i="224"/>
  <c r="U41" i="224"/>
  <c r="Q41" i="224"/>
  <c r="P41" i="224"/>
  <c r="O41" i="224"/>
  <c r="N41" i="224"/>
  <c r="M41" i="224"/>
  <c r="L41" i="224"/>
  <c r="K41" i="224"/>
  <c r="J41" i="224"/>
  <c r="I41" i="224"/>
  <c r="A41" i="224"/>
  <c r="AM40" i="224"/>
  <c r="AA40" i="224"/>
  <c r="V40" i="224"/>
  <c r="U40" i="224"/>
  <c r="Q40" i="224"/>
  <c r="P40" i="224"/>
  <c r="O40" i="224"/>
  <c r="N40" i="224"/>
  <c r="M40" i="224"/>
  <c r="L40" i="224"/>
  <c r="K40" i="224"/>
  <c r="J40" i="224"/>
  <c r="I40" i="224"/>
  <c r="A40" i="224"/>
  <c r="AM39" i="224"/>
  <c r="AA39" i="224"/>
  <c r="Z39" i="224"/>
  <c r="V39" i="224"/>
  <c r="U39" i="224"/>
  <c r="Q39" i="224"/>
  <c r="P39" i="224"/>
  <c r="O39" i="224"/>
  <c r="N39" i="224"/>
  <c r="M39" i="224"/>
  <c r="L39" i="224"/>
  <c r="K39" i="224"/>
  <c r="J39" i="224"/>
  <c r="I39" i="224"/>
  <c r="A39" i="224"/>
  <c r="AM38" i="224"/>
  <c r="AA38" i="224"/>
  <c r="Z38" i="224"/>
  <c r="V38" i="224"/>
  <c r="U38" i="224"/>
  <c r="Q38" i="224"/>
  <c r="P38" i="224"/>
  <c r="O38" i="224"/>
  <c r="N38" i="224"/>
  <c r="M38" i="224"/>
  <c r="L38" i="224"/>
  <c r="K38" i="224"/>
  <c r="J38" i="224"/>
  <c r="I38" i="224"/>
  <c r="A38" i="224"/>
  <c r="AA37" i="224"/>
  <c r="V37" i="224"/>
  <c r="U37" i="224"/>
  <c r="Q37" i="224"/>
  <c r="P37" i="224"/>
  <c r="O37" i="224"/>
  <c r="N37" i="224"/>
  <c r="M37" i="224"/>
  <c r="L37" i="224"/>
  <c r="K37" i="224"/>
  <c r="J37" i="224"/>
  <c r="I37" i="224"/>
  <c r="A37" i="224"/>
  <c r="AA36" i="224"/>
  <c r="V36" i="224"/>
  <c r="U36" i="224"/>
  <c r="Q36" i="224"/>
  <c r="P36" i="224"/>
  <c r="O36" i="224"/>
  <c r="N36" i="224"/>
  <c r="M36" i="224"/>
  <c r="L36" i="224"/>
  <c r="K36" i="224"/>
  <c r="J36" i="224"/>
  <c r="I36" i="224"/>
  <c r="A36" i="224"/>
  <c r="AA35" i="224"/>
  <c r="V35" i="224"/>
  <c r="U35" i="224"/>
  <c r="Q35" i="224"/>
  <c r="P35" i="224"/>
  <c r="O35" i="224"/>
  <c r="N35" i="224"/>
  <c r="M35" i="224"/>
  <c r="L35" i="224"/>
  <c r="K35" i="224"/>
  <c r="J35" i="224"/>
  <c r="I35" i="224"/>
  <c r="A35" i="224"/>
  <c r="AA34" i="224"/>
  <c r="V34" i="224"/>
  <c r="U34" i="224"/>
  <c r="Q34" i="224"/>
  <c r="P34" i="224"/>
  <c r="O34" i="224"/>
  <c r="N34" i="224"/>
  <c r="M34" i="224"/>
  <c r="L34" i="224"/>
  <c r="K34" i="224"/>
  <c r="J34" i="224"/>
  <c r="I34" i="224"/>
  <c r="A34" i="224"/>
  <c r="AA33" i="224"/>
  <c r="V33" i="224"/>
  <c r="U33" i="224"/>
  <c r="Q33" i="224"/>
  <c r="P33" i="224"/>
  <c r="O33" i="224"/>
  <c r="N33" i="224"/>
  <c r="M33" i="224"/>
  <c r="L33" i="224"/>
  <c r="K33" i="224"/>
  <c r="J33" i="224"/>
  <c r="I33" i="224"/>
  <c r="A33" i="224"/>
  <c r="AA32" i="224"/>
  <c r="Y32" i="224"/>
  <c r="V32" i="224"/>
  <c r="U32" i="224"/>
  <c r="Q32" i="224"/>
  <c r="P32" i="224"/>
  <c r="O32" i="224"/>
  <c r="N32" i="224"/>
  <c r="M32" i="224"/>
  <c r="L32" i="224"/>
  <c r="K32" i="224"/>
  <c r="J32" i="224"/>
  <c r="I32" i="224"/>
  <c r="A32" i="224"/>
  <c r="AA31" i="224"/>
  <c r="V31" i="224"/>
  <c r="U31" i="224"/>
  <c r="Q31" i="224"/>
  <c r="P31" i="224"/>
  <c r="O31" i="224"/>
  <c r="N31" i="224"/>
  <c r="M31" i="224"/>
  <c r="L31" i="224"/>
  <c r="K31" i="224"/>
  <c r="J31" i="224"/>
  <c r="I31" i="224"/>
  <c r="A31" i="224"/>
  <c r="AA30" i="224"/>
  <c r="V30" i="224"/>
  <c r="U30" i="224"/>
  <c r="Q30" i="224"/>
  <c r="P30" i="224"/>
  <c r="O30" i="224"/>
  <c r="N30" i="224"/>
  <c r="M30" i="224"/>
  <c r="L30" i="224"/>
  <c r="K30" i="224"/>
  <c r="J30" i="224"/>
  <c r="I30" i="224"/>
  <c r="A30" i="224"/>
  <c r="AA29" i="224"/>
  <c r="V29" i="224"/>
  <c r="U29" i="224"/>
  <c r="Q29" i="224"/>
  <c r="P29" i="224"/>
  <c r="O29" i="224"/>
  <c r="N29" i="224"/>
  <c r="M29" i="224"/>
  <c r="L29" i="224"/>
  <c r="K29" i="224"/>
  <c r="J29" i="224"/>
  <c r="I29" i="224"/>
  <c r="B29" i="224"/>
  <c r="V23" i="224"/>
  <c r="U23" i="224"/>
  <c r="Q23" i="224"/>
  <c r="P23" i="224"/>
  <c r="O23" i="224"/>
  <c r="K23" i="224"/>
  <c r="I23" i="224"/>
  <c r="A23" i="224"/>
  <c r="V22" i="224"/>
  <c r="U22" i="224"/>
  <c r="Q22" i="224"/>
  <c r="P22" i="224"/>
  <c r="O22" i="224"/>
  <c r="K22" i="224"/>
  <c r="I22" i="224"/>
  <c r="A22" i="224"/>
  <c r="V21" i="224"/>
  <c r="U21" i="224"/>
  <c r="Q21" i="224"/>
  <c r="P21" i="224"/>
  <c r="O21" i="224"/>
  <c r="K21" i="224"/>
  <c r="I21" i="224"/>
  <c r="A21" i="224"/>
  <c r="V20" i="224"/>
  <c r="U20" i="224"/>
  <c r="Q20" i="224"/>
  <c r="P20" i="224"/>
  <c r="O20" i="224"/>
  <c r="K20" i="224"/>
  <c r="I20" i="224"/>
  <c r="A20" i="224"/>
  <c r="V19" i="224"/>
  <c r="U19" i="224"/>
  <c r="Q19" i="224"/>
  <c r="P19" i="224"/>
  <c r="O19" i="224"/>
  <c r="K19" i="224"/>
  <c r="I19" i="224"/>
  <c r="A19" i="224"/>
  <c r="V18" i="224"/>
  <c r="U18" i="224"/>
  <c r="Q18" i="224"/>
  <c r="P18" i="224"/>
  <c r="O18" i="224"/>
  <c r="K18" i="224"/>
  <c r="I18" i="224"/>
  <c r="Y17" i="224"/>
  <c r="F89" i="226"/>
  <c r="F88" i="226"/>
  <c r="F87" i="226"/>
  <c r="F86" i="226"/>
  <c r="F85" i="226"/>
  <c r="F84" i="226"/>
  <c r="AA81" i="226"/>
  <c r="AA79" i="226"/>
  <c r="V79" i="226"/>
  <c r="U79" i="226"/>
  <c r="Q79" i="226"/>
  <c r="P79" i="226"/>
  <c r="O79" i="226"/>
  <c r="N79" i="226"/>
  <c r="M79" i="226"/>
  <c r="L79" i="226"/>
  <c r="K79" i="226"/>
  <c r="J79" i="226"/>
  <c r="I79" i="226"/>
  <c r="A79" i="226"/>
  <c r="AA78" i="226"/>
  <c r="V78" i="226"/>
  <c r="U78" i="226"/>
  <c r="Q78" i="226"/>
  <c r="P78" i="226"/>
  <c r="O78" i="226"/>
  <c r="N78" i="226"/>
  <c r="M78" i="226"/>
  <c r="L78" i="226"/>
  <c r="K78" i="226"/>
  <c r="J78" i="226"/>
  <c r="I78" i="226"/>
  <c r="A78" i="226"/>
  <c r="AA77" i="226"/>
  <c r="V77" i="226"/>
  <c r="U77" i="226"/>
  <c r="Q77" i="226"/>
  <c r="P77" i="226"/>
  <c r="O77" i="226"/>
  <c r="N77" i="226"/>
  <c r="M77" i="226"/>
  <c r="L77" i="226"/>
  <c r="K77" i="226"/>
  <c r="J77" i="226"/>
  <c r="I77" i="226"/>
  <c r="A77" i="226"/>
  <c r="AA76" i="226"/>
  <c r="V76" i="226"/>
  <c r="U76" i="226"/>
  <c r="Q76" i="226"/>
  <c r="P76" i="226"/>
  <c r="O76" i="226"/>
  <c r="N76" i="226"/>
  <c r="M76" i="226"/>
  <c r="L76" i="226"/>
  <c r="K76" i="226"/>
  <c r="J76" i="226"/>
  <c r="I76" i="226"/>
  <c r="A76" i="226"/>
  <c r="AA75" i="226"/>
  <c r="V75" i="226"/>
  <c r="U75" i="226"/>
  <c r="Q75" i="226"/>
  <c r="P75" i="226"/>
  <c r="O75" i="226"/>
  <c r="N75" i="226"/>
  <c r="M75" i="226"/>
  <c r="L75" i="226"/>
  <c r="K75" i="226"/>
  <c r="J75" i="226"/>
  <c r="I75" i="226"/>
  <c r="A75" i="226"/>
  <c r="AA74" i="226"/>
  <c r="V74" i="226"/>
  <c r="U74" i="226"/>
  <c r="Q74" i="226"/>
  <c r="P74" i="226"/>
  <c r="O74" i="226"/>
  <c r="N74" i="226"/>
  <c r="M74" i="226"/>
  <c r="L74" i="226"/>
  <c r="K74" i="226"/>
  <c r="J74" i="226"/>
  <c r="I74" i="226"/>
  <c r="A74" i="226"/>
  <c r="AA73" i="226"/>
  <c r="V73" i="226"/>
  <c r="U73" i="226"/>
  <c r="Q73" i="226"/>
  <c r="P73" i="226"/>
  <c r="O73" i="226"/>
  <c r="N73" i="226"/>
  <c r="M73" i="226"/>
  <c r="L73" i="226"/>
  <c r="K73" i="226"/>
  <c r="J73" i="226"/>
  <c r="I73" i="226"/>
  <c r="A73" i="226"/>
  <c r="AA72" i="226"/>
  <c r="V72" i="226"/>
  <c r="U72" i="226"/>
  <c r="Q72" i="226"/>
  <c r="P72" i="226"/>
  <c r="O72" i="226"/>
  <c r="N72" i="226"/>
  <c r="M72" i="226"/>
  <c r="L72" i="226"/>
  <c r="K72" i="226"/>
  <c r="J72" i="226"/>
  <c r="I72" i="226"/>
  <c r="A72" i="226"/>
  <c r="AA71" i="226"/>
  <c r="V71" i="226"/>
  <c r="U71" i="226"/>
  <c r="Q71" i="226"/>
  <c r="P71" i="226"/>
  <c r="O71" i="226"/>
  <c r="N71" i="226"/>
  <c r="M71" i="226"/>
  <c r="L71" i="226"/>
  <c r="K71" i="226"/>
  <c r="J71" i="226"/>
  <c r="I71" i="226"/>
  <c r="A71" i="226"/>
  <c r="AA70" i="226"/>
  <c r="V70" i="226"/>
  <c r="U70" i="226"/>
  <c r="Q70" i="226"/>
  <c r="P70" i="226"/>
  <c r="O70" i="226"/>
  <c r="N70" i="226"/>
  <c r="M70" i="226"/>
  <c r="L70" i="226"/>
  <c r="K70" i="226"/>
  <c r="J70" i="226"/>
  <c r="I70" i="226"/>
  <c r="A70" i="226"/>
  <c r="AA69" i="226"/>
  <c r="V69" i="226"/>
  <c r="U69" i="226"/>
  <c r="Q69" i="226"/>
  <c r="P69" i="226"/>
  <c r="O69" i="226"/>
  <c r="N69" i="226"/>
  <c r="M69" i="226"/>
  <c r="L69" i="226"/>
  <c r="K69" i="226"/>
  <c r="J69" i="226"/>
  <c r="I69" i="226"/>
  <c r="A69" i="226"/>
  <c r="AA68" i="226"/>
  <c r="V68" i="226"/>
  <c r="U68" i="226"/>
  <c r="Q68" i="226"/>
  <c r="P68" i="226"/>
  <c r="O68" i="226"/>
  <c r="N68" i="226"/>
  <c r="M68" i="226"/>
  <c r="L68" i="226"/>
  <c r="K68" i="226"/>
  <c r="J68" i="226"/>
  <c r="I68" i="226"/>
  <c r="A68" i="226"/>
  <c r="AA67" i="226"/>
  <c r="V67" i="226"/>
  <c r="U67" i="226"/>
  <c r="Q67" i="226"/>
  <c r="P67" i="226"/>
  <c r="O67" i="226"/>
  <c r="N67" i="226"/>
  <c r="M67" i="226"/>
  <c r="L67" i="226"/>
  <c r="K67" i="226"/>
  <c r="J67" i="226"/>
  <c r="I67" i="226"/>
  <c r="A67" i="226"/>
  <c r="AA66" i="226"/>
  <c r="V66" i="226"/>
  <c r="U66" i="226"/>
  <c r="Q66" i="226"/>
  <c r="P66" i="226"/>
  <c r="O66" i="226"/>
  <c r="N66" i="226"/>
  <c r="M66" i="226"/>
  <c r="L66" i="226"/>
  <c r="K66" i="226"/>
  <c r="J66" i="226"/>
  <c r="I66" i="226"/>
  <c r="A66" i="226"/>
  <c r="AA65" i="226"/>
  <c r="V65" i="226"/>
  <c r="U65" i="226"/>
  <c r="Q65" i="226"/>
  <c r="P65" i="226"/>
  <c r="O65" i="226"/>
  <c r="N65" i="226"/>
  <c r="M65" i="226"/>
  <c r="L65" i="226"/>
  <c r="K65" i="226"/>
  <c r="J65" i="226"/>
  <c r="I65" i="226"/>
  <c r="A65" i="226"/>
  <c r="AA64" i="226"/>
  <c r="V64" i="226"/>
  <c r="U64" i="226"/>
  <c r="Q64" i="226"/>
  <c r="P64" i="226"/>
  <c r="O64" i="226"/>
  <c r="N64" i="226"/>
  <c r="M64" i="226"/>
  <c r="L64" i="226"/>
  <c r="K64" i="226"/>
  <c r="J64" i="226"/>
  <c r="I64" i="226"/>
  <c r="A64" i="226"/>
  <c r="AA63" i="226"/>
  <c r="V63" i="226"/>
  <c r="U63" i="226"/>
  <c r="Q63" i="226"/>
  <c r="P63" i="226"/>
  <c r="O63" i="226"/>
  <c r="N63" i="226"/>
  <c r="M63" i="226"/>
  <c r="L63" i="226"/>
  <c r="K63" i="226"/>
  <c r="J63" i="226"/>
  <c r="I63" i="226"/>
  <c r="A63" i="226"/>
  <c r="AA62" i="226"/>
  <c r="V62" i="226"/>
  <c r="U62" i="226"/>
  <c r="Q62" i="226"/>
  <c r="P62" i="226"/>
  <c r="O62" i="226"/>
  <c r="N62" i="226"/>
  <c r="M62" i="226"/>
  <c r="L62" i="226"/>
  <c r="K62" i="226"/>
  <c r="J62" i="226"/>
  <c r="I62" i="226"/>
  <c r="A62" i="226"/>
  <c r="AA61" i="226"/>
  <c r="V61" i="226"/>
  <c r="U61" i="226"/>
  <c r="Q61" i="226"/>
  <c r="P61" i="226"/>
  <c r="O61" i="226"/>
  <c r="N61" i="226"/>
  <c r="M61" i="226"/>
  <c r="L61" i="226"/>
  <c r="K61" i="226"/>
  <c r="J61" i="226"/>
  <c r="I61" i="226"/>
  <c r="A61" i="226"/>
  <c r="AA60" i="226"/>
  <c r="V60" i="226"/>
  <c r="U60" i="226"/>
  <c r="Q60" i="226"/>
  <c r="P60" i="226"/>
  <c r="O60" i="226"/>
  <c r="N60" i="226"/>
  <c r="M60" i="226"/>
  <c r="L60" i="226"/>
  <c r="K60" i="226"/>
  <c r="J60" i="226"/>
  <c r="I60" i="226"/>
  <c r="A60" i="226"/>
  <c r="AA59" i="226"/>
  <c r="V59" i="226"/>
  <c r="U59" i="226"/>
  <c r="Q59" i="226"/>
  <c r="P59" i="226"/>
  <c r="O59" i="226"/>
  <c r="N59" i="226"/>
  <c r="M59" i="226"/>
  <c r="L59" i="226"/>
  <c r="K59" i="226"/>
  <c r="J59" i="226"/>
  <c r="I59" i="226"/>
  <c r="A59" i="226"/>
  <c r="AA58" i="226"/>
  <c r="V58" i="226"/>
  <c r="U58" i="226"/>
  <c r="Q58" i="226"/>
  <c r="P58" i="226"/>
  <c r="O58" i="226"/>
  <c r="N58" i="226"/>
  <c r="M58" i="226"/>
  <c r="L58" i="226"/>
  <c r="K58" i="226"/>
  <c r="J58" i="226"/>
  <c r="I58" i="226"/>
  <c r="A58" i="226"/>
  <c r="AA57" i="226"/>
  <c r="V57" i="226"/>
  <c r="U57" i="226"/>
  <c r="Q57" i="226"/>
  <c r="P57" i="226"/>
  <c r="O57" i="226"/>
  <c r="N57" i="226"/>
  <c r="M57" i="226"/>
  <c r="L57" i="226"/>
  <c r="K57" i="226"/>
  <c r="J57" i="226"/>
  <c r="I57" i="226"/>
  <c r="A57" i="226"/>
  <c r="AA56" i="226"/>
  <c r="V56" i="226"/>
  <c r="U56" i="226"/>
  <c r="Q56" i="226"/>
  <c r="P56" i="226"/>
  <c r="O56" i="226"/>
  <c r="N56" i="226"/>
  <c r="M56" i="226"/>
  <c r="L56" i="226"/>
  <c r="K56" i="226"/>
  <c r="J56" i="226"/>
  <c r="I56" i="226"/>
  <c r="A56" i="226"/>
  <c r="AA55" i="226"/>
  <c r="V55" i="226"/>
  <c r="U55" i="226"/>
  <c r="Q55" i="226"/>
  <c r="P55" i="226"/>
  <c r="O55" i="226"/>
  <c r="N55" i="226"/>
  <c r="M55" i="226"/>
  <c r="L55" i="226"/>
  <c r="K55" i="226"/>
  <c r="J55" i="226"/>
  <c r="I55" i="226"/>
  <c r="A55" i="226"/>
  <c r="AA54" i="226"/>
  <c r="V54" i="226"/>
  <c r="U54" i="226"/>
  <c r="Q54" i="226"/>
  <c r="P54" i="226"/>
  <c r="O54" i="226"/>
  <c r="N54" i="226"/>
  <c r="M54" i="226"/>
  <c r="L54" i="226"/>
  <c r="K54" i="226"/>
  <c r="J54" i="226"/>
  <c r="I54" i="226"/>
  <c r="A54" i="226"/>
  <c r="AA53" i="226"/>
  <c r="V53" i="226"/>
  <c r="U53" i="226"/>
  <c r="Q53" i="226"/>
  <c r="P53" i="226"/>
  <c r="O53" i="226"/>
  <c r="N53" i="226"/>
  <c r="M53" i="226"/>
  <c r="L53" i="226"/>
  <c r="K53" i="226"/>
  <c r="J53" i="226"/>
  <c r="I53" i="226"/>
  <c r="A53" i="226"/>
  <c r="AA52" i="226"/>
  <c r="V52" i="226"/>
  <c r="U52" i="226"/>
  <c r="Q52" i="226"/>
  <c r="P52" i="226"/>
  <c r="O52" i="226"/>
  <c r="N52" i="226"/>
  <c r="M52" i="226"/>
  <c r="L52" i="226"/>
  <c r="K52" i="226"/>
  <c r="J52" i="226"/>
  <c r="I52" i="226"/>
  <c r="A52" i="226"/>
  <c r="AA51" i="226"/>
  <c r="V51" i="226"/>
  <c r="U51" i="226"/>
  <c r="Q51" i="226"/>
  <c r="P51" i="226"/>
  <c r="O51" i="226"/>
  <c r="N51" i="226"/>
  <c r="M51" i="226"/>
  <c r="L51" i="226"/>
  <c r="K51" i="226"/>
  <c r="J51" i="226"/>
  <c r="I51" i="226"/>
  <c r="A51" i="226"/>
  <c r="AA50" i="226"/>
  <c r="V50" i="226"/>
  <c r="U50" i="226"/>
  <c r="Q50" i="226"/>
  <c r="P50" i="226"/>
  <c r="O50" i="226"/>
  <c r="N50" i="226"/>
  <c r="M50" i="226"/>
  <c r="L50" i="226"/>
  <c r="K50" i="226"/>
  <c r="J50" i="226"/>
  <c r="I50" i="226"/>
  <c r="A50" i="226"/>
  <c r="AA49" i="226"/>
  <c r="V49" i="226"/>
  <c r="U49" i="226"/>
  <c r="Q49" i="226"/>
  <c r="P49" i="226"/>
  <c r="O49" i="226"/>
  <c r="N49" i="226"/>
  <c r="M49" i="226"/>
  <c r="L49" i="226"/>
  <c r="K49" i="226"/>
  <c r="J49" i="226"/>
  <c r="I49" i="226"/>
  <c r="A49" i="226"/>
  <c r="AA48" i="226"/>
  <c r="V48" i="226"/>
  <c r="U48" i="226"/>
  <c r="Q48" i="226"/>
  <c r="P48" i="226"/>
  <c r="O48" i="226"/>
  <c r="N48" i="226"/>
  <c r="M48" i="226"/>
  <c r="L48" i="226"/>
  <c r="K48" i="226"/>
  <c r="J48" i="226"/>
  <c r="I48" i="226"/>
  <c r="A48" i="226"/>
  <c r="AA47" i="226"/>
  <c r="V47" i="226"/>
  <c r="U47" i="226"/>
  <c r="Q47" i="226"/>
  <c r="P47" i="226"/>
  <c r="O47" i="226"/>
  <c r="N47" i="226"/>
  <c r="M47" i="226"/>
  <c r="L47" i="226"/>
  <c r="K47" i="226"/>
  <c r="J47" i="226"/>
  <c r="I47" i="226"/>
  <c r="A47" i="226"/>
  <c r="AA46" i="226"/>
  <c r="Z46" i="226"/>
  <c r="V46" i="226"/>
  <c r="U46" i="226"/>
  <c r="Q46" i="226"/>
  <c r="P46" i="226"/>
  <c r="O46" i="226"/>
  <c r="N46" i="226"/>
  <c r="M46" i="226"/>
  <c r="L46" i="226"/>
  <c r="K46" i="226"/>
  <c r="J46" i="226"/>
  <c r="I46" i="226"/>
  <c r="A46" i="226"/>
  <c r="AA45" i="226"/>
  <c r="Z45" i="226"/>
  <c r="V45" i="226"/>
  <c r="U45" i="226"/>
  <c r="Q45" i="226"/>
  <c r="P45" i="226"/>
  <c r="O45" i="226"/>
  <c r="N45" i="226"/>
  <c r="M45" i="226"/>
  <c r="L45" i="226"/>
  <c r="K45" i="226"/>
  <c r="J45" i="226"/>
  <c r="I45" i="226"/>
  <c r="A45" i="226"/>
  <c r="AM44" i="226"/>
  <c r="AA44" i="226"/>
  <c r="Z44" i="226"/>
  <c r="V44" i="226"/>
  <c r="U44" i="226"/>
  <c r="Q44" i="226"/>
  <c r="P44" i="226"/>
  <c r="O44" i="226"/>
  <c r="N44" i="226"/>
  <c r="M44" i="226"/>
  <c r="L44" i="226"/>
  <c r="K44" i="226"/>
  <c r="J44" i="226"/>
  <c r="I44" i="226"/>
  <c r="A44" i="226"/>
  <c r="AM43" i="226"/>
  <c r="AA43" i="226"/>
  <c r="Z43" i="226"/>
  <c r="V43" i="226"/>
  <c r="U43" i="226"/>
  <c r="Q43" i="226"/>
  <c r="P43" i="226"/>
  <c r="O43" i="226"/>
  <c r="N43" i="226"/>
  <c r="M43" i="226"/>
  <c r="L43" i="226"/>
  <c r="K43" i="226"/>
  <c r="J43" i="226"/>
  <c r="I43" i="226"/>
  <c r="A43" i="226"/>
  <c r="AM42" i="226"/>
  <c r="AA42" i="226"/>
  <c r="Z42" i="226"/>
  <c r="V42" i="226"/>
  <c r="U42" i="226"/>
  <c r="Q42" i="226"/>
  <c r="P42" i="226"/>
  <c r="O42" i="226"/>
  <c r="N42" i="226"/>
  <c r="M42" i="226"/>
  <c r="L42" i="226"/>
  <c r="K42" i="226"/>
  <c r="J42" i="226"/>
  <c r="I42" i="226"/>
  <c r="A42" i="226"/>
  <c r="AM41" i="226"/>
  <c r="AA41" i="226"/>
  <c r="V41" i="226"/>
  <c r="U41" i="226"/>
  <c r="Q41" i="226"/>
  <c r="P41" i="226"/>
  <c r="O41" i="226"/>
  <c r="N41" i="226"/>
  <c r="M41" i="226"/>
  <c r="L41" i="226"/>
  <c r="K41" i="226"/>
  <c r="J41" i="226"/>
  <c r="I41" i="226"/>
  <c r="A41" i="226"/>
  <c r="AM40" i="226"/>
  <c r="AA40" i="226"/>
  <c r="V40" i="226"/>
  <c r="U40" i="226"/>
  <c r="Q40" i="226"/>
  <c r="P40" i="226"/>
  <c r="O40" i="226"/>
  <c r="N40" i="226"/>
  <c r="M40" i="226"/>
  <c r="L40" i="226"/>
  <c r="K40" i="226"/>
  <c r="J40" i="226"/>
  <c r="I40" i="226"/>
  <c r="A40" i="226"/>
  <c r="AM39" i="226"/>
  <c r="AA39" i="226"/>
  <c r="Z39" i="226"/>
  <c r="V39" i="226"/>
  <c r="U39" i="226"/>
  <c r="Q39" i="226"/>
  <c r="P39" i="226"/>
  <c r="O39" i="226"/>
  <c r="N39" i="226"/>
  <c r="M39" i="226"/>
  <c r="L39" i="226"/>
  <c r="K39" i="226"/>
  <c r="J39" i="226"/>
  <c r="I39" i="226"/>
  <c r="A39" i="226"/>
  <c r="AM38" i="226"/>
  <c r="AA38" i="226"/>
  <c r="Z38" i="226"/>
  <c r="V38" i="226"/>
  <c r="U38" i="226"/>
  <c r="Q38" i="226"/>
  <c r="P38" i="226"/>
  <c r="O38" i="226"/>
  <c r="N38" i="226"/>
  <c r="M38" i="226"/>
  <c r="L38" i="226"/>
  <c r="K38" i="226"/>
  <c r="J38" i="226"/>
  <c r="I38" i="226"/>
  <c r="A38" i="226"/>
  <c r="AA37" i="226"/>
  <c r="V37" i="226"/>
  <c r="U37" i="226"/>
  <c r="Q37" i="226"/>
  <c r="P37" i="226"/>
  <c r="O37" i="226"/>
  <c r="N37" i="226"/>
  <c r="M37" i="226"/>
  <c r="L37" i="226"/>
  <c r="K37" i="226"/>
  <c r="J37" i="226"/>
  <c r="I37" i="226"/>
  <c r="A37" i="226"/>
  <c r="B37" i="226" s="1"/>
  <c r="AA36" i="226"/>
  <c r="V36" i="226"/>
  <c r="U36" i="226"/>
  <c r="Q36" i="226"/>
  <c r="P36" i="226"/>
  <c r="O36" i="226"/>
  <c r="N36" i="226"/>
  <c r="M36" i="226"/>
  <c r="L36" i="226"/>
  <c r="K36" i="226"/>
  <c r="J36" i="226"/>
  <c r="I36" i="226"/>
  <c r="A36" i="226"/>
  <c r="AA35" i="226"/>
  <c r="V35" i="226"/>
  <c r="U35" i="226"/>
  <c r="Q35" i="226"/>
  <c r="P35" i="226"/>
  <c r="O35" i="226"/>
  <c r="N35" i="226"/>
  <c r="M35" i="226"/>
  <c r="L35" i="226"/>
  <c r="K35" i="226"/>
  <c r="J35" i="226"/>
  <c r="I35" i="226"/>
  <c r="A35" i="226"/>
  <c r="AA34" i="226"/>
  <c r="V34" i="226"/>
  <c r="U34" i="226"/>
  <c r="Q34" i="226"/>
  <c r="P34" i="226"/>
  <c r="O34" i="226"/>
  <c r="N34" i="226"/>
  <c r="M34" i="226"/>
  <c r="L34" i="226"/>
  <c r="K34" i="226"/>
  <c r="J34" i="226"/>
  <c r="I34" i="226"/>
  <c r="A34" i="226"/>
  <c r="B34" i="226" s="1"/>
  <c r="AA33" i="226"/>
  <c r="V33" i="226"/>
  <c r="U33" i="226"/>
  <c r="Q33" i="226"/>
  <c r="P33" i="226"/>
  <c r="O33" i="226"/>
  <c r="N33" i="226"/>
  <c r="M33" i="226"/>
  <c r="L33" i="226"/>
  <c r="K33" i="226"/>
  <c r="J33" i="226"/>
  <c r="I33" i="226"/>
  <c r="A33" i="226"/>
  <c r="AA32" i="226"/>
  <c r="Y32" i="226"/>
  <c r="V32" i="226"/>
  <c r="U32" i="226"/>
  <c r="Q32" i="226"/>
  <c r="P32" i="226"/>
  <c r="O32" i="226"/>
  <c r="N32" i="226"/>
  <c r="M32" i="226"/>
  <c r="L32" i="226"/>
  <c r="K32" i="226"/>
  <c r="J32" i="226"/>
  <c r="I32" i="226"/>
  <c r="A32" i="226"/>
  <c r="AA31" i="226"/>
  <c r="V31" i="226"/>
  <c r="U31" i="226"/>
  <c r="Q31" i="226"/>
  <c r="P31" i="226"/>
  <c r="O31" i="226"/>
  <c r="N31" i="226"/>
  <c r="M31" i="226"/>
  <c r="L31" i="226"/>
  <c r="K31" i="226"/>
  <c r="J31" i="226"/>
  <c r="I31" i="226"/>
  <c r="A31" i="226"/>
  <c r="B32" i="226" s="1"/>
  <c r="AA30" i="226"/>
  <c r="V30" i="226"/>
  <c r="U30" i="226"/>
  <c r="Q30" i="226"/>
  <c r="P30" i="226"/>
  <c r="O30" i="226"/>
  <c r="N30" i="226"/>
  <c r="M30" i="226"/>
  <c r="L30" i="226"/>
  <c r="K30" i="226"/>
  <c r="J30" i="226"/>
  <c r="I30" i="226"/>
  <c r="A30" i="226"/>
  <c r="AA29" i="226"/>
  <c r="V29" i="226"/>
  <c r="U29" i="226"/>
  <c r="Q29" i="226"/>
  <c r="P29" i="226"/>
  <c r="O29" i="226"/>
  <c r="N29" i="226"/>
  <c r="M29" i="226"/>
  <c r="L29" i="226"/>
  <c r="K29" i="226"/>
  <c r="J29" i="226"/>
  <c r="I29" i="226"/>
  <c r="B29" i="226"/>
  <c r="V23" i="226"/>
  <c r="U23" i="226"/>
  <c r="Q23" i="226"/>
  <c r="P23" i="226"/>
  <c r="O23" i="226"/>
  <c r="K23" i="226"/>
  <c r="I23" i="226"/>
  <c r="A23" i="226"/>
  <c r="V22" i="226"/>
  <c r="U22" i="226"/>
  <c r="Q22" i="226"/>
  <c r="P22" i="226"/>
  <c r="O22" i="226"/>
  <c r="K22" i="226"/>
  <c r="I22" i="226"/>
  <c r="A22" i="226"/>
  <c r="V21" i="226"/>
  <c r="U21" i="226"/>
  <c r="Q21" i="226"/>
  <c r="P21" i="226"/>
  <c r="O21" i="226"/>
  <c r="K21" i="226"/>
  <c r="I21" i="226"/>
  <c r="A21" i="226"/>
  <c r="V20" i="226"/>
  <c r="U20" i="226"/>
  <c r="Q20" i="226"/>
  <c r="P20" i="226"/>
  <c r="O20" i="226"/>
  <c r="K20" i="226"/>
  <c r="I20" i="226"/>
  <c r="A20" i="226"/>
  <c r="V19" i="226"/>
  <c r="U19" i="226"/>
  <c r="Q19" i="226"/>
  <c r="P19" i="226"/>
  <c r="O19" i="226"/>
  <c r="K19" i="226"/>
  <c r="I19" i="226"/>
  <c r="A19" i="226"/>
  <c r="V18" i="226"/>
  <c r="U18" i="226"/>
  <c r="Q18" i="226"/>
  <c r="P18" i="226"/>
  <c r="O18" i="226"/>
  <c r="K18" i="226"/>
  <c r="I18" i="226"/>
  <c r="Y17" i="226"/>
  <c r="F88" i="227"/>
  <c r="F87" i="227"/>
  <c r="F86" i="227"/>
  <c r="F85" i="227"/>
  <c r="F84" i="227"/>
  <c r="F83" i="227"/>
  <c r="AA80" i="227"/>
  <c r="AA79" i="227"/>
  <c r="V79" i="227"/>
  <c r="U79" i="227"/>
  <c r="Q79" i="227"/>
  <c r="P79" i="227"/>
  <c r="O79" i="227"/>
  <c r="N79" i="227"/>
  <c r="M79" i="227"/>
  <c r="L79" i="227"/>
  <c r="K79" i="227"/>
  <c r="J79" i="227"/>
  <c r="I79" i="227"/>
  <c r="A79" i="227"/>
  <c r="AA78" i="227"/>
  <c r="V78" i="227"/>
  <c r="U78" i="227"/>
  <c r="Q78" i="227"/>
  <c r="P78" i="227"/>
  <c r="O78" i="227"/>
  <c r="N78" i="227"/>
  <c r="M78" i="227"/>
  <c r="L78" i="227"/>
  <c r="K78" i="227"/>
  <c r="J78" i="227"/>
  <c r="I78" i="227"/>
  <c r="A78" i="227"/>
  <c r="AA77" i="227"/>
  <c r="V77" i="227"/>
  <c r="U77" i="227"/>
  <c r="Q77" i="227"/>
  <c r="P77" i="227"/>
  <c r="O77" i="227"/>
  <c r="N77" i="227"/>
  <c r="M77" i="227"/>
  <c r="L77" i="227"/>
  <c r="K77" i="227"/>
  <c r="J77" i="227"/>
  <c r="I77" i="227"/>
  <c r="A77" i="227"/>
  <c r="AA76" i="227"/>
  <c r="V76" i="227"/>
  <c r="U76" i="227"/>
  <c r="Q76" i="227"/>
  <c r="P76" i="227"/>
  <c r="O76" i="227"/>
  <c r="N76" i="227"/>
  <c r="M76" i="227"/>
  <c r="L76" i="227"/>
  <c r="K76" i="227"/>
  <c r="J76" i="227"/>
  <c r="I76" i="227"/>
  <c r="A76" i="227"/>
  <c r="AA75" i="227"/>
  <c r="V75" i="227"/>
  <c r="U75" i="227"/>
  <c r="Q75" i="227"/>
  <c r="P75" i="227"/>
  <c r="O75" i="227"/>
  <c r="N75" i="227"/>
  <c r="M75" i="227"/>
  <c r="L75" i="227"/>
  <c r="K75" i="227"/>
  <c r="J75" i="227"/>
  <c r="I75" i="227"/>
  <c r="A75" i="227"/>
  <c r="AA74" i="227"/>
  <c r="V74" i="227"/>
  <c r="U74" i="227"/>
  <c r="Q74" i="227"/>
  <c r="P74" i="227"/>
  <c r="O74" i="227"/>
  <c r="N74" i="227"/>
  <c r="M74" i="227"/>
  <c r="L74" i="227"/>
  <c r="K74" i="227"/>
  <c r="J74" i="227"/>
  <c r="I74" i="227"/>
  <c r="A74" i="227"/>
  <c r="AA73" i="227"/>
  <c r="V73" i="227"/>
  <c r="U73" i="227"/>
  <c r="Q73" i="227"/>
  <c r="P73" i="227"/>
  <c r="O73" i="227"/>
  <c r="N73" i="227"/>
  <c r="M73" i="227"/>
  <c r="L73" i="227"/>
  <c r="K73" i="227"/>
  <c r="J73" i="227"/>
  <c r="I73" i="227"/>
  <c r="A73" i="227"/>
  <c r="AA72" i="227"/>
  <c r="V72" i="227"/>
  <c r="U72" i="227"/>
  <c r="Q72" i="227"/>
  <c r="P72" i="227"/>
  <c r="O72" i="227"/>
  <c r="N72" i="227"/>
  <c r="M72" i="227"/>
  <c r="L72" i="227"/>
  <c r="K72" i="227"/>
  <c r="J72" i="227"/>
  <c r="I72" i="227"/>
  <c r="A72" i="227"/>
  <c r="AA71" i="227"/>
  <c r="V71" i="227"/>
  <c r="U71" i="227"/>
  <c r="Q71" i="227"/>
  <c r="P71" i="227"/>
  <c r="O71" i="227"/>
  <c r="N71" i="227"/>
  <c r="M71" i="227"/>
  <c r="L71" i="227"/>
  <c r="K71" i="227"/>
  <c r="J71" i="227"/>
  <c r="I71" i="227"/>
  <c r="A71" i="227"/>
  <c r="AA70" i="227"/>
  <c r="V70" i="227"/>
  <c r="U70" i="227"/>
  <c r="Q70" i="227"/>
  <c r="P70" i="227"/>
  <c r="O70" i="227"/>
  <c r="N70" i="227"/>
  <c r="M70" i="227"/>
  <c r="L70" i="227"/>
  <c r="K70" i="227"/>
  <c r="J70" i="227"/>
  <c r="I70" i="227"/>
  <c r="A70" i="227"/>
  <c r="AA69" i="227"/>
  <c r="V69" i="227"/>
  <c r="U69" i="227"/>
  <c r="Q69" i="227"/>
  <c r="P69" i="227"/>
  <c r="O69" i="227"/>
  <c r="N69" i="227"/>
  <c r="M69" i="227"/>
  <c r="L69" i="227"/>
  <c r="K69" i="227"/>
  <c r="J69" i="227"/>
  <c r="I69" i="227"/>
  <c r="A69" i="227"/>
  <c r="AA68" i="227"/>
  <c r="V68" i="227"/>
  <c r="U68" i="227"/>
  <c r="Q68" i="227"/>
  <c r="P68" i="227"/>
  <c r="O68" i="227"/>
  <c r="N68" i="227"/>
  <c r="M68" i="227"/>
  <c r="L68" i="227"/>
  <c r="K68" i="227"/>
  <c r="J68" i="227"/>
  <c r="I68" i="227"/>
  <c r="A68" i="227"/>
  <c r="AA67" i="227"/>
  <c r="V67" i="227"/>
  <c r="U67" i="227"/>
  <c r="Q67" i="227"/>
  <c r="P67" i="227"/>
  <c r="O67" i="227"/>
  <c r="N67" i="227"/>
  <c r="M67" i="227"/>
  <c r="L67" i="227"/>
  <c r="K67" i="227"/>
  <c r="J67" i="227"/>
  <c r="I67" i="227"/>
  <c r="A67" i="227"/>
  <c r="AA66" i="227"/>
  <c r="V66" i="227"/>
  <c r="U66" i="227"/>
  <c r="Q66" i="227"/>
  <c r="P66" i="227"/>
  <c r="O66" i="227"/>
  <c r="N66" i="227"/>
  <c r="M66" i="227"/>
  <c r="L66" i="227"/>
  <c r="K66" i="227"/>
  <c r="J66" i="227"/>
  <c r="I66" i="227"/>
  <c r="A66" i="227"/>
  <c r="AA65" i="227"/>
  <c r="V65" i="227"/>
  <c r="U65" i="227"/>
  <c r="Q65" i="227"/>
  <c r="P65" i="227"/>
  <c r="O65" i="227"/>
  <c r="N65" i="227"/>
  <c r="M65" i="227"/>
  <c r="L65" i="227"/>
  <c r="K65" i="227"/>
  <c r="J65" i="227"/>
  <c r="I65" i="227"/>
  <c r="A65" i="227"/>
  <c r="AA64" i="227"/>
  <c r="V64" i="227"/>
  <c r="U64" i="227"/>
  <c r="Q64" i="227"/>
  <c r="P64" i="227"/>
  <c r="O64" i="227"/>
  <c r="N64" i="227"/>
  <c r="M64" i="227"/>
  <c r="L64" i="227"/>
  <c r="K64" i="227"/>
  <c r="J64" i="227"/>
  <c r="I64" i="227"/>
  <c r="A64" i="227"/>
  <c r="AA63" i="227"/>
  <c r="V63" i="227"/>
  <c r="U63" i="227"/>
  <c r="Q63" i="227"/>
  <c r="P63" i="227"/>
  <c r="O63" i="227"/>
  <c r="N63" i="227"/>
  <c r="M63" i="227"/>
  <c r="L63" i="227"/>
  <c r="K63" i="227"/>
  <c r="J63" i="227"/>
  <c r="I63" i="227"/>
  <c r="A63" i="227"/>
  <c r="AA62" i="227"/>
  <c r="V62" i="227"/>
  <c r="U62" i="227"/>
  <c r="Q62" i="227"/>
  <c r="P62" i="227"/>
  <c r="O62" i="227"/>
  <c r="N62" i="227"/>
  <c r="M62" i="227"/>
  <c r="L62" i="227"/>
  <c r="K62" i="227"/>
  <c r="J62" i="227"/>
  <c r="I62" i="227"/>
  <c r="A62" i="227"/>
  <c r="AA61" i="227"/>
  <c r="V61" i="227"/>
  <c r="U61" i="227"/>
  <c r="Q61" i="227"/>
  <c r="P61" i="227"/>
  <c r="O61" i="227"/>
  <c r="N61" i="227"/>
  <c r="M61" i="227"/>
  <c r="L61" i="227"/>
  <c r="K61" i="227"/>
  <c r="J61" i="227"/>
  <c r="I61" i="227"/>
  <c r="A61" i="227"/>
  <c r="AA60" i="227"/>
  <c r="V60" i="227"/>
  <c r="U60" i="227"/>
  <c r="Q60" i="227"/>
  <c r="P60" i="227"/>
  <c r="O60" i="227"/>
  <c r="N60" i="227"/>
  <c r="M60" i="227"/>
  <c r="L60" i="227"/>
  <c r="K60" i="227"/>
  <c r="J60" i="227"/>
  <c r="I60" i="227"/>
  <c r="A60" i="227"/>
  <c r="AA59" i="227"/>
  <c r="V59" i="227"/>
  <c r="U59" i="227"/>
  <c r="Q59" i="227"/>
  <c r="P59" i="227"/>
  <c r="O59" i="227"/>
  <c r="N59" i="227"/>
  <c r="M59" i="227"/>
  <c r="L59" i="227"/>
  <c r="K59" i="227"/>
  <c r="J59" i="227"/>
  <c r="I59" i="227"/>
  <c r="A59" i="227"/>
  <c r="AA58" i="227"/>
  <c r="V58" i="227"/>
  <c r="U58" i="227"/>
  <c r="Q58" i="227"/>
  <c r="P58" i="227"/>
  <c r="O58" i="227"/>
  <c r="N58" i="227"/>
  <c r="M58" i="227"/>
  <c r="L58" i="227"/>
  <c r="K58" i="227"/>
  <c r="J58" i="227"/>
  <c r="I58" i="227"/>
  <c r="A58" i="227"/>
  <c r="AA57" i="227"/>
  <c r="V57" i="227"/>
  <c r="U57" i="227"/>
  <c r="Q57" i="227"/>
  <c r="P57" i="227"/>
  <c r="O57" i="227"/>
  <c r="N57" i="227"/>
  <c r="M57" i="227"/>
  <c r="L57" i="227"/>
  <c r="K57" i="227"/>
  <c r="J57" i="227"/>
  <c r="I57" i="227"/>
  <c r="A57" i="227"/>
  <c r="AA56" i="227"/>
  <c r="V56" i="227"/>
  <c r="U56" i="227"/>
  <c r="Q56" i="227"/>
  <c r="P56" i="227"/>
  <c r="O56" i="227"/>
  <c r="N56" i="227"/>
  <c r="M56" i="227"/>
  <c r="L56" i="227"/>
  <c r="K56" i="227"/>
  <c r="J56" i="227"/>
  <c r="I56" i="227"/>
  <c r="A56" i="227"/>
  <c r="AA55" i="227"/>
  <c r="V55" i="227"/>
  <c r="U55" i="227"/>
  <c r="Q55" i="227"/>
  <c r="P55" i="227"/>
  <c r="O55" i="227"/>
  <c r="N55" i="227"/>
  <c r="M55" i="227"/>
  <c r="L55" i="227"/>
  <c r="K55" i="227"/>
  <c r="J55" i="227"/>
  <c r="I55" i="227"/>
  <c r="A55" i="227"/>
  <c r="AA54" i="227"/>
  <c r="V54" i="227"/>
  <c r="U54" i="227"/>
  <c r="Q54" i="227"/>
  <c r="P54" i="227"/>
  <c r="O54" i="227"/>
  <c r="N54" i="227"/>
  <c r="M54" i="227"/>
  <c r="L54" i="227"/>
  <c r="K54" i="227"/>
  <c r="J54" i="227"/>
  <c r="I54" i="227"/>
  <c r="A54" i="227"/>
  <c r="AA53" i="227"/>
  <c r="V53" i="227"/>
  <c r="U53" i="227"/>
  <c r="Q53" i="227"/>
  <c r="P53" i="227"/>
  <c r="O53" i="227"/>
  <c r="N53" i="227"/>
  <c r="M53" i="227"/>
  <c r="L53" i="227"/>
  <c r="K53" i="227"/>
  <c r="J53" i="227"/>
  <c r="I53" i="227"/>
  <c r="A53" i="227"/>
  <c r="AA52" i="227"/>
  <c r="V52" i="227"/>
  <c r="U52" i="227"/>
  <c r="Q52" i="227"/>
  <c r="P52" i="227"/>
  <c r="O52" i="227"/>
  <c r="N52" i="227"/>
  <c r="M52" i="227"/>
  <c r="L52" i="227"/>
  <c r="K52" i="227"/>
  <c r="J52" i="227"/>
  <c r="I52" i="227"/>
  <c r="A52" i="227"/>
  <c r="AA51" i="227"/>
  <c r="V51" i="227"/>
  <c r="U51" i="227"/>
  <c r="Q51" i="227"/>
  <c r="P51" i="227"/>
  <c r="O51" i="227"/>
  <c r="N51" i="227"/>
  <c r="M51" i="227"/>
  <c r="L51" i="227"/>
  <c r="K51" i="227"/>
  <c r="J51" i="227"/>
  <c r="I51" i="227"/>
  <c r="A51" i="227"/>
  <c r="AA50" i="227"/>
  <c r="V50" i="227"/>
  <c r="U50" i="227"/>
  <c r="Q50" i="227"/>
  <c r="P50" i="227"/>
  <c r="O50" i="227"/>
  <c r="N50" i="227"/>
  <c r="M50" i="227"/>
  <c r="L50" i="227"/>
  <c r="K50" i="227"/>
  <c r="J50" i="227"/>
  <c r="I50" i="227"/>
  <c r="A50" i="227"/>
  <c r="AA49" i="227"/>
  <c r="V49" i="227"/>
  <c r="U49" i="227"/>
  <c r="Q49" i="227"/>
  <c r="P49" i="227"/>
  <c r="O49" i="227"/>
  <c r="N49" i="227"/>
  <c r="M49" i="227"/>
  <c r="L49" i="227"/>
  <c r="K49" i="227"/>
  <c r="J49" i="227"/>
  <c r="I49" i="227"/>
  <c r="A49" i="227"/>
  <c r="AA48" i="227"/>
  <c r="V48" i="227"/>
  <c r="U48" i="227"/>
  <c r="Q48" i="227"/>
  <c r="P48" i="227"/>
  <c r="O48" i="227"/>
  <c r="N48" i="227"/>
  <c r="M48" i="227"/>
  <c r="L48" i="227"/>
  <c r="K48" i="227"/>
  <c r="J48" i="227"/>
  <c r="I48" i="227"/>
  <c r="A48" i="227"/>
  <c r="AA47" i="227"/>
  <c r="V47" i="227"/>
  <c r="U47" i="227"/>
  <c r="Q47" i="227"/>
  <c r="P47" i="227"/>
  <c r="O47" i="227"/>
  <c r="N47" i="227"/>
  <c r="M47" i="227"/>
  <c r="L47" i="227"/>
  <c r="K47" i="227"/>
  <c r="J47" i="227"/>
  <c r="I47" i="227"/>
  <c r="A47" i="227"/>
  <c r="AA46" i="227"/>
  <c r="Z46" i="227"/>
  <c r="V46" i="227"/>
  <c r="U46" i="227"/>
  <c r="Q46" i="227"/>
  <c r="P46" i="227"/>
  <c r="O46" i="227"/>
  <c r="N46" i="227"/>
  <c r="M46" i="227"/>
  <c r="L46" i="227"/>
  <c r="K46" i="227"/>
  <c r="J46" i="227"/>
  <c r="I46" i="227"/>
  <c r="A46" i="227"/>
  <c r="AA45" i="227"/>
  <c r="Z45" i="227"/>
  <c r="V45" i="227"/>
  <c r="U45" i="227"/>
  <c r="Q45" i="227"/>
  <c r="P45" i="227"/>
  <c r="O45" i="227"/>
  <c r="N45" i="227"/>
  <c r="M45" i="227"/>
  <c r="L45" i="227"/>
  <c r="K45" i="227"/>
  <c r="J45" i="227"/>
  <c r="I45" i="227"/>
  <c r="A45" i="227"/>
  <c r="AM44" i="227"/>
  <c r="AA44" i="227"/>
  <c r="Z44" i="227"/>
  <c r="V44" i="227"/>
  <c r="U44" i="227"/>
  <c r="Q44" i="227"/>
  <c r="P44" i="227"/>
  <c r="O44" i="227"/>
  <c r="N44" i="227"/>
  <c r="M44" i="227"/>
  <c r="L44" i="227"/>
  <c r="K44" i="227"/>
  <c r="J44" i="227"/>
  <c r="I44" i="227"/>
  <c r="A44" i="227"/>
  <c r="AM43" i="227"/>
  <c r="AA43" i="227"/>
  <c r="Z43" i="227"/>
  <c r="V43" i="227"/>
  <c r="U43" i="227"/>
  <c r="Q43" i="227"/>
  <c r="P43" i="227"/>
  <c r="O43" i="227"/>
  <c r="N43" i="227"/>
  <c r="M43" i="227"/>
  <c r="L43" i="227"/>
  <c r="K43" i="227"/>
  <c r="J43" i="227"/>
  <c r="I43" i="227"/>
  <c r="A43" i="227"/>
  <c r="AM42" i="227"/>
  <c r="AA42" i="227"/>
  <c r="Z42" i="227"/>
  <c r="V42" i="227"/>
  <c r="U42" i="227"/>
  <c r="Q42" i="227"/>
  <c r="P42" i="227"/>
  <c r="O42" i="227"/>
  <c r="N42" i="227"/>
  <c r="M42" i="227"/>
  <c r="L42" i="227"/>
  <c r="K42" i="227"/>
  <c r="J42" i="227"/>
  <c r="I42" i="227"/>
  <c r="A42" i="227"/>
  <c r="AM41" i="227"/>
  <c r="AA41" i="227"/>
  <c r="V41" i="227"/>
  <c r="U41" i="227"/>
  <c r="Q41" i="227"/>
  <c r="P41" i="227"/>
  <c r="O41" i="227"/>
  <c r="N41" i="227"/>
  <c r="M41" i="227"/>
  <c r="L41" i="227"/>
  <c r="K41" i="227"/>
  <c r="J41" i="227"/>
  <c r="I41" i="227"/>
  <c r="A41" i="227"/>
  <c r="B41" i="227" s="1"/>
  <c r="AM40" i="227"/>
  <c r="AA40" i="227"/>
  <c r="V40" i="227"/>
  <c r="U40" i="227"/>
  <c r="Q40" i="227"/>
  <c r="P40" i="227"/>
  <c r="O40" i="227"/>
  <c r="N40" i="227"/>
  <c r="M40" i="227"/>
  <c r="L40" i="227"/>
  <c r="K40" i="227"/>
  <c r="J40" i="227"/>
  <c r="I40" i="227"/>
  <c r="A40" i="227"/>
  <c r="AM39" i="227"/>
  <c r="AA39" i="227"/>
  <c r="Z39" i="227"/>
  <c r="V39" i="227"/>
  <c r="U39" i="227"/>
  <c r="Q39" i="227"/>
  <c r="P39" i="227"/>
  <c r="O39" i="227"/>
  <c r="N39" i="227"/>
  <c r="M39" i="227"/>
  <c r="L39" i="227"/>
  <c r="K39" i="227"/>
  <c r="J39" i="227"/>
  <c r="I39" i="227"/>
  <c r="A39" i="227"/>
  <c r="AM38" i="227"/>
  <c r="AA38" i="227"/>
  <c r="Z38" i="227"/>
  <c r="V38" i="227"/>
  <c r="U38" i="227"/>
  <c r="Q38" i="227"/>
  <c r="P38" i="227"/>
  <c r="O38" i="227"/>
  <c r="N38" i="227"/>
  <c r="M38" i="227"/>
  <c r="L38" i="227"/>
  <c r="K38" i="227"/>
  <c r="J38" i="227"/>
  <c r="I38" i="227"/>
  <c r="A38" i="227"/>
  <c r="AA37" i="227"/>
  <c r="V37" i="227"/>
  <c r="U37" i="227"/>
  <c r="Q37" i="227"/>
  <c r="P37" i="227"/>
  <c r="O37" i="227"/>
  <c r="N37" i="227"/>
  <c r="M37" i="227"/>
  <c r="L37" i="227"/>
  <c r="K37" i="227"/>
  <c r="J37" i="227"/>
  <c r="I37" i="227"/>
  <c r="A37" i="227"/>
  <c r="AA36" i="227"/>
  <c r="V36" i="227"/>
  <c r="U36" i="227"/>
  <c r="Q36" i="227"/>
  <c r="P36" i="227"/>
  <c r="O36" i="227"/>
  <c r="N36" i="227"/>
  <c r="M36" i="227"/>
  <c r="L36" i="227"/>
  <c r="K36" i="227"/>
  <c r="J36" i="227"/>
  <c r="I36" i="227"/>
  <c r="A36" i="227"/>
  <c r="AA35" i="227"/>
  <c r="V35" i="227"/>
  <c r="U35" i="227"/>
  <c r="Q35" i="227"/>
  <c r="P35" i="227"/>
  <c r="O35" i="227"/>
  <c r="N35" i="227"/>
  <c r="M35" i="227"/>
  <c r="L35" i="227"/>
  <c r="K35" i="227"/>
  <c r="J35" i="227"/>
  <c r="I35" i="227"/>
  <c r="A35" i="227"/>
  <c r="B35" i="227" s="1"/>
  <c r="AA34" i="227"/>
  <c r="V34" i="227"/>
  <c r="U34" i="227"/>
  <c r="Q34" i="227"/>
  <c r="P34" i="227"/>
  <c r="O34" i="227"/>
  <c r="N34" i="227"/>
  <c r="M34" i="227"/>
  <c r="L34" i="227"/>
  <c r="K34" i="227"/>
  <c r="J34" i="227"/>
  <c r="I34" i="227"/>
  <c r="A34" i="227"/>
  <c r="B34" i="227" s="1"/>
  <c r="AA33" i="227"/>
  <c r="V33" i="227"/>
  <c r="U33" i="227"/>
  <c r="Q33" i="227"/>
  <c r="P33" i="227"/>
  <c r="O33" i="227"/>
  <c r="N33" i="227"/>
  <c r="M33" i="227"/>
  <c r="L33" i="227"/>
  <c r="K33" i="227"/>
  <c r="J33" i="227"/>
  <c r="I33" i="227"/>
  <c r="A33" i="227"/>
  <c r="AA32" i="227"/>
  <c r="Y32" i="227"/>
  <c r="V32" i="227"/>
  <c r="U32" i="227"/>
  <c r="Q32" i="227"/>
  <c r="P32" i="227"/>
  <c r="O32" i="227"/>
  <c r="N32" i="227"/>
  <c r="M32" i="227"/>
  <c r="L32" i="227"/>
  <c r="K32" i="227"/>
  <c r="J32" i="227"/>
  <c r="I32" i="227"/>
  <c r="A32" i="227"/>
  <c r="AA31" i="227"/>
  <c r="V31" i="227"/>
  <c r="U31" i="227"/>
  <c r="Q31" i="227"/>
  <c r="P31" i="227"/>
  <c r="O31" i="227"/>
  <c r="N31" i="227"/>
  <c r="M31" i="227"/>
  <c r="L31" i="227"/>
  <c r="K31" i="227"/>
  <c r="J31" i="227"/>
  <c r="I31" i="227"/>
  <c r="A31" i="227"/>
  <c r="AA30" i="227"/>
  <c r="V30" i="227"/>
  <c r="U30" i="227"/>
  <c r="Q30" i="227"/>
  <c r="P30" i="227"/>
  <c r="O30" i="227"/>
  <c r="N30" i="227"/>
  <c r="M30" i="227"/>
  <c r="L30" i="227"/>
  <c r="K30" i="227"/>
  <c r="J30" i="227"/>
  <c r="I30" i="227"/>
  <c r="A30" i="227"/>
  <c r="AA29" i="227"/>
  <c r="V29" i="227"/>
  <c r="U29" i="227"/>
  <c r="Q29" i="227"/>
  <c r="P29" i="227"/>
  <c r="O29" i="227"/>
  <c r="N29" i="227"/>
  <c r="M29" i="227"/>
  <c r="L29" i="227"/>
  <c r="K29" i="227"/>
  <c r="J29" i="227"/>
  <c r="I29" i="227"/>
  <c r="B29" i="227"/>
  <c r="V23" i="227"/>
  <c r="U23" i="227"/>
  <c r="Q23" i="227"/>
  <c r="P23" i="227"/>
  <c r="O23" i="227"/>
  <c r="K23" i="227"/>
  <c r="I23" i="227"/>
  <c r="A23" i="227"/>
  <c r="V22" i="227"/>
  <c r="U22" i="227"/>
  <c r="Q22" i="227"/>
  <c r="P22" i="227"/>
  <c r="O22" i="227"/>
  <c r="K22" i="227"/>
  <c r="I22" i="227"/>
  <c r="A22" i="227"/>
  <c r="V21" i="227"/>
  <c r="U21" i="227"/>
  <c r="Q21" i="227"/>
  <c r="P21" i="227"/>
  <c r="O21" i="227"/>
  <c r="K21" i="227"/>
  <c r="I21" i="227"/>
  <c r="A21" i="227"/>
  <c r="V20" i="227"/>
  <c r="U20" i="227"/>
  <c r="Q20" i="227"/>
  <c r="P20" i="227"/>
  <c r="O20" i="227"/>
  <c r="K20" i="227"/>
  <c r="I20" i="227"/>
  <c r="A20" i="227"/>
  <c r="V19" i="227"/>
  <c r="U19" i="227"/>
  <c r="Q19" i="227"/>
  <c r="P19" i="227"/>
  <c r="O19" i="227"/>
  <c r="K19" i="227"/>
  <c r="I19" i="227"/>
  <c r="A19" i="227"/>
  <c r="V18" i="227"/>
  <c r="U18" i="227"/>
  <c r="Q18" i="227"/>
  <c r="P18" i="227"/>
  <c r="O18" i="227"/>
  <c r="K18" i="227"/>
  <c r="I18" i="227"/>
  <c r="Y17" i="227"/>
  <c r="F88" i="228"/>
  <c r="F87" i="228"/>
  <c r="F86" i="228"/>
  <c r="F85" i="228"/>
  <c r="F84" i="228"/>
  <c r="F83" i="228"/>
  <c r="AA80" i="228"/>
  <c r="AA79" i="228"/>
  <c r="V79" i="228"/>
  <c r="U79" i="228"/>
  <c r="Q79" i="228"/>
  <c r="P79" i="228"/>
  <c r="O79" i="228"/>
  <c r="N79" i="228"/>
  <c r="M79" i="228"/>
  <c r="L79" i="228"/>
  <c r="K79" i="228"/>
  <c r="J79" i="228"/>
  <c r="I79" i="228"/>
  <c r="A79" i="228"/>
  <c r="AA78" i="228"/>
  <c r="V78" i="228"/>
  <c r="U78" i="228"/>
  <c r="Q78" i="228"/>
  <c r="P78" i="228"/>
  <c r="O78" i="228"/>
  <c r="N78" i="228"/>
  <c r="M78" i="228"/>
  <c r="L78" i="228"/>
  <c r="K78" i="228"/>
  <c r="J78" i="228"/>
  <c r="I78" i="228"/>
  <c r="A78" i="228"/>
  <c r="AA77" i="228"/>
  <c r="V77" i="228"/>
  <c r="U77" i="228"/>
  <c r="Q77" i="228"/>
  <c r="P77" i="228"/>
  <c r="O77" i="228"/>
  <c r="N77" i="228"/>
  <c r="M77" i="228"/>
  <c r="L77" i="228"/>
  <c r="K77" i="228"/>
  <c r="J77" i="228"/>
  <c r="I77" i="228"/>
  <c r="A77" i="228"/>
  <c r="AA76" i="228"/>
  <c r="V76" i="228"/>
  <c r="U76" i="228"/>
  <c r="Q76" i="228"/>
  <c r="P76" i="228"/>
  <c r="O76" i="228"/>
  <c r="N76" i="228"/>
  <c r="M76" i="228"/>
  <c r="L76" i="228"/>
  <c r="K76" i="228"/>
  <c r="J76" i="228"/>
  <c r="I76" i="228"/>
  <c r="A76" i="228"/>
  <c r="AA75" i="228"/>
  <c r="V75" i="228"/>
  <c r="U75" i="228"/>
  <c r="Q75" i="228"/>
  <c r="P75" i="228"/>
  <c r="O75" i="228"/>
  <c r="N75" i="228"/>
  <c r="M75" i="228"/>
  <c r="L75" i="228"/>
  <c r="K75" i="228"/>
  <c r="J75" i="228"/>
  <c r="I75" i="228"/>
  <c r="A75" i="228"/>
  <c r="AA74" i="228"/>
  <c r="V74" i="228"/>
  <c r="U74" i="228"/>
  <c r="Q74" i="228"/>
  <c r="P74" i="228"/>
  <c r="O74" i="228"/>
  <c r="N74" i="228"/>
  <c r="M74" i="228"/>
  <c r="L74" i="228"/>
  <c r="K74" i="228"/>
  <c r="J74" i="228"/>
  <c r="I74" i="228"/>
  <c r="A74" i="228"/>
  <c r="AA73" i="228"/>
  <c r="V73" i="228"/>
  <c r="U73" i="228"/>
  <c r="Q73" i="228"/>
  <c r="P73" i="228"/>
  <c r="O73" i="228"/>
  <c r="N73" i="228"/>
  <c r="M73" i="228"/>
  <c r="L73" i="228"/>
  <c r="K73" i="228"/>
  <c r="J73" i="228"/>
  <c r="I73" i="228"/>
  <c r="A73" i="228"/>
  <c r="AA72" i="228"/>
  <c r="V72" i="228"/>
  <c r="U72" i="228"/>
  <c r="Q72" i="228"/>
  <c r="P72" i="228"/>
  <c r="O72" i="228"/>
  <c r="N72" i="228"/>
  <c r="M72" i="228"/>
  <c r="L72" i="228"/>
  <c r="K72" i="228"/>
  <c r="J72" i="228"/>
  <c r="I72" i="228"/>
  <c r="A72" i="228"/>
  <c r="AA71" i="228"/>
  <c r="V71" i="228"/>
  <c r="U71" i="228"/>
  <c r="Q71" i="228"/>
  <c r="P71" i="228"/>
  <c r="O71" i="228"/>
  <c r="N71" i="228"/>
  <c r="M71" i="228"/>
  <c r="L71" i="228"/>
  <c r="K71" i="228"/>
  <c r="J71" i="228"/>
  <c r="I71" i="228"/>
  <c r="A71" i="228"/>
  <c r="AA70" i="228"/>
  <c r="V70" i="228"/>
  <c r="U70" i="228"/>
  <c r="Q70" i="228"/>
  <c r="P70" i="228"/>
  <c r="O70" i="228"/>
  <c r="N70" i="228"/>
  <c r="M70" i="228"/>
  <c r="L70" i="228"/>
  <c r="K70" i="228"/>
  <c r="J70" i="228"/>
  <c r="I70" i="228"/>
  <c r="A70" i="228"/>
  <c r="AA69" i="228"/>
  <c r="V69" i="228"/>
  <c r="U69" i="228"/>
  <c r="Q69" i="228"/>
  <c r="P69" i="228"/>
  <c r="O69" i="228"/>
  <c r="N69" i="228"/>
  <c r="M69" i="228"/>
  <c r="L69" i="228"/>
  <c r="K69" i="228"/>
  <c r="J69" i="228"/>
  <c r="I69" i="228"/>
  <c r="A69" i="228"/>
  <c r="AA68" i="228"/>
  <c r="V68" i="228"/>
  <c r="U68" i="228"/>
  <c r="Q68" i="228"/>
  <c r="P68" i="228"/>
  <c r="O68" i="228"/>
  <c r="N68" i="228"/>
  <c r="M68" i="228"/>
  <c r="L68" i="228"/>
  <c r="K68" i="228"/>
  <c r="J68" i="228"/>
  <c r="I68" i="228"/>
  <c r="A68" i="228"/>
  <c r="AA67" i="228"/>
  <c r="V67" i="228"/>
  <c r="U67" i="228"/>
  <c r="Q67" i="228"/>
  <c r="P67" i="228"/>
  <c r="O67" i="228"/>
  <c r="N67" i="228"/>
  <c r="M67" i="228"/>
  <c r="L67" i="228"/>
  <c r="K67" i="228"/>
  <c r="J67" i="228"/>
  <c r="I67" i="228"/>
  <c r="A67" i="228"/>
  <c r="AA66" i="228"/>
  <c r="V66" i="228"/>
  <c r="U66" i="228"/>
  <c r="Q66" i="228"/>
  <c r="P66" i="228"/>
  <c r="O66" i="228"/>
  <c r="N66" i="228"/>
  <c r="M66" i="228"/>
  <c r="L66" i="228"/>
  <c r="K66" i="228"/>
  <c r="J66" i="228"/>
  <c r="I66" i="228"/>
  <c r="A66" i="228"/>
  <c r="AA65" i="228"/>
  <c r="V65" i="228"/>
  <c r="U65" i="228"/>
  <c r="Q65" i="228"/>
  <c r="P65" i="228"/>
  <c r="O65" i="228"/>
  <c r="N65" i="228"/>
  <c r="M65" i="228"/>
  <c r="L65" i="228"/>
  <c r="K65" i="228"/>
  <c r="J65" i="228"/>
  <c r="I65" i="228"/>
  <c r="A65" i="228"/>
  <c r="AA64" i="228"/>
  <c r="V64" i="228"/>
  <c r="U64" i="228"/>
  <c r="Q64" i="228"/>
  <c r="P64" i="228"/>
  <c r="O64" i="228"/>
  <c r="N64" i="228"/>
  <c r="M64" i="228"/>
  <c r="L64" i="228"/>
  <c r="K64" i="228"/>
  <c r="J64" i="228"/>
  <c r="I64" i="228"/>
  <c r="A64" i="228"/>
  <c r="AA63" i="228"/>
  <c r="V63" i="228"/>
  <c r="U63" i="228"/>
  <c r="Q63" i="228"/>
  <c r="P63" i="228"/>
  <c r="O63" i="228"/>
  <c r="N63" i="228"/>
  <c r="M63" i="228"/>
  <c r="L63" i="228"/>
  <c r="K63" i="228"/>
  <c r="J63" i="228"/>
  <c r="I63" i="228"/>
  <c r="A63" i="228"/>
  <c r="AA62" i="228"/>
  <c r="V62" i="228"/>
  <c r="U62" i="228"/>
  <c r="Q62" i="228"/>
  <c r="P62" i="228"/>
  <c r="O62" i="228"/>
  <c r="N62" i="228"/>
  <c r="M62" i="228"/>
  <c r="L62" i="228"/>
  <c r="K62" i="228"/>
  <c r="J62" i="228"/>
  <c r="I62" i="228"/>
  <c r="A62" i="228"/>
  <c r="AA61" i="228"/>
  <c r="V61" i="228"/>
  <c r="U61" i="228"/>
  <c r="Q61" i="228"/>
  <c r="P61" i="228"/>
  <c r="O61" i="228"/>
  <c r="N61" i="228"/>
  <c r="M61" i="228"/>
  <c r="L61" i="228"/>
  <c r="K61" i="228"/>
  <c r="J61" i="228"/>
  <c r="I61" i="228"/>
  <c r="A61" i="228"/>
  <c r="AA60" i="228"/>
  <c r="V60" i="228"/>
  <c r="U60" i="228"/>
  <c r="Q60" i="228"/>
  <c r="P60" i="228"/>
  <c r="O60" i="228"/>
  <c r="N60" i="228"/>
  <c r="M60" i="228"/>
  <c r="L60" i="228"/>
  <c r="K60" i="228"/>
  <c r="J60" i="228"/>
  <c r="I60" i="228"/>
  <c r="A60" i="228"/>
  <c r="AA59" i="228"/>
  <c r="V59" i="228"/>
  <c r="U59" i="228"/>
  <c r="Q59" i="228"/>
  <c r="P59" i="228"/>
  <c r="O59" i="228"/>
  <c r="N59" i="228"/>
  <c r="M59" i="228"/>
  <c r="L59" i="228"/>
  <c r="K59" i="228"/>
  <c r="J59" i="228"/>
  <c r="I59" i="228"/>
  <c r="A59" i="228"/>
  <c r="AA58" i="228"/>
  <c r="V58" i="228"/>
  <c r="U58" i="228"/>
  <c r="Q58" i="228"/>
  <c r="P58" i="228"/>
  <c r="O58" i="228"/>
  <c r="N58" i="228"/>
  <c r="M58" i="228"/>
  <c r="L58" i="228"/>
  <c r="K58" i="228"/>
  <c r="J58" i="228"/>
  <c r="I58" i="228"/>
  <c r="A58" i="228"/>
  <c r="AA57" i="228"/>
  <c r="V57" i="228"/>
  <c r="U57" i="228"/>
  <c r="Q57" i="228"/>
  <c r="P57" i="228"/>
  <c r="O57" i="228"/>
  <c r="N57" i="228"/>
  <c r="M57" i="228"/>
  <c r="L57" i="228"/>
  <c r="K57" i="228"/>
  <c r="J57" i="228"/>
  <c r="I57" i="228"/>
  <c r="A57" i="228"/>
  <c r="AA56" i="228"/>
  <c r="V56" i="228"/>
  <c r="U56" i="228"/>
  <c r="Q56" i="228"/>
  <c r="P56" i="228"/>
  <c r="O56" i="228"/>
  <c r="N56" i="228"/>
  <c r="M56" i="228"/>
  <c r="L56" i="228"/>
  <c r="K56" i="228"/>
  <c r="J56" i="228"/>
  <c r="I56" i="228"/>
  <c r="A56" i="228"/>
  <c r="AA55" i="228"/>
  <c r="V55" i="228"/>
  <c r="U55" i="228"/>
  <c r="Q55" i="228"/>
  <c r="P55" i="228"/>
  <c r="O55" i="228"/>
  <c r="N55" i="228"/>
  <c r="M55" i="228"/>
  <c r="L55" i="228"/>
  <c r="K55" i="228"/>
  <c r="J55" i="228"/>
  <c r="I55" i="228"/>
  <c r="A55" i="228"/>
  <c r="AA54" i="228"/>
  <c r="V54" i="228"/>
  <c r="U54" i="228"/>
  <c r="Q54" i="228"/>
  <c r="P54" i="228"/>
  <c r="O54" i="228"/>
  <c r="N54" i="228"/>
  <c r="M54" i="228"/>
  <c r="L54" i="228"/>
  <c r="K54" i="228"/>
  <c r="J54" i="228"/>
  <c r="I54" i="228"/>
  <c r="A54" i="228"/>
  <c r="AA53" i="228"/>
  <c r="V53" i="228"/>
  <c r="U53" i="228"/>
  <c r="Q53" i="228"/>
  <c r="P53" i="228"/>
  <c r="O53" i="228"/>
  <c r="N53" i="228"/>
  <c r="M53" i="228"/>
  <c r="L53" i="228"/>
  <c r="K53" i="228"/>
  <c r="J53" i="228"/>
  <c r="I53" i="228"/>
  <c r="A53" i="228"/>
  <c r="AA52" i="228"/>
  <c r="V52" i="228"/>
  <c r="U52" i="228"/>
  <c r="Q52" i="228"/>
  <c r="P52" i="228"/>
  <c r="O52" i="228"/>
  <c r="N52" i="228"/>
  <c r="M52" i="228"/>
  <c r="L52" i="228"/>
  <c r="K52" i="228"/>
  <c r="J52" i="228"/>
  <c r="I52" i="228"/>
  <c r="A52" i="228"/>
  <c r="AA51" i="228"/>
  <c r="V51" i="228"/>
  <c r="U51" i="228"/>
  <c r="Q51" i="228"/>
  <c r="P51" i="228"/>
  <c r="O51" i="228"/>
  <c r="N51" i="228"/>
  <c r="M51" i="228"/>
  <c r="L51" i="228"/>
  <c r="K51" i="228"/>
  <c r="J51" i="228"/>
  <c r="I51" i="228"/>
  <c r="A51" i="228"/>
  <c r="AA50" i="228"/>
  <c r="V50" i="228"/>
  <c r="U50" i="228"/>
  <c r="Q50" i="228"/>
  <c r="P50" i="228"/>
  <c r="O50" i="228"/>
  <c r="N50" i="228"/>
  <c r="M50" i="228"/>
  <c r="L50" i="228"/>
  <c r="K50" i="228"/>
  <c r="J50" i="228"/>
  <c r="I50" i="228"/>
  <c r="A50" i="228"/>
  <c r="AA49" i="228"/>
  <c r="V49" i="228"/>
  <c r="U49" i="228"/>
  <c r="Q49" i="228"/>
  <c r="P49" i="228"/>
  <c r="O49" i="228"/>
  <c r="N49" i="228"/>
  <c r="M49" i="228"/>
  <c r="L49" i="228"/>
  <c r="K49" i="228"/>
  <c r="J49" i="228"/>
  <c r="I49" i="228"/>
  <c r="A49" i="228"/>
  <c r="AA48" i="228"/>
  <c r="V48" i="228"/>
  <c r="U48" i="228"/>
  <c r="Q48" i="228"/>
  <c r="P48" i="228"/>
  <c r="O48" i="228"/>
  <c r="N48" i="228"/>
  <c r="M48" i="228"/>
  <c r="L48" i="228"/>
  <c r="K48" i="228"/>
  <c r="J48" i="228"/>
  <c r="I48" i="228"/>
  <c r="A48" i="228"/>
  <c r="AA47" i="228"/>
  <c r="V47" i="228"/>
  <c r="U47" i="228"/>
  <c r="Q47" i="228"/>
  <c r="P47" i="228"/>
  <c r="O47" i="228"/>
  <c r="N47" i="228"/>
  <c r="M47" i="228"/>
  <c r="L47" i="228"/>
  <c r="K47" i="228"/>
  <c r="J47" i="228"/>
  <c r="I47" i="228"/>
  <c r="A47" i="228"/>
  <c r="AA46" i="228"/>
  <c r="Z46" i="228"/>
  <c r="V46" i="228"/>
  <c r="U46" i="228"/>
  <c r="Q46" i="228"/>
  <c r="P46" i="228"/>
  <c r="O46" i="228"/>
  <c r="N46" i="228"/>
  <c r="M46" i="228"/>
  <c r="L46" i="228"/>
  <c r="K46" i="228"/>
  <c r="J46" i="228"/>
  <c r="I46" i="228"/>
  <c r="A46" i="228"/>
  <c r="AA45" i="228"/>
  <c r="Z45" i="228"/>
  <c r="V45" i="228"/>
  <c r="U45" i="228"/>
  <c r="Q45" i="228"/>
  <c r="P45" i="228"/>
  <c r="O45" i="228"/>
  <c r="N45" i="228"/>
  <c r="M45" i="228"/>
  <c r="L45" i="228"/>
  <c r="K45" i="228"/>
  <c r="J45" i="228"/>
  <c r="I45" i="228"/>
  <c r="A45" i="228"/>
  <c r="AM44" i="228"/>
  <c r="AA44" i="228"/>
  <c r="Z44" i="228"/>
  <c r="V44" i="228"/>
  <c r="U44" i="228"/>
  <c r="Q44" i="228"/>
  <c r="P44" i="228"/>
  <c r="O44" i="228"/>
  <c r="N44" i="228"/>
  <c r="M44" i="228"/>
  <c r="L44" i="228"/>
  <c r="K44" i="228"/>
  <c r="J44" i="228"/>
  <c r="I44" i="228"/>
  <c r="A44" i="228"/>
  <c r="AM43" i="228"/>
  <c r="AA43" i="228"/>
  <c r="Z43" i="228"/>
  <c r="V43" i="228"/>
  <c r="U43" i="228"/>
  <c r="Q43" i="228"/>
  <c r="P43" i="228"/>
  <c r="O43" i="228"/>
  <c r="N43" i="228"/>
  <c r="M43" i="228"/>
  <c r="L43" i="228"/>
  <c r="K43" i="228"/>
  <c r="J43" i="228"/>
  <c r="I43" i="228"/>
  <c r="A43" i="228"/>
  <c r="AM42" i="228"/>
  <c r="AA42" i="228"/>
  <c r="Z42" i="228"/>
  <c r="V42" i="228"/>
  <c r="U42" i="228"/>
  <c r="Q42" i="228"/>
  <c r="P42" i="228"/>
  <c r="O42" i="228"/>
  <c r="N42" i="228"/>
  <c r="M42" i="228"/>
  <c r="L42" i="228"/>
  <c r="K42" i="228"/>
  <c r="J42" i="228"/>
  <c r="I42" i="228"/>
  <c r="A42" i="228"/>
  <c r="AM41" i="228"/>
  <c r="AA41" i="228"/>
  <c r="V41" i="228"/>
  <c r="U41" i="228"/>
  <c r="Q41" i="228"/>
  <c r="P41" i="228"/>
  <c r="O41" i="228"/>
  <c r="N41" i="228"/>
  <c r="M41" i="228"/>
  <c r="L41" i="228"/>
  <c r="K41" i="228"/>
  <c r="J41" i="228"/>
  <c r="I41" i="228"/>
  <c r="A41" i="228"/>
  <c r="AM40" i="228"/>
  <c r="AA40" i="228"/>
  <c r="V40" i="228"/>
  <c r="U40" i="228"/>
  <c r="Q40" i="228"/>
  <c r="P40" i="228"/>
  <c r="O40" i="228"/>
  <c r="N40" i="228"/>
  <c r="M40" i="228"/>
  <c r="L40" i="228"/>
  <c r="K40" i="228"/>
  <c r="J40" i="228"/>
  <c r="I40" i="228"/>
  <c r="A40" i="228"/>
  <c r="AM39" i="228"/>
  <c r="AA39" i="228"/>
  <c r="Z39" i="228"/>
  <c r="V39" i="228"/>
  <c r="U39" i="228"/>
  <c r="Q39" i="228"/>
  <c r="P39" i="228"/>
  <c r="O39" i="228"/>
  <c r="N39" i="228"/>
  <c r="M39" i="228"/>
  <c r="L39" i="228"/>
  <c r="K39" i="228"/>
  <c r="J39" i="228"/>
  <c r="I39" i="228"/>
  <c r="A39" i="228"/>
  <c r="B39" i="228" s="1"/>
  <c r="AM38" i="228"/>
  <c r="AA38" i="228"/>
  <c r="Z38" i="228"/>
  <c r="V38" i="228"/>
  <c r="U38" i="228"/>
  <c r="Q38" i="228"/>
  <c r="P38" i="228"/>
  <c r="O38" i="228"/>
  <c r="N38" i="228"/>
  <c r="M38" i="228"/>
  <c r="L38" i="228"/>
  <c r="K38" i="228"/>
  <c r="J38" i="228"/>
  <c r="I38" i="228"/>
  <c r="A38" i="228"/>
  <c r="AA37" i="228"/>
  <c r="V37" i="228"/>
  <c r="U37" i="228"/>
  <c r="Q37" i="228"/>
  <c r="P37" i="228"/>
  <c r="O37" i="228"/>
  <c r="N37" i="228"/>
  <c r="M37" i="228"/>
  <c r="L37" i="228"/>
  <c r="K37" i="228"/>
  <c r="J37" i="228"/>
  <c r="I37" i="228"/>
  <c r="A37" i="228"/>
  <c r="AA36" i="228"/>
  <c r="V36" i="228"/>
  <c r="U36" i="228"/>
  <c r="Q36" i="228"/>
  <c r="P36" i="228"/>
  <c r="O36" i="228"/>
  <c r="N36" i="228"/>
  <c r="M36" i="228"/>
  <c r="L36" i="228"/>
  <c r="K36" i="228"/>
  <c r="J36" i="228"/>
  <c r="I36" i="228"/>
  <c r="A36" i="228"/>
  <c r="AA35" i="228"/>
  <c r="V35" i="228"/>
  <c r="U35" i="228"/>
  <c r="Q35" i="228"/>
  <c r="P35" i="228"/>
  <c r="O35" i="228"/>
  <c r="N35" i="228"/>
  <c r="M35" i="228"/>
  <c r="L35" i="228"/>
  <c r="K35" i="228"/>
  <c r="J35" i="228"/>
  <c r="I35" i="228"/>
  <c r="A35" i="228"/>
  <c r="AA34" i="228"/>
  <c r="V34" i="228"/>
  <c r="U34" i="228"/>
  <c r="Q34" i="228"/>
  <c r="P34" i="228"/>
  <c r="O34" i="228"/>
  <c r="N34" i="228"/>
  <c r="M34" i="228"/>
  <c r="L34" i="228"/>
  <c r="K34" i="228"/>
  <c r="J34" i="228"/>
  <c r="I34" i="228"/>
  <c r="A34" i="228"/>
  <c r="AA33" i="228"/>
  <c r="V33" i="228"/>
  <c r="U33" i="228"/>
  <c r="Q33" i="228"/>
  <c r="P33" i="228"/>
  <c r="O33" i="228"/>
  <c r="N33" i="228"/>
  <c r="M33" i="228"/>
  <c r="L33" i="228"/>
  <c r="K33" i="228"/>
  <c r="J33" i="228"/>
  <c r="I33" i="228"/>
  <c r="A33" i="228"/>
  <c r="AA32" i="228"/>
  <c r="Y32" i="228"/>
  <c r="V32" i="228"/>
  <c r="U32" i="228"/>
  <c r="Q32" i="228"/>
  <c r="P32" i="228"/>
  <c r="O32" i="228"/>
  <c r="N32" i="228"/>
  <c r="M32" i="228"/>
  <c r="L32" i="228"/>
  <c r="K32" i="228"/>
  <c r="J32" i="228"/>
  <c r="I32" i="228"/>
  <c r="A32" i="228"/>
  <c r="AA31" i="228"/>
  <c r="V31" i="228"/>
  <c r="U31" i="228"/>
  <c r="Q31" i="228"/>
  <c r="P31" i="228"/>
  <c r="O31" i="228"/>
  <c r="N31" i="228"/>
  <c r="M31" i="228"/>
  <c r="L31" i="228"/>
  <c r="K31" i="228"/>
  <c r="J31" i="228"/>
  <c r="I31" i="228"/>
  <c r="A31" i="228"/>
  <c r="AA30" i="228"/>
  <c r="V30" i="228"/>
  <c r="U30" i="228"/>
  <c r="Q30" i="228"/>
  <c r="P30" i="228"/>
  <c r="O30" i="228"/>
  <c r="N30" i="228"/>
  <c r="M30" i="228"/>
  <c r="L30" i="228"/>
  <c r="K30" i="228"/>
  <c r="J30" i="228"/>
  <c r="I30" i="228"/>
  <c r="A30" i="228"/>
  <c r="B31" i="228" s="1"/>
  <c r="AA29" i="228"/>
  <c r="V29" i="228"/>
  <c r="U29" i="228"/>
  <c r="Q29" i="228"/>
  <c r="P29" i="228"/>
  <c r="O29" i="228"/>
  <c r="N29" i="228"/>
  <c r="M29" i="228"/>
  <c r="L29" i="228"/>
  <c r="K29" i="228"/>
  <c r="J29" i="228"/>
  <c r="I29" i="228"/>
  <c r="B29" i="228"/>
  <c r="V23" i="228"/>
  <c r="U23" i="228"/>
  <c r="Q23" i="228"/>
  <c r="P23" i="228"/>
  <c r="O23" i="228"/>
  <c r="K23" i="228"/>
  <c r="I23" i="228"/>
  <c r="A23" i="228"/>
  <c r="V22" i="228"/>
  <c r="U22" i="228"/>
  <c r="Q22" i="228"/>
  <c r="P22" i="228"/>
  <c r="O22" i="228"/>
  <c r="K22" i="228"/>
  <c r="I22" i="228"/>
  <c r="A22" i="228"/>
  <c r="V21" i="228"/>
  <c r="U21" i="228"/>
  <c r="Q21" i="228"/>
  <c r="P21" i="228"/>
  <c r="O21" i="228"/>
  <c r="K21" i="228"/>
  <c r="I21" i="228"/>
  <c r="R21" i="228" s="1"/>
  <c r="A21" i="228"/>
  <c r="V20" i="228"/>
  <c r="U20" i="228"/>
  <c r="Q20" i="228"/>
  <c r="P20" i="228"/>
  <c r="O20" i="228"/>
  <c r="K20" i="228"/>
  <c r="I20" i="228"/>
  <c r="A20" i="228"/>
  <c r="V19" i="228"/>
  <c r="U19" i="228"/>
  <c r="Q19" i="228"/>
  <c r="P19" i="228"/>
  <c r="O19" i="228"/>
  <c r="K19" i="228"/>
  <c r="I19" i="228"/>
  <c r="A19" i="228"/>
  <c r="V18" i="228"/>
  <c r="U18" i="228"/>
  <c r="Q18" i="228"/>
  <c r="P18" i="228"/>
  <c r="O18" i="228"/>
  <c r="K18" i="228"/>
  <c r="I18" i="228"/>
  <c r="Y17" i="228"/>
  <c r="F88" i="229"/>
  <c r="F87" i="229"/>
  <c r="F86" i="229"/>
  <c r="F85" i="229"/>
  <c r="F84" i="229"/>
  <c r="F83" i="229"/>
  <c r="AA80" i="229"/>
  <c r="AA79" i="229"/>
  <c r="V79" i="229"/>
  <c r="U79" i="229"/>
  <c r="Q79" i="229"/>
  <c r="P79" i="229"/>
  <c r="O79" i="229"/>
  <c r="N79" i="229"/>
  <c r="M79" i="229"/>
  <c r="L79" i="229"/>
  <c r="K79" i="229"/>
  <c r="J79" i="229"/>
  <c r="I79" i="229"/>
  <c r="A79" i="229"/>
  <c r="AA78" i="229"/>
  <c r="V78" i="229"/>
  <c r="U78" i="229"/>
  <c r="Q78" i="229"/>
  <c r="P78" i="229"/>
  <c r="O78" i="229"/>
  <c r="N78" i="229"/>
  <c r="M78" i="229"/>
  <c r="L78" i="229"/>
  <c r="K78" i="229"/>
  <c r="J78" i="229"/>
  <c r="I78" i="229"/>
  <c r="A78" i="229"/>
  <c r="AA77" i="229"/>
  <c r="V77" i="229"/>
  <c r="U77" i="229"/>
  <c r="Q77" i="229"/>
  <c r="P77" i="229"/>
  <c r="O77" i="229"/>
  <c r="N77" i="229"/>
  <c r="M77" i="229"/>
  <c r="L77" i="229"/>
  <c r="K77" i="229"/>
  <c r="J77" i="229"/>
  <c r="I77" i="229"/>
  <c r="A77" i="229"/>
  <c r="AA76" i="229"/>
  <c r="V76" i="229"/>
  <c r="U76" i="229"/>
  <c r="Q76" i="229"/>
  <c r="P76" i="229"/>
  <c r="O76" i="229"/>
  <c r="N76" i="229"/>
  <c r="M76" i="229"/>
  <c r="L76" i="229"/>
  <c r="K76" i="229"/>
  <c r="J76" i="229"/>
  <c r="I76" i="229"/>
  <c r="A76" i="229"/>
  <c r="AA75" i="229"/>
  <c r="V75" i="229"/>
  <c r="U75" i="229"/>
  <c r="Q75" i="229"/>
  <c r="P75" i="229"/>
  <c r="O75" i="229"/>
  <c r="N75" i="229"/>
  <c r="M75" i="229"/>
  <c r="L75" i="229"/>
  <c r="K75" i="229"/>
  <c r="J75" i="229"/>
  <c r="I75" i="229"/>
  <c r="A75" i="229"/>
  <c r="AA74" i="229"/>
  <c r="V74" i="229"/>
  <c r="U74" i="229"/>
  <c r="Q74" i="229"/>
  <c r="P74" i="229"/>
  <c r="O74" i="229"/>
  <c r="N74" i="229"/>
  <c r="M74" i="229"/>
  <c r="L74" i="229"/>
  <c r="K74" i="229"/>
  <c r="J74" i="229"/>
  <c r="I74" i="229"/>
  <c r="A74" i="229"/>
  <c r="AA73" i="229"/>
  <c r="V73" i="229"/>
  <c r="U73" i="229"/>
  <c r="Q73" i="229"/>
  <c r="P73" i="229"/>
  <c r="O73" i="229"/>
  <c r="N73" i="229"/>
  <c r="M73" i="229"/>
  <c r="L73" i="229"/>
  <c r="K73" i="229"/>
  <c r="J73" i="229"/>
  <c r="I73" i="229"/>
  <c r="A73" i="229"/>
  <c r="AA72" i="229"/>
  <c r="V72" i="229"/>
  <c r="U72" i="229"/>
  <c r="Q72" i="229"/>
  <c r="P72" i="229"/>
  <c r="O72" i="229"/>
  <c r="N72" i="229"/>
  <c r="M72" i="229"/>
  <c r="L72" i="229"/>
  <c r="K72" i="229"/>
  <c r="J72" i="229"/>
  <c r="I72" i="229"/>
  <c r="A72" i="229"/>
  <c r="AA71" i="229"/>
  <c r="V71" i="229"/>
  <c r="U71" i="229"/>
  <c r="Q71" i="229"/>
  <c r="P71" i="229"/>
  <c r="O71" i="229"/>
  <c r="N71" i="229"/>
  <c r="M71" i="229"/>
  <c r="L71" i="229"/>
  <c r="K71" i="229"/>
  <c r="J71" i="229"/>
  <c r="I71" i="229"/>
  <c r="A71" i="229"/>
  <c r="AA70" i="229"/>
  <c r="V70" i="229"/>
  <c r="U70" i="229"/>
  <c r="Q70" i="229"/>
  <c r="P70" i="229"/>
  <c r="O70" i="229"/>
  <c r="N70" i="229"/>
  <c r="M70" i="229"/>
  <c r="L70" i="229"/>
  <c r="K70" i="229"/>
  <c r="J70" i="229"/>
  <c r="I70" i="229"/>
  <c r="A70" i="229"/>
  <c r="B70" i="229" s="1"/>
  <c r="AA69" i="229"/>
  <c r="V69" i="229"/>
  <c r="U69" i="229"/>
  <c r="Q69" i="229"/>
  <c r="P69" i="229"/>
  <c r="O69" i="229"/>
  <c r="N69" i="229"/>
  <c r="M69" i="229"/>
  <c r="L69" i="229"/>
  <c r="K69" i="229"/>
  <c r="J69" i="229"/>
  <c r="I69" i="229"/>
  <c r="A69" i="229"/>
  <c r="AA68" i="229"/>
  <c r="V68" i="229"/>
  <c r="U68" i="229"/>
  <c r="Q68" i="229"/>
  <c r="P68" i="229"/>
  <c r="O68" i="229"/>
  <c r="N68" i="229"/>
  <c r="M68" i="229"/>
  <c r="L68" i="229"/>
  <c r="K68" i="229"/>
  <c r="J68" i="229"/>
  <c r="I68" i="229"/>
  <c r="A68" i="229"/>
  <c r="AA67" i="229"/>
  <c r="V67" i="229"/>
  <c r="U67" i="229"/>
  <c r="Q67" i="229"/>
  <c r="P67" i="229"/>
  <c r="O67" i="229"/>
  <c r="N67" i="229"/>
  <c r="M67" i="229"/>
  <c r="L67" i="229"/>
  <c r="K67" i="229"/>
  <c r="J67" i="229"/>
  <c r="I67" i="229"/>
  <c r="A67" i="229"/>
  <c r="AA66" i="229"/>
  <c r="V66" i="229"/>
  <c r="U66" i="229"/>
  <c r="Q66" i="229"/>
  <c r="P66" i="229"/>
  <c r="O66" i="229"/>
  <c r="N66" i="229"/>
  <c r="M66" i="229"/>
  <c r="L66" i="229"/>
  <c r="K66" i="229"/>
  <c r="J66" i="229"/>
  <c r="I66" i="229"/>
  <c r="A66" i="229"/>
  <c r="AA65" i="229"/>
  <c r="V65" i="229"/>
  <c r="U65" i="229"/>
  <c r="Q65" i="229"/>
  <c r="P65" i="229"/>
  <c r="O65" i="229"/>
  <c r="N65" i="229"/>
  <c r="M65" i="229"/>
  <c r="L65" i="229"/>
  <c r="K65" i="229"/>
  <c r="J65" i="229"/>
  <c r="I65" i="229"/>
  <c r="A65" i="229"/>
  <c r="AA64" i="229"/>
  <c r="V64" i="229"/>
  <c r="U64" i="229"/>
  <c r="Q64" i="229"/>
  <c r="P64" i="229"/>
  <c r="O64" i="229"/>
  <c r="N64" i="229"/>
  <c r="M64" i="229"/>
  <c r="L64" i="229"/>
  <c r="K64" i="229"/>
  <c r="J64" i="229"/>
  <c r="I64" i="229"/>
  <c r="A64" i="229"/>
  <c r="AA63" i="229"/>
  <c r="V63" i="229"/>
  <c r="U63" i="229"/>
  <c r="Q63" i="229"/>
  <c r="P63" i="229"/>
  <c r="O63" i="229"/>
  <c r="N63" i="229"/>
  <c r="M63" i="229"/>
  <c r="L63" i="229"/>
  <c r="K63" i="229"/>
  <c r="J63" i="229"/>
  <c r="I63" i="229"/>
  <c r="A63" i="229"/>
  <c r="AA62" i="229"/>
  <c r="V62" i="229"/>
  <c r="U62" i="229"/>
  <c r="Q62" i="229"/>
  <c r="P62" i="229"/>
  <c r="O62" i="229"/>
  <c r="N62" i="229"/>
  <c r="M62" i="229"/>
  <c r="L62" i="229"/>
  <c r="K62" i="229"/>
  <c r="J62" i="229"/>
  <c r="I62" i="229"/>
  <c r="A62" i="229"/>
  <c r="B62" i="229" s="1"/>
  <c r="AA61" i="229"/>
  <c r="V61" i="229"/>
  <c r="U61" i="229"/>
  <c r="Q61" i="229"/>
  <c r="P61" i="229"/>
  <c r="O61" i="229"/>
  <c r="N61" i="229"/>
  <c r="M61" i="229"/>
  <c r="L61" i="229"/>
  <c r="K61" i="229"/>
  <c r="J61" i="229"/>
  <c r="I61" i="229"/>
  <c r="A61" i="229"/>
  <c r="AA60" i="229"/>
  <c r="V60" i="229"/>
  <c r="U60" i="229"/>
  <c r="Q60" i="229"/>
  <c r="P60" i="229"/>
  <c r="O60" i="229"/>
  <c r="N60" i="229"/>
  <c r="M60" i="229"/>
  <c r="L60" i="229"/>
  <c r="K60" i="229"/>
  <c r="J60" i="229"/>
  <c r="I60" i="229"/>
  <c r="A60" i="229"/>
  <c r="AA59" i="229"/>
  <c r="V59" i="229"/>
  <c r="U59" i="229"/>
  <c r="Q59" i="229"/>
  <c r="P59" i="229"/>
  <c r="O59" i="229"/>
  <c r="N59" i="229"/>
  <c r="M59" i="229"/>
  <c r="L59" i="229"/>
  <c r="K59" i="229"/>
  <c r="J59" i="229"/>
  <c r="I59" i="229"/>
  <c r="A59" i="229"/>
  <c r="AA58" i="229"/>
  <c r="V58" i="229"/>
  <c r="U58" i="229"/>
  <c r="Q58" i="229"/>
  <c r="P58" i="229"/>
  <c r="O58" i="229"/>
  <c r="N58" i="229"/>
  <c r="M58" i="229"/>
  <c r="L58" i="229"/>
  <c r="K58" i="229"/>
  <c r="J58" i="229"/>
  <c r="I58" i="229"/>
  <c r="A58" i="229"/>
  <c r="AA57" i="229"/>
  <c r="V57" i="229"/>
  <c r="U57" i="229"/>
  <c r="Q57" i="229"/>
  <c r="P57" i="229"/>
  <c r="O57" i="229"/>
  <c r="N57" i="229"/>
  <c r="M57" i="229"/>
  <c r="L57" i="229"/>
  <c r="K57" i="229"/>
  <c r="J57" i="229"/>
  <c r="I57" i="229"/>
  <c r="A57" i="229"/>
  <c r="B57" i="229" s="1"/>
  <c r="AA56" i="229"/>
  <c r="V56" i="229"/>
  <c r="U56" i="229"/>
  <c r="Q56" i="229"/>
  <c r="P56" i="229"/>
  <c r="O56" i="229"/>
  <c r="N56" i="229"/>
  <c r="M56" i="229"/>
  <c r="L56" i="229"/>
  <c r="K56" i="229"/>
  <c r="J56" i="229"/>
  <c r="I56" i="229"/>
  <c r="A56" i="229"/>
  <c r="AA55" i="229"/>
  <c r="V55" i="229"/>
  <c r="U55" i="229"/>
  <c r="Q55" i="229"/>
  <c r="P55" i="229"/>
  <c r="O55" i="229"/>
  <c r="N55" i="229"/>
  <c r="M55" i="229"/>
  <c r="L55" i="229"/>
  <c r="K55" i="229"/>
  <c r="J55" i="229"/>
  <c r="I55" i="229"/>
  <c r="A55" i="229"/>
  <c r="AA54" i="229"/>
  <c r="V54" i="229"/>
  <c r="U54" i="229"/>
  <c r="Q54" i="229"/>
  <c r="P54" i="229"/>
  <c r="O54" i="229"/>
  <c r="N54" i="229"/>
  <c r="M54" i="229"/>
  <c r="L54" i="229"/>
  <c r="K54" i="229"/>
  <c r="J54" i="229"/>
  <c r="I54" i="229"/>
  <c r="A54" i="229"/>
  <c r="B54" i="229" s="1"/>
  <c r="AA53" i="229"/>
  <c r="V53" i="229"/>
  <c r="U53" i="229"/>
  <c r="Q53" i="229"/>
  <c r="P53" i="229"/>
  <c r="O53" i="229"/>
  <c r="N53" i="229"/>
  <c r="M53" i="229"/>
  <c r="L53" i="229"/>
  <c r="K53" i="229"/>
  <c r="J53" i="229"/>
  <c r="I53" i="229"/>
  <c r="A53" i="229"/>
  <c r="AA52" i="229"/>
  <c r="V52" i="229"/>
  <c r="U52" i="229"/>
  <c r="Q52" i="229"/>
  <c r="P52" i="229"/>
  <c r="O52" i="229"/>
  <c r="N52" i="229"/>
  <c r="M52" i="229"/>
  <c r="L52" i="229"/>
  <c r="K52" i="229"/>
  <c r="J52" i="229"/>
  <c r="I52" i="229"/>
  <c r="A52" i="229"/>
  <c r="AA51" i="229"/>
  <c r="V51" i="229"/>
  <c r="U51" i="229"/>
  <c r="Q51" i="229"/>
  <c r="P51" i="229"/>
  <c r="O51" i="229"/>
  <c r="N51" i="229"/>
  <c r="M51" i="229"/>
  <c r="L51" i="229"/>
  <c r="K51" i="229"/>
  <c r="J51" i="229"/>
  <c r="I51" i="229"/>
  <c r="A51" i="229"/>
  <c r="AA50" i="229"/>
  <c r="V50" i="229"/>
  <c r="U50" i="229"/>
  <c r="Q50" i="229"/>
  <c r="P50" i="229"/>
  <c r="O50" i="229"/>
  <c r="N50" i="229"/>
  <c r="M50" i="229"/>
  <c r="L50" i="229"/>
  <c r="K50" i="229"/>
  <c r="J50" i="229"/>
  <c r="I50" i="229"/>
  <c r="A50" i="229"/>
  <c r="AA49" i="229"/>
  <c r="V49" i="229"/>
  <c r="U49" i="229"/>
  <c r="Q49" i="229"/>
  <c r="P49" i="229"/>
  <c r="O49" i="229"/>
  <c r="N49" i="229"/>
  <c r="M49" i="229"/>
  <c r="L49" i="229"/>
  <c r="K49" i="229"/>
  <c r="J49" i="229"/>
  <c r="I49" i="229"/>
  <c r="A49" i="229"/>
  <c r="B49" i="229" s="1"/>
  <c r="AA48" i="229"/>
  <c r="V48" i="229"/>
  <c r="U48" i="229"/>
  <c r="Q48" i="229"/>
  <c r="P48" i="229"/>
  <c r="O48" i="229"/>
  <c r="N48" i="229"/>
  <c r="M48" i="229"/>
  <c r="L48" i="229"/>
  <c r="K48" i="229"/>
  <c r="J48" i="229"/>
  <c r="I48" i="229"/>
  <c r="A48" i="229"/>
  <c r="B48" i="229" s="1"/>
  <c r="AA47" i="229"/>
  <c r="V47" i="229"/>
  <c r="U47" i="229"/>
  <c r="Q47" i="229"/>
  <c r="P47" i="229"/>
  <c r="O47" i="229"/>
  <c r="N47" i="229"/>
  <c r="M47" i="229"/>
  <c r="L47" i="229"/>
  <c r="K47" i="229"/>
  <c r="J47" i="229"/>
  <c r="I47" i="229"/>
  <c r="A47" i="229"/>
  <c r="AA46" i="229"/>
  <c r="Z46" i="229"/>
  <c r="V46" i="229"/>
  <c r="U46" i="229"/>
  <c r="Q46" i="229"/>
  <c r="P46" i="229"/>
  <c r="O46" i="229"/>
  <c r="N46" i="229"/>
  <c r="M46" i="229"/>
  <c r="L46" i="229"/>
  <c r="K46" i="229"/>
  <c r="J46" i="229"/>
  <c r="I46" i="229"/>
  <c r="A46" i="229"/>
  <c r="B46" i="229" s="1"/>
  <c r="AA45" i="229"/>
  <c r="Z45" i="229"/>
  <c r="V45" i="229"/>
  <c r="U45" i="229"/>
  <c r="Q45" i="229"/>
  <c r="P45" i="229"/>
  <c r="O45" i="229"/>
  <c r="N45" i="229"/>
  <c r="M45" i="229"/>
  <c r="L45" i="229"/>
  <c r="K45" i="229"/>
  <c r="J45" i="229"/>
  <c r="I45" i="229"/>
  <c r="A45" i="229"/>
  <c r="AM44" i="229"/>
  <c r="AA44" i="229"/>
  <c r="Z44" i="229"/>
  <c r="V44" i="229"/>
  <c r="U44" i="229"/>
  <c r="Q44" i="229"/>
  <c r="P44" i="229"/>
  <c r="O44" i="229"/>
  <c r="N44" i="229"/>
  <c r="M44" i="229"/>
  <c r="L44" i="229"/>
  <c r="K44" i="229"/>
  <c r="J44" i="229"/>
  <c r="I44" i="229"/>
  <c r="A44" i="229"/>
  <c r="AM43" i="229"/>
  <c r="AA43" i="229"/>
  <c r="Z43" i="229"/>
  <c r="V43" i="229"/>
  <c r="U43" i="229"/>
  <c r="Q43" i="229"/>
  <c r="P43" i="229"/>
  <c r="O43" i="229"/>
  <c r="N43" i="229"/>
  <c r="M43" i="229"/>
  <c r="L43" i="229"/>
  <c r="K43" i="229"/>
  <c r="J43" i="229"/>
  <c r="I43" i="229"/>
  <c r="A43" i="229"/>
  <c r="AM42" i="229"/>
  <c r="AA42" i="229"/>
  <c r="Z42" i="229"/>
  <c r="V42" i="229"/>
  <c r="U42" i="229"/>
  <c r="Q42" i="229"/>
  <c r="P42" i="229"/>
  <c r="O42" i="229"/>
  <c r="N42" i="229"/>
  <c r="M42" i="229"/>
  <c r="L42" i="229"/>
  <c r="K42" i="229"/>
  <c r="J42" i="229"/>
  <c r="I42" i="229"/>
  <c r="A42" i="229"/>
  <c r="AM41" i="229"/>
  <c r="AA41" i="229"/>
  <c r="V41" i="229"/>
  <c r="U41" i="229"/>
  <c r="Q41" i="229"/>
  <c r="P41" i="229"/>
  <c r="O41" i="229"/>
  <c r="N41" i="229"/>
  <c r="M41" i="229"/>
  <c r="L41" i="229"/>
  <c r="K41" i="229"/>
  <c r="J41" i="229"/>
  <c r="I41" i="229"/>
  <c r="A41" i="229"/>
  <c r="AM40" i="229"/>
  <c r="AA40" i="229"/>
  <c r="V40" i="229"/>
  <c r="U40" i="229"/>
  <c r="Q40" i="229"/>
  <c r="P40" i="229"/>
  <c r="O40" i="229"/>
  <c r="N40" i="229"/>
  <c r="M40" i="229"/>
  <c r="L40" i="229"/>
  <c r="K40" i="229"/>
  <c r="J40" i="229"/>
  <c r="I40" i="229"/>
  <c r="A40" i="229"/>
  <c r="B40" i="229" s="1"/>
  <c r="AM39" i="229"/>
  <c r="AA39" i="229"/>
  <c r="Z39" i="229"/>
  <c r="V39" i="229"/>
  <c r="U39" i="229"/>
  <c r="Q39" i="229"/>
  <c r="P39" i="229"/>
  <c r="O39" i="229"/>
  <c r="N39" i="229"/>
  <c r="M39" i="229"/>
  <c r="L39" i="229"/>
  <c r="K39" i="229"/>
  <c r="J39" i="229"/>
  <c r="I39" i="229"/>
  <c r="A39" i="229"/>
  <c r="AM38" i="229"/>
  <c r="AA38" i="229"/>
  <c r="Z38" i="229"/>
  <c r="V38" i="229"/>
  <c r="U38" i="229"/>
  <c r="Q38" i="229"/>
  <c r="P38" i="229"/>
  <c r="O38" i="229"/>
  <c r="N38" i="229"/>
  <c r="M38" i="229"/>
  <c r="L38" i="229"/>
  <c r="K38" i="229"/>
  <c r="J38" i="229"/>
  <c r="I38" i="229"/>
  <c r="A38" i="229"/>
  <c r="AA37" i="229"/>
  <c r="V37" i="229"/>
  <c r="U37" i="229"/>
  <c r="Q37" i="229"/>
  <c r="P37" i="229"/>
  <c r="O37" i="229"/>
  <c r="N37" i="229"/>
  <c r="M37" i="229"/>
  <c r="L37" i="229"/>
  <c r="K37" i="229"/>
  <c r="J37" i="229"/>
  <c r="I37" i="229"/>
  <c r="A37" i="229"/>
  <c r="AA36" i="229"/>
  <c r="V36" i="229"/>
  <c r="U36" i="229"/>
  <c r="Q36" i="229"/>
  <c r="P36" i="229"/>
  <c r="O36" i="229"/>
  <c r="N36" i="229"/>
  <c r="M36" i="229"/>
  <c r="L36" i="229"/>
  <c r="K36" i="229"/>
  <c r="J36" i="229"/>
  <c r="I36" i="229"/>
  <c r="A36" i="229"/>
  <c r="AA35" i="229"/>
  <c r="V35" i="229"/>
  <c r="U35" i="229"/>
  <c r="Q35" i="229"/>
  <c r="P35" i="229"/>
  <c r="O35" i="229"/>
  <c r="N35" i="229"/>
  <c r="M35" i="229"/>
  <c r="L35" i="229"/>
  <c r="K35" i="229"/>
  <c r="J35" i="229"/>
  <c r="I35" i="229"/>
  <c r="A35" i="229"/>
  <c r="AA34" i="229"/>
  <c r="V34" i="229"/>
  <c r="U34" i="229"/>
  <c r="Q34" i="229"/>
  <c r="P34" i="229"/>
  <c r="O34" i="229"/>
  <c r="N34" i="229"/>
  <c r="M34" i="229"/>
  <c r="L34" i="229"/>
  <c r="K34" i="229"/>
  <c r="J34" i="229"/>
  <c r="I34" i="229"/>
  <c r="A34" i="229"/>
  <c r="AA33" i="229"/>
  <c r="V33" i="229"/>
  <c r="U33" i="229"/>
  <c r="Q33" i="229"/>
  <c r="P33" i="229"/>
  <c r="O33" i="229"/>
  <c r="N33" i="229"/>
  <c r="M33" i="229"/>
  <c r="L33" i="229"/>
  <c r="K33" i="229"/>
  <c r="J33" i="229"/>
  <c r="I33" i="229"/>
  <c r="A33" i="229"/>
  <c r="AA32" i="229"/>
  <c r="Y32" i="229"/>
  <c r="V32" i="229"/>
  <c r="U32" i="229"/>
  <c r="Q32" i="229"/>
  <c r="P32" i="229"/>
  <c r="O32" i="229"/>
  <c r="N32" i="229"/>
  <c r="M32" i="229"/>
  <c r="L32" i="229"/>
  <c r="K32" i="229"/>
  <c r="J32" i="229"/>
  <c r="I32" i="229"/>
  <c r="A32" i="229"/>
  <c r="AA31" i="229"/>
  <c r="V31" i="229"/>
  <c r="U31" i="229"/>
  <c r="Q31" i="229"/>
  <c r="P31" i="229"/>
  <c r="O31" i="229"/>
  <c r="N31" i="229"/>
  <c r="M31" i="229"/>
  <c r="L31" i="229"/>
  <c r="K31" i="229"/>
  <c r="J31" i="229"/>
  <c r="I31" i="229"/>
  <c r="A31" i="229"/>
  <c r="AA30" i="229"/>
  <c r="V30" i="229"/>
  <c r="U30" i="229"/>
  <c r="Q30" i="229"/>
  <c r="P30" i="229"/>
  <c r="O30" i="229"/>
  <c r="N30" i="229"/>
  <c r="M30" i="229"/>
  <c r="L30" i="229"/>
  <c r="K30" i="229"/>
  <c r="J30" i="229"/>
  <c r="I30" i="229"/>
  <c r="A30" i="229"/>
  <c r="AA29" i="229"/>
  <c r="V29" i="229"/>
  <c r="U29" i="229"/>
  <c r="Q29" i="229"/>
  <c r="P29" i="229"/>
  <c r="O29" i="229"/>
  <c r="N29" i="229"/>
  <c r="M29" i="229"/>
  <c r="L29" i="229"/>
  <c r="K29" i="229"/>
  <c r="J29" i="229"/>
  <c r="I29" i="229"/>
  <c r="B29" i="229"/>
  <c r="V23" i="229"/>
  <c r="U23" i="229"/>
  <c r="Q23" i="229"/>
  <c r="P23" i="229"/>
  <c r="O23" i="229"/>
  <c r="K23" i="229"/>
  <c r="I23" i="229"/>
  <c r="A23" i="229"/>
  <c r="V22" i="229"/>
  <c r="U22" i="229"/>
  <c r="Q22" i="229"/>
  <c r="P22" i="229"/>
  <c r="O22" i="229"/>
  <c r="K22" i="229"/>
  <c r="I22" i="229"/>
  <c r="A22" i="229"/>
  <c r="V21" i="229"/>
  <c r="U21" i="229"/>
  <c r="Q21" i="229"/>
  <c r="P21" i="229"/>
  <c r="O21" i="229"/>
  <c r="K21" i="229"/>
  <c r="I21" i="229"/>
  <c r="A21" i="229"/>
  <c r="V20" i="229"/>
  <c r="U20" i="229"/>
  <c r="Q20" i="229"/>
  <c r="P20" i="229"/>
  <c r="O20" i="229"/>
  <c r="K20" i="229"/>
  <c r="I20" i="229"/>
  <c r="A20" i="229"/>
  <c r="V19" i="229"/>
  <c r="U19" i="229"/>
  <c r="Q19" i="229"/>
  <c r="P19" i="229"/>
  <c r="O19" i="229"/>
  <c r="K19" i="229"/>
  <c r="I19" i="229"/>
  <c r="A19" i="229"/>
  <c r="V18" i="229"/>
  <c r="U18" i="229"/>
  <c r="Q18" i="229"/>
  <c r="P18" i="229"/>
  <c r="O18" i="229"/>
  <c r="K18" i="229"/>
  <c r="I18" i="229"/>
  <c r="Y17" i="229"/>
  <c r="F88" i="230"/>
  <c r="F87" i="230"/>
  <c r="F86" i="230"/>
  <c r="F85" i="230"/>
  <c r="F84" i="230"/>
  <c r="F83" i="230"/>
  <c r="AA80" i="230"/>
  <c r="AA79" i="230"/>
  <c r="V79" i="230"/>
  <c r="U79" i="230"/>
  <c r="Q79" i="230"/>
  <c r="P79" i="230"/>
  <c r="O79" i="230"/>
  <c r="N79" i="230"/>
  <c r="M79" i="230"/>
  <c r="L79" i="230"/>
  <c r="K79" i="230"/>
  <c r="J79" i="230"/>
  <c r="I79" i="230"/>
  <c r="A79" i="230"/>
  <c r="AA78" i="230"/>
  <c r="V78" i="230"/>
  <c r="U78" i="230"/>
  <c r="Q78" i="230"/>
  <c r="P78" i="230"/>
  <c r="O78" i="230"/>
  <c r="N78" i="230"/>
  <c r="M78" i="230"/>
  <c r="L78" i="230"/>
  <c r="K78" i="230"/>
  <c r="J78" i="230"/>
  <c r="I78" i="230"/>
  <c r="A78" i="230"/>
  <c r="AA77" i="230"/>
  <c r="V77" i="230"/>
  <c r="U77" i="230"/>
  <c r="Q77" i="230"/>
  <c r="P77" i="230"/>
  <c r="O77" i="230"/>
  <c r="N77" i="230"/>
  <c r="M77" i="230"/>
  <c r="L77" i="230"/>
  <c r="K77" i="230"/>
  <c r="J77" i="230"/>
  <c r="I77" i="230"/>
  <c r="A77" i="230"/>
  <c r="AA76" i="230"/>
  <c r="V76" i="230"/>
  <c r="U76" i="230"/>
  <c r="Q76" i="230"/>
  <c r="P76" i="230"/>
  <c r="O76" i="230"/>
  <c r="N76" i="230"/>
  <c r="M76" i="230"/>
  <c r="L76" i="230"/>
  <c r="K76" i="230"/>
  <c r="J76" i="230"/>
  <c r="I76" i="230"/>
  <c r="A76" i="230"/>
  <c r="AA75" i="230"/>
  <c r="V75" i="230"/>
  <c r="U75" i="230"/>
  <c r="Q75" i="230"/>
  <c r="P75" i="230"/>
  <c r="O75" i="230"/>
  <c r="N75" i="230"/>
  <c r="M75" i="230"/>
  <c r="L75" i="230"/>
  <c r="K75" i="230"/>
  <c r="J75" i="230"/>
  <c r="I75" i="230"/>
  <c r="A75" i="230"/>
  <c r="AA74" i="230"/>
  <c r="V74" i="230"/>
  <c r="U74" i="230"/>
  <c r="Q74" i="230"/>
  <c r="P74" i="230"/>
  <c r="O74" i="230"/>
  <c r="N74" i="230"/>
  <c r="M74" i="230"/>
  <c r="L74" i="230"/>
  <c r="K74" i="230"/>
  <c r="J74" i="230"/>
  <c r="I74" i="230"/>
  <c r="A74" i="230"/>
  <c r="AA73" i="230"/>
  <c r="V73" i="230"/>
  <c r="U73" i="230"/>
  <c r="Q73" i="230"/>
  <c r="P73" i="230"/>
  <c r="O73" i="230"/>
  <c r="N73" i="230"/>
  <c r="M73" i="230"/>
  <c r="L73" i="230"/>
  <c r="K73" i="230"/>
  <c r="J73" i="230"/>
  <c r="I73" i="230"/>
  <c r="A73" i="230"/>
  <c r="AA72" i="230"/>
  <c r="V72" i="230"/>
  <c r="U72" i="230"/>
  <c r="Q72" i="230"/>
  <c r="P72" i="230"/>
  <c r="O72" i="230"/>
  <c r="N72" i="230"/>
  <c r="M72" i="230"/>
  <c r="L72" i="230"/>
  <c r="K72" i="230"/>
  <c r="J72" i="230"/>
  <c r="I72" i="230"/>
  <c r="A72" i="230"/>
  <c r="AA71" i="230"/>
  <c r="V71" i="230"/>
  <c r="U71" i="230"/>
  <c r="Q71" i="230"/>
  <c r="P71" i="230"/>
  <c r="O71" i="230"/>
  <c r="N71" i="230"/>
  <c r="M71" i="230"/>
  <c r="L71" i="230"/>
  <c r="K71" i="230"/>
  <c r="J71" i="230"/>
  <c r="I71" i="230"/>
  <c r="A71" i="230"/>
  <c r="AA70" i="230"/>
  <c r="V70" i="230"/>
  <c r="U70" i="230"/>
  <c r="Q70" i="230"/>
  <c r="P70" i="230"/>
  <c r="O70" i="230"/>
  <c r="N70" i="230"/>
  <c r="M70" i="230"/>
  <c r="L70" i="230"/>
  <c r="K70" i="230"/>
  <c r="J70" i="230"/>
  <c r="I70" i="230"/>
  <c r="A70" i="230"/>
  <c r="AA69" i="230"/>
  <c r="V69" i="230"/>
  <c r="U69" i="230"/>
  <c r="Q69" i="230"/>
  <c r="P69" i="230"/>
  <c r="O69" i="230"/>
  <c r="N69" i="230"/>
  <c r="M69" i="230"/>
  <c r="L69" i="230"/>
  <c r="K69" i="230"/>
  <c r="J69" i="230"/>
  <c r="I69" i="230"/>
  <c r="A69" i="230"/>
  <c r="AA68" i="230"/>
  <c r="V68" i="230"/>
  <c r="U68" i="230"/>
  <c r="Q68" i="230"/>
  <c r="P68" i="230"/>
  <c r="O68" i="230"/>
  <c r="N68" i="230"/>
  <c r="M68" i="230"/>
  <c r="L68" i="230"/>
  <c r="K68" i="230"/>
  <c r="J68" i="230"/>
  <c r="I68" i="230"/>
  <c r="A68" i="230"/>
  <c r="AA67" i="230"/>
  <c r="V67" i="230"/>
  <c r="U67" i="230"/>
  <c r="Q67" i="230"/>
  <c r="P67" i="230"/>
  <c r="O67" i="230"/>
  <c r="N67" i="230"/>
  <c r="M67" i="230"/>
  <c r="L67" i="230"/>
  <c r="K67" i="230"/>
  <c r="J67" i="230"/>
  <c r="I67" i="230"/>
  <c r="A67" i="230"/>
  <c r="AA66" i="230"/>
  <c r="V66" i="230"/>
  <c r="U66" i="230"/>
  <c r="Q66" i="230"/>
  <c r="P66" i="230"/>
  <c r="O66" i="230"/>
  <c r="N66" i="230"/>
  <c r="M66" i="230"/>
  <c r="L66" i="230"/>
  <c r="K66" i="230"/>
  <c r="J66" i="230"/>
  <c r="I66" i="230"/>
  <c r="A66" i="230"/>
  <c r="AA65" i="230"/>
  <c r="V65" i="230"/>
  <c r="U65" i="230"/>
  <c r="Q65" i="230"/>
  <c r="P65" i="230"/>
  <c r="O65" i="230"/>
  <c r="N65" i="230"/>
  <c r="M65" i="230"/>
  <c r="L65" i="230"/>
  <c r="K65" i="230"/>
  <c r="J65" i="230"/>
  <c r="I65" i="230"/>
  <c r="A65" i="230"/>
  <c r="AA64" i="230"/>
  <c r="V64" i="230"/>
  <c r="U64" i="230"/>
  <c r="Q64" i="230"/>
  <c r="P64" i="230"/>
  <c r="O64" i="230"/>
  <c r="N64" i="230"/>
  <c r="M64" i="230"/>
  <c r="L64" i="230"/>
  <c r="K64" i="230"/>
  <c r="J64" i="230"/>
  <c r="I64" i="230"/>
  <c r="A64" i="230"/>
  <c r="AA63" i="230"/>
  <c r="V63" i="230"/>
  <c r="U63" i="230"/>
  <c r="Q63" i="230"/>
  <c r="P63" i="230"/>
  <c r="O63" i="230"/>
  <c r="N63" i="230"/>
  <c r="M63" i="230"/>
  <c r="L63" i="230"/>
  <c r="K63" i="230"/>
  <c r="J63" i="230"/>
  <c r="I63" i="230"/>
  <c r="A63" i="230"/>
  <c r="AA62" i="230"/>
  <c r="V62" i="230"/>
  <c r="U62" i="230"/>
  <c r="Q62" i="230"/>
  <c r="P62" i="230"/>
  <c r="O62" i="230"/>
  <c r="N62" i="230"/>
  <c r="M62" i="230"/>
  <c r="L62" i="230"/>
  <c r="K62" i="230"/>
  <c r="J62" i="230"/>
  <c r="I62" i="230"/>
  <c r="A62" i="230"/>
  <c r="AA61" i="230"/>
  <c r="V61" i="230"/>
  <c r="U61" i="230"/>
  <c r="Q61" i="230"/>
  <c r="P61" i="230"/>
  <c r="O61" i="230"/>
  <c r="N61" i="230"/>
  <c r="M61" i="230"/>
  <c r="L61" i="230"/>
  <c r="K61" i="230"/>
  <c r="J61" i="230"/>
  <c r="I61" i="230"/>
  <c r="A61" i="230"/>
  <c r="AA60" i="230"/>
  <c r="V60" i="230"/>
  <c r="U60" i="230"/>
  <c r="Q60" i="230"/>
  <c r="P60" i="230"/>
  <c r="O60" i="230"/>
  <c r="N60" i="230"/>
  <c r="M60" i="230"/>
  <c r="L60" i="230"/>
  <c r="K60" i="230"/>
  <c r="J60" i="230"/>
  <c r="I60" i="230"/>
  <c r="A60" i="230"/>
  <c r="AA59" i="230"/>
  <c r="V59" i="230"/>
  <c r="U59" i="230"/>
  <c r="Q59" i="230"/>
  <c r="P59" i="230"/>
  <c r="O59" i="230"/>
  <c r="N59" i="230"/>
  <c r="M59" i="230"/>
  <c r="L59" i="230"/>
  <c r="K59" i="230"/>
  <c r="J59" i="230"/>
  <c r="I59" i="230"/>
  <c r="A59" i="230"/>
  <c r="AA58" i="230"/>
  <c r="V58" i="230"/>
  <c r="U58" i="230"/>
  <c r="Q58" i="230"/>
  <c r="P58" i="230"/>
  <c r="O58" i="230"/>
  <c r="N58" i="230"/>
  <c r="M58" i="230"/>
  <c r="L58" i="230"/>
  <c r="K58" i="230"/>
  <c r="J58" i="230"/>
  <c r="I58" i="230"/>
  <c r="A58" i="230"/>
  <c r="AA57" i="230"/>
  <c r="V57" i="230"/>
  <c r="U57" i="230"/>
  <c r="Q57" i="230"/>
  <c r="P57" i="230"/>
  <c r="O57" i="230"/>
  <c r="N57" i="230"/>
  <c r="M57" i="230"/>
  <c r="L57" i="230"/>
  <c r="K57" i="230"/>
  <c r="J57" i="230"/>
  <c r="I57" i="230"/>
  <c r="A57" i="230"/>
  <c r="AA56" i="230"/>
  <c r="V56" i="230"/>
  <c r="U56" i="230"/>
  <c r="Q56" i="230"/>
  <c r="P56" i="230"/>
  <c r="O56" i="230"/>
  <c r="N56" i="230"/>
  <c r="M56" i="230"/>
  <c r="L56" i="230"/>
  <c r="K56" i="230"/>
  <c r="J56" i="230"/>
  <c r="I56" i="230"/>
  <c r="A56" i="230"/>
  <c r="AA55" i="230"/>
  <c r="V55" i="230"/>
  <c r="U55" i="230"/>
  <c r="Q55" i="230"/>
  <c r="P55" i="230"/>
  <c r="O55" i="230"/>
  <c r="N55" i="230"/>
  <c r="M55" i="230"/>
  <c r="L55" i="230"/>
  <c r="K55" i="230"/>
  <c r="J55" i="230"/>
  <c r="I55" i="230"/>
  <c r="A55" i="230"/>
  <c r="AA54" i="230"/>
  <c r="V54" i="230"/>
  <c r="U54" i="230"/>
  <c r="Q54" i="230"/>
  <c r="P54" i="230"/>
  <c r="O54" i="230"/>
  <c r="N54" i="230"/>
  <c r="M54" i="230"/>
  <c r="L54" i="230"/>
  <c r="K54" i="230"/>
  <c r="J54" i="230"/>
  <c r="I54" i="230"/>
  <c r="A54" i="230"/>
  <c r="AA53" i="230"/>
  <c r="V53" i="230"/>
  <c r="U53" i="230"/>
  <c r="Q53" i="230"/>
  <c r="P53" i="230"/>
  <c r="O53" i="230"/>
  <c r="N53" i="230"/>
  <c r="M53" i="230"/>
  <c r="L53" i="230"/>
  <c r="K53" i="230"/>
  <c r="J53" i="230"/>
  <c r="I53" i="230"/>
  <c r="A53" i="230"/>
  <c r="AA52" i="230"/>
  <c r="V52" i="230"/>
  <c r="U52" i="230"/>
  <c r="Q52" i="230"/>
  <c r="P52" i="230"/>
  <c r="O52" i="230"/>
  <c r="N52" i="230"/>
  <c r="M52" i="230"/>
  <c r="L52" i="230"/>
  <c r="K52" i="230"/>
  <c r="J52" i="230"/>
  <c r="I52" i="230"/>
  <c r="A52" i="230"/>
  <c r="AA51" i="230"/>
  <c r="V51" i="230"/>
  <c r="U51" i="230"/>
  <c r="Q51" i="230"/>
  <c r="P51" i="230"/>
  <c r="O51" i="230"/>
  <c r="N51" i="230"/>
  <c r="M51" i="230"/>
  <c r="L51" i="230"/>
  <c r="K51" i="230"/>
  <c r="J51" i="230"/>
  <c r="I51" i="230"/>
  <c r="A51" i="230"/>
  <c r="AA50" i="230"/>
  <c r="V50" i="230"/>
  <c r="U50" i="230"/>
  <c r="Q50" i="230"/>
  <c r="P50" i="230"/>
  <c r="O50" i="230"/>
  <c r="N50" i="230"/>
  <c r="M50" i="230"/>
  <c r="L50" i="230"/>
  <c r="K50" i="230"/>
  <c r="J50" i="230"/>
  <c r="I50" i="230"/>
  <c r="A50" i="230"/>
  <c r="AA49" i="230"/>
  <c r="V49" i="230"/>
  <c r="U49" i="230"/>
  <c r="Q49" i="230"/>
  <c r="P49" i="230"/>
  <c r="O49" i="230"/>
  <c r="N49" i="230"/>
  <c r="M49" i="230"/>
  <c r="L49" i="230"/>
  <c r="K49" i="230"/>
  <c r="J49" i="230"/>
  <c r="I49" i="230"/>
  <c r="A49" i="230"/>
  <c r="AA48" i="230"/>
  <c r="V48" i="230"/>
  <c r="U48" i="230"/>
  <c r="Q48" i="230"/>
  <c r="P48" i="230"/>
  <c r="O48" i="230"/>
  <c r="N48" i="230"/>
  <c r="M48" i="230"/>
  <c r="L48" i="230"/>
  <c r="K48" i="230"/>
  <c r="J48" i="230"/>
  <c r="I48" i="230"/>
  <c r="A48" i="230"/>
  <c r="AA47" i="230"/>
  <c r="V47" i="230"/>
  <c r="U47" i="230"/>
  <c r="Q47" i="230"/>
  <c r="P47" i="230"/>
  <c r="O47" i="230"/>
  <c r="N47" i="230"/>
  <c r="M47" i="230"/>
  <c r="L47" i="230"/>
  <c r="K47" i="230"/>
  <c r="J47" i="230"/>
  <c r="I47" i="230"/>
  <c r="A47" i="230"/>
  <c r="AA46" i="230"/>
  <c r="Z46" i="230"/>
  <c r="V46" i="230"/>
  <c r="U46" i="230"/>
  <c r="Q46" i="230"/>
  <c r="P46" i="230"/>
  <c r="O46" i="230"/>
  <c r="N46" i="230"/>
  <c r="M46" i="230"/>
  <c r="L46" i="230"/>
  <c r="K46" i="230"/>
  <c r="J46" i="230"/>
  <c r="I46" i="230"/>
  <c r="A46" i="230"/>
  <c r="AA45" i="230"/>
  <c r="Z45" i="230"/>
  <c r="V45" i="230"/>
  <c r="U45" i="230"/>
  <c r="Q45" i="230"/>
  <c r="P45" i="230"/>
  <c r="O45" i="230"/>
  <c r="N45" i="230"/>
  <c r="M45" i="230"/>
  <c r="L45" i="230"/>
  <c r="K45" i="230"/>
  <c r="J45" i="230"/>
  <c r="I45" i="230"/>
  <c r="A45" i="230"/>
  <c r="AM44" i="230"/>
  <c r="AA44" i="230"/>
  <c r="Z44" i="230"/>
  <c r="V44" i="230"/>
  <c r="U44" i="230"/>
  <c r="Q44" i="230"/>
  <c r="P44" i="230"/>
  <c r="O44" i="230"/>
  <c r="N44" i="230"/>
  <c r="M44" i="230"/>
  <c r="L44" i="230"/>
  <c r="K44" i="230"/>
  <c r="J44" i="230"/>
  <c r="I44" i="230"/>
  <c r="A44" i="230"/>
  <c r="AM43" i="230"/>
  <c r="AA43" i="230"/>
  <c r="Z43" i="230"/>
  <c r="V43" i="230"/>
  <c r="U43" i="230"/>
  <c r="Q43" i="230"/>
  <c r="P43" i="230"/>
  <c r="O43" i="230"/>
  <c r="N43" i="230"/>
  <c r="M43" i="230"/>
  <c r="L43" i="230"/>
  <c r="K43" i="230"/>
  <c r="J43" i="230"/>
  <c r="I43" i="230"/>
  <c r="A43" i="230"/>
  <c r="AM42" i="230"/>
  <c r="AA42" i="230"/>
  <c r="Z42" i="230"/>
  <c r="V42" i="230"/>
  <c r="U42" i="230"/>
  <c r="Q42" i="230"/>
  <c r="P42" i="230"/>
  <c r="O42" i="230"/>
  <c r="N42" i="230"/>
  <c r="M42" i="230"/>
  <c r="L42" i="230"/>
  <c r="K42" i="230"/>
  <c r="J42" i="230"/>
  <c r="I42" i="230"/>
  <c r="A42" i="230"/>
  <c r="AM41" i="230"/>
  <c r="AA41" i="230"/>
  <c r="V41" i="230"/>
  <c r="U41" i="230"/>
  <c r="Q41" i="230"/>
  <c r="P41" i="230"/>
  <c r="O41" i="230"/>
  <c r="N41" i="230"/>
  <c r="M41" i="230"/>
  <c r="L41" i="230"/>
  <c r="K41" i="230"/>
  <c r="J41" i="230"/>
  <c r="I41" i="230"/>
  <c r="A41" i="230"/>
  <c r="AM40" i="230"/>
  <c r="AA40" i="230"/>
  <c r="V40" i="230"/>
  <c r="U40" i="230"/>
  <c r="Q40" i="230"/>
  <c r="P40" i="230"/>
  <c r="O40" i="230"/>
  <c r="N40" i="230"/>
  <c r="M40" i="230"/>
  <c r="L40" i="230"/>
  <c r="K40" i="230"/>
  <c r="J40" i="230"/>
  <c r="I40" i="230"/>
  <c r="A40" i="230"/>
  <c r="AM39" i="230"/>
  <c r="AA39" i="230"/>
  <c r="Z39" i="230"/>
  <c r="V39" i="230"/>
  <c r="U39" i="230"/>
  <c r="Q39" i="230"/>
  <c r="P39" i="230"/>
  <c r="O39" i="230"/>
  <c r="N39" i="230"/>
  <c r="M39" i="230"/>
  <c r="L39" i="230"/>
  <c r="K39" i="230"/>
  <c r="J39" i="230"/>
  <c r="I39" i="230"/>
  <c r="A39" i="230"/>
  <c r="AM38" i="230"/>
  <c r="AA38" i="230"/>
  <c r="Z38" i="230"/>
  <c r="V38" i="230"/>
  <c r="U38" i="230"/>
  <c r="Q38" i="230"/>
  <c r="P38" i="230"/>
  <c r="O38" i="230"/>
  <c r="N38" i="230"/>
  <c r="M38" i="230"/>
  <c r="L38" i="230"/>
  <c r="K38" i="230"/>
  <c r="J38" i="230"/>
  <c r="I38" i="230"/>
  <c r="A38" i="230"/>
  <c r="AA37" i="230"/>
  <c r="V37" i="230"/>
  <c r="U37" i="230"/>
  <c r="Q37" i="230"/>
  <c r="P37" i="230"/>
  <c r="O37" i="230"/>
  <c r="N37" i="230"/>
  <c r="M37" i="230"/>
  <c r="L37" i="230"/>
  <c r="K37" i="230"/>
  <c r="J37" i="230"/>
  <c r="I37" i="230"/>
  <c r="A37" i="230"/>
  <c r="B37" i="230" s="1"/>
  <c r="AA36" i="230"/>
  <c r="V36" i="230"/>
  <c r="U36" i="230"/>
  <c r="Q36" i="230"/>
  <c r="P36" i="230"/>
  <c r="O36" i="230"/>
  <c r="N36" i="230"/>
  <c r="M36" i="230"/>
  <c r="L36" i="230"/>
  <c r="K36" i="230"/>
  <c r="J36" i="230"/>
  <c r="I36" i="230"/>
  <c r="A36" i="230"/>
  <c r="AA35" i="230"/>
  <c r="V35" i="230"/>
  <c r="U35" i="230"/>
  <c r="Q35" i="230"/>
  <c r="P35" i="230"/>
  <c r="O35" i="230"/>
  <c r="N35" i="230"/>
  <c r="M35" i="230"/>
  <c r="L35" i="230"/>
  <c r="K35" i="230"/>
  <c r="J35" i="230"/>
  <c r="I35" i="230"/>
  <c r="A35" i="230"/>
  <c r="AA34" i="230"/>
  <c r="V34" i="230"/>
  <c r="U34" i="230"/>
  <c r="Q34" i="230"/>
  <c r="P34" i="230"/>
  <c r="O34" i="230"/>
  <c r="N34" i="230"/>
  <c r="M34" i="230"/>
  <c r="L34" i="230"/>
  <c r="K34" i="230"/>
  <c r="J34" i="230"/>
  <c r="I34" i="230"/>
  <c r="A34" i="230"/>
  <c r="AA33" i="230"/>
  <c r="V33" i="230"/>
  <c r="U33" i="230"/>
  <c r="Q33" i="230"/>
  <c r="P33" i="230"/>
  <c r="O33" i="230"/>
  <c r="N33" i="230"/>
  <c r="M33" i="230"/>
  <c r="L33" i="230"/>
  <c r="K33" i="230"/>
  <c r="J33" i="230"/>
  <c r="I33" i="230"/>
  <c r="A33" i="230"/>
  <c r="AA32" i="230"/>
  <c r="Y32" i="230"/>
  <c r="V32" i="230"/>
  <c r="U32" i="230"/>
  <c r="Q32" i="230"/>
  <c r="P32" i="230"/>
  <c r="O32" i="230"/>
  <c r="N32" i="230"/>
  <c r="M32" i="230"/>
  <c r="L32" i="230"/>
  <c r="K32" i="230"/>
  <c r="J32" i="230"/>
  <c r="I32" i="230"/>
  <c r="A32" i="230"/>
  <c r="AA31" i="230"/>
  <c r="V31" i="230"/>
  <c r="U31" i="230"/>
  <c r="Q31" i="230"/>
  <c r="P31" i="230"/>
  <c r="O31" i="230"/>
  <c r="N31" i="230"/>
  <c r="M31" i="230"/>
  <c r="L31" i="230"/>
  <c r="K31" i="230"/>
  <c r="J31" i="230"/>
  <c r="I31" i="230"/>
  <c r="A31" i="230"/>
  <c r="AA30" i="230"/>
  <c r="V30" i="230"/>
  <c r="U30" i="230"/>
  <c r="Q30" i="230"/>
  <c r="P30" i="230"/>
  <c r="O30" i="230"/>
  <c r="N30" i="230"/>
  <c r="M30" i="230"/>
  <c r="L30" i="230"/>
  <c r="K30" i="230"/>
  <c r="J30" i="230"/>
  <c r="I30" i="230"/>
  <c r="A30" i="230"/>
  <c r="B30" i="230" s="1"/>
  <c r="AA29" i="230"/>
  <c r="V29" i="230"/>
  <c r="U29" i="230"/>
  <c r="Q29" i="230"/>
  <c r="P29" i="230"/>
  <c r="O29" i="230"/>
  <c r="N29" i="230"/>
  <c r="M29" i="230"/>
  <c r="L29" i="230"/>
  <c r="K29" i="230"/>
  <c r="J29" i="230"/>
  <c r="I29" i="230"/>
  <c r="B29" i="230"/>
  <c r="V23" i="230"/>
  <c r="U23" i="230"/>
  <c r="Q23" i="230"/>
  <c r="P23" i="230"/>
  <c r="O23" i="230"/>
  <c r="K23" i="230"/>
  <c r="I23" i="230"/>
  <c r="A23" i="230"/>
  <c r="V22" i="230"/>
  <c r="U22" i="230"/>
  <c r="Q22" i="230"/>
  <c r="P22" i="230"/>
  <c r="O22" i="230"/>
  <c r="K22" i="230"/>
  <c r="I22" i="230"/>
  <c r="A22" i="230"/>
  <c r="V21" i="230"/>
  <c r="U21" i="230"/>
  <c r="Q21" i="230"/>
  <c r="P21" i="230"/>
  <c r="O21" i="230"/>
  <c r="K21" i="230"/>
  <c r="I21" i="230"/>
  <c r="A21" i="230"/>
  <c r="V20" i="230"/>
  <c r="U20" i="230"/>
  <c r="Q20" i="230"/>
  <c r="P20" i="230"/>
  <c r="O20" i="230"/>
  <c r="K20" i="230"/>
  <c r="I20" i="230"/>
  <c r="A20" i="230"/>
  <c r="V19" i="230"/>
  <c r="U19" i="230"/>
  <c r="Q19" i="230"/>
  <c r="P19" i="230"/>
  <c r="O19" i="230"/>
  <c r="K19" i="230"/>
  <c r="I19" i="230"/>
  <c r="A19" i="230"/>
  <c r="V18" i="230"/>
  <c r="U18" i="230"/>
  <c r="Q18" i="230"/>
  <c r="P18" i="230"/>
  <c r="O18" i="230"/>
  <c r="K18" i="230"/>
  <c r="I18" i="230"/>
  <c r="Y17" i="230"/>
  <c r="F88" i="231"/>
  <c r="F87" i="231"/>
  <c r="F86" i="231"/>
  <c r="F85" i="231"/>
  <c r="F84" i="231"/>
  <c r="F83" i="231"/>
  <c r="AA80" i="231"/>
  <c r="AA79" i="231"/>
  <c r="V79" i="231"/>
  <c r="U79" i="231"/>
  <c r="Q79" i="231"/>
  <c r="P79" i="231"/>
  <c r="O79" i="231"/>
  <c r="N79" i="231"/>
  <c r="M79" i="231"/>
  <c r="L79" i="231"/>
  <c r="K79" i="231"/>
  <c r="J79" i="231"/>
  <c r="I79" i="231"/>
  <c r="A79" i="231"/>
  <c r="AA78" i="231"/>
  <c r="V78" i="231"/>
  <c r="U78" i="231"/>
  <c r="Q78" i="231"/>
  <c r="P78" i="231"/>
  <c r="O78" i="231"/>
  <c r="N78" i="231"/>
  <c r="M78" i="231"/>
  <c r="L78" i="231"/>
  <c r="K78" i="231"/>
  <c r="J78" i="231"/>
  <c r="I78" i="231"/>
  <c r="A78" i="231"/>
  <c r="AA77" i="231"/>
  <c r="V77" i="231"/>
  <c r="U77" i="231"/>
  <c r="Q77" i="231"/>
  <c r="P77" i="231"/>
  <c r="O77" i="231"/>
  <c r="N77" i="231"/>
  <c r="M77" i="231"/>
  <c r="L77" i="231"/>
  <c r="K77" i="231"/>
  <c r="J77" i="231"/>
  <c r="I77" i="231"/>
  <c r="A77" i="231"/>
  <c r="AA76" i="231"/>
  <c r="V76" i="231"/>
  <c r="U76" i="231"/>
  <c r="Q76" i="231"/>
  <c r="P76" i="231"/>
  <c r="O76" i="231"/>
  <c r="N76" i="231"/>
  <c r="M76" i="231"/>
  <c r="L76" i="231"/>
  <c r="K76" i="231"/>
  <c r="J76" i="231"/>
  <c r="I76" i="231"/>
  <c r="A76" i="231"/>
  <c r="AA75" i="231"/>
  <c r="V75" i="231"/>
  <c r="U75" i="231"/>
  <c r="Q75" i="231"/>
  <c r="P75" i="231"/>
  <c r="O75" i="231"/>
  <c r="N75" i="231"/>
  <c r="M75" i="231"/>
  <c r="L75" i="231"/>
  <c r="K75" i="231"/>
  <c r="J75" i="231"/>
  <c r="I75" i="231"/>
  <c r="A75" i="231"/>
  <c r="AA74" i="231"/>
  <c r="V74" i="231"/>
  <c r="U74" i="231"/>
  <c r="Q74" i="231"/>
  <c r="P74" i="231"/>
  <c r="O74" i="231"/>
  <c r="N74" i="231"/>
  <c r="M74" i="231"/>
  <c r="L74" i="231"/>
  <c r="K74" i="231"/>
  <c r="J74" i="231"/>
  <c r="I74" i="231"/>
  <c r="A74" i="231"/>
  <c r="AA73" i="231"/>
  <c r="V73" i="231"/>
  <c r="U73" i="231"/>
  <c r="Q73" i="231"/>
  <c r="P73" i="231"/>
  <c r="O73" i="231"/>
  <c r="N73" i="231"/>
  <c r="M73" i="231"/>
  <c r="L73" i="231"/>
  <c r="K73" i="231"/>
  <c r="J73" i="231"/>
  <c r="I73" i="231"/>
  <c r="A73" i="231"/>
  <c r="AA72" i="231"/>
  <c r="V72" i="231"/>
  <c r="U72" i="231"/>
  <c r="Q72" i="231"/>
  <c r="P72" i="231"/>
  <c r="O72" i="231"/>
  <c r="N72" i="231"/>
  <c r="M72" i="231"/>
  <c r="L72" i="231"/>
  <c r="K72" i="231"/>
  <c r="J72" i="231"/>
  <c r="I72" i="231"/>
  <c r="A72" i="231"/>
  <c r="AA71" i="231"/>
  <c r="V71" i="231"/>
  <c r="U71" i="231"/>
  <c r="Q71" i="231"/>
  <c r="P71" i="231"/>
  <c r="O71" i="231"/>
  <c r="N71" i="231"/>
  <c r="M71" i="231"/>
  <c r="L71" i="231"/>
  <c r="K71" i="231"/>
  <c r="J71" i="231"/>
  <c r="I71" i="231"/>
  <c r="A71" i="231"/>
  <c r="AA70" i="231"/>
  <c r="V70" i="231"/>
  <c r="U70" i="231"/>
  <c r="Q70" i="231"/>
  <c r="P70" i="231"/>
  <c r="O70" i="231"/>
  <c r="N70" i="231"/>
  <c r="M70" i="231"/>
  <c r="L70" i="231"/>
  <c r="K70" i="231"/>
  <c r="J70" i="231"/>
  <c r="I70" i="231"/>
  <c r="A70" i="231"/>
  <c r="AA69" i="231"/>
  <c r="V69" i="231"/>
  <c r="U69" i="231"/>
  <c r="Q69" i="231"/>
  <c r="P69" i="231"/>
  <c r="O69" i="231"/>
  <c r="N69" i="231"/>
  <c r="M69" i="231"/>
  <c r="L69" i="231"/>
  <c r="K69" i="231"/>
  <c r="J69" i="231"/>
  <c r="I69" i="231"/>
  <c r="A69" i="231"/>
  <c r="AA68" i="231"/>
  <c r="V68" i="231"/>
  <c r="U68" i="231"/>
  <c r="Q68" i="231"/>
  <c r="P68" i="231"/>
  <c r="O68" i="231"/>
  <c r="N68" i="231"/>
  <c r="M68" i="231"/>
  <c r="L68" i="231"/>
  <c r="K68" i="231"/>
  <c r="J68" i="231"/>
  <c r="I68" i="231"/>
  <c r="A68" i="231"/>
  <c r="AA67" i="231"/>
  <c r="V67" i="231"/>
  <c r="U67" i="231"/>
  <c r="Q67" i="231"/>
  <c r="P67" i="231"/>
  <c r="O67" i="231"/>
  <c r="N67" i="231"/>
  <c r="M67" i="231"/>
  <c r="L67" i="231"/>
  <c r="K67" i="231"/>
  <c r="J67" i="231"/>
  <c r="I67" i="231"/>
  <c r="A67" i="231"/>
  <c r="AA66" i="231"/>
  <c r="V66" i="231"/>
  <c r="U66" i="231"/>
  <c r="Q66" i="231"/>
  <c r="P66" i="231"/>
  <c r="O66" i="231"/>
  <c r="N66" i="231"/>
  <c r="M66" i="231"/>
  <c r="L66" i="231"/>
  <c r="K66" i="231"/>
  <c r="J66" i="231"/>
  <c r="I66" i="231"/>
  <c r="A66" i="231"/>
  <c r="AA65" i="231"/>
  <c r="V65" i="231"/>
  <c r="U65" i="231"/>
  <c r="Q65" i="231"/>
  <c r="P65" i="231"/>
  <c r="O65" i="231"/>
  <c r="N65" i="231"/>
  <c r="M65" i="231"/>
  <c r="L65" i="231"/>
  <c r="K65" i="231"/>
  <c r="J65" i="231"/>
  <c r="I65" i="231"/>
  <c r="A65" i="231"/>
  <c r="AA64" i="231"/>
  <c r="V64" i="231"/>
  <c r="U64" i="231"/>
  <c r="Q64" i="231"/>
  <c r="P64" i="231"/>
  <c r="O64" i="231"/>
  <c r="N64" i="231"/>
  <c r="M64" i="231"/>
  <c r="L64" i="231"/>
  <c r="K64" i="231"/>
  <c r="J64" i="231"/>
  <c r="I64" i="231"/>
  <c r="A64" i="231"/>
  <c r="AA63" i="231"/>
  <c r="V63" i="231"/>
  <c r="U63" i="231"/>
  <c r="Q63" i="231"/>
  <c r="P63" i="231"/>
  <c r="O63" i="231"/>
  <c r="N63" i="231"/>
  <c r="M63" i="231"/>
  <c r="L63" i="231"/>
  <c r="K63" i="231"/>
  <c r="J63" i="231"/>
  <c r="I63" i="231"/>
  <c r="A63" i="231"/>
  <c r="AA62" i="231"/>
  <c r="V62" i="231"/>
  <c r="U62" i="231"/>
  <c r="Q62" i="231"/>
  <c r="P62" i="231"/>
  <c r="O62" i="231"/>
  <c r="N62" i="231"/>
  <c r="M62" i="231"/>
  <c r="L62" i="231"/>
  <c r="K62" i="231"/>
  <c r="J62" i="231"/>
  <c r="I62" i="231"/>
  <c r="A62" i="231"/>
  <c r="AA61" i="231"/>
  <c r="V61" i="231"/>
  <c r="U61" i="231"/>
  <c r="Q61" i="231"/>
  <c r="P61" i="231"/>
  <c r="O61" i="231"/>
  <c r="N61" i="231"/>
  <c r="M61" i="231"/>
  <c r="L61" i="231"/>
  <c r="K61" i="231"/>
  <c r="J61" i="231"/>
  <c r="I61" i="231"/>
  <c r="A61" i="231"/>
  <c r="AA60" i="231"/>
  <c r="V60" i="231"/>
  <c r="U60" i="231"/>
  <c r="Q60" i="231"/>
  <c r="P60" i="231"/>
  <c r="O60" i="231"/>
  <c r="N60" i="231"/>
  <c r="M60" i="231"/>
  <c r="L60" i="231"/>
  <c r="K60" i="231"/>
  <c r="J60" i="231"/>
  <c r="I60" i="231"/>
  <c r="A60" i="231"/>
  <c r="AA59" i="231"/>
  <c r="V59" i="231"/>
  <c r="U59" i="231"/>
  <c r="Q59" i="231"/>
  <c r="P59" i="231"/>
  <c r="O59" i="231"/>
  <c r="N59" i="231"/>
  <c r="M59" i="231"/>
  <c r="L59" i="231"/>
  <c r="K59" i="231"/>
  <c r="J59" i="231"/>
  <c r="I59" i="231"/>
  <c r="A59" i="231"/>
  <c r="AA58" i="231"/>
  <c r="V58" i="231"/>
  <c r="U58" i="231"/>
  <c r="Q58" i="231"/>
  <c r="P58" i="231"/>
  <c r="O58" i="231"/>
  <c r="N58" i="231"/>
  <c r="M58" i="231"/>
  <c r="L58" i="231"/>
  <c r="K58" i="231"/>
  <c r="J58" i="231"/>
  <c r="I58" i="231"/>
  <c r="A58" i="231"/>
  <c r="AA57" i="231"/>
  <c r="V57" i="231"/>
  <c r="U57" i="231"/>
  <c r="Q57" i="231"/>
  <c r="P57" i="231"/>
  <c r="O57" i="231"/>
  <c r="N57" i="231"/>
  <c r="M57" i="231"/>
  <c r="L57" i="231"/>
  <c r="K57" i="231"/>
  <c r="J57" i="231"/>
  <c r="I57" i="231"/>
  <c r="A57" i="231"/>
  <c r="AA56" i="231"/>
  <c r="V56" i="231"/>
  <c r="U56" i="231"/>
  <c r="Q56" i="231"/>
  <c r="P56" i="231"/>
  <c r="O56" i="231"/>
  <c r="N56" i="231"/>
  <c r="M56" i="231"/>
  <c r="L56" i="231"/>
  <c r="K56" i="231"/>
  <c r="J56" i="231"/>
  <c r="I56" i="231"/>
  <c r="A56" i="231"/>
  <c r="AA55" i="231"/>
  <c r="V55" i="231"/>
  <c r="U55" i="231"/>
  <c r="Q55" i="231"/>
  <c r="P55" i="231"/>
  <c r="O55" i="231"/>
  <c r="N55" i="231"/>
  <c r="M55" i="231"/>
  <c r="L55" i="231"/>
  <c r="K55" i="231"/>
  <c r="J55" i="231"/>
  <c r="I55" i="231"/>
  <c r="A55" i="231"/>
  <c r="AA54" i="231"/>
  <c r="V54" i="231"/>
  <c r="U54" i="231"/>
  <c r="Q54" i="231"/>
  <c r="P54" i="231"/>
  <c r="O54" i="231"/>
  <c r="N54" i="231"/>
  <c r="M54" i="231"/>
  <c r="L54" i="231"/>
  <c r="K54" i="231"/>
  <c r="J54" i="231"/>
  <c r="I54" i="231"/>
  <c r="A54" i="231"/>
  <c r="AA53" i="231"/>
  <c r="V53" i="231"/>
  <c r="U53" i="231"/>
  <c r="Q53" i="231"/>
  <c r="P53" i="231"/>
  <c r="O53" i="231"/>
  <c r="N53" i="231"/>
  <c r="M53" i="231"/>
  <c r="L53" i="231"/>
  <c r="K53" i="231"/>
  <c r="J53" i="231"/>
  <c r="I53" i="231"/>
  <c r="A53" i="231"/>
  <c r="AA52" i="231"/>
  <c r="V52" i="231"/>
  <c r="U52" i="231"/>
  <c r="Q52" i="231"/>
  <c r="P52" i="231"/>
  <c r="O52" i="231"/>
  <c r="N52" i="231"/>
  <c r="M52" i="231"/>
  <c r="L52" i="231"/>
  <c r="K52" i="231"/>
  <c r="J52" i="231"/>
  <c r="I52" i="231"/>
  <c r="A52" i="231"/>
  <c r="AA51" i="231"/>
  <c r="V51" i="231"/>
  <c r="U51" i="231"/>
  <c r="Q51" i="231"/>
  <c r="P51" i="231"/>
  <c r="O51" i="231"/>
  <c r="N51" i="231"/>
  <c r="M51" i="231"/>
  <c r="L51" i="231"/>
  <c r="K51" i="231"/>
  <c r="J51" i="231"/>
  <c r="I51" i="231"/>
  <c r="A51" i="231"/>
  <c r="AA50" i="231"/>
  <c r="V50" i="231"/>
  <c r="U50" i="231"/>
  <c r="Q50" i="231"/>
  <c r="P50" i="231"/>
  <c r="O50" i="231"/>
  <c r="N50" i="231"/>
  <c r="M50" i="231"/>
  <c r="L50" i="231"/>
  <c r="K50" i="231"/>
  <c r="J50" i="231"/>
  <c r="I50" i="231"/>
  <c r="A50" i="231"/>
  <c r="AA49" i="231"/>
  <c r="V49" i="231"/>
  <c r="U49" i="231"/>
  <c r="Q49" i="231"/>
  <c r="P49" i="231"/>
  <c r="O49" i="231"/>
  <c r="N49" i="231"/>
  <c r="M49" i="231"/>
  <c r="L49" i="231"/>
  <c r="K49" i="231"/>
  <c r="J49" i="231"/>
  <c r="I49" i="231"/>
  <c r="A49" i="231"/>
  <c r="AA48" i="231"/>
  <c r="V48" i="231"/>
  <c r="U48" i="231"/>
  <c r="Q48" i="231"/>
  <c r="P48" i="231"/>
  <c r="O48" i="231"/>
  <c r="N48" i="231"/>
  <c r="M48" i="231"/>
  <c r="L48" i="231"/>
  <c r="K48" i="231"/>
  <c r="J48" i="231"/>
  <c r="I48" i="231"/>
  <c r="A48" i="231"/>
  <c r="AA47" i="231"/>
  <c r="V47" i="231"/>
  <c r="U47" i="231"/>
  <c r="Q47" i="231"/>
  <c r="P47" i="231"/>
  <c r="O47" i="231"/>
  <c r="N47" i="231"/>
  <c r="M47" i="231"/>
  <c r="L47" i="231"/>
  <c r="K47" i="231"/>
  <c r="J47" i="231"/>
  <c r="I47" i="231"/>
  <c r="A47" i="231"/>
  <c r="AA46" i="231"/>
  <c r="Z46" i="231"/>
  <c r="V46" i="231"/>
  <c r="U46" i="231"/>
  <c r="Q46" i="231"/>
  <c r="P46" i="231"/>
  <c r="O46" i="231"/>
  <c r="N46" i="231"/>
  <c r="M46" i="231"/>
  <c r="L46" i="231"/>
  <c r="K46" i="231"/>
  <c r="J46" i="231"/>
  <c r="I46" i="231"/>
  <c r="A46" i="231"/>
  <c r="AA45" i="231"/>
  <c r="Z45" i="231"/>
  <c r="V45" i="231"/>
  <c r="U45" i="231"/>
  <c r="Q45" i="231"/>
  <c r="P45" i="231"/>
  <c r="O45" i="231"/>
  <c r="N45" i="231"/>
  <c r="M45" i="231"/>
  <c r="L45" i="231"/>
  <c r="K45" i="231"/>
  <c r="J45" i="231"/>
  <c r="I45" i="231"/>
  <c r="A45" i="231"/>
  <c r="AM44" i="231"/>
  <c r="AA44" i="231"/>
  <c r="Z44" i="231"/>
  <c r="V44" i="231"/>
  <c r="U44" i="231"/>
  <c r="Q44" i="231"/>
  <c r="P44" i="231"/>
  <c r="O44" i="231"/>
  <c r="N44" i="231"/>
  <c r="M44" i="231"/>
  <c r="L44" i="231"/>
  <c r="K44" i="231"/>
  <c r="J44" i="231"/>
  <c r="I44" i="231"/>
  <c r="A44" i="231"/>
  <c r="AM43" i="231"/>
  <c r="AA43" i="231"/>
  <c r="Z43" i="231"/>
  <c r="V43" i="231"/>
  <c r="U43" i="231"/>
  <c r="Q43" i="231"/>
  <c r="P43" i="231"/>
  <c r="O43" i="231"/>
  <c r="N43" i="231"/>
  <c r="M43" i="231"/>
  <c r="L43" i="231"/>
  <c r="K43" i="231"/>
  <c r="J43" i="231"/>
  <c r="I43" i="231"/>
  <c r="A43" i="231"/>
  <c r="AM42" i="231"/>
  <c r="AA42" i="231"/>
  <c r="Z42" i="231"/>
  <c r="V42" i="231"/>
  <c r="U42" i="231"/>
  <c r="Q42" i="231"/>
  <c r="P42" i="231"/>
  <c r="O42" i="231"/>
  <c r="N42" i="231"/>
  <c r="M42" i="231"/>
  <c r="L42" i="231"/>
  <c r="K42" i="231"/>
  <c r="J42" i="231"/>
  <c r="I42" i="231"/>
  <c r="A42" i="231"/>
  <c r="AM41" i="231"/>
  <c r="AA41" i="231"/>
  <c r="V41" i="231"/>
  <c r="U41" i="231"/>
  <c r="Q41" i="231"/>
  <c r="P41" i="231"/>
  <c r="O41" i="231"/>
  <c r="N41" i="231"/>
  <c r="M41" i="231"/>
  <c r="L41" i="231"/>
  <c r="K41" i="231"/>
  <c r="J41" i="231"/>
  <c r="I41" i="231"/>
  <c r="A41" i="231"/>
  <c r="AM40" i="231"/>
  <c r="AA40" i="231"/>
  <c r="V40" i="231"/>
  <c r="U40" i="231"/>
  <c r="Q40" i="231"/>
  <c r="P40" i="231"/>
  <c r="O40" i="231"/>
  <c r="N40" i="231"/>
  <c r="M40" i="231"/>
  <c r="L40" i="231"/>
  <c r="K40" i="231"/>
  <c r="J40" i="231"/>
  <c r="I40" i="231"/>
  <c r="A40" i="231"/>
  <c r="AM39" i="231"/>
  <c r="AA39" i="231"/>
  <c r="Z39" i="231"/>
  <c r="V39" i="231"/>
  <c r="U39" i="231"/>
  <c r="Q39" i="231"/>
  <c r="P39" i="231"/>
  <c r="O39" i="231"/>
  <c r="N39" i="231"/>
  <c r="M39" i="231"/>
  <c r="L39" i="231"/>
  <c r="K39" i="231"/>
  <c r="J39" i="231"/>
  <c r="I39" i="231"/>
  <c r="A39" i="231"/>
  <c r="B39" i="231" s="1"/>
  <c r="AM38" i="231"/>
  <c r="AA38" i="231"/>
  <c r="Z38" i="231"/>
  <c r="V38" i="231"/>
  <c r="U38" i="231"/>
  <c r="Q38" i="231"/>
  <c r="P38" i="231"/>
  <c r="O38" i="231"/>
  <c r="N38" i="231"/>
  <c r="M38" i="231"/>
  <c r="L38" i="231"/>
  <c r="K38" i="231"/>
  <c r="J38" i="231"/>
  <c r="I38" i="231"/>
  <c r="A38" i="231"/>
  <c r="AA37" i="231"/>
  <c r="V37" i="231"/>
  <c r="U37" i="231"/>
  <c r="Q37" i="231"/>
  <c r="P37" i="231"/>
  <c r="O37" i="231"/>
  <c r="N37" i="231"/>
  <c r="M37" i="231"/>
  <c r="L37" i="231"/>
  <c r="K37" i="231"/>
  <c r="J37" i="231"/>
  <c r="I37" i="231"/>
  <c r="A37" i="231"/>
  <c r="AA36" i="231"/>
  <c r="V36" i="231"/>
  <c r="U36" i="231"/>
  <c r="Q36" i="231"/>
  <c r="P36" i="231"/>
  <c r="O36" i="231"/>
  <c r="N36" i="231"/>
  <c r="M36" i="231"/>
  <c r="L36" i="231"/>
  <c r="K36" i="231"/>
  <c r="J36" i="231"/>
  <c r="I36" i="231"/>
  <c r="A36" i="231"/>
  <c r="AA35" i="231"/>
  <c r="V35" i="231"/>
  <c r="U35" i="231"/>
  <c r="Q35" i="231"/>
  <c r="P35" i="231"/>
  <c r="O35" i="231"/>
  <c r="N35" i="231"/>
  <c r="M35" i="231"/>
  <c r="L35" i="231"/>
  <c r="K35" i="231"/>
  <c r="J35" i="231"/>
  <c r="I35" i="231"/>
  <c r="A35" i="231"/>
  <c r="B35" i="231" s="1"/>
  <c r="AA34" i="231"/>
  <c r="V34" i="231"/>
  <c r="U34" i="231"/>
  <c r="Q34" i="231"/>
  <c r="P34" i="231"/>
  <c r="O34" i="231"/>
  <c r="N34" i="231"/>
  <c r="M34" i="231"/>
  <c r="L34" i="231"/>
  <c r="K34" i="231"/>
  <c r="J34" i="231"/>
  <c r="I34" i="231"/>
  <c r="A34" i="231"/>
  <c r="AA33" i="231"/>
  <c r="V33" i="231"/>
  <c r="U33" i="231"/>
  <c r="Q33" i="231"/>
  <c r="P33" i="231"/>
  <c r="O33" i="231"/>
  <c r="N33" i="231"/>
  <c r="M33" i="231"/>
  <c r="L33" i="231"/>
  <c r="K33" i="231"/>
  <c r="J33" i="231"/>
  <c r="I33" i="231"/>
  <c r="A33" i="231"/>
  <c r="AA32" i="231"/>
  <c r="Y32" i="231"/>
  <c r="V32" i="231"/>
  <c r="U32" i="231"/>
  <c r="Q32" i="231"/>
  <c r="P32" i="231"/>
  <c r="O32" i="231"/>
  <c r="N32" i="231"/>
  <c r="M32" i="231"/>
  <c r="L32" i="231"/>
  <c r="K32" i="231"/>
  <c r="J32" i="231"/>
  <c r="I32" i="231"/>
  <c r="A32" i="231"/>
  <c r="B32" i="231" s="1"/>
  <c r="AA31" i="231"/>
  <c r="V31" i="231"/>
  <c r="U31" i="231"/>
  <c r="Q31" i="231"/>
  <c r="P31" i="231"/>
  <c r="O31" i="231"/>
  <c r="N31" i="231"/>
  <c r="M31" i="231"/>
  <c r="L31" i="231"/>
  <c r="K31" i="231"/>
  <c r="J31" i="231"/>
  <c r="I31" i="231"/>
  <c r="A31" i="231"/>
  <c r="AA30" i="231"/>
  <c r="V30" i="231"/>
  <c r="U30" i="231"/>
  <c r="Q30" i="231"/>
  <c r="P30" i="231"/>
  <c r="O30" i="231"/>
  <c r="N30" i="231"/>
  <c r="M30" i="231"/>
  <c r="L30" i="231"/>
  <c r="K30" i="231"/>
  <c r="J30" i="231"/>
  <c r="I30" i="231"/>
  <c r="A30" i="231"/>
  <c r="B31" i="231" s="1"/>
  <c r="AA29" i="231"/>
  <c r="V29" i="231"/>
  <c r="U29" i="231"/>
  <c r="Q29" i="231"/>
  <c r="P29" i="231"/>
  <c r="O29" i="231"/>
  <c r="N29" i="231"/>
  <c r="M29" i="231"/>
  <c r="L29" i="231"/>
  <c r="K29" i="231"/>
  <c r="J29" i="231"/>
  <c r="I29" i="231"/>
  <c r="B29" i="231"/>
  <c r="V23" i="231"/>
  <c r="U23" i="231"/>
  <c r="Q23" i="231"/>
  <c r="P23" i="231"/>
  <c r="O23" i="231"/>
  <c r="K23" i="231"/>
  <c r="I23" i="231"/>
  <c r="A23" i="231"/>
  <c r="V22" i="231"/>
  <c r="U22" i="231"/>
  <c r="Q22" i="231"/>
  <c r="P22" i="231"/>
  <c r="O22" i="231"/>
  <c r="K22" i="231"/>
  <c r="I22" i="231"/>
  <c r="A22" i="231"/>
  <c r="V21" i="231"/>
  <c r="U21" i="231"/>
  <c r="Q21" i="231"/>
  <c r="P21" i="231"/>
  <c r="O21" i="231"/>
  <c r="K21" i="231"/>
  <c r="I21" i="231"/>
  <c r="A21" i="231"/>
  <c r="V20" i="231"/>
  <c r="U20" i="231"/>
  <c r="Q20" i="231"/>
  <c r="P20" i="231"/>
  <c r="O20" i="231"/>
  <c r="K20" i="231"/>
  <c r="I20" i="231"/>
  <c r="A20" i="231"/>
  <c r="V19" i="231"/>
  <c r="U19" i="231"/>
  <c r="Q19" i="231"/>
  <c r="P19" i="231"/>
  <c r="O19" i="231"/>
  <c r="K19" i="231"/>
  <c r="I19" i="231"/>
  <c r="A19" i="231"/>
  <c r="V18" i="231"/>
  <c r="U18" i="231"/>
  <c r="Q18" i="231"/>
  <c r="P18" i="231"/>
  <c r="O18" i="231"/>
  <c r="K18" i="231"/>
  <c r="I18" i="231"/>
  <c r="Y17" i="231"/>
  <c r="F88" i="232"/>
  <c r="F87" i="232"/>
  <c r="F86" i="232"/>
  <c r="F85" i="232"/>
  <c r="F84" i="232"/>
  <c r="F83" i="232"/>
  <c r="AA80" i="232"/>
  <c r="AA79" i="232"/>
  <c r="V79" i="232"/>
  <c r="U79" i="232"/>
  <c r="Q79" i="232"/>
  <c r="P79" i="232"/>
  <c r="O79" i="232"/>
  <c r="N79" i="232"/>
  <c r="M79" i="232"/>
  <c r="L79" i="232"/>
  <c r="K79" i="232"/>
  <c r="J79" i="232"/>
  <c r="I79" i="232"/>
  <c r="A79" i="232"/>
  <c r="AA78" i="232"/>
  <c r="V78" i="232"/>
  <c r="U78" i="232"/>
  <c r="Q78" i="232"/>
  <c r="P78" i="232"/>
  <c r="O78" i="232"/>
  <c r="N78" i="232"/>
  <c r="M78" i="232"/>
  <c r="L78" i="232"/>
  <c r="K78" i="232"/>
  <c r="J78" i="232"/>
  <c r="I78" i="232"/>
  <c r="A78" i="232"/>
  <c r="AA77" i="232"/>
  <c r="V77" i="232"/>
  <c r="U77" i="232"/>
  <c r="Q77" i="232"/>
  <c r="P77" i="232"/>
  <c r="O77" i="232"/>
  <c r="N77" i="232"/>
  <c r="M77" i="232"/>
  <c r="L77" i="232"/>
  <c r="K77" i="232"/>
  <c r="J77" i="232"/>
  <c r="I77" i="232"/>
  <c r="A77" i="232"/>
  <c r="AA76" i="232"/>
  <c r="V76" i="232"/>
  <c r="U76" i="232"/>
  <c r="Q76" i="232"/>
  <c r="P76" i="232"/>
  <c r="O76" i="232"/>
  <c r="N76" i="232"/>
  <c r="M76" i="232"/>
  <c r="L76" i="232"/>
  <c r="K76" i="232"/>
  <c r="J76" i="232"/>
  <c r="I76" i="232"/>
  <c r="A76" i="232"/>
  <c r="AA75" i="232"/>
  <c r="V75" i="232"/>
  <c r="U75" i="232"/>
  <c r="Q75" i="232"/>
  <c r="P75" i="232"/>
  <c r="O75" i="232"/>
  <c r="N75" i="232"/>
  <c r="M75" i="232"/>
  <c r="L75" i="232"/>
  <c r="K75" i="232"/>
  <c r="J75" i="232"/>
  <c r="I75" i="232"/>
  <c r="A75" i="232"/>
  <c r="AA74" i="232"/>
  <c r="V74" i="232"/>
  <c r="U74" i="232"/>
  <c r="Q74" i="232"/>
  <c r="P74" i="232"/>
  <c r="O74" i="232"/>
  <c r="N74" i="232"/>
  <c r="M74" i="232"/>
  <c r="L74" i="232"/>
  <c r="K74" i="232"/>
  <c r="J74" i="232"/>
  <c r="I74" i="232"/>
  <c r="A74" i="232"/>
  <c r="AA73" i="232"/>
  <c r="V73" i="232"/>
  <c r="U73" i="232"/>
  <c r="Q73" i="232"/>
  <c r="P73" i="232"/>
  <c r="O73" i="232"/>
  <c r="N73" i="232"/>
  <c r="M73" i="232"/>
  <c r="L73" i="232"/>
  <c r="K73" i="232"/>
  <c r="J73" i="232"/>
  <c r="I73" i="232"/>
  <c r="A73" i="232"/>
  <c r="AA72" i="232"/>
  <c r="V72" i="232"/>
  <c r="U72" i="232"/>
  <c r="Q72" i="232"/>
  <c r="P72" i="232"/>
  <c r="O72" i="232"/>
  <c r="N72" i="232"/>
  <c r="M72" i="232"/>
  <c r="L72" i="232"/>
  <c r="K72" i="232"/>
  <c r="J72" i="232"/>
  <c r="I72" i="232"/>
  <c r="A72" i="232"/>
  <c r="AA71" i="232"/>
  <c r="V71" i="232"/>
  <c r="U71" i="232"/>
  <c r="Q71" i="232"/>
  <c r="P71" i="232"/>
  <c r="O71" i="232"/>
  <c r="N71" i="232"/>
  <c r="M71" i="232"/>
  <c r="L71" i="232"/>
  <c r="K71" i="232"/>
  <c r="J71" i="232"/>
  <c r="I71" i="232"/>
  <c r="A71" i="232"/>
  <c r="AA70" i="232"/>
  <c r="V70" i="232"/>
  <c r="U70" i="232"/>
  <c r="Q70" i="232"/>
  <c r="P70" i="232"/>
  <c r="O70" i="232"/>
  <c r="N70" i="232"/>
  <c r="M70" i="232"/>
  <c r="L70" i="232"/>
  <c r="K70" i="232"/>
  <c r="J70" i="232"/>
  <c r="I70" i="232"/>
  <c r="A70" i="232"/>
  <c r="AA69" i="232"/>
  <c r="V69" i="232"/>
  <c r="U69" i="232"/>
  <c r="Q69" i="232"/>
  <c r="P69" i="232"/>
  <c r="O69" i="232"/>
  <c r="N69" i="232"/>
  <c r="M69" i="232"/>
  <c r="L69" i="232"/>
  <c r="K69" i="232"/>
  <c r="J69" i="232"/>
  <c r="I69" i="232"/>
  <c r="A69" i="232"/>
  <c r="AA68" i="232"/>
  <c r="V68" i="232"/>
  <c r="U68" i="232"/>
  <c r="Q68" i="232"/>
  <c r="P68" i="232"/>
  <c r="O68" i="232"/>
  <c r="N68" i="232"/>
  <c r="M68" i="232"/>
  <c r="L68" i="232"/>
  <c r="K68" i="232"/>
  <c r="J68" i="232"/>
  <c r="I68" i="232"/>
  <c r="A68" i="232"/>
  <c r="AA67" i="232"/>
  <c r="V67" i="232"/>
  <c r="U67" i="232"/>
  <c r="Q67" i="232"/>
  <c r="P67" i="232"/>
  <c r="O67" i="232"/>
  <c r="N67" i="232"/>
  <c r="M67" i="232"/>
  <c r="L67" i="232"/>
  <c r="K67" i="232"/>
  <c r="J67" i="232"/>
  <c r="I67" i="232"/>
  <c r="A67" i="232"/>
  <c r="AA66" i="232"/>
  <c r="V66" i="232"/>
  <c r="U66" i="232"/>
  <c r="Q66" i="232"/>
  <c r="P66" i="232"/>
  <c r="O66" i="232"/>
  <c r="N66" i="232"/>
  <c r="M66" i="232"/>
  <c r="L66" i="232"/>
  <c r="K66" i="232"/>
  <c r="J66" i="232"/>
  <c r="I66" i="232"/>
  <c r="A66" i="232"/>
  <c r="AA65" i="232"/>
  <c r="V65" i="232"/>
  <c r="U65" i="232"/>
  <c r="Q65" i="232"/>
  <c r="P65" i="232"/>
  <c r="O65" i="232"/>
  <c r="N65" i="232"/>
  <c r="M65" i="232"/>
  <c r="L65" i="232"/>
  <c r="K65" i="232"/>
  <c r="J65" i="232"/>
  <c r="I65" i="232"/>
  <c r="A65" i="232"/>
  <c r="AA64" i="232"/>
  <c r="V64" i="232"/>
  <c r="U64" i="232"/>
  <c r="Q64" i="232"/>
  <c r="P64" i="232"/>
  <c r="O64" i="232"/>
  <c r="N64" i="232"/>
  <c r="M64" i="232"/>
  <c r="L64" i="232"/>
  <c r="K64" i="232"/>
  <c r="J64" i="232"/>
  <c r="I64" i="232"/>
  <c r="A64" i="232"/>
  <c r="AA63" i="232"/>
  <c r="V63" i="232"/>
  <c r="U63" i="232"/>
  <c r="Q63" i="232"/>
  <c r="P63" i="232"/>
  <c r="O63" i="232"/>
  <c r="N63" i="232"/>
  <c r="M63" i="232"/>
  <c r="L63" i="232"/>
  <c r="K63" i="232"/>
  <c r="J63" i="232"/>
  <c r="I63" i="232"/>
  <c r="A63" i="232"/>
  <c r="AA62" i="232"/>
  <c r="V62" i="232"/>
  <c r="U62" i="232"/>
  <c r="Q62" i="232"/>
  <c r="P62" i="232"/>
  <c r="O62" i="232"/>
  <c r="N62" i="232"/>
  <c r="M62" i="232"/>
  <c r="L62" i="232"/>
  <c r="K62" i="232"/>
  <c r="J62" i="232"/>
  <c r="I62" i="232"/>
  <c r="A62" i="232"/>
  <c r="AA61" i="232"/>
  <c r="V61" i="232"/>
  <c r="U61" i="232"/>
  <c r="Q61" i="232"/>
  <c r="P61" i="232"/>
  <c r="O61" i="232"/>
  <c r="N61" i="232"/>
  <c r="M61" i="232"/>
  <c r="L61" i="232"/>
  <c r="K61" i="232"/>
  <c r="J61" i="232"/>
  <c r="I61" i="232"/>
  <c r="A61" i="232"/>
  <c r="AA60" i="232"/>
  <c r="V60" i="232"/>
  <c r="U60" i="232"/>
  <c r="Q60" i="232"/>
  <c r="P60" i="232"/>
  <c r="O60" i="232"/>
  <c r="N60" i="232"/>
  <c r="M60" i="232"/>
  <c r="L60" i="232"/>
  <c r="K60" i="232"/>
  <c r="J60" i="232"/>
  <c r="I60" i="232"/>
  <c r="A60" i="232"/>
  <c r="AA59" i="232"/>
  <c r="V59" i="232"/>
  <c r="U59" i="232"/>
  <c r="Q59" i="232"/>
  <c r="P59" i="232"/>
  <c r="O59" i="232"/>
  <c r="N59" i="232"/>
  <c r="M59" i="232"/>
  <c r="L59" i="232"/>
  <c r="K59" i="232"/>
  <c r="J59" i="232"/>
  <c r="I59" i="232"/>
  <c r="A59" i="232"/>
  <c r="AA58" i="232"/>
  <c r="V58" i="232"/>
  <c r="U58" i="232"/>
  <c r="Q58" i="232"/>
  <c r="P58" i="232"/>
  <c r="O58" i="232"/>
  <c r="N58" i="232"/>
  <c r="M58" i="232"/>
  <c r="L58" i="232"/>
  <c r="K58" i="232"/>
  <c r="J58" i="232"/>
  <c r="I58" i="232"/>
  <c r="A58" i="232"/>
  <c r="AA57" i="232"/>
  <c r="V57" i="232"/>
  <c r="U57" i="232"/>
  <c r="Q57" i="232"/>
  <c r="P57" i="232"/>
  <c r="O57" i="232"/>
  <c r="N57" i="232"/>
  <c r="M57" i="232"/>
  <c r="L57" i="232"/>
  <c r="K57" i="232"/>
  <c r="J57" i="232"/>
  <c r="I57" i="232"/>
  <c r="A57" i="232"/>
  <c r="AA56" i="232"/>
  <c r="V56" i="232"/>
  <c r="U56" i="232"/>
  <c r="Q56" i="232"/>
  <c r="P56" i="232"/>
  <c r="O56" i="232"/>
  <c r="N56" i="232"/>
  <c r="M56" i="232"/>
  <c r="L56" i="232"/>
  <c r="K56" i="232"/>
  <c r="J56" i="232"/>
  <c r="I56" i="232"/>
  <c r="A56" i="232"/>
  <c r="AA55" i="232"/>
  <c r="V55" i="232"/>
  <c r="U55" i="232"/>
  <c r="Q55" i="232"/>
  <c r="P55" i="232"/>
  <c r="O55" i="232"/>
  <c r="N55" i="232"/>
  <c r="M55" i="232"/>
  <c r="L55" i="232"/>
  <c r="K55" i="232"/>
  <c r="J55" i="232"/>
  <c r="I55" i="232"/>
  <c r="A55" i="232"/>
  <c r="AA54" i="232"/>
  <c r="V54" i="232"/>
  <c r="U54" i="232"/>
  <c r="Q54" i="232"/>
  <c r="P54" i="232"/>
  <c r="O54" i="232"/>
  <c r="N54" i="232"/>
  <c r="M54" i="232"/>
  <c r="L54" i="232"/>
  <c r="K54" i="232"/>
  <c r="J54" i="232"/>
  <c r="I54" i="232"/>
  <c r="A54" i="232"/>
  <c r="AA53" i="232"/>
  <c r="V53" i="232"/>
  <c r="U53" i="232"/>
  <c r="Q53" i="232"/>
  <c r="P53" i="232"/>
  <c r="O53" i="232"/>
  <c r="N53" i="232"/>
  <c r="M53" i="232"/>
  <c r="L53" i="232"/>
  <c r="K53" i="232"/>
  <c r="J53" i="232"/>
  <c r="I53" i="232"/>
  <c r="A53" i="232"/>
  <c r="AA52" i="232"/>
  <c r="V52" i="232"/>
  <c r="U52" i="232"/>
  <c r="Q52" i="232"/>
  <c r="P52" i="232"/>
  <c r="O52" i="232"/>
  <c r="N52" i="232"/>
  <c r="M52" i="232"/>
  <c r="L52" i="232"/>
  <c r="K52" i="232"/>
  <c r="J52" i="232"/>
  <c r="I52" i="232"/>
  <c r="A52" i="232"/>
  <c r="AA51" i="232"/>
  <c r="V51" i="232"/>
  <c r="U51" i="232"/>
  <c r="Q51" i="232"/>
  <c r="P51" i="232"/>
  <c r="O51" i="232"/>
  <c r="N51" i="232"/>
  <c r="M51" i="232"/>
  <c r="L51" i="232"/>
  <c r="K51" i="232"/>
  <c r="J51" i="232"/>
  <c r="I51" i="232"/>
  <c r="A51" i="232"/>
  <c r="AA50" i="232"/>
  <c r="V50" i="232"/>
  <c r="U50" i="232"/>
  <c r="Q50" i="232"/>
  <c r="P50" i="232"/>
  <c r="O50" i="232"/>
  <c r="N50" i="232"/>
  <c r="M50" i="232"/>
  <c r="L50" i="232"/>
  <c r="K50" i="232"/>
  <c r="J50" i="232"/>
  <c r="I50" i="232"/>
  <c r="A50" i="232"/>
  <c r="AA49" i="232"/>
  <c r="V49" i="232"/>
  <c r="U49" i="232"/>
  <c r="Q49" i="232"/>
  <c r="P49" i="232"/>
  <c r="O49" i="232"/>
  <c r="N49" i="232"/>
  <c r="M49" i="232"/>
  <c r="L49" i="232"/>
  <c r="K49" i="232"/>
  <c r="J49" i="232"/>
  <c r="I49" i="232"/>
  <c r="A49" i="232"/>
  <c r="AA48" i="232"/>
  <c r="V48" i="232"/>
  <c r="U48" i="232"/>
  <c r="Q48" i="232"/>
  <c r="P48" i="232"/>
  <c r="O48" i="232"/>
  <c r="N48" i="232"/>
  <c r="M48" i="232"/>
  <c r="L48" i="232"/>
  <c r="K48" i="232"/>
  <c r="J48" i="232"/>
  <c r="I48" i="232"/>
  <c r="A48" i="232"/>
  <c r="AA47" i="232"/>
  <c r="V47" i="232"/>
  <c r="U47" i="232"/>
  <c r="Q47" i="232"/>
  <c r="P47" i="232"/>
  <c r="O47" i="232"/>
  <c r="N47" i="232"/>
  <c r="M47" i="232"/>
  <c r="L47" i="232"/>
  <c r="K47" i="232"/>
  <c r="J47" i="232"/>
  <c r="I47" i="232"/>
  <c r="A47" i="232"/>
  <c r="AA46" i="232"/>
  <c r="Z46" i="232"/>
  <c r="V46" i="232"/>
  <c r="U46" i="232"/>
  <c r="Q46" i="232"/>
  <c r="P46" i="232"/>
  <c r="O46" i="232"/>
  <c r="N46" i="232"/>
  <c r="M46" i="232"/>
  <c r="L46" i="232"/>
  <c r="K46" i="232"/>
  <c r="J46" i="232"/>
  <c r="I46" i="232"/>
  <c r="A46" i="232"/>
  <c r="AA45" i="232"/>
  <c r="Z45" i="232"/>
  <c r="V45" i="232"/>
  <c r="U45" i="232"/>
  <c r="Q45" i="232"/>
  <c r="P45" i="232"/>
  <c r="O45" i="232"/>
  <c r="N45" i="232"/>
  <c r="M45" i="232"/>
  <c r="L45" i="232"/>
  <c r="K45" i="232"/>
  <c r="J45" i="232"/>
  <c r="I45" i="232"/>
  <c r="A45" i="232"/>
  <c r="B45" i="232" s="1"/>
  <c r="AM44" i="232"/>
  <c r="AA44" i="232"/>
  <c r="Z44" i="232"/>
  <c r="V44" i="232"/>
  <c r="U44" i="232"/>
  <c r="Q44" i="232"/>
  <c r="P44" i="232"/>
  <c r="O44" i="232"/>
  <c r="N44" i="232"/>
  <c r="M44" i="232"/>
  <c r="L44" i="232"/>
  <c r="K44" i="232"/>
  <c r="J44" i="232"/>
  <c r="I44" i="232"/>
  <c r="A44" i="232"/>
  <c r="AM43" i="232"/>
  <c r="AA43" i="232"/>
  <c r="Z43" i="232"/>
  <c r="V43" i="232"/>
  <c r="U43" i="232"/>
  <c r="Q43" i="232"/>
  <c r="P43" i="232"/>
  <c r="O43" i="232"/>
  <c r="N43" i="232"/>
  <c r="M43" i="232"/>
  <c r="L43" i="232"/>
  <c r="K43" i="232"/>
  <c r="J43" i="232"/>
  <c r="I43" i="232"/>
  <c r="A43" i="232"/>
  <c r="AM42" i="232"/>
  <c r="AA42" i="232"/>
  <c r="Z42" i="232"/>
  <c r="V42" i="232"/>
  <c r="U42" i="232"/>
  <c r="Q42" i="232"/>
  <c r="P42" i="232"/>
  <c r="O42" i="232"/>
  <c r="N42" i="232"/>
  <c r="M42" i="232"/>
  <c r="L42" i="232"/>
  <c r="K42" i="232"/>
  <c r="J42" i="232"/>
  <c r="I42" i="232"/>
  <c r="A42" i="232"/>
  <c r="AM41" i="232"/>
  <c r="AA41" i="232"/>
  <c r="V41" i="232"/>
  <c r="U41" i="232"/>
  <c r="Q41" i="232"/>
  <c r="P41" i="232"/>
  <c r="O41" i="232"/>
  <c r="N41" i="232"/>
  <c r="M41" i="232"/>
  <c r="L41" i="232"/>
  <c r="K41" i="232"/>
  <c r="J41" i="232"/>
  <c r="I41" i="232"/>
  <c r="A41" i="232"/>
  <c r="AM40" i="232"/>
  <c r="AA40" i="232"/>
  <c r="V40" i="232"/>
  <c r="U40" i="232"/>
  <c r="Q40" i="232"/>
  <c r="P40" i="232"/>
  <c r="O40" i="232"/>
  <c r="N40" i="232"/>
  <c r="M40" i="232"/>
  <c r="L40" i="232"/>
  <c r="K40" i="232"/>
  <c r="J40" i="232"/>
  <c r="I40" i="232"/>
  <c r="A40" i="232"/>
  <c r="AM39" i="232"/>
  <c r="AA39" i="232"/>
  <c r="Z39" i="232"/>
  <c r="V39" i="232"/>
  <c r="U39" i="232"/>
  <c r="Q39" i="232"/>
  <c r="P39" i="232"/>
  <c r="O39" i="232"/>
  <c r="N39" i="232"/>
  <c r="M39" i="232"/>
  <c r="L39" i="232"/>
  <c r="K39" i="232"/>
  <c r="J39" i="232"/>
  <c r="I39" i="232"/>
  <c r="A39" i="232"/>
  <c r="AM38" i="232"/>
  <c r="AA38" i="232"/>
  <c r="Z38" i="232"/>
  <c r="V38" i="232"/>
  <c r="U38" i="232"/>
  <c r="Q38" i="232"/>
  <c r="P38" i="232"/>
  <c r="O38" i="232"/>
  <c r="N38" i="232"/>
  <c r="M38" i="232"/>
  <c r="L38" i="232"/>
  <c r="K38" i="232"/>
  <c r="J38" i="232"/>
  <c r="I38" i="232"/>
  <c r="A38" i="232"/>
  <c r="AA37" i="232"/>
  <c r="V37" i="232"/>
  <c r="U37" i="232"/>
  <c r="Q37" i="232"/>
  <c r="P37" i="232"/>
  <c r="O37" i="232"/>
  <c r="N37" i="232"/>
  <c r="M37" i="232"/>
  <c r="L37" i="232"/>
  <c r="K37" i="232"/>
  <c r="J37" i="232"/>
  <c r="I37" i="232"/>
  <c r="A37" i="232"/>
  <c r="AA36" i="232"/>
  <c r="V36" i="232"/>
  <c r="U36" i="232"/>
  <c r="Q36" i="232"/>
  <c r="P36" i="232"/>
  <c r="O36" i="232"/>
  <c r="N36" i="232"/>
  <c r="M36" i="232"/>
  <c r="L36" i="232"/>
  <c r="K36" i="232"/>
  <c r="J36" i="232"/>
  <c r="I36" i="232"/>
  <c r="A36" i="232"/>
  <c r="AA35" i="232"/>
  <c r="V35" i="232"/>
  <c r="U35" i="232"/>
  <c r="Q35" i="232"/>
  <c r="P35" i="232"/>
  <c r="O35" i="232"/>
  <c r="N35" i="232"/>
  <c r="M35" i="232"/>
  <c r="L35" i="232"/>
  <c r="K35" i="232"/>
  <c r="J35" i="232"/>
  <c r="I35" i="232"/>
  <c r="A35" i="232"/>
  <c r="AA34" i="232"/>
  <c r="V34" i="232"/>
  <c r="U34" i="232"/>
  <c r="Q34" i="232"/>
  <c r="P34" i="232"/>
  <c r="O34" i="232"/>
  <c r="N34" i="232"/>
  <c r="M34" i="232"/>
  <c r="L34" i="232"/>
  <c r="K34" i="232"/>
  <c r="J34" i="232"/>
  <c r="I34" i="232"/>
  <c r="A34" i="232"/>
  <c r="B34" i="232" s="1"/>
  <c r="AA33" i="232"/>
  <c r="V33" i="232"/>
  <c r="U33" i="232"/>
  <c r="Q33" i="232"/>
  <c r="P33" i="232"/>
  <c r="O33" i="232"/>
  <c r="N33" i="232"/>
  <c r="M33" i="232"/>
  <c r="L33" i="232"/>
  <c r="K33" i="232"/>
  <c r="J33" i="232"/>
  <c r="I33" i="232"/>
  <c r="A33" i="232"/>
  <c r="AA32" i="232"/>
  <c r="Y32" i="232"/>
  <c r="V32" i="232"/>
  <c r="U32" i="232"/>
  <c r="Q32" i="232"/>
  <c r="P32" i="232"/>
  <c r="O32" i="232"/>
  <c r="N32" i="232"/>
  <c r="M32" i="232"/>
  <c r="L32" i="232"/>
  <c r="K32" i="232"/>
  <c r="J32" i="232"/>
  <c r="I32" i="232"/>
  <c r="A32" i="232"/>
  <c r="AA31" i="232"/>
  <c r="V31" i="232"/>
  <c r="U31" i="232"/>
  <c r="Q31" i="232"/>
  <c r="P31" i="232"/>
  <c r="O31" i="232"/>
  <c r="N31" i="232"/>
  <c r="M31" i="232"/>
  <c r="L31" i="232"/>
  <c r="K31" i="232"/>
  <c r="J31" i="232"/>
  <c r="I31" i="232"/>
  <c r="A31" i="232"/>
  <c r="B32" i="232" s="1"/>
  <c r="AA30" i="232"/>
  <c r="V30" i="232"/>
  <c r="U30" i="232"/>
  <c r="Q30" i="232"/>
  <c r="P30" i="232"/>
  <c r="O30" i="232"/>
  <c r="N30" i="232"/>
  <c r="M30" i="232"/>
  <c r="L30" i="232"/>
  <c r="K30" i="232"/>
  <c r="J30" i="232"/>
  <c r="I30" i="232"/>
  <c r="A30" i="232"/>
  <c r="AA29" i="232"/>
  <c r="V29" i="232"/>
  <c r="U29" i="232"/>
  <c r="Q29" i="232"/>
  <c r="P29" i="232"/>
  <c r="O29" i="232"/>
  <c r="N29" i="232"/>
  <c r="M29" i="232"/>
  <c r="L29" i="232"/>
  <c r="K29" i="232"/>
  <c r="J29" i="232"/>
  <c r="I29" i="232"/>
  <c r="B29" i="232"/>
  <c r="V23" i="232"/>
  <c r="U23" i="232"/>
  <c r="Q23" i="232"/>
  <c r="P23" i="232"/>
  <c r="O23" i="232"/>
  <c r="K23" i="232"/>
  <c r="I23" i="232"/>
  <c r="A23" i="232"/>
  <c r="V22" i="232"/>
  <c r="U22" i="232"/>
  <c r="Q22" i="232"/>
  <c r="P22" i="232"/>
  <c r="O22" i="232"/>
  <c r="K22" i="232"/>
  <c r="I22" i="232"/>
  <c r="A22" i="232"/>
  <c r="V21" i="232"/>
  <c r="U21" i="232"/>
  <c r="Q21" i="232"/>
  <c r="P21" i="232"/>
  <c r="O21" i="232"/>
  <c r="K21" i="232"/>
  <c r="I21" i="232"/>
  <c r="A21" i="232"/>
  <c r="V20" i="232"/>
  <c r="U20" i="232"/>
  <c r="Q20" i="232"/>
  <c r="P20" i="232"/>
  <c r="O20" i="232"/>
  <c r="K20" i="232"/>
  <c r="I20" i="232"/>
  <c r="A20" i="232"/>
  <c r="V19" i="232"/>
  <c r="U19" i="232"/>
  <c r="Q19" i="232"/>
  <c r="P19" i="232"/>
  <c r="O19" i="232"/>
  <c r="K19" i="232"/>
  <c r="I19" i="232"/>
  <c r="A19" i="232"/>
  <c r="V18" i="232"/>
  <c r="U18" i="232"/>
  <c r="Q18" i="232"/>
  <c r="P18" i="232"/>
  <c r="O18" i="232"/>
  <c r="K18" i="232"/>
  <c r="I18" i="232"/>
  <c r="Y17" i="232"/>
  <c r="F88" i="225"/>
  <c r="F87" i="225"/>
  <c r="F86" i="225"/>
  <c r="F85" i="225"/>
  <c r="F84" i="225"/>
  <c r="F83" i="225"/>
  <c r="AA80" i="225"/>
  <c r="AA79" i="225"/>
  <c r="V79" i="225"/>
  <c r="U79" i="225"/>
  <c r="Q79" i="225"/>
  <c r="P79" i="225"/>
  <c r="O79" i="225"/>
  <c r="N79" i="225"/>
  <c r="M79" i="225"/>
  <c r="L79" i="225"/>
  <c r="K79" i="225"/>
  <c r="J79" i="225"/>
  <c r="I79" i="225"/>
  <c r="A79" i="225"/>
  <c r="AA78" i="225"/>
  <c r="V78" i="225"/>
  <c r="U78" i="225"/>
  <c r="Q78" i="225"/>
  <c r="P78" i="225"/>
  <c r="O78" i="225"/>
  <c r="N78" i="225"/>
  <c r="M78" i="225"/>
  <c r="L78" i="225"/>
  <c r="K78" i="225"/>
  <c r="J78" i="225"/>
  <c r="I78" i="225"/>
  <c r="A78" i="225"/>
  <c r="AA77" i="225"/>
  <c r="V77" i="225"/>
  <c r="U77" i="225"/>
  <c r="Q77" i="225"/>
  <c r="P77" i="225"/>
  <c r="O77" i="225"/>
  <c r="N77" i="225"/>
  <c r="M77" i="225"/>
  <c r="L77" i="225"/>
  <c r="K77" i="225"/>
  <c r="J77" i="225"/>
  <c r="I77" i="225"/>
  <c r="A77" i="225"/>
  <c r="AA76" i="225"/>
  <c r="V76" i="225"/>
  <c r="U76" i="225"/>
  <c r="Q76" i="225"/>
  <c r="P76" i="225"/>
  <c r="O76" i="225"/>
  <c r="N76" i="225"/>
  <c r="M76" i="225"/>
  <c r="L76" i="225"/>
  <c r="K76" i="225"/>
  <c r="J76" i="225"/>
  <c r="I76" i="225"/>
  <c r="A76" i="225"/>
  <c r="AA75" i="225"/>
  <c r="V75" i="225"/>
  <c r="U75" i="225"/>
  <c r="Q75" i="225"/>
  <c r="P75" i="225"/>
  <c r="O75" i="225"/>
  <c r="N75" i="225"/>
  <c r="M75" i="225"/>
  <c r="L75" i="225"/>
  <c r="K75" i="225"/>
  <c r="J75" i="225"/>
  <c r="I75" i="225"/>
  <c r="A75" i="225"/>
  <c r="AA74" i="225"/>
  <c r="V74" i="225"/>
  <c r="U74" i="225"/>
  <c r="Q74" i="225"/>
  <c r="P74" i="225"/>
  <c r="O74" i="225"/>
  <c r="N74" i="225"/>
  <c r="M74" i="225"/>
  <c r="L74" i="225"/>
  <c r="K74" i="225"/>
  <c r="J74" i="225"/>
  <c r="I74" i="225"/>
  <c r="A74" i="225"/>
  <c r="AA73" i="225"/>
  <c r="V73" i="225"/>
  <c r="U73" i="225"/>
  <c r="Q73" i="225"/>
  <c r="P73" i="225"/>
  <c r="O73" i="225"/>
  <c r="N73" i="225"/>
  <c r="M73" i="225"/>
  <c r="L73" i="225"/>
  <c r="K73" i="225"/>
  <c r="J73" i="225"/>
  <c r="I73" i="225"/>
  <c r="A73" i="225"/>
  <c r="AA72" i="225"/>
  <c r="V72" i="225"/>
  <c r="U72" i="225"/>
  <c r="Q72" i="225"/>
  <c r="P72" i="225"/>
  <c r="O72" i="225"/>
  <c r="N72" i="225"/>
  <c r="M72" i="225"/>
  <c r="L72" i="225"/>
  <c r="K72" i="225"/>
  <c r="J72" i="225"/>
  <c r="I72" i="225"/>
  <c r="A72" i="225"/>
  <c r="AA71" i="225"/>
  <c r="V71" i="225"/>
  <c r="U71" i="225"/>
  <c r="Q71" i="225"/>
  <c r="P71" i="225"/>
  <c r="O71" i="225"/>
  <c r="N71" i="225"/>
  <c r="M71" i="225"/>
  <c r="L71" i="225"/>
  <c r="K71" i="225"/>
  <c r="J71" i="225"/>
  <c r="I71" i="225"/>
  <c r="A71" i="225"/>
  <c r="AA70" i="225"/>
  <c r="V70" i="225"/>
  <c r="U70" i="225"/>
  <c r="Q70" i="225"/>
  <c r="P70" i="225"/>
  <c r="O70" i="225"/>
  <c r="N70" i="225"/>
  <c r="M70" i="225"/>
  <c r="L70" i="225"/>
  <c r="K70" i="225"/>
  <c r="J70" i="225"/>
  <c r="I70" i="225"/>
  <c r="A70" i="225"/>
  <c r="AA69" i="225"/>
  <c r="V69" i="225"/>
  <c r="U69" i="225"/>
  <c r="Q69" i="225"/>
  <c r="P69" i="225"/>
  <c r="O69" i="225"/>
  <c r="N69" i="225"/>
  <c r="M69" i="225"/>
  <c r="L69" i="225"/>
  <c r="K69" i="225"/>
  <c r="J69" i="225"/>
  <c r="I69" i="225"/>
  <c r="A69" i="225"/>
  <c r="AA68" i="225"/>
  <c r="V68" i="225"/>
  <c r="U68" i="225"/>
  <c r="Q68" i="225"/>
  <c r="P68" i="225"/>
  <c r="O68" i="225"/>
  <c r="N68" i="225"/>
  <c r="M68" i="225"/>
  <c r="L68" i="225"/>
  <c r="K68" i="225"/>
  <c r="J68" i="225"/>
  <c r="I68" i="225"/>
  <c r="A68" i="225"/>
  <c r="AA67" i="225"/>
  <c r="V67" i="225"/>
  <c r="U67" i="225"/>
  <c r="Q67" i="225"/>
  <c r="P67" i="225"/>
  <c r="O67" i="225"/>
  <c r="N67" i="225"/>
  <c r="M67" i="225"/>
  <c r="L67" i="225"/>
  <c r="K67" i="225"/>
  <c r="J67" i="225"/>
  <c r="I67" i="225"/>
  <c r="A67" i="225"/>
  <c r="AA66" i="225"/>
  <c r="V66" i="225"/>
  <c r="U66" i="225"/>
  <c r="Q66" i="225"/>
  <c r="P66" i="225"/>
  <c r="O66" i="225"/>
  <c r="N66" i="225"/>
  <c r="M66" i="225"/>
  <c r="L66" i="225"/>
  <c r="K66" i="225"/>
  <c r="J66" i="225"/>
  <c r="I66" i="225"/>
  <c r="A66" i="225"/>
  <c r="AA65" i="225"/>
  <c r="V65" i="225"/>
  <c r="U65" i="225"/>
  <c r="Q65" i="225"/>
  <c r="P65" i="225"/>
  <c r="O65" i="225"/>
  <c r="N65" i="225"/>
  <c r="M65" i="225"/>
  <c r="L65" i="225"/>
  <c r="K65" i="225"/>
  <c r="J65" i="225"/>
  <c r="I65" i="225"/>
  <c r="A65" i="225"/>
  <c r="AA64" i="225"/>
  <c r="V64" i="225"/>
  <c r="U64" i="225"/>
  <c r="Q64" i="225"/>
  <c r="P64" i="225"/>
  <c r="O64" i="225"/>
  <c r="N64" i="225"/>
  <c r="M64" i="225"/>
  <c r="L64" i="225"/>
  <c r="K64" i="225"/>
  <c r="J64" i="225"/>
  <c r="I64" i="225"/>
  <c r="A64" i="225"/>
  <c r="AA63" i="225"/>
  <c r="V63" i="225"/>
  <c r="U63" i="225"/>
  <c r="Q63" i="225"/>
  <c r="P63" i="225"/>
  <c r="O63" i="225"/>
  <c r="N63" i="225"/>
  <c r="M63" i="225"/>
  <c r="L63" i="225"/>
  <c r="K63" i="225"/>
  <c r="J63" i="225"/>
  <c r="I63" i="225"/>
  <c r="A63" i="225"/>
  <c r="AA62" i="225"/>
  <c r="V62" i="225"/>
  <c r="U62" i="225"/>
  <c r="Q62" i="225"/>
  <c r="P62" i="225"/>
  <c r="O62" i="225"/>
  <c r="N62" i="225"/>
  <c r="M62" i="225"/>
  <c r="L62" i="225"/>
  <c r="K62" i="225"/>
  <c r="J62" i="225"/>
  <c r="I62" i="225"/>
  <c r="A62" i="225"/>
  <c r="AA61" i="225"/>
  <c r="V61" i="225"/>
  <c r="U61" i="225"/>
  <c r="Q61" i="225"/>
  <c r="P61" i="225"/>
  <c r="O61" i="225"/>
  <c r="N61" i="225"/>
  <c r="M61" i="225"/>
  <c r="L61" i="225"/>
  <c r="K61" i="225"/>
  <c r="J61" i="225"/>
  <c r="I61" i="225"/>
  <c r="A61" i="225"/>
  <c r="AA60" i="225"/>
  <c r="V60" i="225"/>
  <c r="U60" i="225"/>
  <c r="Q60" i="225"/>
  <c r="P60" i="225"/>
  <c r="O60" i="225"/>
  <c r="N60" i="225"/>
  <c r="M60" i="225"/>
  <c r="L60" i="225"/>
  <c r="K60" i="225"/>
  <c r="J60" i="225"/>
  <c r="I60" i="225"/>
  <c r="A60" i="225"/>
  <c r="AA59" i="225"/>
  <c r="V59" i="225"/>
  <c r="U59" i="225"/>
  <c r="Q59" i="225"/>
  <c r="P59" i="225"/>
  <c r="O59" i="225"/>
  <c r="N59" i="225"/>
  <c r="M59" i="225"/>
  <c r="L59" i="225"/>
  <c r="K59" i="225"/>
  <c r="J59" i="225"/>
  <c r="I59" i="225"/>
  <c r="A59" i="225"/>
  <c r="AA58" i="225"/>
  <c r="V58" i="225"/>
  <c r="U58" i="225"/>
  <c r="Q58" i="225"/>
  <c r="P58" i="225"/>
  <c r="O58" i="225"/>
  <c r="N58" i="225"/>
  <c r="M58" i="225"/>
  <c r="L58" i="225"/>
  <c r="K58" i="225"/>
  <c r="J58" i="225"/>
  <c r="I58" i="225"/>
  <c r="A58" i="225"/>
  <c r="AA57" i="225"/>
  <c r="V57" i="225"/>
  <c r="U57" i="225"/>
  <c r="Q57" i="225"/>
  <c r="P57" i="225"/>
  <c r="O57" i="225"/>
  <c r="N57" i="225"/>
  <c r="M57" i="225"/>
  <c r="L57" i="225"/>
  <c r="K57" i="225"/>
  <c r="J57" i="225"/>
  <c r="I57" i="225"/>
  <c r="A57" i="225"/>
  <c r="AA56" i="225"/>
  <c r="V56" i="225"/>
  <c r="U56" i="225"/>
  <c r="Q56" i="225"/>
  <c r="P56" i="225"/>
  <c r="O56" i="225"/>
  <c r="N56" i="225"/>
  <c r="M56" i="225"/>
  <c r="L56" i="225"/>
  <c r="K56" i="225"/>
  <c r="J56" i="225"/>
  <c r="I56" i="225"/>
  <c r="A56" i="225"/>
  <c r="AA55" i="225"/>
  <c r="V55" i="225"/>
  <c r="U55" i="225"/>
  <c r="Q55" i="225"/>
  <c r="P55" i="225"/>
  <c r="O55" i="225"/>
  <c r="N55" i="225"/>
  <c r="M55" i="225"/>
  <c r="L55" i="225"/>
  <c r="K55" i="225"/>
  <c r="J55" i="225"/>
  <c r="I55" i="225"/>
  <c r="A55" i="225"/>
  <c r="AA54" i="225"/>
  <c r="V54" i="225"/>
  <c r="U54" i="225"/>
  <c r="Q54" i="225"/>
  <c r="P54" i="225"/>
  <c r="O54" i="225"/>
  <c r="N54" i="225"/>
  <c r="M54" i="225"/>
  <c r="L54" i="225"/>
  <c r="K54" i="225"/>
  <c r="J54" i="225"/>
  <c r="I54" i="225"/>
  <c r="A54" i="225"/>
  <c r="AA53" i="225"/>
  <c r="V53" i="225"/>
  <c r="U53" i="225"/>
  <c r="Q53" i="225"/>
  <c r="P53" i="225"/>
  <c r="O53" i="225"/>
  <c r="N53" i="225"/>
  <c r="M53" i="225"/>
  <c r="L53" i="225"/>
  <c r="K53" i="225"/>
  <c r="J53" i="225"/>
  <c r="I53" i="225"/>
  <c r="A53" i="225"/>
  <c r="AA52" i="225"/>
  <c r="V52" i="225"/>
  <c r="U52" i="225"/>
  <c r="Q52" i="225"/>
  <c r="P52" i="225"/>
  <c r="O52" i="225"/>
  <c r="N52" i="225"/>
  <c r="M52" i="225"/>
  <c r="L52" i="225"/>
  <c r="K52" i="225"/>
  <c r="J52" i="225"/>
  <c r="I52" i="225"/>
  <c r="A52" i="225"/>
  <c r="AA51" i="225"/>
  <c r="V51" i="225"/>
  <c r="U51" i="225"/>
  <c r="Q51" i="225"/>
  <c r="P51" i="225"/>
  <c r="O51" i="225"/>
  <c r="N51" i="225"/>
  <c r="M51" i="225"/>
  <c r="L51" i="225"/>
  <c r="K51" i="225"/>
  <c r="J51" i="225"/>
  <c r="I51" i="225"/>
  <c r="A51" i="225"/>
  <c r="AA50" i="225"/>
  <c r="V50" i="225"/>
  <c r="U50" i="225"/>
  <c r="Q50" i="225"/>
  <c r="P50" i="225"/>
  <c r="O50" i="225"/>
  <c r="N50" i="225"/>
  <c r="M50" i="225"/>
  <c r="L50" i="225"/>
  <c r="K50" i="225"/>
  <c r="J50" i="225"/>
  <c r="I50" i="225"/>
  <c r="A50" i="225"/>
  <c r="AA49" i="225"/>
  <c r="V49" i="225"/>
  <c r="U49" i="225"/>
  <c r="Q49" i="225"/>
  <c r="P49" i="225"/>
  <c r="O49" i="225"/>
  <c r="N49" i="225"/>
  <c r="M49" i="225"/>
  <c r="L49" i="225"/>
  <c r="K49" i="225"/>
  <c r="J49" i="225"/>
  <c r="I49" i="225"/>
  <c r="A49" i="225"/>
  <c r="AA48" i="225"/>
  <c r="V48" i="225"/>
  <c r="U48" i="225"/>
  <c r="Q48" i="225"/>
  <c r="P48" i="225"/>
  <c r="O48" i="225"/>
  <c r="N48" i="225"/>
  <c r="M48" i="225"/>
  <c r="L48" i="225"/>
  <c r="K48" i="225"/>
  <c r="J48" i="225"/>
  <c r="I48" i="225"/>
  <c r="A48" i="225"/>
  <c r="AA47" i="225"/>
  <c r="V47" i="225"/>
  <c r="U47" i="225"/>
  <c r="Q47" i="225"/>
  <c r="P47" i="225"/>
  <c r="O47" i="225"/>
  <c r="N47" i="225"/>
  <c r="M47" i="225"/>
  <c r="L47" i="225"/>
  <c r="K47" i="225"/>
  <c r="J47" i="225"/>
  <c r="I47" i="225"/>
  <c r="A47" i="225"/>
  <c r="AA46" i="225"/>
  <c r="Z46" i="225"/>
  <c r="V46" i="225"/>
  <c r="U46" i="225"/>
  <c r="Q46" i="225"/>
  <c r="P46" i="225"/>
  <c r="O46" i="225"/>
  <c r="N46" i="225"/>
  <c r="M46" i="225"/>
  <c r="L46" i="225"/>
  <c r="K46" i="225"/>
  <c r="J46" i="225"/>
  <c r="I46" i="225"/>
  <c r="A46" i="225"/>
  <c r="AA45" i="225"/>
  <c r="Z45" i="225"/>
  <c r="V45" i="225"/>
  <c r="U45" i="225"/>
  <c r="Q45" i="225"/>
  <c r="P45" i="225"/>
  <c r="O45" i="225"/>
  <c r="N45" i="225"/>
  <c r="M45" i="225"/>
  <c r="L45" i="225"/>
  <c r="K45" i="225"/>
  <c r="J45" i="225"/>
  <c r="I45" i="225"/>
  <c r="A45" i="225"/>
  <c r="AM44" i="225"/>
  <c r="AA44" i="225"/>
  <c r="Z44" i="225"/>
  <c r="V44" i="225"/>
  <c r="U44" i="225"/>
  <c r="Q44" i="225"/>
  <c r="P44" i="225"/>
  <c r="O44" i="225"/>
  <c r="N44" i="225"/>
  <c r="M44" i="225"/>
  <c r="L44" i="225"/>
  <c r="K44" i="225"/>
  <c r="J44" i="225"/>
  <c r="I44" i="225"/>
  <c r="A44" i="225"/>
  <c r="AM43" i="225"/>
  <c r="AA43" i="225"/>
  <c r="Z43" i="225"/>
  <c r="V43" i="225"/>
  <c r="U43" i="225"/>
  <c r="Q43" i="225"/>
  <c r="P43" i="225"/>
  <c r="O43" i="225"/>
  <c r="N43" i="225"/>
  <c r="M43" i="225"/>
  <c r="L43" i="225"/>
  <c r="K43" i="225"/>
  <c r="J43" i="225"/>
  <c r="I43" i="225"/>
  <c r="A43" i="225"/>
  <c r="B44" i="225" s="1"/>
  <c r="AM42" i="225"/>
  <c r="AA42" i="225"/>
  <c r="Z42" i="225"/>
  <c r="V42" i="225"/>
  <c r="U42" i="225"/>
  <c r="Q42" i="225"/>
  <c r="P42" i="225"/>
  <c r="O42" i="225"/>
  <c r="N42" i="225"/>
  <c r="M42" i="225"/>
  <c r="L42" i="225"/>
  <c r="K42" i="225"/>
  <c r="J42" i="225"/>
  <c r="I42" i="225"/>
  <c r="A42" i="225"/>
  <c r="AM41" i="225"/>
  <c r="AA41" i="225"/>
  <c r="V41" i="225"/>
  <c r="U41" i="225"/>
  <c r="Q41" i="225"/>
  <c r="P41" i="225"/>
  <c r="O41" i="225"/>
  <c r="N41" i="225"/>
  <c r="M41" i="225"/>
  <c r="L41" i="225"/>
  <c r="K41" i="225"/>
  <c r="J41" i="225"/>
  <c r="I41" i="225"/>
  <c r="A41" i="225"/>
  <c r="AM40" i="225"/>
  <c r="AA40" i="225"/>
  <c r="V40" i="225"/>
  <c r="U40" i="225"/>
  <c r="Q40" i="225"/>
  <c r="P40" i="225"/>
  <c r="O40" i="225"/>
  <c r="N40" i="225"/>
  <c r="M40" i="225"/>
  <c r="L40" i="225"/>
  <c r="K40" i="225"/>
  <c r="J40" i="225"/>
  <c r="I40" i="225"/>
  <c r="A40" i="225"/>
  <c r="AM39" i="225"/>
  <c r="AA39" i="225"/>
  <c r="Z39" i="225"/>
  <c r="V39" i="225"/>
  <c r="U39" i="225"/>
  <c r="Q39" i="225"/>
  <c r="P39" i="225"/>
  <c r="O39" i="225"/>
  <c r="N39" i="225"/>
  <c r="M39" i="225"/>
  <c r="L39" i="225"/>
  <c r="K39" i="225"/>
  <c r="J39" i="225"/>
  <c r="I39" i="225"/>
  <c r="A39" i="225"/>
  <c r="AM38" i="225"/>
  <c r="AA38" i="225"/>
  <c r="Z38" i="225"/>
  <c r="V38" i="225"/>
  <c r="U38" i="225"/>
  <c r="Q38" i="225"/>
  <c r="P38" i="225"/>
  <c r="O38" i="225"/>
  <c r="N38" i="225"/>
  <c r="M38" i="225"/>
  <c r="L38" i="225"/>
  <c r="K38" i="225"/>
  <c r="J38" i="225"/>
  <c r="I38" i="225"/>
  <c r="A38" i="225"/>
  <c r="AA37" i="225"/>
  <c r="V37" i="225"/>
  <c r="U37" i="225"/>
  <c r="Q37" i="225"/>
  <c r="P37" i="225"/>
  <c r="O37" i="225"/>
  <c r="N37" i="225"/>
  <c r="M37" i="225"/>
  <c r="L37" i="225"/>
  <c r="K37" i="225"/>
  <c r="J37" i="225"/>
  <c r="I37" i="225"/>
  <c r="A37" i="225"/>
  <c r="AA36" i="225"/>
  <c r="V36" i="225"/>
  <c r="U36" i="225"/>
  <c r="Q36" i="225"/>
  <c r="P36" i="225"/>
  <c r="O36" i="225"/>
  <c r="N36" i="225"/>
  <c r="M36" i="225"/>
  <c r="L36" i="225"/>
  <c r="K36" i="225"/>
  <c r="J36" i="225"/>
  <c r="I36" i="225"/>
  <c r="A36" i="225"/>
  <c r="AA35" i="225"/>
  <c r="V35" i="225"/>
  <c r="U35" i="225"/>
  <c r="Q35" i="225"/>
  <c r="P35" i="225"/>
  <c r="O35" i="225"/>
  <c r="N35" i="225"/>
  <c r="M35" i="225"/>
  <c r="L35" i="225"/>
  <c r="K35" i="225"/>
  <c r="J35" i="225"/>
  <c r="I35" i="225"/>
  <c r="A35" i="225"/>
  <c r="AA34" i="225"/>
  <c r="V34" i="225"/>
  <c r="U34" i="225"/>
  <c r="Q34" i="225"/>
  <c r="P34" i="225"/>
  <c r="O34" i="225"/>
  <c r="N34" i="225"/>
  <c r="M34" i="225"/>
  <c r="L34" i="225"/>
  <c r="K34" i="225"/>
  <c r="J34" i="225"/>
  <c r="I34" i="225"/>
  <c r="A34" i="225"/>
  <c r="B34" i="225" s="1"/>
  <c r="AA33" i="225"/>
  <c r="V33" i="225"/>
  <c r="U33" i="225"/>
  <c r="Q33" i="225"/>
  <c r="P33" i="225"/>
  <c r="O33" i="225"/>
  <c r="N33" i="225"/>
  <c r="M33" i="225"/>
  <c r="L33" i="225"/>
  <c r="K33" i="225"/>
  <c r="J33" i="225"/>
  <c r="I33" i="225"/>
  <c r="A33" i="225"/>
  <c r="AA32" i="225"/>
  <c r="Y32" i="225"/>
  <c r="V32" i="225"/>
  <c r="U32" i="225"/>
  <c r="Q32" i="225"/>
  <c r="P32" i="225"/>
  <c r="O32" i="225"/>
  <c r="N32" i="225"/>
  <c r="M32" i="225"/>
  <c r="L32" i="225"/>
  <c r="K32" i="225"/>
  <c r="J32" i="225"/>
  <c r="I32" i="225"/>
  <c r="A32" i="225"/>
  <c r="AA31" i="225"/>
  <c r="V31" i="225"/>
  <c r="U31" i="225"/>
  <c r="Q31" i="225"/>
  <c r="P31" i="225"/>
  <c r="O31" i="225"/>
  <c r="N31" i="225"/>
  <c r="M31" i="225"/>
  <c r="L31" i="225"/>
  <c r="K31" i="225"/>
  <c r="J31" i="225"/>
  <c r="I31" i="225"/>
  <c r="A31" i="225"/>
  <c r="AA30" i="225"/>
  <c r="V30" i="225"/>
  <c r="U30" i="225"/>
  <c r="Q30" i="225"/>
  <c r="P30" i="225"/>
  <c r="O30" i="225"/>
  <c r="N30" i="225"/>
  <c r="M30" i="225"/>
  <c r="L30" i="225"/>
  <c r="K30" i="225"/>
  <c r="J30" i="225"/>
  <c r="I30" i="225"/>
  <c r="A30" i="225"/>
  <c r="B30" i="225" s="1"/>
  <c r="AA29" i="225"/>
  <c r="V29" i="225"/>
  <c r="U29" i="225"/>
  <c r="Q29" i="225"/>
  <c r="P29" i="225"/>
  <c r="O29" i="225"/>
  <c r="N29" i="225"/>
  <c r="M29" i="225"/>
  <c r="L29" i="225"/>
  <c r="K29" i="225"/>
  <c r="J29" i="225"/>
  <c r="I29" i="225"/>
  <c r="B29" i="225"/>
  <c r="V23" i="225"/>
  <c r="U23" i="225"/>
  <c r="Q23" i="225"/>
  <c r="P23" i="225"/>
  <c r="O23" i="225"/>
  <c r="K23" i="225"/>
  <c r="I23" i="225"/>
  <c r="A23" i="225"/>
  <c r="V22" i="225"/>
  <c r="U22" i="225"/>
  <c r="Q22" i="225"/>
  <c r="P22" i="225"/>
  <c r="O22" i="225"/>
  <c r="K22" i="225"/>
  <c r="I22" i="225"/>
  <c r="A22" i="225"/>
  <c r="V21" i="225"/>
  <c r="U21" i="225"/>
  <c r="Q21" i="225"/>
  <c r="P21" i="225"/>
  <c r="O21" i="225"/>
  <c r="K21" i="225"/>
  <c r="I21" i="225"/>
  <c r="A21" i="225"/>
  <c r="V20" i="225"/>
  <c r="U20" i="225"/>
  <c r="Q20" i="225"/>
  <c r="P20" i="225"/>
  <c r="O20" i="225"/>
  <c r="K20" i="225"/>
  <c r="I20" i="225"/>
  <c r="A20" i="225"/>
  <c r="V19" i="225"/>
  <c r="U19" i="225"/>
  <c r="Q19" i="225"/>
  <c r="P19" i="225"/>
  <c r="O19" i="225"/>
  <c r="K19" i="225"/>
  <c r="I19" i="225"/>
  <c r="A19" i="225"/>
  <c r="V18" i="225"/>
  <c r="U18" i="225"/>
  <c r="Q18" i="225"/>
  <c r="P18" i="225"/>
  <c r="O18" i="225"/>
  <c r="K18" i="225"/>
  <c r="I18" i="225"/>
  <c r="Y17" i="225"/>
  <c r="F88" i="223"/>
  <c r="F87" i="223"/>
  <c r="F86" i="223"/>
  <c r="F85" i="223"/>
  <c r="F84" i="223"/>
  <c r="F83" i="223"/>
  <c r="AA79" i="223"/>
  <c r="V79" i="223"/>
  <c r="U79" i="223"/>
  <c r="Q79" i="223"/>
  <c r="P79" i="223"/>
  <c r="O79" i="223"/>
  <c r="N79" i="223"/>
  <c r="M79" i="223"/>
  <c r="L79" i="223"/>
  <c r="K79" i="223"/>
  <c r="J79" i="223"/>
  <c r="I79" i="223"/>
  <c r="A79" i="223"/>
  <c r="AA78" i="223"/>
  <c r="V78" i="223"/>
  <c r="U78" i="223"/>
  <c r="Q78" i="223"/>
  <c r="P78" i="223"/>
  <c r="O78" i="223"/>
  <c r="N78" i="223"/>
  <c r="M78" i="223"/>
  <c r="L78" i="223"/>
  <c r="K78" i="223"/>
  <c r="J78" i="223"/>
  <c r="I78" i="223"/>
  <c r="A78" i="223"/>
  <c r="AA77" i="223"/>
  <c r="V77" i="223"/>
  <c r="U77" i="223"/>
  <c r="Q77" i="223"/>
  <c r="P77" i="223"/>
  <c r="O77" i="223"/>
  <c r="N77" i="223"/>
  <c r="M77" i="223"/>
  <c r="L77" i="223"/>
  <c r="K77" i="223"/>
  <c r="J77" i="223"/>
  <c r="I77" i="223"/>
  <c r="A77" i="223"/>
  <c r="AA76" i="223"/>
  <c r="V76" i="223"/>
  <c r="U76" i="223"/>
  <c r="Q76" i="223"/>
  <c r="P76" i="223"/>
  <c r="O76" i="223"/>
  <c r="N76" i="223"/>
  <c r="M76" i="223"/>
  <c r="L76" i="223"/>
  <c r="K76" i="223"/>
  <c r="J76" i="223"/>
  <c r="I76" i="223"/>
  <c r="A76" i="223"/>
  <c r="AA75" i="223"/>
  <c r="V75" i="223"/>
  <c r="U75" i="223"/>
  <c r="Q75" i="223"/>
  <c r="P75" i="223"/>
  <c r="O75" i="223"/>
  <c r="N75" i="223"/>
  <c r="M75" i="223"/>
  <c r="L75" i="223"/>
  <c r="K75" i="223"/>
  <c r="J75" i="223"/>
  <c r="I75" i="223"/>
  <c r="A75" i="223"/>
  <c r="AA74" i="223"/>
  <c r="V74" i="223"/>
  <c r="U74" i="223"/>
  <c r="Q74" i="223"/>
  <c r="P74" i="223"/>
  <c r="O74" i="223"/>
  <c r="N74" i="223"/>
  <c r="M74" i="223"/>
  <c r="L74" i="223"/>
  <c r="K74" i="223"/>
  <c r="J74" i="223"/>
  <c r="I74" i="223"/>
  <c r="A74" i="223"/>
  <c r="AA73" i="223"/>
  <c r="V73" i="223"/>
  <c r="U73" i="223"/>
  <c r="Q73" i="223"/>
  <c r="P73" i="223"/>
  <c r="O73" i="223"/>
  <c r="N73" i="223"/>
  <c r="M73" i="223"/>
  <c r="L73" i="223"/>
  <c r="K73" i="223"/>
  <c r="J73" i="223"/>
  <c r="I73" i="223"/>
  <c r="A73" i="223"/>
  <c r="AA72" i="223"/>
  <c r="V72" i="223"/>
  <c r="U72" i="223"/>
  <c r="Q72" i="223"/>
  <c r="P72" i="223"/>
  <c r="O72" i="223"/>
  <c r="N72" i="223"/>
  <c r="M72" i="223"/>
  <c r="L72" i="223"/>
  <c r="K72" i="223"/>
  <c r="J72" i="223"/>
  <c r="I72" i="223"/>
  <c r="A72" i="223"/>
  <c r="AA71" i="223"/>
  <c r="V71" i="223"/>
  <c r="U71" i="223"/>
  <c r="Q71" i="223"/>
  <c r="P71" i="223"/>
  <c r="O71" i="223"/>
  <c r="N71" i="223"/>
  <c r="M71" i="223"/>
  <c r="L71" i="223"/>
  <c r="K71" i="223"/>
  <c r="J71" i="223"/>
  <c r="I71" i="223"/>
  <c r="A71" i="223"/>
  <c r="AA70" i="223"/>
  <c r="V70" i="223"/>
  <c r="U70" i="223"/>
  <c r="Q70" i="223"/>
  <c r="P70" i="223"/>
  <c r="O70" i="223"/>
  <c r="N70" i="223"/>
  <c r="M70" i="223"/>
  <c r="L70" i="223"/>
  <c r="K70" i="223"/>
  <c r="J70" i="223"/>
  <c r="I70" i="223"/>
  <c r="A70" i="223"/>
  <c r="AA69" i="223"/>
  <c r="V69" i="223"/>
  <c r="U69" i="223"/>
  <c r="Q69" i="223"/>
  <c r="P69" i="223"/>
  <c r="O69" i="223"/>
  <c r="N69" i="223"/>
  <c r="M69" i="223"/>
  <c r="L69" i="223"/>
  <c r="K69" i="223"/>
  <c r="J69" i="223"/>
  <c r="I69" i="223"/>
  <c r="A69" i="223"/>
  <c r="AA68" i="223"/>
  <c r="V68" i="223"/>
  <c r="U68" i="223"/>
  <c r="Q68" i="223"/>
  <c r="P68" i="223"/>
  <c r="O68" i="223"/>
  <c r="N68" i="223"/>
  <c r="M68" i="223"/>
  <c r="L68" i="223"/>
  <c r="K68" i="223"/>
  <c r="J68" i="223"/>
  <c r="I68" i="223"/>
  <c r="A68" i="223"/>
  <c r="AA67" i="223"/>
  <c r="V67" i="223"/>
  <c r="U67" i="223"/>
  <c r="Q67" i="223"/>
  <c r="P67" i="223"/>
  <c r="O67" i="223"/>
  <c r="N67" i="223"/>
  <c r="M67" i="223"/>
  <c r="L67" i="223"/>
  <c r="K67" i="223"/>
  <c r="J67" i="223"/>
  <c r="I67" i="223"/>
  <c r="A67" i="223"/>
  <c r="AA66" i="223"/>
  <c r="V66" i="223"/>
  <c r="U66" i="223"/>
  <c r="Q66" i="223"/>
  <c r="P66" i="223"/>
  <c r="O66" i="223"/>
  <c r="N66" i="223"/>
  <c r="M66" i="223"/>
  <c r="L66" i="223"/>
  <c r="K66" i="223"/>
  <c r="J66" i="223"/>
  <c r="I66" i="223"/>
  <c r="A66" i="223"/>
  <c r="AA65" i="223"/>
  <c r="V65" i="223"/>
  <c r="U65" i="223"/>
  <c r="Q65" i="223"/>
  <c r="P65" i="223"/>
  <c r="O65" i="223"/>
  <c r="N65" i="223"/>
  <c r="M65" i="223"/>
  <c r="L65" i="223"/>
  <c r="K65" i="223"/>
  <c r="J65" i="223"/>
  <c r="I65" i="223"/>
  <c r="A65" i="223"/>
  <c r="AA64" i="223"/>
  <c r="V64" i="223"/>
  <c r="U64" i="223"/>
  <c r="Q64" i="223"/>
  <c r="P64" i="223"/>
  <c r="O64" i="223"/>
  <c r="N64" i="223"/>
  <c r="M64" i="223"/>
  <c r="L64" i="223"/>
  <c r="K64" i="223"/>
  <c r="J64" i="223"/>
  <c r="I64" i="223"/>
  <c r="A64" i="223"/>
  <c r="AA63" i="223"/>
  <c r="V63" i="223"/>
  <c r="U63" i="223"/>
  <c r="Q63" i="223"/>
  <c r="P63" i="223"/>
  <c r="O63" i="223"/>
  <c r="N63" i="223"/>
  <c r="M63" i="223"/>
  <c r="L63" i="223"/>
  <c r="K63" i="223"/>
  <c r="J63" i="223"/>
  <c r="I63" i="223"/>
  <c r="A63" i="223"/>
  <c r="AA62" i="223"/>
  <c r="V62" i="223"/>
  <c r="U62" i="223"/>
  <c r="Q62" i="223"/>
  <c r="P62" i="223"/>
  <c r="O62" i="223"/>
  <c r="N62" i="223"/>
  <c r="M62" i="223"/>
  <c r="L62" i="223"/>
  <c r="K62" i="223"/>
  <c r="J62" i="223"/>
  <c r="I62" i="223"/>
  <c r="A62" i="223"/>
  <c r="AA61" i="223"/>
  <c r="V61" i="223"/>
  <c r="U61" i="223"/>
  <c r="Q61" i="223"/>
  <c r="P61" i="223"/>
  <c r="O61" i="223"/>
  <c r="N61" i="223"/>
  <c r="M61" i="223"/>
  <c r="L61" i="223"/>
  <c r="K61" i="223"/>
  <c r="J61" i="223"/>
  <c r="I61" i="223"/>
  <c r="A61" i="223"/>
  <c r="AA60" i="223"/>
  <c r="V60" i="223"/>
  <c r="U60" i="223"/>
  <c r="Q60" i="223"/>
  <c r="P60" i="223"/>
  <c r="O60" i="223"/>
  <c r="N60" i="223"/>
  <c r="M60" i="223"/>
  <c r="L60" i="223"/>
  <c r="K60" i="223"/>
  <c r="J60" i="223"/>
  <c r="I60" i="223"/>
  <c r="A60" i="223"/>
  <c r="AA59" i="223"/>
  <c r="V59" i="223"/>
  <c r="U59" i="223"/>
  <c r="Q59" i="223"/>
  <c r="P59" i="223"/>
  <c r="O59" i="223"/>
  <c r="N59" i="223"/>
  <c r="M59" i="223"/>
  <c r="L59" i="223"/>
  <c r="K59" i="223"/>
  <c r="J59" i="223"/>
  <c r="I59" i="223"/>
  <c r="A59" i="223"/>
  <c r="AA58" i="223"/>
  <c r="V58" i="223"/>
  <c r="U58" i="223"/>
  <c r="Q58" i="223"/>
  <c r="P58" i="223"/>
  <c r="O58" i="223"/>
  <c r="N58" i="223"/>
  <c r="M58" i="223"/>
  <c r="L58" i="223"/>
  <c r="K58" i="223"/>
  <c r="J58" i="223"/>
  <c r="I58" i="223"/>
  <c r="A58" i="223"/>
  <c r="AA57" i="223"/>
  <c r="V57" i="223"/>
  <c r="U57" i="223"/>
  <c r="Q57" i="223"/>
  <c r="P57" i="223"/>
  <c r="O57" i="223"/>
  <c r="N57" i="223"/>
  <c r="M57" i="223"/>
  <c r="L57" i="223"/>
  <c r="K57" i="223"/>
  <c r="J57" i="223"/>
  <c r="I57" i="223"/>
  <c r="A57" i="223"/>
  <c r="AA56" i="223"/>
  <c r="V56" i="223"/>
  <c r="U56" i="223"/>
  <c r="Q56" i="223"/>
  <c r="P56" i="223"/>
  <c r="O56" i="223"/>
  <c r="N56" i="223"/>
  <c r="M56" i="223"/>
  <c r="L56" i="223"/>
  <c r="K56" i="223"/>
  <c r="J56" i="223"/>
  <c r="I56" i="223"/>
  <c r="A56" i="223"/>
  <c r="AA55" i="223"/>
  <c r="V55" i="223"/>
  <c r="U55" i="223"/>
  <c r="Q55" i="223"/>
  <c r="P55" i="223"/>
  <c r="O55" i="223"/>
  <c r="N55" i="223"/>
  <c r="M55" i="223"/>
  <c r="L55" i="223"/>
  <c r="K55" i="223"/>
  <c r="J55" i="223"/>
  <c r="I55" i="223"/>
  <c r="A55" i="223"/>
  <c r="AA54" i="223"/>
  <c r="V54" i="223"/>
  <c r="U54" i="223"/>
  <c r="Q54" i="223"/>
  <c r="P54" i="223"/>
  <c r="O54" i="223"/>
  <c r="N54" i="223"/>
  <c r="M54" i="223"/>
  <c r="L54" i="223"/>
  <c r="K54" i="223"/>
  <c r="J54" i="223"/>
  <c r="I54" i="223"/>
  <c r="A54" i="223"/>
  <c r="AA53" i="223"/>
  <c r="V53" i="223"/>
  <c r="U53" i="223"/>
  <c r="Q53" i="223"/>
  <c r="P53" i="223"/>
  <c r="O53" i="223"/>
  <c r="N53" i="223"/>
  <c r="M53" i="223"/>
  <c r="L53" i="223"/>
  <c r="K53" i="223"/>
  <c r="J53" i="223"/>
  <c r="I53" i="223"/>
  <c r="A53" i="223"/>
  <c r="AA52" i="223"/>
  <c r="V52" i="223"/>
  <c r="U52" i="223"/>
  <c r="Q52" i="223"/>
  <c r="P52" i="223"/>
  <c r="O52" i="223"/>
  <c r="N52" i="223"/>
  <c r="M52" i="223"/>
  <c r="L52" i="223"/>
  <c r="K52" i="223"/>
  <c r="J52" i="223"/>
  <c r="I52" i="223"/>
  <c r="A52" i="223"/>
  <c r="AA51" i="223"/>
  <c r="V51" i="223"/>
  <c r="U51" i="223"/>
  <c r="Q51" i="223"/>
  <c r="P51" i="223"/>
  <c r="O51" i="223"/>
  <c r="N51" i="223"/>
  <c r="M51" i="223"/>
  <c r="L51" i="223"/>
  <c r="K51" i="223"/>
  <c r="J51" i="223"/>
  <c r="I51" i="223"/>
  <c r="A51" i="223"/>
  <c r="AA50" i="223"/>
  <c r="V50" i="223"/>
  <c r="U50" i="223"/>
  <c r="Q50" i="223"/>
  <c r="P50" i="223"/>
  <c r="O50" i="223"/>
  <c r="N50" i="223"/>
  <c r="M50" i="223"/>
  <c r="L50" i="223"/>
  <c r="K50" i="223"/>
  <c r="J50" i="223"/>
  <c r="I50" i="223"/>
  <c r="A50" i="223"/>
  <c r="AA49" i="223"/>
  <c r="V49" i="223"/>
  <c r="U49" i="223"/>
  <c r="Q49" i="223"/>
  <c r="P49" i="223"/>
  <c r="O49" i="223"/>
  <c r="N49" i="223"/>
  <c r="M49" i="223"/>
  <c r="L49" i="223"/>
  <c r="K49" i="223"/>
  <c r="J49" i="223"/>
  <c r="I49" i="223"/>
  <c r="A49" i="223"/>
  <c r="AA48" i="223"/>
  <c r="V48" i="223"/>
  <c r="U48" i="223"/>
  <c r="Q48" i="223"/>
  <c r="P48" i="223"/>
  <c r="O48" i="223"/>
  <c r="N48" i="223"/>
  <c r="M48" i="223"/>
  <c r="L48" i="223"/>
  <c r="K48" i="223"/>
  <c r="J48" i="223"/>
  <c r="I48" i="223"/>
  <c r="A48" i="223"/>
  <c r="AA47" i="223"/>
  <c r="V47" i="223"/>
  <c r="U47" i="223"/>
  <c r="Q47" i="223"/>
  <c r="P47" i="223"/>
  <c r="O47" i="223"/>
  <c r="N47" i="223"/>
  <c r="M47" i="223"/>
  <c r="L47" i="223"/>
  <c r="K47" i="223"/>
  <c r="J47" i="223"/>
  <c r="I47" i="223"/>
  <c r="A47" i="223"/>
  <c r="AA46" i="223"/>
  <c r="Z46" i="223"/>
  <c r="V46" i="223"/>
  <c r="U46" i="223"/>
  <c r="Q46" i="223"/>
  <c r="P46" i="223"/>
  <c r="O46" i="223"/>
  <c r="N46" i="223"/>
  <c r="M46" i="223"/>
  <c r="L46" i="223"/>
  <c r="K46" i="223"/>
  <c r="J46" i="223"/>
  <c r="I46" i="223"/>
  <c r="A46" i="223"/>
  <c r="AA45" i="223"/>
  <c r="Z45" i="223"/>
  <c r="V45" i="223"/>
  <c r="U45" i="223"/>
  <c r="Q45" i="223"/>
  <c r="P45" i="223"/>
  <c r="O45" i="223"/>
  <c r="N45" i="223"/>
  <c r="M45" i="223"/>
  <c r="L45" i="223"/>
  <c r="K45" i="223"/>
  <c r="J45" i="223"/>
  <c r="I45" i="223"/>
  <c r="A45" i="223"/>
  <c r="AM44" i="223"/>
  <c r="AA44" i="223"/>
  <c r="Z44" i="223"/>
  <c r="V44" i="223"/>
  <c r="U44" i="223"/>
  <c r="Q44" i="223"/>
  <c r="P44" i="223"/>
  <c r="O44" i="223"/>
  <c r="N44" i="223"/>
  <c r="M44" i="223"/>
  <c r="L44" i="223"/>
  <c r="K44" i="223"/>
  <c r="J44" i="223"/>
  <c r="I44" i="223"/>
  <c r="A44" i="223"/>
  <c r="AM43" i="223"/>
  <c r="AA43" i="223"/>
  <c r="Z43" i="223"/>
  <c r="V43" i="223"/>
  <c r="U43" i="223"/>
  <c r="Q43" i="223"/>
  <c r="P43" i="223"/>
  <c r="O43" i="223"/>
  <c r="N43" i="223"/>
  <c r="M43" i="223"/>
  <c r="L43" i="223"/>
  <c r="K43" i="223"/>
  <c r="J43" i="223"/>
  <c r="I43" i="223"/>
  <c r="A43" i="223"/>
  <c r="AM42" i="223"/>
  <c r="AA42" i="223"/>
  <c r="Z42" i="223"/>
  <c r="V42" i="223"/>
  <c r="U42" i="223"/>
  <c r="Q42" i="223"/>
  <c r="P42" i="223"/>
  <c r="O42" i="223"/>
  <c r="N42" i="223"/>
  <c r="M42" i="223"/>
  <c r="L42" i="223"/>
  <c r="K42" i="223"/>
  <c r="J42" i="223"/>
  <c r="I42" i="223"/>
  <c r="A42" i="223"/>
  <c r="AM41" i="223"/>
  <c r="AA41" i="223"/>
  <c r="V41" i="223"/>
  <c r="U41" i="223"/>
  <c r="Q41" i="223"/>
  <c r="P41" i="223"/>
  <c r="O41" i="223"/>
  <c r="N41" i="223"/>
  <c r="M41" i="223"/>
  <c r="L41" i="223"/>
  <c r="K41" i="223"/>
  <c r="J41" i="223"/>
  <c r="I41" i="223"/>
  <c r="A41" i="223"/>
  <c r="AM40" i="223"/>
  <c r="AA40" i="223"/>
  <c r="V40" i="223"/>
  <c r="U40" i="223"/>
  <c r="Q40" i="223"/>
  <c r="P40" i="223"/>
  <c r="O40" i="223"/>
  <c r="N40" i="223"/>
  <c r="M40" i="223"/>
  <c r="L40" i="223"/>
  <c r="K40" i="223"/>
  <c r="J40" i="223"/>
  <c r="I40" i="223"/>
  <c r="A40" i="223"/>
  <c r="B40" i="223" s="1"/>
  <c r="AM39" i="223"/>
  <c r="AA39" i="223"/>
  <c r="Z39" i="223"/>
  <c r="V39" i="223"/>
  <c r="U39" i="223"/>
  <c r="Q39" i="223"/>
  <c r="P39" i="223"/>
  <c r="O39" i="223"/>
  <c r="N39" i="223"/>
  <c r="M39" i="223"/>
  <c r="L39" i="223"/>
  <c r="K39" i="223"/>
  <c r="J39" i="223"/>
  <c r="I39" i="223"/>
  <c r="A39" i="223"/>
  <c r="B39" i="223" s="1"/>
  <c r="AM38" i="223"/>
  <c r="AA38" i="223"/>
  <c r="Z38" i="223"/>
  <c r="V38" i="223"/>
  <c r="U38" i="223"/>
  <c r="Q38" i="223"/>
  <c r="P38" i="223"/>
  <c r="O38" i="223"/>
  <c r="N38" i="223"/>
  <c r="M38" i="223"/>
  <c r="L38" i="223"/>
  <c r="K38" i="223"/>
  <c r="J38" i="223"/>
  <c r="I38" i="223"/>
  <c r="A38" i="223"/>
  <c r="AA37" i="223"/>
  <c r="V37" i="223"/>
  <c r="U37" i="223"/>
  <c r="Q37" i="223"/>
  <c r="P37" i="223"/>
  <c r="O37" i="223"/>
  <c r="N37" i="223"/>
  <c r="M37" i="223"/>
  <c r="L37" i="223"/>
  <c r="K37" i="223"/>
  <c r="J37" i="223"/>
  <c r="I37" i="223"/>
  <c r="A37" i="223"/>
  <c r="AA36" i="223"/>
  <c r="V36" i="223"/>
  <c r="U36" i="223"/>
  <c r="Q36" i="223"/>
  <c r="P36" i="223"/>
  <c r="O36" i="223"/>
  <c r="N36" i="223"/>
  <c r="M36" i="223"/>
  <c r="L36" i="223"/>
  <c r="K36" i="223"/>
  <c r="J36" i="223"/>
  <c r="I36" i="223"/>
  <c r="A36" i="223"/>
  <c r="AA35" i="223"/>
  <c r="V35" i="223"/>
  <c r="U35" i="223"/>
  <c r="Q35" i="223"/>
  <c r="P35" i="223"/>
  <c r="O35" i="223"/>
  <c r="N35" i="223"/>
  <c r="M35" i="223"/>
  <c r="L35" i="223"/>
  <c r="K35" i="223"/>
  <c r="J35" i="223"/>
  <c r="I35" i="223"/>
  <c r="A35" i="223"/>
  <c r="AA34" i="223"/>
  <c r="V34" i="223"/>
  <c r="U34" i="223"/>
  <c r="Q34" i="223"/>
  <c r="P34" i="223"/>
  <c r="O34" i="223"/>
  <c r="N34" i="223"/>
  <c r="M34" i="223"/>
  <c r="L34" i="223"/>
  <c r="K34" i="223"/>
  <c r="J34" i="223"/>
  <c r="I34" i="223"/>
  <c r="A34" i="223"/>
  <c r="AA33" i="223"/>
  <c r="V33" i="223"/>
  <c r="U33" i="223"/>
  <c r="Q33" i="223"/>
  <c r="P33" i="223"/>
  <c r="O33" i="223"/>
  <c r="N33" i="223"/>
  <c r="M33" i="223"/>
  <c r="L33" i="223"/>
  <c r="K33" i="223"/>
  <c r="J33" i="223"/>
  <c r="I33" i="223"/>
  <c r="A33" i="223"/>
  <c r="B33" i="223" s="1"/>
  <c r="AA32" i="223"/>
  <c r="Y32" i="223"/>
  <c r="V32" i="223"/>
  <c r="U32" i="223"/>
  <c r="Q32" i="223"/>
  <c r="P32" i="223"/>
  <c r="O32" i="223"/>
  <c r="N32" i="223"/>
  <c r="M32" i="223"/>
  <c r="L32" i="223"/>
  <c r="K32" i="223"/>
  <c r="J32" i="223"/>
  <c r="I32" i="223"/>
  <c r="A32" i="223"/>
  <c r="AA31" i="223"/>
  <c r="V31" i="223"/>
  <c r="U31" i="223"/>
  <c r="Q31" i="223"/>
  <c r="P31" i="223"/>
  <c r="O31" i="223"/>
  <c r="N31" i="223"/>
  <c r="M31" i="223"/>
  <c r="L31" i="223"/>
  <c r="K31" i="223"/>
  <c r="J31" i="223"/>
  <c r="I31" i="223"/>
  <c r="A31" i="223"/>
  <c r="AA30" i="223"/>
  <c r="V30" i="223"/>
  <c r="U30" i="223"/>
  <c r="Q30" i="223"/>
  <c r="P30" i="223"/>
  <c r="O30" i="223"/>
  <c r="N30" i="223"/>
  <c r="M30" i="223"/>
  <c r="L30" i="223"/>
  <c r="K30" i="223"/>
  <c r="J30" i="223"/>
  <c r="I30" i="223"/>
  <c r="A30" i="223"/>
  <c r="B30" i="223" s="1"/>
  <c r="AA29" i="223"/>
  <c r="V29" i="223"/>
  <c r="U29" i="223"/>
  <c r="Q29" i="223"/>
  <c r="P29" i="223"/>
  <c r="O29" i="223"/>
  <c r="N29" i="223"/>
  <c r="M29" i="223"/>
  <c r="L29" i="223"/>
  <c r="K29" i="223"/>
  <c r="J29" i="223"/>
  <c r="I29" i="223"/>
  <c r="B29" i="223"/>
  <c r="V23" i="223"/>
  <c r="U23" i="223"/>
  <c r="Q23" i="223"/>
  <c r="P23" i="223"/>
  <c r="O23" i="223"/>
  <c r="K23" i="223"/>
  <c r="I23" i="223"/>
  <c r="A23" i="223"/>
  <c r="V22" i="223"/>
  <c r="U22" i="223"/>
  <c r="Q22" i="223"/>
  <c r="P22" i="223"/>
  <c r="O22" i="223"/>
  <c r="K22" i="223"/>
  <c r="I22" i="223"/>
  <c r="A22" i="223"/>
  <c r="V21" i="223"/>
  <c r="U21" i="223"/>
  <c r="Q21" i="223"/>
  <c r="P21" i="223"/>
  <c r="O21" i="223"/>
  <c r="K21" i="223"/>
  <c r="I21" i="223"/>
  <c r="A21" i="223"/>
  <c r="V20" i="223"/>
  <c r="U20" i="223"/>
  <c r="Q20" i="223"/>
  <c r="P20" i="223"/>
  <c r="O20" i="223"/>
  <c r="K20" i="223"/>
  <c r="I20" i="223"/>
  <c r="A20" i="223"/>
  <c r="V19" i="223"/>
  <c r="U19" i="223"/>
  <c r="Q19" i="223"/>
  <c r="P19" i="223"/>
  <c r="O19" i="223"/>
  <c r="K19" i="223"/>
  <c r="I19" i="223"/>
  <c r="A19" i="223"/>
  <c r="V18" i="223"/>
  <c r="U18" i="223"/>
  <c r="Q18" i="223"/>
  <c r="P18" i="223"/>
  <c r="O18" i="223"/>
  <c r="K18" i="223"/>
  <c r="I18" i="223"/>
  <c r="Y17" i="223"/>
  <c r="E5" i="219"/>
  <c r="E4" i="219"/>
  <c r="R23" i="234" l="1"/>
  <c r="B31" i="234"/>
  <c r="B34" i="234"/>
  <c r="B45" i="234"/>
  <c r="B44" i="235"/>
  <c r="B35" i="235"/>
  <c r="R20" i="235"/>
  <c r="R20" i="236"/>
  <c r="R53" i="236"/>
  <c r="R61" i="236"/>
  <c r="R69" i="236"/>
  <c r="R77" i="236"/>
  <c r="R59" i="237"/>
  <c r="R44" i="237"/>
  <c r="B34" i="237"/>
  <c r="B44" i="237"/>
  <c r="R51" i="237"/>
  <c r="R47" i="237"/>
  <c r="R55" i="237"/>
  <c r="B45" i="238"/>
  <c r="B40" i="238"/>
  <c r="B35" i="238"/>
  <c r="B53" i="238"/>
  <c r="B61" i="238"/>
  <c r="B74" i="238"/>
  <c r="B47" i="238"/>
  <c r="B55" i="238"/>
  <c r="B79" i="238"/>
  <c r="B33" i="239"/>
  <c r="R21" i="240"/>
  <c r="R47" i="240"/>
  <c r="R55" i="240"/>
  <c r="R63" i="240"/>
  <c r="R71" i="240"/>
  <c r="R79" i="240"/>
  <c r="R18" i="241"/>
  <c r="R19" i="241"/>
  <c r="R20" i="241"/>
  <c r="R21" i="241"/>
  <c r="R23" i="241"/>
  <c r="B40" i="242"/>
  <c r="B39" i="242"/>
  <c r="B45" i="242"/>
  <c r="R44" i="224"/>
  <c r="R21" i="224"/>
  <c r="R23" i="224"/>
  <c r="B34" i="224"/>
  <c r="B38" i="226"/>
  <c r="B45" i="226"/>
  <c r="B40" i="227"/>
  <c r="B38" i="228"/>
  <c r="B32" i="228"/>
  <c r="B35" i="228"/>
  <c r="B37" i="228"/>
  <c r="B45" i="229"/>
  <c r="R21" i="229"/>
  <c r="B39" i="230"/>
  <c r="B32" i="230"/>
  <c r="B33" i="230"/>
  <c r="R19" i="230"/>
  <c r="B45" i="231"/>
  <c r="B44" i="231"/>
  <c r="R51" i="231"/>
  <c r="R63" i="231"/>
  <c r="R75" i="231"/>
  <c r="R59" i="231"/>
  <c r="R67" i="231"/>
  <c r="R44" i="231"/>
  <c r="R21" i="231"/>
  <c r="B40" i="231"/>
  <c r="R34" i="231"/>
  <c r="B32" i="225"/>
  <c r="R48" i="225"/>
  <c r="R64" i="225"/>
  <c r="R72" i="225"/>
  <c r="R20" i="225"/>
  <c r="B33" i="225"/>
  <c r="B39" i="225"/>
  <c r="B38" i="225"/>
  <c r="R20" i="223"/>
  <c r="R21" i="223"/>
  <c r="B31" i="223"/>
  <c r="B34" i="223"/>
  <c r="B33" i="242"/>
  <c r="B38" i="242"/>
  <c r="R22" i="223"/>
  <c r="R22" i="226"/>
  <c r="R32" i="224"/>
  <c r="B45" i="239"/>
  <c r="Z22" i="234"/>
  <c r="B44" i="234"/>
  <c r="R44" i="226"/>
  <c r="R47" i="241"/>
  <c r="R50" i="238"/>
  <c r="R74" i="238"/>
  <c r="R52" i="232"/>
  <c r="R68" i="232"/>
  <c r="R76" i="232"/>
  <c r="R29" i="226"/>
  <c r="S29" i="226" s="1"/>
  <c r="B43" i="242"/>
  <c r="R62" i="235"/>
  <c r="R70" i="235"/>
  <c r="R66" i="223"/>
  <c r="B31" i="232"/>
  <c r="R34" i="230"/>
  <c r="R73" i="229"/>
  <c r="R21" i="226"/>
  <c r="R38" i="226"/>
  <c r="R67" i="226"/>
  <c r="R20" i="224"/>
  <c r="R71" i="241"/>
  <c r="R58" i="238"/>
  <c r="R46" i="232"/>
  <c r="R35" i="227"/>
  <c r="B40" i="225"/>
  <c r="R29" i="227"/>
  <c r="X22" i="227" s="1"/>
  <c r="B31" i="226"/>
  <c r="R58" i="242"/>
  <c r="R66" i="242"/>
  <c r="R74" i="242"/>
  <c r="R36" i="240"/>
  <c r="R50" i="239"/>
  <c r="R66" i="239"/>
  <c r="B32" i="223"/>
  <c r="B35" i="223"/>
  <c r="R39" i="223"/>
  <c r="B45" i="223"/>
  <c r="B35" i="225"/>
  <c r="B45" i="225"/>
  <c r="B38" i="232"/>
  <c r="R42" i="232"/>
  <c r="B44" i="232"/>
  <c r="B36" i="230"/>
  <c r="B35" i="230"/>
  <c r="B35" i="229"/>
  <c r="R20" i="228"/>
  <c r="R23" i="228"/>
  <c r="B43" i="228"/>
  <c r="B30" i="226"/>
  <c r="B33" i="224"/>
  <c r="B40" i="224"/>
  <c r="B45" i="224"/>
  <c r="B35" i="242"/>
  <c r="B35" i="240"/>
  <c r="R21" i="239"/>
  <c r="B34" i="239"/>
  <c r="B39" i="237"/>
  <c r="B32" i="236"/>
  <c r="B35" i="236"/>
  <c r="B38" i="236"/>
  <c r="R37" i="234"/>
  <c r="R41" i="229"/>
  <c r="R52" i="229"/>
  <c r="R60" i="229"/>
  <c r="R35" i="224"/>
  <c r="R44" i="242"/>
  <c r="R46" i="235"/>
  <c r="R50" i="223"/>
  <c r="R21" i="225"/>
  <c r="R51" i="226"/>
  <c r="R75" i="226"/>
  <c r="R55" i="241"/>
  <c r="R63" i="241"/>
  <c r="R79" i="241"/>
  <c r="R41" i="225"/>
  <c r="B30" i="232"/>
  <c r="R44" i="241"/>
  <c r="B40" i="240"/>
  <c r="R20" i="227"/>
  <c r="B40" i="241"/>
  <c r="B44" i="223"/>
  <c r="R18" i="225"/>
  <c r="R19" i="225"/>
  <c r="R39" i="225"/>
  <c r="B35" i="232"/>
  <c r="R39" i="232"/>
  <c r="R23" i="231"/>
  <c r="B38" i="231"/>
  <c r="B38" i="230"/>
  <c r="R39" i="230"/>
  <c r="R45" i="230"/>
  <c r="R54" i="230"/>
  <c r="R70" i="230"/>
  <c r="R78" i="230"/>
  <c r="R18" i="229"/>
  <c r="R19" i="229"/>
  <c r="R20" i="229"/>
  <c r="B74" i="229"/>
  <c r="B34" i="228"/>
  <c r="R46" i="227"/>
  <c r="R49" i="227"/>
  <c r="R57" i="227"/>
  <c r="R65" i="227"/>
  <c r="R73" i="227"/>
  <c r="B33" i="226"/>
  <c r="B40" i="226"/>
  <c r="R21" i="242"/>
  <c r="B35" i="241"/>
  <c r="R18" i="240"/>
  <c r="R19" i="240"/>
  <c r="R20" i="240"/>
  <c r="R41" i="239"/>
  <c r="B75" i="238"/>
  <c r="R30" i="237"/>
  <c r="B32" i="237"/>
  <c r="B35" i="237"/>
  <c r="B38" i="237"/>
  <c r="R29" i="235"/>
  <c r="X22" i="235" s="1"/>
  <c r="B34" i="235"/>
  <c r="B37" i="234"/>
  <c r="B40" i="234"/>
  <c r="B36" i="226"/>
  <c r="B35" i="226"/>
  <c r="R43" i="231"/>
  <c r="R68" i="229"/>
  <c r="B44" i="226"/>
  <c r="R43" i="237"/>
  <c r="R54" i="235"/>
  <c r="R78" i="235"/>
  <c r="S78" i="235" s="1"/>
  <c r="R54" i="223"/>
  <c r="R74" i="223"/>
  <c r="R37" i="232"/>
  <c r="R59" i="226"/>
  <c r="R19" i="224"/>
  <c r="R66" i="238"/>
  <c r="B37" i="232"/>
  <c r="R72" i="232"/>
  <c r="R43" i="226"/>
  <c r="R40" i="240"/>
  <c r="B31" i="237"/>
  <c r="R30" i="240"/>
  <c r="R58" i="239"/>
  <c r="R74" i="239"/>
  <c r="B30" i="237"/>
  <c r="R32" i="223"/>
  <c r="R35" i="223"/>
  <c r="B38" i="223"/>
  <c r="B37" i="225"/>
  <c r="R44" i="225"/>
  <c r="R21" i="232"/>
  <c r="R29" i="232"/>
  <c r="S29" i="232" s="1"/>
  <c r="R38" i="232"/>
  <c r="R20" i="231"/>
  <c r="B37" i="231"/>
  <c r="R20" i="230"/>
  <c r="R22" i="230"/>
  <c r="R23" i="229"/>
  <c r="B41" i="228"/>
  <c r="R42" i="228"/>
  <c r="R50" i="228"/>
  <c r="R58" i="228"/>
  <c r="R62" i="228"/>
  <c r="R74" i="228"/>
  <c r="R40" i="227"/>
  <c r="B45" i="227"/>
  <c r="B35" i="224"/>
  <c r="R48" i="224"/>
  <c r="R56" i="224"/>
  <c r="R64" i="224"/>
  <c r="R72" i="224"/>
  <c r="R20" i="242"/>
  <c r="R29" i="242"/>
  <c r="X22" i="242" s="1"/>
  <c r="B31" i="242"/>
  <c r="B44" i="242"/>
  <c r="R31" i="239"/>
  <c r="B40" i="239"/>
  <c r="R21" i="237"/>
  <c r="R21" i="236"/>
  <c r="R23" i="236"/>
  <c r="R43" i="236"/>
  <c r="R44" i="236"/>
  <c r="B39" i="234"/>
  <c r="R40" i="223"/>
  <c r="R51" i="223"/>
  <c r="R59" i="223"/>
  <c r="R35" i="225"/>
  <c r="R31" i="231"/>
  <c r="Z22" i="230"/>
  <c r="R49" i="229"/>
  <c r="R62" i="234"/>
  <c r="Z22" i="223"/>
  <c r="R31" i="223"/>
  <c r="R34" i="223"/>
  <c r="R46" i="223"/>
  <c r="R48" i="223"/>
  <c r="R52" i="223"/>
  <c r="R60" i="223"/>
  <c r="R64" i="223"/>
  <c r="R68" i="223"/>
  <c r="R76" i="223"/>
  <c r="R38" i="225"/>
  <c r="R40" i="225"/>
  <c r="B33" i="231"/>
  <c r="R42" i="231"/>
  <c r="R48" i="231"/>
  <c r="R64" i="231"/>
  <c r="R68" i="231"/>
  <c r="R33" i="230"/>
  <c r="R36" i="230"/>
  <c r="R41" i="230"/>
  <c r="R52" i="230"/>
  <c r="R60" i="230"/>
  <c r="R68" i="230"/>
  <c r="R72" i="230"/>
  <c r="R76" i="230"/>
  <c r="R33" i="229"/>
  <c r="R36" i="229"/>
  <c r="R40" i="229"/>
  <c r="B40" i="228"/>
  <c r="S29" i="242"/>
  <c r="R22" i="238"/>
  <c r="R31" i="238"/>
  <c r="R34" i="238"/>
  <c r="R37" i="238"/>
  <c r="R18" i="223"/>
  <c r="R19" i="223"/>
  <c r="R37" i="223"/>
  <c r="R49" i="223"/>
  <c r="R65" i="223"/>
  <c r="R69" i="223"/>
  <c r="R73" i="223"/>
  <c r="Z22" i="225"/>
  <c r="R31" i="225"/>
  <c r="R34" i="225"/>
  <c r="R55" i="225"/>
  <c r="R63" i="225"/>
  <c r="R69" i="225"/>
  <c r="R71" i="225"/>
  <c r="R31" i="232"/>
  <c r="R34" i="232"/>
  <c r="R43" i="232"/>
  <c r="R44" i="232"/>
  <c r="R51" i="232"/>
  <c r="R55" i="232"/>
  <c r="R59" i="232"/>
  <c r="R67" i="232"/>
  <c r="R75" i="232"/>
  <c r="R30" i="231"/>
  <c r="R33" i="231"/>
  <c r="R36" i="231"/>
  <c r="R40" i="230"/>
  <c r="R46" i="230"/>
  <c r="R57" i="230"/>
  <c r="R65" i="230"/>
  <c r="R69" i="230"/>
  <c r="R73" i="230"/>
  <c r="R77" i="230"/>
  <c r="Z22" i="229"/>
  <c r="R30" i="229"/>
  <c r="R45" i="229"/>
  <c r="R39" i="226"/>
  <c r="R49" i="226"/>
  <c r="R57" i="226"/>
  <c r="R65" i="226"/>
  <c r="R73" i="226"/>
  <c r="Z22" i="224"/>
  <c r="R53" i="224"/>
  <c r="R61" i="224"/>
  <c r="R69" i="224"/>
  <c r="R33" i="237"/>
  <c r="R36" i="237"/>
  <c r="R55" i="223"/>
  <c r="R32" i="225"/>
  <c r="R61" i="225"/>
  <c r="R73" i="232"/>
  <c r="B30" i="231"/>
  <c r="R65" i="229"/>
  <c r="R78" i="234"/>
  <c r="R30" i="223"/>
  <c r="R78" i="223"/>
  <c r="R37" i="225"/>
  <c r="R46" i="225"/>
  <c r="R48" i="232"/>
  <c r="R56" i="232"/>
  <c r="R64" i="232"/>
  <c r="R53" i="227"/>
  <c r="R61" i="227"/>
  <c r="R69" i="227"/>
  <c r="R77" i="227"/>
  <c r="R54" i="242"/>
  <c r="R62" i="242"/>
  <c r="R70" i="242"/>
  <c r="R35" i="241"/>
  <c r="R51" i="241"/>
  <c r="R59" i="241"/>
  <c r="R67" i="241"/>
  <c r="R58" i="235"/>
  <c r="R44" i="223"/>
  <c r="R79" i="223"/>
  <c r="R30" i="225"/>
  <c r="R47" i="225"/>
  <c r="R57" i="225"/>
  <c r="Z22" i="232"/>
  <c r="R40" i="231"/>
  <c r="R47" i="231"/>
  <c r="R55" i="231"/>
  <c r="R71" i="231"/>
  <c r="R79" i="231"/>
  <c r="S79" i="231" s="1"/>
  <c r="R21" i="230"/>
  <c r="B31" i="230"/>
  <c r="R32" i="229"/>
  <c r="R42" i="227"/>
  <c r="R43" i="227"/>
  <c r="R50" i="227"/>
  <c r="R58" i="227"/>
  <c r="R66" i="227"/>
  <c r="R74" i="227"/>
  <c r="B79" i="227"/>
  <c r="R34" i="235"/>
  <c r="R37" i="235"/>
  <c r="R47" i="235"/>
  <c r="R55" i="235"/>
  <c r="R63" i="235"/>
  <c r="R71" i="235"/>
  <c r="R79" i="235"/>
  <c r="S79" i="235" s="1"/>
  <c r="R31" i="234"/>
  <c r="B37" i="223"/>
  <c r="R47" i="223"/>
  <c r="R75" i="223"/>
  <c r="B31" i="225"/>
  <c r="R77" i="225"/>
  <c r="R49" i="232"/>
  <c r="R57" i="232"/>
  <c r="Z22" i="231"/>
  <c r="R54" i="234"/>
  <c r="R74" i="234"/>
  <c r="R62" i="223"/>
  <c r="R70" i="223"/>
  <c r="R52" i="225"/>
  <c r="R68" i="225"/>
  <c r="R60" i="232"/>
  <c r="R32" i="230"/>
  <c r="R38" i="229"/>
  <c r="R45" i="242"/>
  <c r="R78" i="242"/>
  <c r="S29" i="235"/>
  <c r="R66" i="235"/>
  <c r="R77" i="234"/>
  <c r="R23" i="223"/>
  <c r="R49" i="225"/>
  <c r="R73" i="225"/>
  <c r="R79" i="225"/>
  <c r="S79" i="225" s="1"/>
  <c r="R29" i="223"/>
  <c r="S29" i="223" s="1"/>
  <c r="R33" i="223"/>
  <c r="R42" i="223"/>
  <c r="R56" i="223"/>
  <c r="R72" i="223"/>
  <c r="R23" i="225"/>
  <c r="R33" i="225"/>
  <c r="R36" i="225"/>
  <c r="R43" i="225"/>
  <c r="R45" i="225"/>
  <c r="R54" i="225"/>
  <c r="R62" i="225"/>
  <c r="R70" i="225"/>
  <c r="R78" i="225"/>
  <c r="R18" i="232"/>
  <c r="R19" i="232"/>
  <c r="R20" i="232"/>
  <c r="R33" i="232"/>
  <c r="R36" i="232"/>
  <c r="B40" i="232"/>
  <c r="B39" i="232"/>
  <c r="R32" i="231"/>
  <c r="R35" i="231"/>
  <c r="R38" i="231"/>
  <c r="R39" i="231"/>
  <c r="R46" i="231"/>
  <c r="R52" i="231"/>
  <c r="R56" i="231"/>
  <c r="R60" i="231"/>
  <c r="R72" i="231"/>
  <c r="R76" i="231"/>
  <c r="R38" i="230"/>
  <c r="R48" i="230"/>
  <c r="R49" i="230"/>
  <c r="R56" i="230"/>
  <c r="R64" i="230"/>
  <c r="B34" i="229"/>
  <c r="R43" i="228"/>
  <c r="R44" i="228"/>
  <c r="B45" i="235"/>
  <c r="R38" i="223"/>
  <c r="R63" i="223"/>
  <c r="R71" i="223"/>
  <c r="R53" i="225"/>
  <c r="R65" i="232"/>
  <c r="R30" i="230"/>
  <c r="R46" i="229"/>
  <c r="R57" i="229"/>
  <c r="B30" i="228"/>
  <c r="R40" i="242"/>
  <c r="R45" i="234"/>
  <c r="R50" i="234"/>
  <c r="R70" i="234"/>
  <c r="R45" i="223"/>
  <c r="R58" i="223"/>
  <c r="R58" i="225"/>
  <c r="R60" i="225"/>
  <c r="R76" i="225"/>
  <c r="R37" i="242"/>
  <c r="R50" i="242"/>
  <c r="R45" i="241"/>
  <c r="R75" i="241"/>
  <c r="R50" i="235"/>
  <c r="R74" i="235"/>
  <c r="R41" i="234"/>
  <c r="R53" i="234"/>
  <c r="R61" i="234"/>
  <c r="R69" i="234"/>
  <c r="R36" i="223"/>
  <c r="R43" i="223"/>
  <c r="R67" i="223"/>
  <c r="R41" i="223"/>
  <c r="R53" i="223"/>
  <c r="R57" i="223"/>
  <c r="R61" i="223"/>
  <c r="R77" i="223"/>
  <c r="R22" i="225"/>
  <c r="R29" i="225"/>
  <c r="S29" i="225" s="1"/>
  <c r="R42" i="225"/>
  <c r="R51" i="225"/>
  <c r="R59" i="225"/>
  <c r="R65" i="225"/>
  <c r="R23" i="232"/>
  <c r="R40" i="232"/>
  <c r="R47" i="232"/>
  <c r="R63" i="232"/>
  <c r="R71" i="232"/>
  <c r="R79" i="232"/>
  <c r="S79" i="232" s="1"/>
  <c r="R22" i="231"/>
  <c r="B34" i="231"/>
  <c r="R49" i="231"/>
  <c r="R53" i="231"/>
  <c r="R57" i="231"/>
  <c r="R61" i="231"/>
  <c r="R65" i="231"/>
  <c r="R73" i="231"/>
  <c r="Y22" i="230"/>
  <c r="R43" i="230"/>
  <c r="R53" i="230"/>
  <c r="R61" i="230"/>
  <c r="S79" i="230"/>
  <c r="R47" i="229"/>
  <c r="R31" i="228"/>
  <c r="R37" i="228"/>
  <c r="R49" i="228"/>
  <c r="R53" i="228"/>
  <c r="R61" i="228"/>
  <c r="R69" i="228"/>
  <c r="R77" i="228"/>
  <c r="R22" i="227"/>
  <c r="R31" i="227"/>
  <c r="R34" i="227"/>
  <c r="R37" i="227"/>
  <c r="R41" i="226"/>
  <c r="R53" i="226"/>
  <c r="R61" i="226"/>
  <c r="R69" i="226"/>
  <c r="R77" i="226"/>
  <c r="R31" i="236"/>
  <c r="R37" i="236"/>
  <c r="R36" i="234"/>
  <c r="R67" i="225"/>
  <c r="R75" i="225"/>
  <c r="R30" i="232"/>
  <c r="B33" i="232"/>
  <c r="B43" i="232"/>
  <c r="R45" i="232"/>
  <c r="R54" i="232"/>
  <c r="R62" i="232"/>
  <c r="R70" i="232"/>
  <c r="R74" i="232"/>
  <c r="R18" i="231"/>
  <c r="R19" i="231"/>
  <c r="R37" i="231"/>
  <c r="B43" i="231"/>
  <c r="R45" i="231"/>
  <c r="R54" i="231"/>
  <c r="R62" i="231"/>
  <c r="R70" i="231"/>
  <c r="R78" i="231"/>
  <c r="R18" i="230"/>
  <c r="R31" i="230"/>
  <c r="B34" i="230"/>
  <c r="R35" i="230"/>
  <c r="B44" i="230"/>
  <c r="R44" i="230"/>
  <c r="R51" i="230"/>
  <c r="R67" i="230"/>
  <c r="R75" i="230"/>
  <c r="R39" i="229"/>
  <c r="R54" i="229"/>
  <c r="R62" i="229"/>
  <c r="R70" i="229"/>
  <c r="R78" i="229"/>
  <c r="Z22" i="228"/>
  <c r="B33" i="228"/>
  <c r="R36" i="228"/>
  <c r="R41" i="228"/>
  <c r="R47" i="228"/>
  <c r="R55" i="228"/>
  <c r="R63" i="228"/>
  <c r="R71" i="228"/>
  <c r="R79" i="228"/>
  <c r="S79" i="228" s="1"/>
  <c r="R31" i="226"/>
  <c r="R34" i="226"/>
  <c r="R42" i="226"/>
  <c r="R48" i="226"/>
  <c r="R56" i="226"/>
  <c r="R64" i="226"/>
  <c r="R72" i="226"/>
  <c r="R22" i="224"/>
  <c r="R29" i="224"/>
  <c r="S29" i="224" s="1"/>
  <c r="R42" i="224"/>
  <c r="R43" i="224"/>
  <c r="R38" i="241"/>
  <c r="R54" i="241"/>
  <c r="R62" i="241"/>
  <c r="R70" i="241"/>
  <c r="R78" i="241"/>
  <c r="Z22" i="240"/>
  <c r="R47" i="239"/>
  <c r="R55" i="239"/>
  <c r="R63" i="239"/>
  <c r="R71" i="239"/>
  <c r="R79" i="239"/>
  <c r="S79" i="239" s="1"/>
  <c r="B33" i="237"/>
  <c r="B40" i="237"/>
  <c r="B31" i="236"/>
  <c r="B30" i="236"/>
  <c r="R29" i="229"/>
  <c r="S29" i="229" s="1"/>
  <c r="R35" i="229"/>
  <c r="R44" i="229"/>
  <c r="R48" i="229"/>
  <c r="R56" i="229"/>
  <c r="R64" i="229"/>
  <c r="R72" i="229"/>
  <c r="R29" i="228"/>
  <c r="S29" i="228" s="1"/>
  <c r="R33" i="228"/>
  <c r="R30" i="227"/>
  <c r="R36" i="227"/>
  <c r="R54" i="227"/>
  <c r="R62" i="227"/>
  <c r="R70" i="227"/>
  <c r="R78" i="227"/>
  <c r="Z22" i="226"/>
  <c r="R52" i="224"/>
  <c r="R60" i="224"/>
  <c r="R68" i="224"/>
  <c r="R76" i="224"/>
  <c r="R43" i="242"/>
  <c r="R29" i="241"/>
  <c r="S29" i="241" s="1"/>
  <c r="R42" i="240"/>
  <c r="R43" i="240"/>
  <c r="R30" i="238"/>
  <c r="R36" i="238"/>
  <c r="R54" i="238"/>
  <c r="R62" i="238"/>
  <c r="R70" i="238"/>
  <c r="R78" i="238"/>
  <c r="Z22" i="237"/>
  <c r="B40" i="236"/>
  <c r="R30" i="235"/>
  <c r="R39" i="235"/>
  <c r="R45" i="235"/>
  <c r="R51" i="235"/>
  <c r="R59" i="235"/>
  <c r="R67" i="235"/>
  <c r="R75" i="235"/>
  <c r="R18" i="234"/>
  <c r="R19" i="234"/>
  <c r="R20" i="234"/>
  <c r="R33" i="234"/>
  <c r="R58" i="234"/>
  <c r="R66" i="234"/>
  <c r="R50" i="225"/>
  <c r="R56" i="225"/>
  <c r="R66" i="225"/>
  <c r="R74" i="225"/>
  <c r="R41" i="232"/>
  <c r="R53" i="232"/>
  <c r="R61" i="232"/>
  <c r="R69" i="232"/>
  <c r="R77" i="232"/>
  <c r="R29" i="231"/>
  <c r="S29" i="231" s="1"/>
  <c r="R41" i="231"/>
  <c r="R69" i="231"/>
  <c r="R77" i="231"/>
  <c r="R23" i="230"/>
  <c r="R37" i="230"/>
  <c r="R42" i="230"/>
  <c r="R50" i="230"/>
  <c r="R58" i="230"/>
  <c r="R62" i="230"/>
  <c r="R66" i="230"/>
  <c r="R74" i="230"/>
  <c r="R42" i="229"/>
  <c r="R43" i="229"/>
  <c r="B50" i="229"/>
  <c r="R53" i="229"/>
  <c r="R61" i="229"/>
  <c r="B66" i="229"/>
  <c r="R69" i="229"/>
  <c r="R77" i="229"/>
  <c r="R45" i="228"/>
  <c r="R54" i="228"/>
  <c r="R66" i="228"/>
  <c r="R70" i="228"/>
  <c r="R78" i="228"/>
  <c r="R18" i="227"/>
  <c r="R19" i="227"/>
  <c r="R39" i="227"/>
  <c r="R30" i="226"/>
  <c r="R33" i="226"/>
  <c r="R36" i="226"/>
  <c r="B39" i="226"/>
  <c r="R41" i="224"/>
  <c r="R49" i="224"/>
  <c r="R57" i="224"/>
  <c r="R65" i="224"/>
  <c r="R73" i="224"/>
  <c r="R39" i="238"/>
  <c r="R33" i="236"/>
  <c r="R22" i="232"/>
  <c r="R32" i="232"/>
  <c r="R35" i="232"/>
  <c r="R50" i="232"/>
  <c r="R58" i="232"/>
  <c r="R66" i="232"/>
  <c r="R78" i="232"/>
  <c r="R50" i="231"/>
  <c r="R58" i="231"/>
  <c r="R66" i="231"/>
  <c r="R74" i="231"/>
  <c r="R29" i="230"/>
  <c r="S29" i="230" s="1"/>
  <c r="R47" i="230"/>
  <c r="R55" i="230"/>
  <c r="R59" i="230"/>
  <c r="R63" i="230"/>
  <c r="R71" i="230"/>
  <c r="R79" i="230"/>
  <c r="R22" i="229"/>
  <c r="R31" i="229"/>
  <c r="R34" i="229"/>
  <c r="R37" i="229"/>
  <c r="B41" i="229"/>
  <c r="B47" i="229"/>
  <c r="R50" i="229"/>
  <c r="R58" i="229"/>
  <c r="R66" i="229"/>
  <c r="R74" i="229"/>
  <c r="B79" i="229"/>
  <c r="R51" i="228"/>
  <c r="R59" i="228"/>
  <c r="R67" i="228"/>
  <c r="R75" i="228"/>
  <c r="R21" i="227"/>
  <c r="R44" i="227"/>
  <c r="R48" i="227"/>
  <c r="R56" i="227"/>
  <c r="R64" i="227"/>
  <c r="R72" i="227"/>
  <c r="R20" i="226"/>
  <c r="R23" i="226"/>
  <c r="R46" i="226"/>
  <c r="R52" i="226"/>
  <c r="R60" i="226"/>
  <c r="R68" i="226"/>
  <c r="R76" i="226"/>
  <c r="R33" i="224"/>
  <c r="R36" i="224"/>
  <c r="R40" i="224"/>
  <c r="R41" i="241"/>
  <c r="R50" i="241"/>
  <c r="R58" i="241"/>
  <c r="R66" i="241"/>
  <c r="R74" i="241"/>
  <c r="R45" i="239"/>
  <c r="R51" i="239"/>
  <c r="R59" i="239"/>
  <c r="R67" i="239"/>
  <c r="R75" i="239"/>
  <c r="R18" i="238"/>
  <c r="R19" i="238"/>
  <c r="R20" i="238"/>
  <c r="R38" i="237"/>
  <c r="R29" i="236"/>
  <c r="R51" i="229"/>
  <c r="B56" i="229"/>
  <c r="R59" i="229"/>
  <c r="R67" i="229"/>
  <c r="B72" i="229"/>
  <c r="R75" i="229"/>
  <c r="R18" i="228"/>
  <c r="R19" i="228"/>
  <c r="R30" i="228"/>
  <c r="R34" i="228"/>
  <c r="R48" i="228"/>
  <c r="R56" i="228"/>
  <c r="R72" i="228"/>
  <c r="R23" i="227"/>
  <c r="R32" i="227"/>
  <c r="R38" i="227"/>
  <c r="R45" i="227"/>
  <c r="R51" i="227"/>
  <c r="R59" i="227"/>
  <c r="R67" i="227"/>
  <c r="R75" i="227"/>
  <c r="R18" i="226"/>
  <c r="R19" i="226"/>
  <c r="R37" i="226"/>
  <c r="R45" i="226"/>
  <c r="R54" i="226"/>
  <c r="R62" i="226"/>
  <c r="R70" i="226"/>
  <c r="R78" i="226"/>
  <c r="R18" i="224"/>
  <c r="R30" i="224"/>
  <c r="R39" i="224"/>
  <c r="R46" i="224"/>
  <c r="R54" i="224"/>
  <c r="R62" i="224"/>
  <c r="R70" i="224"/>
  <c r="R30" i="242"/>
  <c r="R56" i="242"/>
  <c r="R64" i="242"/>
  <c r="R72" i="242"/>
  <c r="R48" i="240"/>
  <c r="R56" i="240"/>
  <c r="R64" i="240"/>
  <c r="R72" i="240"/>
  <c r="R19" i="239"/>
  <c r="R22" i="239"/>
  <c r="R23" i="239"/>
  <c r="R32" i="239"/>
  <c r="R35" i="239"/>
  <c r="R48" i="239"/>
  <c r="R56" i="239"/>
  <c r="R64" i="239"/>
  <c r="R72" i="239"/>
  <c r="R21" i="238"/>
  <c r="R44" i="238"/>
  <c r="R48" i="238"/>
  <c r="R56" i="238"/>
  <c r="R64" i="238"/>
  <c r="R72" i="238"/>
  <c r="R20" i="237"/>
  <c r="R23" i="237"/>
  <c r="R42" i="237"/>
  <c r="R46" i="237"/>
  <c r="R52" i="237"/>
  <c r="R60" i="237"/>
  <c r="R68" i="237"/>
  <c r="R76" i="237"/>
  <c r="R42" i="236"/>
  <c r="R50" i="236"/>
  <c r="R58" i="236"/>
  <c r="R66" i="236"/>
  <c r="R74" i="236"/>
  <c r="R31" i="235"/>
  <c r="R34" i="234"/>
  <c r="R38" i="224"/>
  <c r="R45" i="224"/>
  <c r="R51" i="224"/>
  <c r="R59" i="224"/>
  <c r="R67" i="224"/>
  <c r="R75" i="224"/>
  <c r="R18" i="242"/>
  <c r="R19" i="242"/>
  <c r="R41" i="242"/>
  <c r="R53" i="242"/>
  <c r="R69" i="242"/>
  <c r="R77" i="242"/>
  <c r="R29" i="240"/>
  <c r="S29" i="240" s="1"/>
  <c r="R35" i="240"/>
  <c r="R44" i="240"/>
  <c r="R53" i="240"/>
  <c r="R61" i="240"/>
  <c r="R69" i="240"/>
  <c r="R77" i="240"/>
  <c r="R29" i="239"/>
  <c r="S29" i="239" s="1"/>
  <c r="R44" i="239"/>
  <c r="R29" i="238"/>
  <c r="S29" i="238" s="1"/>
  <c r="R35" i="238"/>
  <c r="R42" i="238"/>
  <c r="R43" i="238"/>
  <c r="R53" i="238"/>
  <c r="R61" i="238"/>
  <c r="R69" i="238"/>
  <c r="R77" i="238"/>
  <c r="S75" i="238" s="1"/>
  <c r="R29" i="237"/>
  <c r="S29" i="237" s="1"/>
  <c r="R39" i="237"/>
  <c r="R49" i="237"/>
  <c r="R57" i="237"/>
  <c r="R65" i="237"/>
  <c r="R73" i="237"/>
  <c r="Z22" i="236"/>
  <c r="B33" i="236"/>
  <c r="R36" i="236"/>
  <c r="R41" i="236"/>
  <c r="R47" i="236"/>
  <c r="R55" i="236"/>
  <c r="R63" i="236"/>
  <c r="R71" i="236"/>
  <c r="R79" i="236"/>
  <c r="R42" i="234"/>
  <c r="R48" i="234"/>
  <c r="R52" i="234"/>
  <c r="R72" i="234"/>
  <c r="R76" i="234"/>
  <c r="B52" i="229"/>
  <c r="R55" i="229"/>
  <c r="R63" i="229"/>
  <c r="B68" i="229"/>
  <c r="R71" i="229"/>
  <c r="B76" i="229"/>
  <c r="R79" i="229"/>
  <c r="S79" i="229" s="1"/>
  <c r="R32" i="228"/>
  <c r="R35" i="228"/>
  <c r="R40" i="228"/>
  <c r="R46" i="228"/>
  <c r="R52" i="228"/>
  <c r="R60" i="228"/>
  <c r="R64" i="228"/>
  <c r="R68" i="228"/>
  <c r="R76" i="228"/>
  <c r="R41" i="227"/>
  <c r="R47" i="227"/>
  <c r="R55" i="227"/>
  <c r="R63" i="227"/>
  <c r="R71" i="227"/>
  <c r="R79" i="227"/>
  <c r="R50" i="226"/>
  <c r="R58" i="226"/>
  <c r="R66" i="226"/>
  <c r="R74" i="226"/>
  <c r="R34" i="224"/>
  <c r="R37" i="224"/>
  <c r="R50" i="224"/>
  <c r="R58" i="224"/>
  <c r="R66" i="224"/>
  <c r="R74" i="224"/>
  <c r="R32" i="242"/>
  <c r="R35" i="242"/>
  <c r="B37" i="242"/>
  <c r="R30" i="241"/>
  <c r="R36" i="241"/>
  <c r="R39" i="241"/>
  <c r="R41" i="240"/>
  <c r="B46" i="240"/>
  <c r="R52" i="240"/>
  <c r="R60" i="240"/>
  <c r="R68" i="240"/>
  <c r="R76" i="240"/>
  <c r="R52" i="239"/>
  <c r="R60" i="239"/>
  <c r="R68" i="239"/>
  <c r="R76" i="239"/>
  <c r="R31" i="237"/>
  <c r="R34" i="237"/>
  <c r="R48" i="237"/>
  <c r="R56" i="237"/>
  <c r="R64" i="237"/>
  <c r="R72" i="237"/>
  <c r="R45" i="236"/>
  <c r="R54" i="236"/>
  <c r="R62" i="236"/>
  <c r="R70" i="236"/>
  <c r="R78" i="236"/>
  <c r="S78" i="236" s="1"/>
  <c r="R18" i="235"/>
  <c r="R38" i="235"/>
  <c r="R21" i="234"/>
  <c r="R29" i="234"/>
  <c r="R76" i="229"/>
  <c r="R22" i="228"/>
  <c r="R38" i="228"/>
  <c r="R39" i="228"/>
  <c r="B44" i="228"/>
  <c r="B45" i="228"/>
  <c r="R57" i="228"/>
  <c r="R65" i="228"/>
  <c r="R73" i="228"/>
  <c r="Z22" i="227"/>
  <c r="R33" i="227"/>
  <c r="B46" i="227"/>
  <c r="R52" i="227"/>
  <c r="R60" i="227"/>
  <c r="R68" i="227"/>
  <c r="R76" i="227"/>
  <c r="R32" i="226"/>
  <c r="R35" i="226"/>
  <c r="R40" i="226"/>
  <c r="R47" i="226"/>
  <c r="R55" i="226"/>
  <c r="R63" i="226"/>
  <c r="R71" i="226"/>
  <c r="R79" i="226"/>
  <c r="S79" i="226" s="1"/>
  <c r="R31" i="224"/>
  <c r="R47" i="224"/>
  <c r="R55" i="224"/>
  <c r="R63" i="224"/>
  <c r="R71" i="224"/>
  <c r="R79" i="224"/>
  <c r="S79" i="224" s="1"/>
  <c r="R22" i="242"/>
  <c r="R49" i="242"/>
  <c r="R57" i="242"/>
  <c r="R61" i="242"/>
  <c r="R65" i="242"/>
  <c r="R73" i="242"/>
  <c r="R46" i="241"/>
  <c r="R49" i="241"/>
  <c r="R57" i="241"/>
  <c r="R65" i="241"/>
  <c r="R73" i="241"/>
  <c r="R33" i="240"/>
  <c r="R46" i="240"/>
  <c r="R49" i="240"/>
  <c r="R57" i="240"/>
  <c r="R65" i="240"/>
  <c r="R73" i="240"/>
  <c r="R33" i="239"/>
  <c r="R36" i="239"/>
  <c r="R40" i="239"/>
  <c r="R40" i="238"/>
  <c r="R46" i="238"/>
  <c r="R49" i="238"/>
  <c r="B54" i="238"/>
  <c r="R57" i="238"/>
  <c r="B62" i="238"/>
  <c r="R65" i="238"/>
  <c r="R73" i="238"/>
  <c r="R41" i="237"/>
  <c r="R53" i="237"/>
  <c r="R61" i="237"/>
  <c r="R69" i="237"/>
  <c r="R77" i="237"/>
  <c r="R51" i="236"/>
  <c r="R59" i="236"/>
  <c r="R67" i="236"/>
  <c r="R75" i="236"/>
  <c r="R19" i="235"/>
  <c r="R21" i="235"/>
  <c r="R42" i="235"/>
  <c r="R43" i="235"/>
  <c r="R53" i="235"/>
  <c r="R61" i="235"/>
  <c r="R69" i="235"/>
  <c r="R77" i="235"/>
  <c r="R77" i="224"/>
  <c r="S77" i="224" s="1"/>
  <c r="R23" i="242"/>
  <c r="R33" i="242"/>
  <c r="R36" i="242"/>
  <c r="R42" i="242"/>
  <c r="R51" i="242"/>
  <c r="R59" i="242"/>
  <c r="R75" i="242"/>
  <c r="R79" i="242"/>
  <c r="S79" i="242" s="1"/>
  <c r="R40" i="241"/>
  <c r="R52" i="241"/>
  <c r="R60" i="241"/>
  <c r="R68" i="241"/>
  <c r="R76" i="241"/>
  <c r="R22" i="240"/>
  <c r="R31" i="240"/>
  <c r="R34" i="240"/>
  <c r="R37" i="240"/>
  <c r="B41" i="240"/>
  <c r="R50" i="240"/>
  <c r="R58" i="240"/>
  <c r="R66" i="240"/>
  <c r="R74" i="240"/>
  <c r="B79" i="240"/>
  <c r="R34" i="239"/>
  <c r="R37" i="239"/>
  <c r="R42" i="239"/>
  <c r="R43" i="239"/>
  <c r="R53" i="239"/>
  <c r="R61" i="239"/>
  <c r="R69" i="239"/>
  <c r="R77" i="239"/>
  <c r="R23" i="238"/>
  <c r="R32" i="238"/>
  <c r="R38" i="238"/>
  <c r="R45" i="238"/>
  <c r="B48" i="238"/>
  <c r="R51" i="238"/>
  <c r="B56" i="238"/>
  <c r="R59" i="238"/>
  <c r="B64" i="238"/>
  <c r="R67" i="238"/>
  <c r="R75" i="238"/>
  <c r="R18" i="237"/>
  <c r="R19" i="237"/>
  <c r="R37" i="237"/>
  <c r="B43" i="237"/>
  <c r="R45" i="237"/>
  <c r="R62" i="237"/>
  <c r="R70" i="237"/>
  <c r="R78" i="237"/>
  <c r="R18" i="236"/>
  <c r="R19" i="236"/>
  <c r="R30" i="236"/>
  <c r="R34" i="236"/>
  <c r="R48" i="236"/>
  <c r="R56" i="236"/>
  <c r="R64" i="236"/>
  <c r="R72" i="236"/>
  <c r="R22" i="235"/>
  <c r="R23" i="235"/>
  <c r="R32" i="235"/>
  <c r="R35" i="235"/>
  <c r="R44" i="235"/>
  <c r="R48" i="235"/>
  <c r="R56" i="235"/>
  <c r="R64" i="235"/>
  <c r="R72" i="235"/>
  <c r="R30" i="234"/>
  <c r="B33" i="234"/>
  <c r="R43" i="234"/>
  <c r="S40" i="234" s="1"/>
  <c r="R44" i="234"/>
  <c r="R47" i="234"/>
  <c r="R51" i="234"/>
  <c r="R59" i="234"/>
  <c r="R67" i="234"/>
  <c r="R75" i="234"/>
  <c r="B34" i="242"/>
  <c r="R38" i="242"/>
  <c r="R39" i="242"/>
  <c r="R47" i="242"/>
  <c r="R55" i="242"/>
  <c r="R63" i="242"/>
  <c r="R67" i="242"/>
  <c r="R71" i="242"/>
  <c r="R22" i="241"/>
  <c r="R31" i="241"/>
  <c r="R34" i="241"/>
  <c r="R37" i="241"/>
  <c r="R42" i="241"/>
  <c r="R43" i="241"/>
  <c r="R48" i="241"/>
  <c r="R56" i="241"/>
  <c r="R64" i="241"/>
  <c r="R72" i="241"/>
  <c r="R39" i="240"/>
  <c r="R54" i="240"/>
  <c r="R62" i="240"/>
  <c r="R70" i="240"/>
  <c r="R78" i="240"/>
  <c r="S78" i="240" s="1"/>
  <c r="Z22" i="239"/>
  <c r="R30" i="239"/>
  <c r="R39" i="239"/>
  <c r="R49" i="239"/>
  <c r="R57" i="239"/>
  <c r="R65" i="239"/>
  <c r="R73" i="239"/>
  <c r="R41" i="238"/>
  <c r="R47" i="238"/>
  <c r="B52" i="238"/>
  <c r="R55" i="238"/>
  <c r="B60" i="238"/>
  <c r="R63" i="238"/>
  <c r="R71" i="238"/>
  <c r="B76" i="238"/>
  <c r="R79" i="238"/>
  <c r="R50" i="237"/>
  <c r="R54" i="237"/>
  <c r="R58" i="237"/>
  <c r="R66" i="237"/>
  <c r="R74" i="237"/>
  <c r="R32" i="236"/>
  <c r="R35" i="236"/>
  <c r="R40" i="236"/>
  <c r="R46" i="236"/>
  <c r="R52" i="236"/>
  <c r="R60" i="236"/>
  <c r="R68" i="236"/>
  <c r="R76" i="236"/>
  <c r="B33" i="235"/>
  <c r="R41" i="235"/>
  <c r="R52" i="235"/>
  <c r="R60" i="235"/>
  <c r="R68" i="235"/>
  <c r="R76" i="235"/>
  <c r="R22" i="234"/>
  <c r="R32" i="234"/>
  <c r="R35" i="234"/>
  <c r="R40" i="234"/>
  <c r="R55" i="234"/>
  <c r="R63" i="234"/>
  <c r="R71" i="234"/>
  <c r="R79" i="234"/>
  <c r="S79" i="234" s="1"/>
  <c r="R78" i="224"/>
  <c r="S78" i="224" s="1"/>
  <c r="Z22" i="242"/>
  <c r="R31" i="242"/>
  <c r="R34" i="242"/>
  <c r="R46" i="242"/>
  <c r="R48" i="242"/>
  <c r="R52" i="242"/>
  <c r="R60" i="242"/>
  <c r="R68" i="242"/>
  <c r="R76" i="242"/>
  <c r="R53" i="241"/>
  <c r="R61" i="241"/>
  <c r="R69" i="241"/>
  <c r="R77" i="241"/>
  <c r="R23" i="240"/>
  <c r="R32" i="240"/>
  <c r="R38" i="240"/>
  <c r="R45" i="240"/>
  <c r="R51" i="240"/>
  <c r="R59" i="240"/>
  <c r="R67" i="240"/>
  <c r="R75" i="240"/>
  <c r="R18" i="239"/>
  <c r="R20" i="239"/>
  <c r="R38" i="239"/>
  <c r="R46" i="239"/>
  <c r="R54" i="239"/>
  <c r="R62" i="239"/>
  <c r="R70" i="239"/>
  <c r="R78" i="239"/>
  <c r="Z22" i="238"/>
  <c r="R33" i="238"/>
  <c r="B46" i="238"/>
  <c r="R52" i="238"/>
  <c r="R60" i="238"/>
  <c r="R68" i="238"/>
  <c r="R76" i="238"/>
  <c r="R22" i="237"/>
  <c r="R32" i="237"/>
  <c r="R35" i="237"/>
  <c r="R40" i="237"/>
  <c r="R63" i="237"/>
  <c r="R67" i="237"/>
  <c r="R71" i="237"/>
  <c r="R75" i="237"/>
  <c r="R79" i="237"/>
  <c r="R22" i="236"/>
  <c r="R38" i="236"/>
  <c r="R39" i="236"/>
  <c r="B44" i="236"/>
  <c r="B45" i="236"/>
  <c r="R49" i="236"/>
  <c r="R57" i="236"/>
  <c r="R65" i="236"/>
  <c r="R73" i="236"/>
  <c r="S72" i="236" s="1"/>
  <c r="Z22" i="235"/>
  <c r="R33" i="235"/>
  <c r="R36" i="235"/>
  <c r="R40" i="235"/>
  <c r="R49" i="235"/>
  <c r="R57" i="235"/>
  <c r="R65" i="235"/>
  <c r="R73" i="235"/>
  <c r="R38" i="234"/>
  <c r="R39" i="234"/>
  <c r="R46" i="234"/>
  <c r="R56" i="234"/>
  <c r="R60" i="234"/>
  <c r="R64" i="234"/>
  <c r="R68" i="234"/>
  <c r="E10" i="219"/>
  <c r="B42" i="234"/>
  <c r="B47" i="234"/>
  <c r="B48" i="234"/>
  <c r="B49" i="234"/>
  <c r="B50" i="234"/>
  <c r="B51" i="234"/>
  <c r="B52" i="234"/>
  <c r="B53" i="234"/>
  <c r="B54" i="234"/>
  <c r="B55" i="234"/>
  <c r="B56" i="234"/>
  <c r="B57" i="234"/>
  <c r="B58" i="234"/>
  <c r="B59" i="234"/>
  <c r="B60" i="234"/>
  <c r="B61" i="234"/>
  <c r="B62" i="234"/>
  <c r="B63" i="234"/>
  <c r="B64" i="234"/>
  <c r="B65" i="234"/>
  <c r="B66" i="234"/>
  <c r="B67" i="234"/>
  <c r="B68" i="234"/>
  <c r="B69" i="234"/>
  <c r="B70" i="234"/>
  <c r="B71" i="234"/>
  <c r="B72" i="234"/>
  <c r="B73" i="234"/>
  <c r="B74" i="234"/>
  <c r="B75" i="234"/>
  <c r="B76" i="234"/>
  <c r="B77" i="234"/>
  <c r="B78" i="234"/>
  <c r="B79" i="234"/>
  <c r="B41" i="234"/>
  <c r="B46" i="234"/>
  <c r="B43" i="234"/>
  <c r="Y22" i="234"/>
  <c r="B36" i="234"/>
  <c r="B41" i="235"/>
  <c r="B46" i="235"/>
  <c r="B42" i="235"/>
  <c r="B47" i="235"/>
  <c r="B48" i="235"/>
  <c r="B49" i="235"/>
  <c r="B50" i="235"/>
  <c r="B51" i="235"/>
  <c r="B52" i="235"/>
  <c r="B53" i="235"/>
  <c r="B54" i="235"/>
  <c r="B55" i="235"/>
  <c r="B56" i="235"/>
  <c r="B57" i="235"/>
  <c r="B58" i="235"/>
  <c r="B59" i="235"/>
  <c r="B60" i="235"/>
  <c r="B61" i="235"/>
  <c r="B62" i="235"/>
  <c r="B63" i="235"/>
  <c r="B64" i="235"/>
  <c r="B65" i="235"/>
  <c r="B66" i="235"/>
  <c r="B67" i="235"/>
  <c r="B68" i="235"/>
  <c r="B69" i="235"/>
  <c r="B70" i="235"/>
  <c r="B71" i="235"/>
  <c r="B72" i="235"/>
  <c r="B73" i="235"/>
  <c r="B74" i="235"/>
  <c r="B75" i="235"/>
  <c r="B76" i="235"/>
  <c r="B77" i="235"/>
  <c r="B78" i="235"/>
  <c r="B79" i="235"/>
  <c r="B30" i="235"/>
  <c r="B31" i="235"/>
  <c r="B32" i="235"/>
  <c r="B37" i="235"/>
  <c r="Y22" i="235"/>
  <c r="B39" i="235"/>
  <c r="B36" i="235"/>
  <c r="B38" i="235"/>
  <c r="B43" i="235"/>
  <c r="B41" i="236"/>
  <c r="B42" i="236"/>
  <c r="B47" i="236"/>
  <c r="B48" i="236"/>
  <c r="B49" i="236"/>
  <c r="B50" i="236"/>
  <c r="B51" i="236"/>
  <c r="B52" i="236"/>
  <c r="B53" i="236"/>
  <c r="B54" i="236"/>
  <c r="B55" i="236"/>
  <c r="B56" i="236"/>
  <c r="B57" i="236"/>
  <c r="B58" i="236"/>
  <c r="B59" i="236"/>
  <c r="B60" i="236"/>
  <c r="B61" i="236"/>
  <c r="B62" i="236"/>
  <c r="B63" i="236"/>
  <c r="B64" i="236"/>
  <c r="B65" i="236"/>
  <c r="B66" i="236"/>
  <c r="B67" i="236"/>
  <c r="B68" i="236"/>
  <c r="B69" i="236"/>
  <c r="B70" i="236"/>
  <c r="B71" i="236"/>
  <c r="B72" i="236"/>
  <c r="B73" i="236"/>
  <c r="B74" i="236"/>
  <c r="B75" i="236"/>
  <c r="B76" i="236"/>
  <c r="B77" i="236"/>
  <c r="B78" i="236"/>
  <c r="B79" i="236"/>
  <c r="B36" i="236"/>
  <c r="B43" i="236"/>
  <c r="B46" i="236"/>
  <c r="Y22" i="236"/>
  <c r="B41" i="237"/>
  <c r="B46" i="237"/>
  <c r="B42" i="237"/>
  <c r="B47" i="237"/>
  <c r="B48" i="237"/>
  <c r="B49" i="237"/>
  <c r="B50" i="237"/>
  <c r="B51" i="237"/>
  <c r="B52" i="237"/>
  <c r="B53" i="237"/>
  <c r="B54" i="237"/>
  <c r="B55" i="237"/>
  <c r="B56" i="237"/>
  <c r="B57" i="237"/>
  <c r="B58" i="237"/>
  <c r="B59" i="237"/>
  <c r="B60" i="237"/>
  <c r="B61" i="237"/>
  <c r="B62" i="237"/>
  <c r="B63" i="237"/>
  <c r="B64" i="237"/>
  <c r="B65" i="237"/>
  <c r="B66" i="237"/>
  <c r="B67" i="237"/>
  <c r="B68" i="237"/>
  <c r="B69" i="237"/>
  <c r="B70" i="237"/>
  <c r="B71" i="237"/>
  <c r="B72" i="237"/>
  <c r="B73" i="237"/>
  <c r="B74" i="237"/>
  <c r="B75" i="237"/>
  <c r="B76" i="237"/>
  <c r="B77" i="237"/>
  <c r="B78" i="237"/>
  <c r="B79" i="237"/>
  <c r="B36" i="237"/>
  <c r="Y22" i="237"/>
  <c r="B42" i="238"/>
  <c r="B49" i="238"/>
  <c r="B51" i="238"/>
  <c r="B58" i="238"/>
  <c r="B66" i="238"/>
  <c r="B67" i="238"/>
  <c r="B68" i="238"/>
  <c r="B69" i="238"/>
  <c r="B70" i="238"/>
  <c r="B71" i="238"/>
  <c r="B72" i="238"/>
  <c r="B73" i="238"/>
  <c r="B77" i="238"/>
  <c r="B78" i="238"/>
  <c r="B30" i="238"/>
  <c r="B31" i="238"/>
  <c r="B32" i="238"/>
  <c r="B36" i="238"/>
  <c r="B37" i="238"/>
  <c r="B38" i="238"/>
  <c r="B43" i="238"/>
  <c r="B50" i="238"/>
  <c r="B59" i="238"/>
  <c r="B63" i="238"/>
  <c r="B65" i="238"/>
  <c r="B33" i="238"/>
  <c r="Y22" i="238"/>
  <c r="B39" i="238"/>
  <c r="B44" i="238"/>
  <c r="B41" i="239"/>
  <c r="B46" i="239"/>
  <c r="B42" i="239"/>
  <c r="B47" i="239"/>
  <c r="B48" i="239"/>
  <c r="B49" i="239"/>
  <c r="B50" i="239"/>
  <c r="B51" i="239"/>
  <c r="B52" i="239"/>
  <c r="B53" i="239"/>
  <c r="B54" i="239"/>
  <c r="B55" i="239"/>
  <c r="B56" i="239"/>
  <c r="B57" i="239"/>
  <c r="B58" i="239"/>
  <c r="B59" i="239"/>
  <c r="B60" i="239"/>
  <c r="B61" i="239"/>
  <c r="B62" i="239"/>
  <c r="B63" i="239"/>
  <c r="B64" i="239"/>
  <c r="B65" i="239"/>
  <c r="B66" i="239"/>
  <c r="B67" i="239"/>
  <c r="B68" i="239"/>
  <c r="B69" i="239"/>
  <c r="B70" i="239"/>
  <c r="B71" i="239"/>
  <c r="B72" i="239"/>
  <c r="B73" i="239"/>
  <c r="B74" i="239"/>
  <c r="B75" i="239"/>
  <c r="B76" i="239"/>
  <c r="B77" i="239"/>
  <c r="B78" i="239"/>
  <c r="B79" i="239"/>
  <c r="B32" i="239"/>
  <c r="B36" i="239"/>
  <c r="B43" i="239"/>
  <c r="B37" i="239"/>
  <c r="Y22" i="239"/>
  <c r="B39" i="239"/>
  <c r="B44" i="239"/>
  <c r="B30" i="239"/>
  <c r="B31" i="239"/>
  <c r="B38" i="239"/>
  <c r="B30" i="240"/>
  <c r="B31" i="240"/>
  <c r="B32" i="240"/>
  <c r="B36" i="240"/>
  <c r="B37" i="240"/>
  <c r="B38" i="240"/>
  <c r="B43" i="240"/>
  <c r="B42" i="240"/>
  <c r="B47" i="240"/>
  <c r="B48" i="240"/>
  <c r="B49" i="240"/>
  <c r="B50" i="240"/>
  <c r="B51" i="240"/>
  <c r="B52" i="240"/>
  <c r="B53" i="240"/>
  <c r="B54" i="240"/>
  <c r="B55" i="240"/>
  <c r="B56" i="240"/>
  <c r="B57" i="240"/>
  <c r="B58" i="240"/>
  <c r="B59" i="240"/>
  <c r="B60" i="240"/>
  <c r="B61" i="240"/>
  <c r="B62" i="240"/>
  <c r="B63" i="240"/>
  <c r="B64" i="240"/>
  <c r="B65" i="240"/>
  <c r="B66" i="240"/>
  <c r="B67" i="240"/>
  <c r="B68" i="240"/>
  <c r="B69" i="240"/>
  <c r="B70" i="240"/>
  <c r="B71" i="240"/>
  <c r="B72" i="240"/>
  <c r="B73" i="240"/>
  <c r="B74" i="240"/>
  <c r="B75" i="240"/>
  <c r="B76" i="240"/>
  <c r="B77" i="240"/>
  <c r="B78" i="240"/>
  <c r="X22" i="240"/>
  <c r="B33" i="240"/>
  <c r="S79" i="240"/>
  <c r="Y22" i="240"/>
  <c r="B39" i="240"/>
  <c r="B44" i="240"/>
  <c r="Z22" i="241"/>
  <c r="R33" i="241"/>
  <c r="S79" i="241"/>
  <c r="R32" i="241"/>
  <c r="B41" i="241"/>
  <c r="B46" i="241"/>
  <c r="B42" i="241"/>
  <c r="B47" i="241"/>
  <c r="B48" i="241"/>
  <c r="B49" i="241"/>
  <c r="B50" i="241"/>
  <c r="B51" i="241"/>
  <c r="B52" i="241"/>
  <c r="B53" i="241"/>
  <c r="B54" i="241"/>
  <c r="B55" i="241"/>
  <c r="B56" i="241"/>
  <c r="B57" i="241"/>
  <c r="B58" i="241"/>
  <c r="B59" i="241"/>
  <c r="B60" i="241"/>
  <c r="B61" i="241"/>
  <c r="B62" i="241"/>
  <c r="B63" i="241"/>
  <c r="B64" i="241"/>
  <c r="B65" i="241"/>
  <c r="B66" i="241"/>
  <c r="B67" i="241"/>
  <c r="B68" i="241"/>
  <c r="B69" i="241"/>
  <c r="B70" i="241"/>
  <c r="B71" i="241"/>
  <c r="B72" i="241"/>
  <c r="B73" i="241"/>
  <c r="B74" i="241"/>
  <c r="B75" i="241"/>
  <c r="B76" i="241"/>
  <c r="B77" i="241"/>
  <c r="B78" i="241"/>
  <c r="B30" i="241"/>
  <c r="B31" i="241"/>
  <c r="B32" i="241"/>
  <c r="B36" i="241"/>
  <c r="B37" i="241"/>
  <c r="B38" i="241"/>
  <c r="B43" i="241"/>
  <c r="B79" i="241"/>
  <c r="X22" i="241"/>
  <c r="B33" i="241"/>
  <c r="Y22" i="241"/>
  <c r="B39" i="241"/>
  <c r="B44" i="241"/>
  <c r="S78" i="242"/>
  <c r="B42" i="242"/>
  <c r="B47" i="242"/>
  <c r="B48" i="242"/>
  <c r="B49" i="242"/>
  <c r="B50" i="242"/>
  <c r="B51" i="242"/>
  <c r="B52" i="242"/>
  <c r="B53" i="242"/>
  <c r="B54" i="242"/>
  <c r="B55" i="242"/>
  <c r="B56" i="242"/>
  <c r="B57" i="242"/>
  <c r="B58" i="242"/>
  <c r="B59" i="242"/>
  <c r="B60" i="242"/>
  <c r="B61" i="242"/>
  <c r="B62" i="242"/>
  <c r="B63" i="242"/>
  <c r="B64" i="242"/>
  <c r="B65" i="242"/>
  <c r="B66" i="242"/>
  <c r="B67" i="242"/>
  <c r="B68" i="242"/>
  <c r="B69" i="242"/>
  <c r="B70" i="242"/>
  <c r="B71" i="242"/>
  <c r="B72" i="242"/>
  <c r="B73" i="242"/>
  <c r="B74" i="242"/>
  <c r="B75" i="242"/>
  <c r="B76" i="242"/>
  <c r="B77" i="242"/>
  <c r="B78" i="242"/>
  <c r="B79" i="242"/>
  <c r="B41" i="242"/>
  <c r="B46" i="242"/>
  <c r="B36" i="242"/>
  <c r="Y22" i="242"/>
  <c r="B41" i="224"/>
  <c r="B46" i="224"/>
  <c r="B42" i="224"/>
  <c r="B47" i="224"/>
  <c r="B48" i="224"/>
  <c r="B49" i="224"/>
  <c r="B50" i="224"/>
  <c r="B51" i="224"/>
  <c r="B52" i="224"/>
  <c r="B53" i="224"/>
  <c r="B54" i="224"/>
  <c r="B55" i="224"/>
  <c r="B56" i="224"/>
  <c r="B57" i="224"/>
  <c r="B58" i="224"/>
  <c r="B59" i="224"/>
  <c r="B60" i="224"/>
  <c r="B61" i="224"/>
  <c r="B62" i="224"/>
  <c r="B63" i="224"/>
  <c r="B64" i="224"/>
  <c r="B65" i="224"/>
  <c r="B66" i="224"/>
  <c r="B67" i="224"/>
  <c r="B68" i="224"/>
  <c r="B69" i="224"/>
  <c r="B70" i="224"/>
  <c r="B71" i="224"/>
  <c r="B72" i="224"/>
  <c r="B73" i="224"/>
  <c r="B74" i="224"/>
  <c r="B75" i="224"/>
  <c r="B76" i="224"/>
  <c r="B77" i="224"/>
  <c r="B78" i="224"/>
  <c r="B79" i="224"/>
  <c r="B36" i="224"/>
  <c r="B38" i="224"/>
  <c r="X22" i="224"/>
  <c r="Y22" i="224"/>
  <c r="B39" i="224"/>
  <c r="B44" i="224"/>
  <c r="B30" i="224"/>
  <c r="B31" i="224"/>
  <c r="B32" i="224"/>
  <c r="B37" i="224"/>
  <c r="B43" i="224"/>
  <c r="B41" i="226"/>
  <c r="B46" i="226"/>
  <c r="B42" i="226"/>
  <c r="B47" i="226"/>
  <c r="B48" i="226"/>
  <c r="B49" i="226"/>
  <c r="B50" i="226"/>
  <c r="B51" i="226"/>
  <c r="B52" i="226"/>
  <c r="B53" i="226"/>
  <c r="B55" i="226"/>
  <c r="B56" i="226"/>
  <c r="B60" i="226"/>
  <c r="B61" i="226"/>
  <c r="B63" i="226"/>
  <c r="B66" i="226"/>
  <c r="B67" i="226"/>
  <c r="B68" i="226"/>
  <c r="B69" i="226"/>
  <c r="B70" i="226"/>
  <c r="B73" i="226"/>
  <c r="B75" i="226"/>
  <c r="B54" i="226"/>
  <c r="B57" i="226"/>
  <c r="B58" i="226"/>
  <c r="B59" i="226"/>
  <c r="B62" i="226"/>
  <c r="B64" i="226"/>
  <c r="B65" i="226"/>
  <c r="B71" i="226"/>
  <c r="B72" i="226"/>
  <c r="B74" i="226"/>
  <c r="B76" i="226"/>
  <c r="B77" i="226"/>
  <c r="B78" i="226"/>
  <c r="B43" i="226"/>
  <c r="B79" i="226"/>
  <c r="X22" i="226"/>
  <c r="Y22" i="226"/>
  <c r="B47" i="227"/>
  <c r="B48" i="227"/>
  <c r="B49" i="227"/>
  <c r="B55" i="227"/>
  <c r="B56" i="227"/>
  <c r="B57" i="227"/>
  <c r="B58" i="227"/>
  <c r="B60" i="227"/>
  <c r="B61" i="227"/>
  <c r="B63" i="227"/>
  <c r="B64" i="227"/>
  <c r="B65" i="227"/>
  <c r="B68" i="227"/>
  <c r="B69" i="227"/>
  <c r="B72" i="227"/>
  <c r="B74" i="227"/>
  <c r="B30" i="227"/>
  <c r="B31" i="227"/>
  <c r="B32" i="227"/>
  <c r="B36" i="227"/>
  <c r="B37" i="227"/>
  <c r="B38" i="227"/>
  <c r="B43" i="227"/>
  <c r="B42" i="227"/>
  <c r="B50" i="227"/>
  <c r="B51" i="227"/>
  <c r="B52" i="227"/>
  <c r="B53" i="227"/>
  <c r="B54" i="227"/>
  <c r="B59" i="227"/>
  <c r="B62" i="227"/>
  <c r="B66" i="227"/>
  <c r="B67" i="227"/>
  <c r="B70" i="227"/>
  <c r="B71" i="227"/>
  <c r="B73" i="227"/>
  <c r="B75" i="227"/>
  <c r="B76" i="227"/>
  <c r="B77" i="227"/>
  <c r="B78" i="227"/>
  <c r="B33" i="227"/>
  <c r="Y22" i="227"/>
  <c r="B39" i="227"/>
  <c r="B44" i="227"/>
  <c r="B42" i="228"/>
  <c r="B47" i="228"/>
  <c r="B48" i="228"/>
  <c r="B49" i="228"/>
  <c r="B50" i="228"/>
  <c r="B51" i="228"/>
  <c r="B52" i="228"/>
  <c r="B53" i="228"/>
  <c r="B54" i="228"/>
  <c r="B55" i="228"/>
  <c r="B56" i="228"/>
  <c r="B57" i="228"/>
  <c r="B58" i="228"/>
  <c r="B59" i="228"/>
  <c r="B60" i="228"/>
  <c r="B61" i="228"/>
  <c r="B62" i="228"/>
  <c r="B63" i="228"/>
  <c r="B64" i="228"/>
  <c r="B65" i="228"/>
  <c r="B66" i="228"/>
  <c r="B67" i="228"/>
  <c r="B68" i="228"/>
  <c r="B69" i="228"/>
  <c r="B70" i="228"/>
  <c r="B71" i="228"/>
  <c r="B72" i="228"/>
  <c r="B73" i="228"/>
  <c r="B74" i="228"/>
  <c r="B75" i="228"/>
  <c r="B76" i="228"/>
  <c r="B77" i="228"/>
  <c r="B78" i="228"/>
  <c r="B79" i="228"/>
  <c r="B46" i="228"/>
  <c r="Y22" i="228"/>
  <c r="B36" i="228"/>
  <c r="B55" i="229"/>
  <c r="B58" i="229"/>
  <c r="B60" i="229"/>
  <c r="B61" i="229"/>
  <c r="B65" i="229"/>
  <c r="B69" i="229"/>
  <c r="B73" i="229"/>
  <c r="B77" i="229"/>
  <c r="B30" i="229"/>
  <c r="B31" i="229"/>
  <c r="B32" i="229"/>
  <c r="B36" i="229"/>
  <c r="B37" i="229"/>
  <c r="B38" i="229"/>
  <c r="B43" i="229"/>
  <c r="B42" i="229"/>
  <c r="B51" i="229"/>
  <c r="B53" i="229"/>
  <c r="B59" i="229"/>
  <c r="B63" i="229"/>
  <c r="B64" i="229"/>
  <c r="B67" i="229"/>
  <c r="B71" i="229"/>
  <c r="B75" i="229"/>
  <c r="B78" i="229"/>
  <c r="X22" i="229"/>
  <c r="B33" i="229"/>
  <c r="Y22" i="229"/>
  <c r="B39" i="229"/>
  <c r="B44" i="229"/>
  <c r="S78" i="230"/>
  <c r="B40" i="230"/>
  <c r="B45" i="230"/>
  <c r="B41" i="230"/>
  <c r="B42" i="230"/>
  <c r="B47" i="230"/>
  <c r="B48" i="230"/>
  <c r="B49" i="230"/>
  <c r="B50" i="230"/>
  <c r="B51" i="230"/>
  <c r="B52" i="230"/>
  <c r="B53" i="230"/>
  <c r="B54" i="230"/>
  <c r="B55" i="230"/>
  <c r="B56" i="230"/>
  <c r="B57" i="230"/>
  <c r="B58" i="230"/>
  <c r="B59" i="230"/>
  <c r="B60" i="230"/>
  <c r="B61" i="230"/>
  <c r="B62" i="230"/>
  <c r="B63" i="230"/>
  <c r="B64" i="230"/>
  <c r="B65" i="230"/>
  <c r="B66" i="230"/>
  <c r="B67" i="230"/>
  <c r="B68" i="230"/>
  <c r="B69" i="230"/>
  <c r="B70" i="230"/>
  <c r="B71" i="230"/>
  <c r="B72" i="230"/>
  <c r="B73" i="230"/>
  <c r="B74" i="230"/>
  <c r="B75" i="230"/>
  <c r="B76" i="230"/>
  <c r="B77" i="230"/>
  <c r="B78" i="230"/>
  <c r="B79" i="230"/>
  <c r="B46" i="230"/>
  <c r="B43" i="230"/>
  <c r="B46" i="231"/>
  <c r="B42" i="231"/>
  <c r="B47" i="231"/>
  <c r="B48" i="231"/>
  <c r="B49" i="231"/>
  <c r="B50" i="231"/>
  <c r="B51" i="231"/>
  <c r="B52" i="231"/>
  <c r="B53" i="231"/>
  <c r="B54" i="231"/>
  <c r="B55" i="231"/>
  <c r="B56" i="231"/>
  <c r="B57" i="231"/>
  <c r="B58" i="231"/>
  <c r="B59" i="231"/>
  <c r="B60" i="231"/>
  <c r="B61" i="231"/>
  <c r="B62" i="231"/>
  <c r="B63" i="231"/>
  <c r="B64" i="231"/>
  <c r="B65" i="231"/>
  <c r="B66" i="231"/>
  <c r="B67" i="231"/>
  <c r="B68" i="231"/>
  <c r="B69" i="231"/>
  <c r="B70" i="231"/>
  <c r="B71" i="231"/>
  <c r="B72" i="231"/>
  <c r="B73" i="231"/>
  <c r="B74" i="231"/>
  <c r="B75" i="231"/>
  <c r="B76" i="231"/>
  <c r="B77" i="231"/>
  <c r="B78" i="231"/>
  <c r="B79" i="231"/>
  <c r="B41" i="231"/>
  <c r="X22" i="231"/>
  <c r="B36" i="231"/>
  <c r="Y22" i="231"/>
  <c r="B46" i="232"/>
  <c r="B42" i="232"/>
  <c r="B47" i="232"/>
  <c r="B48" i="232"/>
  <c r="B49" i="232"/>
  <c r="B50" i="232"/>
  <c r="B51" i="232"/>
  <c r="B52" i="232"/>
  <c r="B53" i="232"/>
  <c r="B54" i="232"/>
  <c r="B55" i="232"/>
  <c r="B56" i="232"/>
  <c r="B57" i="232"/>
  <c r="B58" i="232"/>
  <c r="B59" i="232"/>
  <c r="B60" i="232"/>
  <c r="B61" i="232"/>
  <c r="B62" i="232"/>
  <c r="B63" i="232"/>
  <c r="B64" i="232"/>
  <c r="B65" i="232"/>
  <c r="B66" i="232"/>
  <c r="B67" i="232"/>
  <c r="B68" i="232"/>
  <c r="B69" i="232"/>
  <c r="B70" i="232"/>
  <c r="B71" i="232"/>
  <c r="B72" i="232"/>
  <c r="B73" i="232"/>
  <c r="B74" i="232"/>
  <c r="B75" i="232"/>
  <c r="B76" i="232"/>
  <c r="B77" i="232"/>
  <c r="B78" i="232"/>
  <c r="B79" i="232"/>
  <c r="B41" i="232"/>
  <c r="X22" i="232"/>
  <c r="Y22" i="232"/>
  <c r="B36" i="232"/>
  <c r="B42" i="225"/>
  <c r="B47" i="225"/>
  <c r="B48" i="225"/>
  <c r="B49" i="225"/>
  <c r="B50" i="225"/>
  <c r="B51" i="225"/>
  <c r="B52" i="225"/>
  <c r="B53" i="225"/>
  <c r="B54" i="225"/>
  <c r="B55" i="225"/>
  <c r="B56" i="225"/>
  <c r="B57" i="225"/>
  <c r="B58" i="225"/>
  <c r="B59" i="225"/>
  <c r="B60" i="225"/>
  <c r="B61" i="225"/>
  <c r="B62" i="225"/>
  <c r="B63" i="225"/>
  <c r="B64" i="225"/>
  <c r="B65" i="225"/>
  <c r="B66" i="225"/>
  <c r="B67" i="225"/>
  <c r="B68" i="225"/>
  <c r="B69" i="225"/>
  <c r="B70" i="225"/>
  <c r="B71" i="225"/>
  <c r="B72" i="225"/>
  <c r="B73" i="225"/>
  <c r="B74" i="225"/>
  <c r="B75" i="225"/>
  <c r="B76" i="225"/>
  <c r="B77" i="225"/>
  <c r="B78" i="225"/>
  <c r="B79" i="225"/>
  <c r="B46" i="225"/>
  <c r="B41" i="225"/>
  <c r="B36" i="225"/>
  <c r="B43" i="225"/>
  <c r="X22" i="225"/>
  <c r="Y22" i="225"/>
  <c r="B41" i="223"/>
  <c r="B42" i="223"/>
  <c r="B47" i="223"/>
  <c r="B48" i="223"/>
  <c r="B49" i="223"/>
  <c r="B50" i="223"/>
  <c r="B51" i="223"/>
  <c r="B52" i="223"/>
  <c r="B53" i="223"/>
  <c r="B54" i="223"/>
  <c r="B55" i="223"/>
  <c r="B56" i="223"/>
  <c r="B57" i="223"/>
  <c r="B58" i="223"/>
  <c r="B59" i="223"/>
  <c r="B60" i="223"/>
  <c r="B61" i="223"/>
  <c r="B62" i="223"/>
  <c r="B63" i="223"/>
  <c r="B64" i="223"/>
  <c r="B65" i="223"/>
  <c r="B66" i="223"/>
  <c r="B67" i="223"/>
  <c r="B68" i="223"/>
  <c r="B69" i="223"/>
  <c r="B70" i="223"/>
  <c r="B71" i="223"/>
  <c r="B72" i="223"/>
  <c r="B73" i="223"/>
  <c r="B74" i="223"/>
  <c r="B75" i="223"/>
  <c r="B76" i="223"/>
  <c r="B77" i="223"/>
  <c r="B78" i="223"/>
  <c r="B79" i="223"/>
  <c r="B43" i="223"/>
  <c r="X22" i="223"/>
  <c r="B46" i="223"/>
  <c r="B36" i="223"/>
  <c r="Y22" i="223"/>
  <c r="A19" i="70"/>
  <c r="S70" i="234" l="1"/>
  <c r="S77" i="234"/>
  <c r="S66" i="234"/>
  <c r="S56" i="234"/>
  <c r="S34" i="234"/>
  <c r="S73" i="235"/>
  <c r="S45" i="235"/>
  <c r="S76" i="235"/>
  <c r="S63" i="235"/>
  <c r="S41" i="236"/>
  <c r="S43" i="236"/>
  <c r="S76" i="236"/>
  <c r="S70" i="236"/>
  <c r="S47" i="236"/>
  <c r="S67" i="236"/>
  <c r="X22" i="237"/>
  <c r="S74" i="237"/>
  <c r="S77" i="237"/>
  <c r="X22" i="238"/>
  <c r="W17" i="238" s="1"/>
  <c r="X17" i="238" s="1"/>
  <c r="S32" i="238"/>
  <c r="S48" i="238"/>
  <c r="S71" i="238"/>
  <c r="S38" i="238"/>
  <c r="S68" i="238"/>
  <c r="S43" i="238"/>
  <c r="S57" i="238"/>
  <c r="S76" i="238"/>
  <c r="S30" i="239"/>
  <c r="S64" i="240"/>
  <c r="S37" i="240"/>
  <c r="S43" i="240"/>
  <c r="S70" i="240"/>
  <c r="S53" i="240"/>
  <c r="S54" i="240"/>
  <c r="S77" i="241"/>
  <c r="S78" i="241"/>
  <c r="S63" i="241"/>
  <c r="S59" i="241"/>
  <c r="S44" i="241"/>
  <c r="S68" i="241"/>
  <c r="S57" i="241"/>
  <c r="S77" i="242"/>
  <c r="S57" i="242"/>
  <c r="S69" i="242"/>
  <c r="S47" i="224"/>
  <c r="S74" i="224"/>
  <c r="S45" i="224"/>
  <c r="S75" i="224"/>
  <c r="S73" i="224"/>
  <c r="S68" i="224"/>
  <c r="S72" i="224"/>
  <c r="S63" i="226"/>
  <c r="S72" i="226"/>
  <c r="S75" i="226"/>
  <c r="S73" i="226"/>
  <c r="S74" i="226"/>
  <c r="S78" i="226"/>
  <c r="S57" i="226"/>
  <c r="S69" i="226"/>
  <c r="S71" i="226"/>
  <c r="S61" i="226"/>
  <c r="S70" i="226"/>
  <c r="S52" i="226"/>
  <c r="S67" i="226"/>
  <c r="S77" i="226"/>
  <c r="S48" i="226"/>
  <c r="S54" i="227"/>
  <c r="S47" i="227"/>
  <c r="S29" i="227"/>
  <c r="S66" i="228"/>
  <c r="X22" i="228"/>
  <c r="S73" i="228"/>
  <c r="S76" i="228"/>
  <c r="S57" i="228"/>
  <c r="S49" i="229"/>
  <c r="S40" i="229"/>
  <c r="S41" i="229"/>
  <c r="S61" i="229"/>
  <c r="S76" i="230"/>
  <c r="S54" i="230"/>
  <c r="S77" i="230"/>
  <c r="S60" i="230"/>
  <c r="S52" i="230"/>
  <c r="S74" i="230"/>
  <c r="S38" i="230"/>
  <c r="S68" i="231"/>
  <c r="S35" i="231"/>
  <c r="S75" i="231"/>
  <c r="S30" i="231"/>
  <c r="S56" i="232"/>
  <c r="S77" i="232"/>
  <c r="S68" i="232"/>
  <c r="S58" i="225"/>
  <c r="S33" i="225"/>
  <c r="S74" i="225"/>
  <c r="S41" i="225"/>
  <c r="S56" i="223"/>
  <c r="S73" i="223"/>
  <c r="S57" i="223"/>
  <c r="S66" i="242"/>
  <c r="S32" i="242"/>
  <c r="S68" i="242"/>
  <c r="S63" i="232"/>
  <c r="S61" i="232"/>
  <c r="S44" i="232"/>
  <c r="S53" i="232"/>
  <c r="S34" i="232"/>
  <c r="S46" i="232"/>
  <c r="S30" i="232"/>
  <c r="S76" i="232"/>
  <c r="S73" i="232"/>
  <c r="S36" i="232"/>
  <c r="S69" i="235"/>
  <c r="S56" i="242"/>
  <c r="S61" i="242"/>
  <c r="S62" i="238"/>
  <c r="S65" i="225"/>
  <c r="S39" i="232"/>
  <c r="S45" i="232"/>
  <c r="S32" i="232"/>
  <c r="S44" i="229"/>
  <c r="S69" i="228"/>
  <c r="X22" i="239"/>
  <c r="W17" i="239" s="1"/>
  <c r="X17" i="239" s="1"/>
  <c r="S68" i="236"/>
  <c r="S47" i="234"/>
  <c r="S35" i="232"/>
  <c r="S41" i="241"/>
  <c r="S75" i="232"/>
  <c r="S76" i="226"/>
  <c r="S54" i="241"/>
  <c r="S77" i="236"/>
  <c r="S52" i="239"/>
  <c r="S36" i="241"/>
  <c r="S56" i="224"/>
  <c r="S76" i="227"/>
  <c r="S63" i="228"/>
  <c r="S30" i="228"/>
  <c r="S54" i="225"/>
  <c r="S33" i="232"/>
  <c r="S59" i="242"/>
  <c r="S48" i="232"/>
  <c r="S41" i="235"/>
  <c r="S59" i="226"/>
  <c r="S49" i="232"/>
  <c r="S74" i="223"/>
  <c r="S60" i="226"/>
  <c r="S56" i="226"/>
  <c r="S74" i="242"/>
  <c r="S58" i="238"/>
  <c r="S69" i="236"/>
  <c r="S71" i="224"/>
  <c r="S42" i="226"/>
  <c r="S42" i="227"/>
  <c r="S76" i="240"/>
  <c r="S44" i="228"/>
  <c r="S55" i="229"/>
  <c r="S34" i="236"/>
  <c r="S55" i="238"/>
  <c r="S32" i="231"/>
  <c r="S78" i="232"/>
  <c r="S60" i="232"/>
  <c r="S66" i="235"/>
  <c r="S72" i="242"/>
  <c r="S55" i="241"/>
  <c r="S64" i="234"/>
  <c r="S50" i="236"/>
  <c r="S73" i="239"/>
  <c r="S58" i="235"/>
  <c r="S58" i="226"/>
  <c r="S77" i="229"/>
  <c r="S69" i="234"/>
  <c r="S45" i="241"/>
  <c r="S38" i="234"/>
  <c r="S32" i="235"/>
  <c r="S75" i="235"/>
  <c r="S39" i="240"/>
  <c r="S30" i="227"/>
  <c r="S54" i="242"/>
  <c r="S68" i="230"/>
  <c r="S45" i="229"/>
  <c r="S68" i="226"/>
  <c r="S33" i="228"/>
  <c r="S71" i="231"/>
  <c r="W17" i="226"/>
  <c r="X17" i="226" s="1"/>
  <c r="Y23" i="226" s="1"/>
  <c r="S62" i="226"/>
  <c r="S76" i="242"/>
  <c r="S65" i="238"/>
  <c r="S51" i="238"/>
  <c r="S66" i="232"/>
  <c r="S74" i="232"/>
  <c r="S50" i="231"/>
  <c r="S72" i="223"/>
  <c r="S78" i="234"/>
  <c r="S52" i="240"/>
  <c r="S35" i="238"/>
  <c r="S71" i="239"/>
  <c r="S73" i="242"/>
  <c r="S47" i="235"/>
  <c r="S59" i="238"/>
  <c r="S75" i="242"/>
  <c r="S77" i="235"/>
  <c r="S75" i="236"/>
  <c r="S75" i="230"/>
  <c r="S45" i="242"/>
  <c r="S51" i="232"/>
  <c r="S38" i="235"/>
  <c r="S37" i="235"/>
  <c r="S57" i="237"/>
  <c r="S35" i="227"/>
  <c r="S36" i="227"/>
  <c r="S33" i="227"/>
  <c r="S44" i="223"/>
  <c r="S39" i="223"/>
  <c r="S42" i="223"/>
  <c r="S40" i="223"/>
  <c r="S41" i="223"/>
  <c r="S79" i="227"/>
  <c r="S53" i="227"/>
  <c r="S41" i="224"/>
  <c r="S61" i="239"/>
  <c r="S53" i="237"/>
  <c r="S54" i="237"/>
  <c r="S56" i="237"/>
  <c r="S55" i="237"/>
  <c r="S52" i="237"/>
  <c r="S67" i="227"/>
  <c r="S60" i="229"/>
  <c r="S69" i="231"/>
  <c r="S58" i="227"/>
  <c r="S59" i="223"/>
  <c r="S58" i="223"/>
  <c r="S35" i="223"/>
  <c r="S53" i="225"/>
  <c r="S57" i="231"/>
  <c r="S53" i="230"/>
  <c r="S73" i="229"/>
  <c r="S42" i="229"/>
  <c r="S34" i="228"/>
  <c r="S53" i="228"/>
  <c r="S57" i="227"/>
  <c r="S44" i="227"/>
  <c r="S38" i="226"/>
  <c r="S31" i="242"/>
  <c r="S47" i="242"/>
  <c r="S41" i="242"/>
  <c r="S60" i="240"/>
  <c r="S47" i="240"/>
  <c r="S32" i="239"/>
  <c r="S53" i="239"/>
  <c r="S41" i="237"/>
  <c r="S39" i="234"/>
  <c r="S63" i="224"/>
  <c r="S40" i="226"/>
  <c r="S47" i="226"/>
  <c r="S45" i="226"/>
  <c r="S43" i="226"/>
  <c r="S33" i="237"/>
  <c r="S44" i="240"/>
  <c r="S60" i="237"/>
  <c r="S59" i="230"/>
  <c r="S55" i="239"/>
  <c r="S54" i="239"/>
  <c r="S45" i="228"/>
  <c r="S50" i="242"/>
  <c r="S49" i="242"/>
  <c r="S50" i="234"/>
  <c r="S37" i="229"/>
  <c r="S56" i="227"/>
  <c r="S51" i="223"/>
  <c r="S71" i="223"/>
  <c r="S33" i="223"/>
  <c r="S73" i="225"/>
  <c r="S31" i="232"/>
  <c r="S49" i="231"/>
  <c r="S36" i="230"/>
  <c r="S44" i="230"/>
  <c r="S47" i="230"/>
  <c r="S76" i="229"/>
  <c r="S36" i="229"/>
  <c r="S64" i="229"/>
  <c r="S49" i="227"/>
  <c r="S58" i="224"/>
  <c r="S69" i="224"/>
  <c r="S49" i="241"/>
  <c r="S34" i="240"/>
  <c r="S44" i="239"/>
  <c r="S78" i="237"/>
  <c r="S35" i="236"/>
  <c r="S43" i="234"/>
  <c r="S63" i="242"/>
  <c r="S64" i="242"/>
  <c r="S65" i="242"/>
  <c r="S37" i="224"/>
  <c r="S61" i="223"/>
  <c r="S61" i="234"/>
  <c r="S37" i="242"/>
  <c r="S66" i="223"/>
  <c r="S62" i="223"/>
  <c r="S67" i="223"/>
  <c r="S64" i="223"/>
  <c r="S63" i="223"/>
  <c r="S65" i="223"/>
  <c r="S51" i="231"/>
  <c r="S32" i="229"/>
  <c r="S62" i="237"/>
  <c r="S63" i="237"/>
  <c r="S71" i="228"/>
  <c r="S68" i="228"/>
  <c r="S47" i="225"/>
  <c r="S48" i="225"/>
  <c r="S46" i="225"/>
  <c r="S38" i="223"/>
  <c r="S71" i="225"/>
  <c r="S65" i="231"/>
  <c r="X23" i="226"/>
  <c r="S34" i="224"/>
  <c r="S35" i="239"/>
  <c r="S50" i="224"/>
  <c r="S59" i="228"/>
  <c r="S58" i="228"/>
  <c r="S56" i="228"/>
  <c r="S40" i="227"/>
  <c r="S53" i="241"/>
  <c r="S50" i="241"/>
  <c r="S52" i="241"/>
  <c r="S59" i="231"/>
  <c r="S52" i="231"/>
  <c r="S54" i="231"/>
  <c r="S60" i="231"/>
  <c r="S55" i="231"/>
  <c r="S42" i="225"/>
  <c r="S45" i="223"/>
  <c r="S46" i="223"/>
  <c r="S48" i="223"/>
  <c r="S47" i="223"/>
  <c r="S49" i="223"/>
  <c r="S47" i="231"/>
  <c r="S48" i="231"/>
  <c r="S40" i="230"/>
  <c r="S55" i="223"/>
  <c r="S35" i="225"/>
  <c r="S70" i="231"/>
  <c r="S36" i="231"/>
  <c r="S65" i="230"/>
  <c r="S31" i="230"/>
  <c r="S43" i="230"/>
  <c r="S68" i="229"/>
  <c r="S30" i="229"/>
  <c r="S37" i="228"/>
  <c r="S36" i="240"/>
  <c r="S64" i="237"/>
  <c r="S66" i="239"/>
  <c r="S51" i="229"/>
  <c r="S73" i="227"/>
  <c r="S72" i="227"/>
  <c r="S77" i="227"/>
  <c r="S39" i="229"/>
  <c r="S31" i="225"/>
  <c r="S68" i="223"/>
  <c r="S49" i="225"/>
  <c r="S72" i="231"/>
  <c r="S34" i="230"/>
  <c r="S43" i="229"/>
  <c r="S62" i="224"/>
  <c r="S43" i="242"/>
  <c r="S51" i="240"/>
  <c r="S63" i="239"/>
  <c r="S43" i="239"/>
  <c r="S49" i="237"/>
  <c r="S68" i="234"/>
  <c r="S59" i="234"/>
  <c r="S57" i="234"/>
  <c r="S60" i="234"/>
  <c r="S46" i="235"/>
  <c r="S49" i="235"/>
  <c r="S48" i="235"/>
  <c r="S55" i="236"/>
  <c r="S56" i="236"/>
  <c r="S52" i="236"/>
  <c r="S76" i="237"/>
  <c r="S79" i="237"/>
  <c r="S74" i="239"/>
  <c r="S78" i="239"/>
  <c r="S74" i="240"/>
  <c r="S73" i="240"/>
  <c r="S74" i="241"/>
  <c r="S73" i="241"/>
  <c r="S72" i="241"/>
  <c r="S76" i="241"/>
  <c r="S63" i="234"/>
  <c r="S46" i="236"/>
  <c r="S45" i="236"/>
  <c r="S50" i="237"/>
  <c r="S40" i="237"/>
  <c r="S43" i="237"/>
  <c r="S44" i="237"/>
  <c r="S45" i="237"/>
  <c r="S47" i="238"/>
  <c r="S46" i="238"/>
  <c r="S56" i="241"/>
  <c r="S71" i="242"/>
  <c r="S70" i="242"/>
  <c r="S74" i="234"/>
  <c r="S73" i="234"/>
  <c r="S75" i="234"/>
  <c r="S30" i="234"/>
  <c r="S31" i="224"/>
  <c r="S31" i="226"/>
  <c r="S32" i="224"/>
  <c r="S37" i="226"/>
  <c r="S38" i="227"/>
  <c r="S37" i="227"/>
  <c r="S29" i="236"/>
  <c r="X22" i="236"/>
  <c r="W17" i="236" s="1"/>
  <c r="X17" i="236" s="1"/>
  <c r="Y23" i="236" s="1"/>
  <c r="S50" i="239"/>
  <c r="S51" i="239"/>
  <c r="S45" i="239"/>
  <c r="S48" i="239"/>
  <c r="S35" i="224"/>
  <c r="S36" i="224"/>
  <c r="S33" i="224"/>
  <c r="S67" i="228"/>
  <c r="S55" i="230"/>
  <c r="S61" i="230"/>
  <c r="S62" i="230"/>
  <c r="S63" i="230"/>
  <c r="S57" i="230"/>
  <c r="S56" i="230"/>
  <c r="S58" i="230"/>
  <c r="S32" i="236"/>
  <c r="S33" i="236"/>
  <c r="S36" i="226"/>
  <c r="S35" i="226"/>
  <c r="S65" i="228"/>
  <c r="S39" i="230"/>
  <c r="S42" i="230"/>
  <c r="S41" i="230"/>
  <c r="S67" i="235"/>
  <c r="S59" i="225"/>
  <c r="S70" i="230"/>
  <c r="S71" i="230"/>
  <c r="S72" i="230"/>
  <c r="S73" i="230"/>
  <c r="S37" i="238"/>
  <c r="S35" i="229"/>
  <c r="S35" i="230"/>
  <c r="S70" i="225"/>
  <c r="S53" i="229"/>
  <c r="S65" i="227"/>
  <c r="S51" i="227"/>
  <c r="S52" i="227"/>
  <c r="S32" i="225"/>
  <c r="S58" i="231"/>
  <c r="S47" i="229"/>
  <c r="S69" i="223"/>
  <c r="S44" i="224"/>
  <c r="S44" i="242"/>
  <c r="S39" i="241"/>
  <c r="S75" i="240"/>
  <c r="S31" i="239"/>
  <c r="S57" i="235"/>
  <c r="S55" i="235"/>
  <c r="S54" i="235"/>
  <c r="S53" i="235"/>
  <c r="S65" i="236"/>
  <c r="S63" i="236"/>
  <c r="S61" i="236"/>
  <c r="S62" i="236"/>
  <c r="S64" i="236"/>
  <c r="S55" i="242"/>
  <c r="S58" i="242"/>
  <c r="S42" i="240"/>
  <c r="S33" i="240"/>
  <c r="S32" i="240"/>
  <c r="S38" i="240"/>
  <c r="S31" i="240"/>
  <c r="S40" i="240"/>
  <c r="S41" i="240"/>
  <c r="S34" i="231"/>
  <c r="S46" i="230"/>
  <c r="S44" i="225"/>
  <c r="S33" i="231"/>
  <c r="S34" i="225"/>
  <c r="S43" i="223"/>
  <c r="S61" i="231"/>
  <c r="S33" i="230"/>
  <c r="S66" i="229"/>
  <c r="S71" i="229"/>
  <c r="S32" i="228"/>
  <c r="S31" i="228"/>
  <c r="S46" i="227"/>
  <c r="S48" i="227"/>
  <c r="S46" i="226"/>
  <c r="S57" i="224"/>
  <c r="S31" i="223"/>
  <c r="S60" i="223"/>
  <c r="S36" i="223"/>
  <c r="S39" i="225"/>
  <c r="S43" i="225"/>
  <c r="S38" i="231"/>
  <c r="S56" i="231"/>
  <c r="S53" i="231"/>
  <c r="S50" i="230"/>
  <c r="S62" i="229"/>
  <c r="S55" i="228"/>
  <c r="S78" i="227"/>
  <c r="S71" i="227"/>
  <c r="S45" i="227"/>
  <c r="S44" i="226"/>
  <c r="S54" i="224"/>
  <c r="S49" i="224"/>
  <c r="S64" i="224"/>
  <c r="S30" i="242"/>
  <c r="S61" i="241"/>
  <c r="S30" i="240"/>
  <c r="S69" i="240"/>
  <c r="S47" i="239"/>
  <c r="S37" i="239"/>
  <c r="S46" i="237"/>
  <c r="S54" i="236"/>
  <c r="S60" i="235"/>
  <c r="S51" i="236"/>
  <c r="S73" i="237"/>
  <c r="S70" i="237"/>
  <c r="S72" i="237"/>
  <c r="S75" i="237"/>
  <c r="S73" i="238"/>
  <c r="S74" i="238"/>
  <c r="S72" i="238"/>
  <c r="S69" i="239"/>
  <c r="S70" i="239"/>
  <c r="S67" i="239"/>
  <c r="S65" i="239"/>
  <c r="S58" i="240"/>
  <c r="S55" i="240"/>
  <c r="S66" i="240"/>
  <c r="S63" i="240"/>
  <c r="S59" i="240"/>
  <c r="S56" i="240"/>
  <c r="S67" i="240"/>
  <c r="S62" i="240"/>
  <c r="S69" i="241"/>
  <c r="S46" i="242"/>
  <c r="S55" i="234"/>
  <c r="S51" i="234"/>
  <c r="S50" i="235"/>
  <c r="S40" i="236"/>
  <c r="S79" i="238"/>
  <c r="S78" i="238"/>
  <c r="S77" i="238"/>
  <c r="S40" i="238"/>
  <c r="S38" i="241"/>
  <c r="S47" i="241"/>
  <c r="S67" i="242"/>
  <c r="S67" i="234"/>
  <c r="S65" i="234"/>
  <c r="S72" i="235"/>
  <c r="S71" i="235"/>
  <c r="S65" i="235"/>
  <c r="S62" i="235"/>
  <c r="S61" i="235"/>
  <c r="S45" i="238"/>
  <c r="S44" i="238"/>
  <c r="S33" i="239"/>
  <c r="S60" i="238"/>
  <c r="S61" i="238"/>
  <c r="S77" i="240"/>
  <c r="S51" i="224"/>
  <c r="S49" i="236"/>
  <c r="S72" i="239"/>
  <c r="S30" i="224"/>
  <c r="S32" i="227"/>
  <c r="S59" i="235"/>
  <c r="S66" i="238"/>
  <c r="S69" i="238"/>
  <c r="S70" i="238"/>
  <c r="S67" i="238"/>
  <c r="S39" i="242"/>
  <c r="S67" i="230"/>
  <c r="S74" i="231"/>
  <c r="S73" i="231"/>
  <c r="S77" i="231"/>
  <c r="S76" i="231"/>
  <c r="S78" i="231"/>
  <c r="S46" i="229"/>
  <c r="S67" i="231"/>
  <c r="S55" i="225"/>
  <c r="S50" i="229"/>
  <c r="S54" i="232"/>
  <c r="S55" i="232"/>
  <c r="S52" i="232"/>
  <c r="S65" i="224"/>
  <c r="S67" i="224"/>
  <c r="S66" i="224"/>
  <c r="S49" i="226"/>
  <c r="S69" i="230"/>
  <c r="S61" i="228"/>
  <c r="S64" i="228"/>
  <c r="S62" i="228"/>
  <c r="S42" i="228"/>
  <c r="S40" i="228"/>
  <c r="S41" i="228"/>
  <c r="S43" i="228"/>
  <c r="S78" i="225"/>
  <c r="S77" i="225"/>
  <c r="S76" i="225"/>
  <c r="S75" i="225"/>
  <c r="S72" i="225"/>
  <c r="S40" i="225"/>
  <c r="S66" i="231"/>
  <c r="S48" i="229"/>
  <c r="S38" i="229"/>
  <c r="S33" i="241"/>
  <c r="S51" i="226"/>
  <c r="S55" i="226"/>
  <c r="S54" i="226"/>
  <c r="S53" i="226"/>
  <c r="S70" i="229"/>
  <c r="S72" i="229"/>
  <c r="S31" i="229"/>
  <c r="S55" i="224"/>
  <c r="S69" i="225"/>
  <c r="S68" i="225"/>
  <c r="S32" i="223"/>
  <c r="S62" i="225"/>
  <c r="S37" i="230"/>
  <c r="S70" i="223"/>
  <c r="S37" i="225"/>
  <c r="S70" i="228"/>
  <c r="S60" i="228"/>
  <c r="S31" i="227"/>
  <c r="S70" i="224"/>
  <c r="S48" i="242"/>
  <c r="S46" i="239"/>
  <c r="S47" i="237"/>
  <c r="S30" i="230"/>
  <c r="S35" i="228"/>
  <c r="S36" i="228"/>
  <c r="S61" i="225"/>
  <c r="S60" i="225"/>
  <c r="S63" i="225"/>
  <c r="S50" i="223"/>
  <c r="S53" i="223"/>
  <c r="S54" i="223"/>
  <c r="S40" i="231"/>
  <c r="S30" i="223"/>
  <c r="S42" i="232"/>
  <c r="S43" i="232"/>
  <c r="S34" i="223"/>
  <c r="S52" i="225"/>
  <c r="S64" i="225"/>
  <c r="S39" i="231"/>
  <c r="S64" i="230"/>
  <c r="S52" i="223"/>
  <c r="S38" i="225"/>
  <c r="S66" i="225"/>
  <c r="S36" i="225"/>
  <c r="S38" i="232"/>
  <c r="S37" i="231"/>
  <c r="S44" i="231"/>
  <c r="S66" i="230"/>
  <c r="S56" i="229"/>
  <c r="S78" i="229"/>
  <c r="S69" i="229"/>
  <c r="S47" i="228"/>
  <c r="S41" i="227"/>
  <c r="S70" i="227"/>
  <c r="S63" i="227"/>
  <c r="S43" i="227"/>
  <c r="S38" i="224"/>
  <c r="S46" i="224"/>
  <c r="S60" i="242"/>
  <c r="S48" i="241"/>
  <c r="S72" i="240"/>
  <c r="S61" i="240"/>
  <c r="S60" i="239"/>
  <c r="S75" i="239"/>
  <c r="S41" i="238"/>
  <c r="S71" i="237"/>
  <c r="S57" i="236"/>
  <c r="S52" i="235"/>
  <c r="S36" i="239"/>
  <c r="S60" i="241"/>
  <c r="S42" i="235"/>
  <c r="S50" i="226"/>
  <c r="S72" i="234"/>
  <c r="S71" i="234"/>
  <c r="S59" i="237"/>
  <c r="S53" i="238"/>
  <c r="S50" i="238"/>
  <c r="S52" i="238"/>
  <c r="S49" i="238"/>
  <c r="S68" i="240"/>
  <c r="S51" i="242"/>
  <c r="S53" i="242"/>
  <c r="S52" i="242"/>
  <c r="S42" i="236"/>
  <c r="S62" i="239"/>
  <c r="S64" i="239"/>
  <c r="S71" i="240"/>
  <c r="S75" i="229"/>
  <c r="S51" i="235"/>
  <c r="S77" i="228"/>
  <c r="S75" i="228"/>
  <c r="S72" i="228"/>
  <c r="S78" i="228"/>
  <c r="S79" i="223"/>
  <c r="S76" i="223"/>
  <c r="S77" i="223"/>
  <c r="S78" i="223"/>
  <c r="S62" i="242"/>
  <c r="S47" i="232"/>
  <c r="S67" i="232"/>
  <c r="S64" i="232"/>
  <c r="S69" i="232"/>
  <c r="S72" i="232"/>
  <c r="S62" i="232"/>
  <c r="S70" i="232"/>
  <c r="S65" i="232"/>
  <c r="S71" i="232"/>
  <c r="S61" i="224"/>
  <c r="S59" i="224"/>
  <c r="S60" i="224"/>
  <c r="S39" i="226"/>
  <c r="S45" i="225"/>
  <c r="S57" i="225"/>
  <c r="S50" i="225"/>
  <c r="S41" i="232"/>
  <c r="S46" i="231"/>
  <c r="S41" i="231"/>
  <c r="S43" i="231"/>
  <c r="S57" i="229"/>
  <c r="S63" i="229"/>
  <c r="S62" i="227"/>
  <c r="S55" i="227"/>
  <c r="S40" i="224"/>
  <c r="S53" i="224"/>
  <c r="S43" i="224"/>
  <c r="S42" i="239"/>
  <c r="S32" i="237"/>
  <c r="S45" i="234"/>
  <c r="S46" i="234"/>
  <c r="S36" i="235"/>
  <c r="S43" i="241"/>
  <c r="S58" i="234"/>
  <c r="S64" i="235"/>
  <c r="S34" i="226"/>
  <c r="S51" i="228"/>
  <c r="S48" i="234"/>
  <c r="S36" i="236"/>
  <c r="S48" i="237"/>
  <c r="S42" i="238"/>
  <c r="S68" i="237"/>
  <c r="S64" i="238"/>
  <c r="S63" i="238"/>
  <c r="S74" i="227"/>
  <c r="S32" i="234"/>
  <c r="S33" i="234"/>
  <c r="S51" i="230"/>
  <c r="S51" i="225"/>
  <c r="S53" i="234"/>
  <c r="S54" i="234"/>
  <c r="S49" i="234"/>
  <c r="S52" i="234"/>
  <c r="S34" i="235"/>
  <c r="S35" i="234"/>
  <c r="S67" i="237"/>
  <c r="S36" i="242"/>
  <c r="S34" i="242"/>
  <c r="S42" i="234"/>
  <c r="S41" i="234"/>
  <c r="S58" i="241"/>
  <c r="S39" i="235"/>
  <c r="S66" i="241"/>
  <c r="S42" i="231"/>
  <c r="S62" i="231"/>
  <c r="S63" i="231"/>
  <c r="S54" i="229"/>
  <c r="S34" i="229"/>
  <c r="S49" i="228"/>
  <c r="S52" i="228"/>
  <c r="S68" i="227"/>
  <c r="S42" i="224"/>
  <c r="S33" i="242"/>
  <c r="S31" i="241"/>
  <c r="S40" i="239"/>
  <c r="S56" i="238"/>
  <c r="S36" i="238"/>
  <c r="S37" i="234"/>
  <c r="S37" i="241"/>
  <c r="S41" i="239"/>
  <c r="S51" i="241"/>
  <c r="S79" i="236"/>
  <c r="S74" i="236"/>
  <c r="S51" i="237"/>
  <c r="S59" i="227"/>
  <c r="S48" i="228"/>
  <c r="S59" i="229"/>
  <c r="S48" i="224"/>
  <c r="S76" i="224"/>
  <c r="S50" i="232"/>
  <c r="S66" i="227"/>
  <c r="S34" i="238"/>
  <c r="S75" i="223"/>
  <c r="S50" i="240"/>
  <c r="S40" i="235"/>
  <c r="S43" i="235"/>
  <c r="S62" i="241"/>
  <c r="S37" i="237"/>
  <c r="S36" i="237"/>
  <c r="S38" i="237"/>
  <c r="S31" i="235"/>
  <c r="S45" i="240"/>
  <c r="S48" i="240"/>
  <c r="S46" i="240"/>
  <c r="S67" i="229"/>
  <c r="S67" i="225"/>
  <c r="S59" i="232"/>
  <c r="S58" i="232"/>
  <c r="S31" i="234"/>
  <c r="S56" i="225"/>
  <c r="S64" i="231"/>
  <c r="X22" i="230"/>
  <c r="W17" i="230" s="1"/>
  <c r="X17" i="230" s="1"/>
  <c r="Z23" i="230" s="1"/>
  <c r="S74" i="229"/>
  <c r="S65" i="229"/>
  <c r="S57" i="232"/>
  <c r="S40" i="232"/>
  <c r="S49" i="230"/>
  <c r="S48" i="230"/>
  <c r="S52" i="229"/>
  <c r="S33" i="229"/>
  <c r="S58" i="229"/>
  <c r="S54" i="228"/>
  <c r="S46" i="228"/>
  <c r="S50" i="228"/>
  <c r="S69" i="227"/>
  <c r="S64" i="227"/>
  <c r="S32" i="226"/>
  <c r="S30" i="226"/>
  <c r="S52" i="224"/>
  <c r="S42" i="242"/>
  <c r="S40" i="242"/>
  <c r="S64" i="241"/>
  <c r="S49" i="240"/>
  <c r="S38" i="239"/>
  <c r="S39" i="237"/>
  <c r="S39" i="236"/>
  <c r="S66" i="236"/>
  <c r="S65" i="237"/>
  <c r="S66" i="237"/>
  <c r="S49" i="239"/>
  <c r="S34" i="241"/>
  <c r="S44" i="234"/>
  <c r="S44" i="235"/>
  <c r="S48" i="236"/>
  <c r="S42" i="237"/>
  <c r="S77" i="239"/>
  <c r="S35" i="240"/>
  <c r="S40" i="241"/>
  <c r="S69" i="237"/>
  <c r="S65" i="240"/>
  <c r="S53" i="236"/>
  <c r="S76" i="239"/>
  <c r="S66" i="226"/>
  <c r="S64" i="226"/>
  <c r="S65" i="226"/>
  <c r="S39" i="227"/>
  <c r="S71" i="236"/>
  <c r="S50" i="227"/>
  <c r="S54" i="238"/>
  <c r="S70" i="241"/>
  <c r="S41" i="226"/>
  <c r="S75" i="241"/>
  <c r="S68" i="235"/>
  <c r="S70" i="235"/>
  <c r="S60" i="227"/>
  <c r="S45" i="230"/>
  <c r="S33" i="235"/>
  <c r="S56" i="235"/>
  <c r="W17" i="232"/>
  <c r="X17" i="232" s="1"/>
  <c r="Y23" i="232" s="1"/>
  <c r="S45" i="231"/>
  <c r="S61" i="227"/>
  <c r="S35" i="242"/>
  <c r="S65" i="241"/>
  <c r="S39" i="239"/>
  <c r="S30" i="235"/>
  <c r="S38" i="236"/>
  <c r="S37" i="236"/>
  <c r="S35" i="237"/>
  <c r="S30" i="237"/>
  <c r="S30" i="238"/>
  <c r="S31" i="238"/>
  <c r="S33" i="238"/>
  <c r="S58" i="236"/>
  <c r="S59" i="236"/>
  <c r="S60" i="236"/>
  <c r="S58" i="237"/>
  <c r="S71" i="241"/>
  <c r="S38" i="242"/>
  <c r="S35" i="235"/>
  <c r="S34" i="239"/>
  <c r="S61" i="237"/>
  <c r="S57" i="240"/>
  <c r="S42" i="241"/>
  <c r="S46" i="241"/>
  <c r="S29" i="234"/>
  <c r="X22" i="234"/>
  <c r="W17" i="234" s="1"/>
  <c r="X17" i="234" s="1"/>
  <c r="S44" i="236"/>
  <c r="S68" i="239"/>
  <c r="S76" i="234"/>
  <c r="S39" i="224"/>
  <c r="S56" i="239"/>
  <c r="S59" i="239"/>
  <c r="S57" i="239"/>
  <c r="S58" i="239"/>
  <c r="S74" i="228"/>
  <c r="S74" i="235"/>
  <c r="S67" i="241"/>
  <c r="S31" i="236"/>
  <c r="S30" i="236"/>
  <c r="S34" i="227"/>
  <c r="S37" i="232"/>
  <c r="S62" i="234"/>
  <c r="S75" i="227"/>
  <c r="S39" i="228"/>
  <c r="S39" i="238"/>
  <c r="S33" i="226"/>
  <c r="S32" i="230"/>
  <c r="S37" i="223"/>
  <c r="S73" i="236"/>
  <c r="S38" i="228"/>
  <c r="S34" i="237"/>
  <c r="S36" i="234"/>
  <c r="S35" i="241"/>
  <c r="S31" i="231"/>
  <c r="W17" i="237"/>
  <c r="X17" i="237" s="1"/>
  <c r="S31" i="237"/>
  <c r="S30" i="225"/>
  <c r="W17" i="235"/>
  <c r="X17" i="235" s="1"/>
  <c r="W17" i="240"/>
  <c r="X17" i="240" s="1"/>
  <c r="W17" i="241"/>
  <c r="X17" i="241" s="1"/>
  <c r="S30" i="241"/>
  <c r="S32" i="241"/>
  <c r="W17" i="242"/>
  <c r="X17" i="242" s="1"/>
  <c r="W17" i="224"/>
  <c r="X17" i="224" s="1"/>
  <c r="W17" i="227"/>
  <c r="X17" i="227" s="1"/>
  <c r="W17" i="228"/>
  <c r="X17" i="228" s="1"/>
  <c r="W17" i="229"/>
  <c r="X17" i="229" s="1"/>
  <c r="W17" i="231"/>
  <c r="X17" i="231" s="1"/>
  <c r="Z23" i="232"/>
  <c r="X23" i="232"/>
  <c r="W17" i="225"/>
  <c r="X17" i="225" s="1"/>
  <c r="W17" i="223"/>
  <c r="X17" i="223" s="1"/>
  <c r="I84" i="11"/>
  <c r="E86" i="11"/>
  <c r="E85" i="11"/>
  <c r="X23" i="236" l="1"/>
  <c r="Z23" i="239"/>
  <c r="X23" i="239"/>
  <c r="Z23" i="226"/>
  <c r="Z23" i="236"/>
  <c r="Y23" i="239"/>
  <c r="Z23" i="237"/>
  <c r="Y23" i="237"/>
  <c r="X23" i="237"/>
  <c r="Y23" i="230"/>
  <c r="X23" i="230"/>
  <c r="Y23" i="234"/>
  <c r="X23" i="234"/>
  <c r="Z23" i="234"/>
  <c r="X23" i="235"/>
  <c r="Z23" i="235"/>
  <c r="Y23" i="235"/>
  <c r="X23" i="238"/>
  <c r="Y23" i="238"/>
  <c r="Z23" i="238"/>
  <c r="Y23" i="240"/>
  <c r="X23" i="240"/>
  <c r="Z23" i="240"/>
  <c r="Z23" i="241"/>
  <c r="X23" i="241"/>
  <c r="Y23" i="241"/>
  <c r="X23" i="242"/>
  <c r="Z23" i="242"/>
  <c r="Y23" i="242"/>
  <c r="Z23" i="224"/>
  <c r="X23" i="224"/>
  <c r="Y23" i="224"/>
  <c r="X23" i="227"/>
  <c r="Z23" i="227"/>
  <c r="Y23" i="227"/>
  <c r="Z23" i="228"/>
  <c r="X23" i="228"/>
  <c r="Y23" i="228"/>
  <c r="X23" i="229"/>
  <c r="Y23" i="229"/>
  <c r="Z23" i="229"/>
  <c r="Z23" i="231"/>
  <c r="X23" i="231"/>
  <c r="Y23" i="231"/>
  <c r="X23" i="225"/>
  <c r="Z23" i="225"/>
  <c r="Y23" i="225"/>
  <c r="Y23" i="223"/>
  <c r="X23" i="223"/>
  <c r="Z23" i="223"/>
  <c r="I83" i="11"/>
  <c r="I85" i="11"/>
  <c r="I86" i="11"/>
  <c r="I80" i="11"/>
  <c r="E83" i="11"/>
  <c r="I94" i="11" l="1"/>
  <c r="E78" i="11"/>
  <c r="E70" i="11"/>
  <c r="K23" i="70" l="1"/>
  <c r="K22" i="70"/>
  <c r="K21" i="70"/>
  <c r="K20" i="70"/>
  <c r="K19" i="70"/>
  <c r="K18" i="70"/>
  <c r="P23" i="70" l="1"/>
  <c r="P22" i="70"/>
  <c r="P21" i="70"/>
  <c r="P20" i="70"/>
  <c r="P19" i="70"/>
  <c r="P18" i="70"/>
  <c r="I31" i="70" l="1"/>
  <c r="A31" i="70"/>
  <c r="A32" i="70"/>
  <c r="A33" i="70"/>
  <c r="A34" i="70"/>
  <c r="A35" i="70"/>
  <c r="A36" i="70"/>
  <c r="A37" i="70"/>
  <c r="A38" i="70"/>
  <c r="A39" i="70"/>
  <c r="A40" i="70"/>
  <c r="A41" i="70"/>
  <c r="A42" i="70"/>
  <c r="A43" i="70"/>
  <c r="A44" i="70"/>
  <c r="A45" i="70"/>
  <c r="A46" i="70"/>
  <c r="A47" i="70"/>
  <c r="A48" i="70"/>
  <c r="A49" i="70"/>
  <c r="A50" i="70"/>
  <c r="A51" i="70"/>
  <c r="A52" i="70"/>
  <c r="A53" i="70"/>
  <c r="A54" i="70"/>
  <c r="A55" i="70"/>
  <c r="A56" i="70"/>
  <c r="A57" i="70"/>
  <c r="A58" i="70"/>
  <c r="A59" i="70"/>
  <c r="A60" i="70"/>
  <c r="A61" i="70"/>
  <c r="A62" i="70"/>
  <c r="A63" i="70"/>
  <c r="A64" i="70"/>
  <c r="A65" i="70"/>
  <c r="A66" i="70"/>
  <c r="A67" i="70"/>
  <c r="A68" i="70"/>
  <c r="A69" i="70"/>
  <c r="A70" i="70"/>
  <c r="A71" i="70"/>
  <c r="A72" i="70"/>
  <c r="A73" i="70"/>
  <c r="A74" i="70"/>
  <c r="A75" i="70"/>
  <c r="A76" i="70"/>
  <c r="A77" i="70"/>
  <c r="A78" i="70"/>
  <c r="A79" i="70"/>
  <c r="B35" i="70" l="1"/>
  <c r="A30" i="70"/>
  <c r="U20" i="70" l="1"/>
  <c r="U21" i="70"/>
  <c r="U22" i="70"/>
  <c r="U23" i="70"/>
  <c r="F88" i="70" l="1"/>
  <c r="F87" i="70"/>
  <c r="F86" i="70"/>
  <c r="F85" i="70"/>
  <c r="F84" i="70"/>
  <c r="F83" i="70"/>
  <c r="Y17" i="70"/>
  <c r="Z17" i="234" l="1"/>
  <c r="Z17" i="242"/>
  <c r="Z17" i="232"/>
  <c r="Z17" i="226"/>
  <c r="Z17" i="223"/>
  <c r="Z17" i="70"/>
  <c r="Z17" i="228"/>
  <c r="Z17" i="231"/>
  <c r="Z17" i="235"/>
  <c r="Z17" i="224"/>
  <c r="Z17" i="225"/>
  <c r="Z17" i="236"/>
  <c r="Z17" i="237"/>
  <c r="Z17" i="227"/>
  <c r="Z17" i="238"/>
  <c r="Z17" i="241"/>
  <c r="Z17" i="239"/>
  <c r="Z17" i="229"/>
  <c r="Z17" i="240"/>
  <c r="Z17" i="230"/>
  <c r="Q30" i="70"/>
  <c r="Q34" i="70"/>
  <c r="Q35" i="70"/>
  <c r="Q36" i="70"/>
  <c r="Q37" i="70"/>
  <c r="Q38" i="70"/>
  <c r="Q39" i="70"/>
  <c r="Q40" i="70"/>
  <c r="Q41" i="70"/>
  <c r="Q42" i="70"/>
  <c r="Q43" i="70"/>
  <c r="Q44" i="70"/>
  <c r="Q45" i="70"/>
  <c r="Q46" i="70"/>
  <c r="Q47" i="70"/>
  <c r="Q48" i="70"/>
  <c r="Q49" i="70"/>
  <c r="Q50" i="70"/>
  <c r="Q51" i="70"/>
  <c r="Q52" i="70"/>
  <c r="Q53" i="70"/>
  <c r="Q54" i="70"/>
  <c r="Q55" i="70"/>
  <c r="Q56" i="70"/>
  <c r="Q57" i="70"/>
  <c r="Q58" i="70"/>
  <c r="Q59" i="70"/>
  <c r="Q60" i="70"/>
  <c r="Q61" i="70"/>
  <c r="Q62" i="70"/>
  <c r="Q63" i="70"/>
  <c r="Q64" i="70"/>
  <c r="Q65" i="70"/>
  <c r="Q66" i="70"/>
  <c r="Q67" i="70"/>
  <c r="Q68" i="70"/>
  <c r="Q69" i="70"/>
  <c r="Q70" i="70"/>
  <c r="Q71" i="70"/>
  <c r="Q72" i="70"/>
  <c r="Q73" i="70"/>
  <c r="Q74" i="70"/>
  <c r="Q75" i="70"/>
  <c r="Q76" i="70"/>
  <c r="Q77" i="70"/>
  <c r="Q78" i="70"/>
  <c r="Q79" i="70"/>
  <c r="Q18" i="70"/>
  <c r="Q19" i="70"/>
  <c r="U19" i="70" s="1"/>
  <c r="Q20" i="70"/>
  <c r="Q21" i="70"/>
  <c r="Q22" i="70"/>
  <c r="Q23" i="70"/>
  <c r="AM44" i="70"/>
  <c r="AM43" i="70"/>
  <c r="AM42" i="70"/>
  <c r="AM41" i="70"/>
  <c r="AM40" i="70"/>
  <c r="AM39" i="70"/>
  <c r="AM38" i="70"/>
  <c r="Q31" i="70" s="1"/>
  <c r="Q33" i="70" l="1"/>
  <c r="Q29" i="70"/>
  <c r="Q32" i="70"/>
  <c r="AA35" i="70" l="1"/>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A60" i="70"/>
  <c r="AA61" i="70"/>
  <c r="AA62" i="70"/>
  <c r="AA63" i="70"/>
  <c r="AA64" i="70"/>
  <c r="AA65" i="70"/>
  <c r="AA66" i="70"/>
  <c r="AA67" i="70"/>
  <c r="AA68" i="70"/>
  <c r="AA69" i="70"/>
  <c r="AA70" i="70"/>
  <c r="AA71" i="70"/>
  <c r="AA72" i="70"/>
  <c r="AA73" i="70"/>
  <c r="AA74" i="70"/>
  <c r="AA75" i="70"/>
  <c r="AA76" i="70"/>
  <c r="AA77" i="70"/>
  <c r="AA78" i="70"/>
  <c r="AA79" i="70"/>
  <c r="P35" i="70" l="1"/>
  <c r="P36" i="70"/>
  <c r="P37" i="70"/>
  <c r="P38" i="70"/>
  <c r="P39" i="70"/>
  <c r="P40" i="70"/>
  <c r="P41" i="70"/>
  <c r="P42" i="70"/>
  <c r="P43" i="70"/>
  <c r="P44" i="70"/>
  <c r="P45" i="70"/>
  <c r="P46" i="70"/>
  <c r="P47" i="70"/>
  <c r="P48" i="70"/>
  <c r="P49" i="70"/>
  <c r="P50" i="70"/>
  <c r="P51" i="70"/>
  <c r="P52" i="70"/>
  <c r="P53" i="70"/>
  <c r="P54" i="70"/>
  <c r="P55" i="70"/>
  <c r="P56" i="70"/>
  <c r="P57" i="70"/>
  <c r="P58" i="70"/>
  <c r="P59" i="70"/>
  <c r="P60" i="70"/>
  <c r="P61" i="70"/>
  <c r="P62" i="70"/>
  <c r="P63" i="70"/>
  <c r="P64" i="70"/>
  <c r="P65" i="70"/>
  <c r="P66" i="70"/>
  <c r="P67" i="70"/>
  <c r="P68" i="70"/>
  <c r="P69" i="70"/>
  <c r="P70" i="70"/>
  <c r="P71" i="70"/>
  <c r="P72" i="70"/>
  <c r="P73" i="70"/>
  <c r="P74" i="70"/>
  <c r="P75" i="70"/>
  <c r="P76" i="70"/>
  <c r="P77" i="70"/>
  <c r="P78" i="70"/>
  <c r="P79"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M31" i="70"/>
  <c r="M32" i="70"/>
  <c r="M33" i="70"/>
  <c r="M34" i="70"/>
  <c r="M35" i="70"/>
  <c r="M36" i="70"/>
  <c r="M37" i="70"/>
  <c r="M38" i="70"/>
  <c r="M39" i="70"/>
  <c r="M40" i="70"/>
  <c r="M41" i="70"/>
  <c r="M42" i="70"/>
  <c r="M43" i="70"/>
  <c r="M44" i="70"/>
  <c r="M45" i="70"/>
  <c r="M46" i="70"/>
  <c r="M47" i="70"/>
  <c r="M48" i="70"/>
  <c r="M49" i="70"/>
  <c r="M50" i="70"/>
  <c r="M51" i="70"/>
  <c r="M52" i="70"/>
  <c r="M53" i="70"/>
  <c r="M54" i="70"/>
  <c r="M55" i="70"/>
  <c r="M56" i="70"/>
  <c r="M57" i="70"/>
  <c r="M58" i="70"/>
  <c r="M59" i="70"/>
  <c r="M60" i="70"/>
  <c r="M61" i="70"/>
  <c r="M62" i="70"/>
  <c r="M63" i="70"/>
  <c r="M64" i="70"/>
  <c r="M65" i="70"/>
  <c r="M66" i="70"/>
  <c r="M67" i="70"/>
  <c r="M68" i="70"/>
  <c r="M69" i="70"/>
  <c r="M70" i="70"/>
  <c r="M71" i="70"/>
  <c r="M72" i="70"/>
  <c r="M73" i="70"/>
  <c r="M74" i="70"/>
  <c r="M75" i="70"/>
  <c r="M76" i="70"/>
  <c r="M77" i="70"/>
  <c r="M78" i="70"/>
  <c r="M79" i="70"/>
  <c r="K31" i="70"/>
  <c r="K32" i="70"/>
  <c r="K33" i="70"/>
  <c r="K34" i="70"/>
  <c r="K35" i="70"/>
  <c r="K36" i="70"/>
  <c r="K37" i="70"/>
  <c r="K38" i="70"/>
  <c r="K39" i="70"/>
  <c r="K40" i="70"/>
  <c r="K41" i="70"/>
  <c r="K42" i="70"/>
  <c r="K43" i="70"/>
  <c r="K44" i="70"/>
  <c r="K45" i="70"/>
  <c r="K46" i="70"/>
  <c r="K47" i="70"/>
  <c r="K48" i="70"/>
  <c r="K49" i="70"/>
  <c r="K50" i="70"/>
  <c r="K51" i="70"/>
  <c r="K52" i="70"/>
  <c r="K53" i="70"/>
  <c r="K54" i="70"/>
  <c r="K55" i="70"/>
  <c r="K56" i="70"/>
  <c r="K57" i="70"/>
  <c r="K58" i="70"/>
  <c r="K59" i="70"/>
  <c r="K60" i="70"/>
  <c r="K61" i="70"/>
  <c r="K62" i="70"/>
  <c r="K63" i="70"/>
  <c r="K64" i="70"/>
  <c r="K65" i="70"/>
  <c r="K66" i="70"/>
  <c r="K67" i="70"/>
  <c r="K68" i="70"/>
  <c r="K69" i="70"/>
  <c r="K70" i="70"/>
  <c r="K71" i="70"/>
  <c r="K72" i="70"/>
  <c r="K73" i="70"/>
  <c r="K74" i="70"/>
  <c r="K75" i="70"/>
  <c r="K76" i="70"/>
  <c r="K77" i="70"/>
  <c r="K78" i="70"/>
  <c r="K79"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I60" i="70"/>
  <c r="I61" i="70"/>
  <c r="I62" i="70"/>
  <c r="I63" i="70"/>
  <c r="I64" i="70"/>
  <c r="I65" i="70"/>
  <c r="I66" i="70"/>
  <c r="I67" i="70"/>
  <c r="I68" i="70"/>
  <c r="I69" i="70"/>
  <c r="I70" i="70"/>
  <c r="I71" i="70"/>
  <c r="I72" i="70"/>
  <c r="I73" i="70"/>
  <c r="I74" i="70"/>
  <c r="I75" i="70"/>
  <c r="I76" i="70"/>
  <c r="I77" i="70"/>
  <c r="I78" i="70"/>
  <c r="I79" i="70"/>
  <c r="O30" i="70"/>
  <c r="N30" i="70"/>
  <c r="M30" i="70"/>
  <c r="K30" i="70"/>
  <c r="J30" i="70"/>
  <c r="I30" i="70"/>
  <c r="O29" i="70"/>
  <c r="N29" i="70"/>
  <c r="M29" i="70"/>
  <c r="K29" i="70"/>
  <c r="J29" i="70"/>
  <c r="I29" i="70"/>
  <c r="E67" i="11"/>
  <c r="E66" i="11"/>
  <c r="E74" i="11" l="1"/>
  <c r="E69" i="11"/>
  <c r="E71" i="11"/>
  <c r="E57" i="11"/>
  <c r="E68" i="11"/>
  <c r="E64" i="11"/>
  <c r="E65" i="11" l="1"/>
  <c r="E62" i="11"/>
  <c r="E61" i="11"/>
  <c r="E73" i="11"/>
  <c r="E72" i="11"/>
  <c r="F59" i="11"/>
  <c r="E63" i="11" s="1"/>
  <c r="I68" i="11"/>
  <c r="I69" i="11"/>
  <c r="I70" i="11"/>
  <c r="I71" i="11"/>
  <c r="I72" i="11"/>
  <c r="I73" i="11"/>
  <c r="I74" i="11"/>
  <c r="I43" i="11"/>
  <c r="I44" i="11"/>
  <c r="I45" i="11"/>
  <c r="I46" i="11"/>
  <c r="I47" i="11"/>
  <c r="I48" i="11"/>
  <c r="I49" i="11"/>
  <c r="I50" i="11"/>
  <c r="I51" i="11"/>
  <c r="E44" i="11"/>
  <c r="E45" i="11"/>
  <c r="E46" i="11"/>
  <c r="E47" i="11"/>
  <c r="E48" i="11"/>
  <c r="E49" i="11"/>
  <c r="E50" i="11"/>
  <c r="E51" i="11"/>
  <c r="E43" i="11"/>
  <c r="E9" i="11" l="1"/>
  <c r="E58" i="11" l="1"/>
  <c r="I4" i="11"/>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E4" i="11"/>
  <c r="E5" i="11"/>
  <c r="E6" i="11"/>
  <c r="E7" i="11"/>
  <c r="E8"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7" i="11"/>
  <c r="E38" i="11"/>
  <c r="E39" i="11"/>
  <c r="E40" i="11"/>
  <c r="E41" i="11"/>
  <c r="E42" i="11"/>
  <c r="L29" i="70"/>
  <c r="L30" i="70"/>
  <c r="L31" i="70"/>
  <c r="L32" i="70"/>
  <c r="L33" i="70"/>
  <c r="L34" i="70"/>
  <c r="L35" i="70"/>
  <c r="L36" i="70"/>
  <c r="L37" i="70"/>
  <c r="L38" i="70"/>
  <c r="L39" i="70"/>
  <c r="L40" i="70"/>
  <c r="L41" i="70"/>
  <c r="L42" i="70"/>
  <c r="L43" i="70"/>
  <c r="I18" i="70"/>
  <c r="O18" i="70"/>
  <c r="L44" i="70"/>
  <c r="L45" i="70"/>
  <c r="L46" i="70"/>
  <c r="L47" i="70"/>
  <c r="L48" i="70"/>
  <c r="L49" i="70"/>
  <c r="L50" i="70"/>
  <c r="L51" i="70"/>
  <c r="L52" i="70"/>
  <c r="L53" i="70"/>
  <c r="L54" i="70"/>
  <c r="L55" i="70"/>
  <c r="L56" i="70"/>
  <c r="L57" i="70"/>
  <c r="L58" i="70"/>
  <c r="L59" i="70"/>
  <c r="L60" i="70"/>
  <c r="L61" i="70"/>
  <c r="L62" i="70"/>
  <c r="L63" i="70"/>
  <c r="L64" i="70"/>
  <c r="L65" i="70"/>
  <c r="L66" i="70"/>
  <c r="L67" i="70"/>
  <c r="L68" i="70"/>
  <c r="L69" i="70"/>
  <c r="L70" i="70"/>
  <c r="L71" i="70"/>
  <c r="L72" i="70"/>
  <c r="L73" i="70"/>
  <c r="Z46" i="70"/>
  <c r="Z45" i="70"/>
  <c r="Z44" i="70"/>
  <c r="Z43" i="70"/>
  <c r="Z39" i="70"/>
  <c r="Z42" i="70"/>
  <c r="Z38" i="70"/>
  <c r="B29" i="70"/>
  <c r="B30" i="70" s="1"/>
  <c r="B36" i="70"/>
  <c r="B37" i="70"/>
  <c r="A23" i="70"/>
  <c r="A22" i="70"/>
  <c r="A21" i="70"/>
  <c r="A20" i="70"/>
  <c r="I23" i="70"/>
  <c r="I22" i="70"/>
  <c r="I21" i="70"/>
  <c r="I20" i="70"/>
  <c r="I19" i="70"/>
  <c r="Y32" i="70"/>
  <c r="O19" i="70"/>
  <c r="O20" i="70"/>
  <c r="O21" i="70"/>
  <c r="O22" i="70"/>
  <c r="B70" i="70"/>
  <c r="B71" i="70"/>
  <c r="B72" i="70"/>
  <c r="B73" i="70"/>
  <c r="B59" i="70"/>
  <c r="B60" i="70"/>
  <c r="B61" i="70"/>
  <c r="B62" i="70"/>
  <c r="B50" i="70"/>
  <c r="B51" i="70"/>
  <c r="B52" i="70"/>
  <c r="B44" i="70"/>
  <c r="B45" i="70"/>
  <c r="B46" i="70"/>
  <c r="B47" i="70"/>
  <c r="B48" i="70"/>
  <c r="L79" i="70"/>
  <c r="L78" i="70"/>
  <c r="L77" i="70"/>
  <c r="L76" i="70"/>
  <c r="L75" i="70"/>
  <c r="L74" i="70"/>
  <c r="U79" i="70"/>
  <c r="U78" i="70"/>
  <c r="U77" i="70"/>
  <c r="U76" i="70"/>
  <c r="U75" i="70"/>
  <c r="U74" i="70"/>
  <c r="O23" i="70"/>
  <c r="V79" i="70"/>
  <c r="V78" i="70"/>
  <c r="V77" i="70"/>
  <c r="V76" i="70"/>
  <c r="V75" i="70"/>
  <c r="V74" i="70"/>
  <c r="B74" i="70"/>
  <c r="V23" i="70"/>
  <c r="V22" i="70"/>
  <c r="V21" i="70"/>
  <c r="V20" i="70"/>
  <c r="V19" i="70"/>
  <c r="E3" i="11"/>
  <c r="E53" i="11"/>
  <c r="E79" i="11"/>
  <c r="I64" i="11"/>
  <c r="I62" i="11"/>
  <c r="I79" i="11"/>
  <c r="I3" i="11"/>
  <c r="I61" i="11"/>
  <c r="I63" i="11"/>
  <c r="I65" i="11"/>
  <c r="I78" i="11"/>
  <c r="E55" i="11"/>
  <c r="E56" i="11"/>
  <c r="E59" i="11"/>
  <c r="E60" i="11"/>
  <c r="E82" i="11"/>
  <c r="I53" i="11"/>
  <c r="I54" i="11"/>
  <c r="I55" i="11"/>
  <c r="I56" i="11"/>
  <c r="I57" i="11"/>
  <c r="I58" i="11"/>
  <c r="I59" i="11"/>
  <c r="I60" i="11"/>
  <c r="I82" i="11"/>
  <c r="B53" i="70"/>
  <c r="B49" i="70"/>
  <c r="B63" i="70"/>
  <c r="B38" i="70"/>
  <c r="U36" i="70"/>
  <c r="U37" i="70"/>
  <c r="U38" i="70"/>
  <c r="U39" i="70"/>
  <c r="U40" i="70"/>
  <c r="U41" i="70"/>
  <c r="U42" i="70"/>
  <c r="U43" i="70"/>
  <c r="U44" i="70"/>
  <c r="U45" i="70"/>
  <c r="U46" i="70"/>
  <c r="U47" i="70"/>
  <c r="U48" i="70"/>
  <c r="U49" i="70"/>
  <c r="B54" i="70"/>
  <c r="U50" i="70"/>
  <c r="U51" i="70"/>
  <c r="U52" i="70"/>
  <c r="U53" i="70"/>
  <c r="U54" i="70"/>
  <c r="U55" i="70"/>
  <c r="U56" i="70"/>
  <c r="U57" i="70"/>
  <c r="U58" i="70"/>
  <c r="B64" i="70"/>
  <c r="U70" i="70"/>
  <c r="U71" i="70"/>
  <c r="U72" i="70"/>
  <c r="U73" i="70"/>
  <c r="U59" i="70"/>
  <c r="U60" i="70"/>
  <c r="U61" i="70"/>
  <c r="U62" i="70"/>
  <c r="U63" i="70"/>
  <c r="U64" i="70"/>
  <c r="U65" i="70"/>
  <c r="U66" i="70"/>
  <c r="U67" i="70"/>
  <c r="U68" i="70"/>
  <c r="U69" i="70"/>
  <c r="B39" i="70"/>
  <c r="B40" i="70"/>
  <c r="U35" i="70"/>
  <c r="V67" i="70"/>
  <c r="V59" i="70"/>
  <c r="V49" i="70"/>
  <c r="V41" i="70"/>
  <c r="V50" i="70"/>
  <c r="V65" i="70"/>
  <c r="V56" i="70"/>
  <c r="V45" i="70"/>
  <c r="V36" i="70"/>
  <c r="V66" i="70"/>
  <c r="V46" i="70"/>
  <c r="V37" i="70"/>
  <c r="V48" i="70"/>
  <c r="V42" i="70"/>
  <c r="V57" i="70"/>
  <c r="V62" i="70"/>
  <c r="V43" i="70"/>
  <c r="V68" i="70"/>
  <c r="V58" i="70"/>
  <c r="V47" i="70"/>
  <c r="V38" i="70"/>
  <c r="V69" i="70"/>
  <c r="V39" i="70"/>
  <c r="V71" i="70"/>
  <c r="V72" i="70"/>
  <c r="V54" i="70"/>
  <c r="V60" i="70"/>
  <c r="V63" i="70"/>
  <c r="V70" i="70"/>
  <c r="V61" i="70"/>
  <c r="V51" i="70"/>
  <c r="V40" i="70"/>
  <c r="V52" i="70"/>
  <c r="V73" i="70"/>
  <c r="V64" i="70"/>
  <c r="V55" i="70"/>
  <c r="V44" i="70"/>
  <c r="V35" i="70"/>
  <c r="V53" i="70"/>
  <c r="B65" i="70"/>
  <c r="B55" i="70"/>
  <c r="B41" i="70"/>
  <c r="B56" i="70"/>
  <c r="B66" i="70"/>
  <c r="B42" i="70"/>
  <c r="B57" i="70"/>
  <c r="B67" i="70"/>
  <c r="B43" i="70"/>
  <c r="B58" i="70"/>
  <c r="B68" i="70"/>
  <c r="B69" i="70"/>
  <c r="E90" i="11" l="1"/>
  <c r="E92" i="11" s="1"/>
  <c r="AA30" i="70"/>
  <c r="B75" i="70"/>
  <c r="AA29" i="70"/>
  <c r="P30" i="70"/>
  <c r="R30" i="70" s="1"/>
  <c r="P31" i="70"/>
  <c r="R31" i="70" s="1"/>
  <c r="P32" i="70"/>
  <c r="R32" i="70" s="1"/>
  <c r="P33" i="70"/>
  <c r="R33" i="70" s="1"/>
  <c r="P29" i="70"/>
  <c r="R29" i="70" s="1"/>
  <c r="P34" i="70"/>
  <c r="R34" i="70" s="1"/>
  <c r="B31" i="70"/>
  <c r="R20" i="70"/>
  <c r="R77" i="70"/>
  <c r="R79" i="70"/>
  <c r="S79" i="70" s="1"/>
  <c r="R62" i="70"/>
  <c r="R65" i="70"/>
  <c r="R19" i="70"/>
  <c r="R60" i="70"/>
  <c r="R58" i="70"/>
  <c r="R54" i="70"/>
  <c r="R42" i="70"/>
  <c r="R40" i="70"/>
  <c r="R61" i="70"/>
  <c r="R73" i="70"/>
  <c r="R67" i="70"/>
  <c r="R63" i="70"/>
  <c r="R59" i="70"/>
  <c r="R43" i="70"/>
  <c r="R68" i="70"/>
  <c r="R50" i="70"/>
  <c r="R56" i="70"/>
  <c r="R71" i="70"/>
  <c r="R70" i="70"/>
  <c r="R41" i="70"/>
  <c r="R69" i="70"/>
  <c r="R38" i="70"/>
  <c r="R72" i="70"/>
  <c r="R44" i="70"/>
  <c r="R21" i="70"/>
  <c r="R18" i="70"/>
  <c r="U18" i="70" s="1"/>
  <c r="R23" i="70"/>
  <c r="R74" i="70"/>
  <c r="R75" i="70"/>
  <c r="R76" i="70"/>
  <c r="R64" i="70"/>
  <c r="R55" i="70"/>
  <c r="R53" i="70"/>
  <c r="R52" i="70"/>
  <c r="R51" i="70"/>
  <c r="R49" i="70"/>
  <c r="R48" i="70"/>
  <c r="R47" i="70"/>
  <c r="R46" i="70"/>
  <c r="R39" i="70"/>
  <c r="R37" i="70"/>
  <c r="R36" i="70"/>
  <c r="B79" i="70"/>
  <c r="B76" i="70"/>
  <c r="R35" i="70"/>
  <c r="R78" i="70"/>
  <c r="R57" i="70"/>
  <c r="R22" i="70"/>
  <c r="R45" i="70"/>
  <c r="B77" i="70"/>
  <c r="B78" i="70"/>
  <c r="R66" i="70"/>
  <c r="E93" i="11" l="1"/>
  <c r="I93" i="11" s="1"/>
  <c r="S34" i="70"/>
  <c r="S48" i="70"/>
  <c r="S56" i="70"/>
  <c r="S61" i="70"/>
  <c r="S62" i="70"/>
  <c r="S45" i="70"/>
  <c r="S46" i="70"/>
  <c r="S64" i="70"/>
  <c r="S70" i="70"/>
  <c r="S67" i="70"/>
  <c r="S47" i="70"/>
  <c r="S71" i="70"/>
  <c r="S73" i="70"/>
  <c r="S65" i="70"/>
  <c r="Z22" i="70"/>
  <c r="S50" i="70"/>
  <c r="S57" i="70"/>
  <c r="S51" i="70"/>
  <c r="S72" i="70"/>
  <c r="S68" i="70"/>
  <c r="S42" i="70"/>
  <c r="S36" i="70"/>
  <c r="S52" i="70"/>
  <c r="S38" i="70"/>
  <c r="S43" i="70"/>
  <c r="S54" i="70"/>
  <c r="S59" i="70"/>
  <c r="S49" i="70"/>
  <c r="S44" i="70"/>
  <c r="S40" i="70"/>
  <c r="S66" i="70"/>
  <c r="S37" i="70"/>
  <c r="S53" i="70"/>
  <c r="S69" i="70"/>
  <c r="S58" i="70"/>
  <c r="S35" i="70"/>
  <c r="S39" i="70"/>
  <c r="S55" i="70"/>
  <c r="S74" i="70"/>
  <c r="S41" i="70"/>
  <c r="S63" i="70"/>
  <c r="S60" i="70"/>
  <c r="AA31" i="70"/>
  <c r="B32" i="70"/>
  <c r="S33" i="70"/>
  <c r="X22" i="70"/>
  <c r="S32" i="70"/>
  <c r="S30" i="70"/>
  <c r="Y22" i="70"/>
  <c r="S31" i="70"/>
  <c r="S29" i="70"/>
  <c r="U29" i="70" s="1"/>
  <c r="S75" i="70"/>
  <c r="S76" i="70"/>
  <c r="S78" i="70"/>
  <c r="S77" i="70"/>
  <c r="AA32" i="70" l="1"/>
  <c r="B33" i="70"/>
  <c r="U30" i="70"/>
  <c r="U31" i="70" s="1"/>
  <c r="U32" i="70" s="1"/>
  <c r="U33" i="70" s="1"/>
  <c r="U34" i="70" s="1"/>
  <c r="W17" i="70"/>
  <c r="X17" i="70" s="1"/>
  <c r="V18" i="70" s="1"/>
  <c r="I92" i="11"/>
  <c r="I99" i="11" s="1"/>
  <c r="B34" i="70" l="1"/>
  <c r="AA34" i="70" s="1"/>
  <c r="AA33" i="70"/>
  <c r="V31" i="70"/>
  <c r="V33" i="70"/>
  <c r="V32" i="70"/>
  <c r="V29" i="70"/>
  <c r="V34" i="70"/>
  <c r="V30" i="70"/>
  <c r="X23" i="70" l="1"/>
  <c r="Y23" i="70"/>
  <c r="Z23"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1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100-000002000000}">
      <text>
        <r>
          <rPr>
            <b/>
            <sz val="8"/>
            <color indexed="81"/>
            <rFont val="Tahoma"/>
            <family val="2"/>
          </rPr>
          <t>This is the total current remaining for this power supply.</t>
        </r>
      </text>
    </comment>
    <comment ref="Y2" authorId="0" shapeId="0" xr:uid="{00000000-0006-0000-0100-000003000000}">
      <text>
        <r>
          <rPr>
            <b/>
            <sz val="8"/>
            <color indexed="81"/>
            <rFont val="Tahoma"/>
            <family val="2"/>
          </rPr>
          <t>This is the length of all K-Bus runs on this sheet.</t>
        </r>
      </text>
    </comment>
    <comment ref="Z2" authorId="0" shapeId="0" xr:uid="{00000000-0006-0000-01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1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1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1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1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1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1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1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1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100-00000D000000}">
      <text>
        <r>
          <rPr>
            <b/>
            <sz val="9"/>
            <color indexed="81"/>
            <rFont val="Tahoma"/>
            <family val="2"/>
          </rPr>
          <t>4.65A is Max limit of R5KMPR15</t>
        </r>
      </text>
    </comment>
    <comment ref="X19" authorId="1" shapeId="0" xr:uid="{00000000-0006-0000-0100-00000E000000}">
      <text>
        <r>
          <rPr>
            <b/>
            <sz val="9"/>
            <color indexed="81"/>
            <rFont val="Tahoma"/>
            <family val="2"/>
          </rPr>
          <t>2.5A is Max limit per R5KMTRM Run</t>
        </r>
        <r>
          <rPr>
            <sz val="9"/>
            <color indexed="81"/>
            <rFont val="Tahoma"/>
            <family val="2"/>
          </rPr>
          <t xml:space="preserve">
</t>
        </r>
      </text>
    </comment>
    <comment ref="Y19" authorId="1" shapeId="0" xr:uid="{00000000-0006-0000-0100-00000F000000}">
      <text>
        <r>
          <rPr>
            <b/>
            <sz val="9"/>
            <color indexed="81"/>
            <rFont val="Tahoma"/>
            <family val="2"/>
          </rPr>
          <t xml:space="preserve">2.5A is Max limit per R5KMTRM Run
</t>
        </r>
      </text>
    </comment>
    <comment ref="Z19" authorId="1" shapeId="0" xr:uid="{00000000-0006-0000-0100-000010000000}">
      <text>
        <r>
          <rPr>
            <b/>
            <sz val="9"/>
            <color indexed="81"/>
            <rFont val="Tahoma"/>
            <family val="2"/>
          </rPr>
          <t xml:space="preserve">2.5A is Max limit per R5KMTRM Run
</t>
        </r>
      </text>
    </comment>
    <comment ref="X20" authorId="0" shapeId="0" xr:uid="{00000000-0006-0000-0100-000011000000}">
      <text>
        <r>
          <rPr>
            <b/>
            <sz val="8"/>
            <color indexed="81"/>
            <rFont val="Tahoma"/>
            <family val="2"/>
          </rPr>
          <t>This is the leftmost set of power terminals on the R5KMPR15.  See "Notes" worksheet for a picture.</t>
        </r>
      </text>
    </comment>
    <comment ref="Y20" authorId="0" shapeId="0" xr:uid="{00000000-0006-0000-0100-000012000000}">
      <text>
        <r>
          <rPr>
            <b/>
            <sz val="8"/>
            <color indexed="81"/>
            <rFont val="Tahoma"/>
            <family val="2"/>
          </rPr>
          <t>This is the middle set of power terminals on the R5KMPR15.  See "Notes" worksheet for a picture.</t>
        </r>
      </text>
    </comment>
    <comment ref="Z20" authorId="0" shapeId="0" xr:uid="{00000000-0006-0000-0100-000013000000}">
      <text>
        <r>
          <rPr>
            <b/>
            <sz val="8"/>
            <color indexed="81"/>
            <rFont val="Tahoma"/>
            <family val="2"/>
          </rPr>
          <t>This is the rightmost set of power terminals on the R5KMPR15.  See "Notes" worksheet for a picture.</t>
        </r>
      </text>
    </comment>
    <comment ref="X23" authorId="0" shapeId="0" xr:uid="{00000000-0006-0000-01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1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1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1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1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1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1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1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1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1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1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1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1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1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1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1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100-000024000000}">
      <text>
        <r>
          <rPr>
            <b/>
            <sz val="9"/>
            <color indexed="81"/>
            <rFont val="Tahoma"/>
            <family val="2"/>
          </rPr>
          <t>The Audio Paging checkbox calculates additional current drawn by each CL/DC. Each PA-25 should be on a separate supply.</t>
        </r>
      </text>
    </comment>
    <comment ref="Y27" authorId="3" shapeId="0" xr:uid="{00000000-0006-0000-0100-000025000000}">
      <text>
        <r>
          <rPr>
            <b/>
            <sz val="9"/>
            <color indexed="81"/>
            <rFont val="Tahoma"/>
            <family val="2"/>
          </rPr>
          <t>The Audio Paging checkbox calculates additional current drawn by each CL/DC. Each PA-25 should be on a separate supply.</t>
        </r>
      </text>
    </comment>
    <comment ref="X28" authorId="3" shapeId="0" xr:uid="{00000000-0006-0000-0100-000026000000}">
      <text>
        <r>
          <rPr>
            <b/>
            <sz val="9"/>
            <color indexed="81"/>
            <rFont val="Tahoma"/>
            <family val="2"/>
          </rPr>
          <t>The Audio Paging checkbox calculates additional current drawn by each CL/DC. Each PA-25 should be on a separate supply.</t>
        </r>
      </text>
    </comment>
    <comment ref="Y28" authorId="3" shapeId="0" xr:uid="{00000000-0006-0000-0100-000027000000}">
      <text>
        <r>
          <rPr>
            <b/>
            <sz val="9"/>
            <color indexed="81"/>
            <rFont val="Tahoma"/>
            <family val="2"/>
          </rPr>
          <t>The Audio Paging checkbox calculates additional current drawn by each CL/DC. Each PA-25 should be on a separate supply.</t>
        </r>
      </text>
    </comment>
    <comment ref="X29" authorId="0" shapeId="0" xr:uid="{00000000-0006-0000-01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A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A00-000002000000}">
      <text>
        <r>
          <rPr>
            <b/>
            <sz val="8"/>
            <color indexed="81"/>
            <rFont val="Tahoma"/>
            <family val="2"/>
          </rPr>
          <t>This is the total current remaining for this power supply.</t>
        </r>
      </text>
    </comment>
    <comment ref="Y2" authorId="0" shapeId="0" xr:uid="{00000000-0006-0000-0A00-000003000000}">
      <text>
        <r>
          <rPr>
            <b/>
            <sz val="8"/>
            <color indexed="81"/>
            <rFont val="Tahoma"/>
            <family val="2"/>
          </rPr>
          <t>This is the length of all K-Bus runs on this sheet.</t>
        </r>
      </text>
    </comment>
    <comment ref="Z2" authorId="0" shapeId="0" xr:uid="{00000000-0006-0000-0A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A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A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A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A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A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A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A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A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A00-00000D000000}">
      <text>
        <r>
          <rPr>
            <b/>
            <sz val="9"/>
            <color indexed="81"/>
            <rFont val="Tahoma"/>
            <family val="2"/>
          </rPr>
          <t>4.65A is Max limit of R5KMPR15</t>
        </r>
      </text>
    </comment>
    <comment ref="X19" authorId="1" shapeId="0" xr:uid="{00000000-0006-0000-0A00-00000E000000}">
      <text>
        <r>
          <rPr>
            <b/>
            <sz val="9"/>
            <color indexed="81"/>
            <rFont val="Tahoma"/>
            <family val="2"/>
          </rPr>
          <t>2.5A is Max limit per R5KMTRM Run</t>
        </r>
        <r>
          <rPr>
            <sz val="9"/>
            <color indexed="81"/>
            <rFont val="Tahoma"/>
            <family val="2"/>
          </rPr>
          <t xml:space="preserve">
</t>
        </r>
      </text>
    </comment>
    <comment ref="Y19" authorId="1" shapeId="0" xr:uid="{00000000-0006-0000-0A00-00000F000000}">
      <text>
        <r>
          <rPr>
            <b/>
            <sz val="9"/>
            <color indexed="81"/>
            <rFont val="Tahoma"/>
            <family val="2"/>
          </rPr>
          <t xml:space="preserve">2.5A is Max limit per R5KMTRM Run
</t>
        </r>
      </text>
    </comment>
    <comment ref="Z19" authorId="1" shapeId="0" xr:uid="{00000000-0006-0000-0A00-000010000000}">
      <text>
        <r>
          <rPr>
            <b/>
            <sz val="9"/>
            <color indexed="81"/>
            <rFont val="Tahoma"/>
            <family val="2"/>
          </rPr>
          <t xml:space="preserve">2.5A is Max limit per R5KMTRM Run
</t>
        </r>
      </text>
    </comment>
    <comment ref="X20" authorId="0" shapeId="0" xr:uid="{00000000-0006-0000-0A00-000011000000}">
      <text>
        <r>
          <rPr>
            <b/>
            <sz val="8"/>
            <color indexed="81"/>
            <rFont val="Tahoma"/>
            <family val="2"/>
          </rPr>
          <t>This is the leftmost set of power terminals on the R5KMPR15.  See "Notes" worksheet for a picture.</t>
        </r>
      </text>
    </comment>
    <comment ref="Y20" authorId="0" shapeId="0" xr:uid="{00000000-0006-0000-0A00-000012000000}">
      <text>
        <r>
          <rPr>
            <b/>
            <sz val="8"/>
            <color indexed="81"/>
            <rFont val="Tahoma"/>
            <family val="2"/>
          </rPr>
          <t>This is the middle set of power terminals on the R5KMPR15.  See "Notes" worksheet for a picture.</t>
        </r>
      </text>
    </comment>
    <comment ref="Z20" authorId="0" shapeId="0" xr:uid="{00000000-0006-0000-0A00-000013000000}">
      <text>
        <r>
          <rPr>
            <b/>
            <sz val="8"/>
            <color indexed="81"/>
            <rFont val="Tahoma"/>
            <family val="2"/>
          </rPr>
          <t>This is the rightmost set of power terminals on the R5KMPR15.  See "Notes" worksheet for a picture.</t>
        </r>
      </text>
    </comment>
    <comment ref="X23" authorId="0" shapeId="0" xr:uid="{00000000-0006-0000-0A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A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A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A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A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A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A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A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A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A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A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A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A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A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A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A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A00-000024000000}">
      <text>
        <r>
          <rPr>
            <b/>
            <sz val="9"/>
            <color indexed="81"/>
            <rFont val="Tahoma"/>
            <family val="2"/>
          </rPr>
          <t>The Audio Paging checkbox calculates additional current drawn by each CL/DC. Each PA-25 should be on a separate supply.</t>
        </r>
      </text>
    </comment>
    <comment ref="Y27" authorId="3" shapeId="0" xr:uid="{00000000-0006-0000-0A00-000025000000}">
      <text>
        <r>
          <rPr>
            <b/>
            <sz val="9"/>
            <color indexed="81"/>
            <rFont val="Tahoma"/>
            <family val="2"/>
          </rPr>
          <t>The Audio Paging checkbox calculates additional current drawn by each CL/DC. Each PA-25 should be on a separate supply.</t>
        </r>
      </text>
    </comment>
    <comment ref="X28" authorId="3" shapeId="0" xr:uid="{00000000-0006-0000-0A00-000026000000}">
      <text>
        <r>
          <rPr>
            <b/>
            <sz val="9"/>
            <color indexed="81"/>
            <rFont val="Tahoma"/>
            <family val="2"/>
          </rPr>
          <t>The Audio Paging checkbox calculates additional current drawn by each CL/DC. Each PA-25 should be on a separate supply.</t>
        </r>
      </text>
    </comment>
    <comment ref="Y28" authorId="3" shapeId="0" xr:uid="{00000000-0006-0000-0A00-000027000000}">
      <text>
        <r>
          <rPr>
            <b/>
            <sz val="9"/>
            <color indexed="81"/>
            <rFont val="Tahoma"/>
            <family val="2"/>
          </rPr>
          <t>The Audio Paging checkbox calculates additional current drawn by each CL/DC. Each PA-25 should be on a separate supply.</t>
        </r>
      </text>
    </comment>
    <comment ref="X29" authorId="0" shapeId="0" xr:uid="{00000000-0006-0000-0A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B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B00-000002000000}">
      <text>
        <r>
          <rPr>
            <b/>
            <sz val="8"/>
            <color indexed="81"/>
            <rFont val="Tahoma"/>
            <family val="2"/>
          </rPr>
          <t>This is the total current remaining for this power supply.</t>
        </r>
      </text>
    </comment>
    <comment ref="Y2" authorId="0" shapeId="0" xr:uid="{00000000-0006-0000-0B00-000003000000}">
      <text>
        <r>
          <rPr>
            <b/>
            <sz val="8"/>
            <color indexed="81"/>
            <rFont val="Tahoma"/>
            <family val="2"/>
          </rPr>
          <t>This is the length of all K-Bus runs on this sheet.</t>
        </r>
      </text>
    </comment>
    <comment ref="Z2" authorId="0" shapeId="0" xr:uid="{00000000-0006-0000-0B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B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B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B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B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B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B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B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B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B00-00000D000000}">
      <text>
        <r>
          <rPr>
            <b/>
            <sz val="9"/>
            <color indexed="81"/>
            <rFont val="Tahoma"/>
            <family val="2"/>
          </rPr>
          <t>4.65A is Max limit of R5KMPR15</t>
        </r>
      </text>
    </comment>
    <comment ref="X19" authorId="1" shapeId="0" xr:uid="{00000000-0006-0000-0B00-00000E000000}">
      <text>
        <r>
          <rPr>
            <b/>
            <sz val="9"/>
            <color indexed="81"/>
            <rFont val="Tahoma"/>
            <family val="2"/>
          </rPr>
          <t>2.5A is Max limit per R5KMTRM Run</t>
        </r>
        <r>
          <rPr>
            <sz val="9"/>
            <color indexed="81"/>
            <rFont val="Tahoma"/>
            <family val="2"/>
          </rPr>
          <t xml:space="preserve">
</t>
        </r>
      </text>
    </comment>
    <comment ref="Y19" authorId="1" shapeId="0" xr:uid="{00000000-0006-0000-0B00-00000F000000}">
      <text>
        <r>
          <rPr>
            <b/>
            <sz val="9"/>
            <color indexed="81"/>
            <rFont val="Tahoma"/>
            <family val="2"/>
          </rPr>
          <t xml:space="preserve">2.5A is Max limit per R5KMTRM Run
</t>
        </r>
      </text>
    </comment>
    <comment ref="Z19" authorId="1" shapeId="0" xr:uid="{00000000-0006-0000-0B00-000010000000}">
      <text>
        <r>
          <rPr>
            <b/>
            <sz val="9"/>
            <color indexed="81"/>
            <rFont val="Tahoma"/>
            <family val="2"/>
          </rPr>
          <t xml:space="preserve">2.5A is Max limit per R5KMTRM Run
</t>
        </r>
      </text>
    </comment>
    <comment ref="X20" authorId="0" shapeId="0" xr:uid="{00000000-0006-0000-0B00-000011000000}">
      <text>
        <r>
          <rPr>
            <b/>
            <sz val="8"/>
            <color indexed="81"/>
            <rFont val="Tahoma"/>
            <family val="2"/>
          </rPr>
          <t>This is the leftmost set of power terminals on the R5KMPR15.  See "Notes" worksheet for a picture.</t>
        </r>
      </text>
    </comment>
    <comment ref="Y20" authorId="0" shapeId="0" xr:uid="{00000000-0006-0000-0B00-000012000000}">
      <text>
        <r>
          <rPr>
            <b/>
            <sz val="8"/>
            <color indexed="81"/>
            <rFont val="Tahoma"/>
            <family val="2"/>
          </rPr>
          <t>This is the middle set of power terminals on the R5KMPR15.  See "Notes" worksheet for a picture.</t>
        </r>
      </text>
    </comment>
    <comment ref="Z20" authorId="0" shapeId="0" xr:uid="{00000000-0006-0000-0B00-000013000000}">
      <text>
        <r>
          <rPr>
            <b/>
            <sz val="8"/>
            <color indexed="81"/>
            <rFont val="Tahoma"/>
            <family val="2"/>
          </rPr>
          <t>This is the rightmost set of power terminals on the R5KMPR15.  See "Notes" worksheet for a picture.</t>
        </r>
      </text>
    </comment>
    <comment ref="X23" authorId="0" shapeId="0" xr:uid="{00000000-0006-0000-0B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B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B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B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B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B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B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B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B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B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B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B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B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B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B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B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B00-000024000000}">
      <text>
        <r>
          <rPr>
            <b/>
            <sz val="9"/>
            <color indexed="81"/>
            <rFont val="Tahoma"/>
            <family val="2"/>
          </rPr>
          <t>The Audio Paging checkbox calculates additional current drawn by each CL/DC. Each PA-25 should be on a separate supply.</t>
        </r>
      </text>
    </comment>
    <comment ref="Y27" authorId="3" shapeId="0" xr:uid="{00000000-0006-0000-0B00-000025000000}">
      <text>
        <r>
          <rPr>
            <b/>
            <sz val="9"/>
            <color indexed="81"/>
            <rFont val="Tahoma"/>
            <family val="2"/>
          </rPr>
          <t>The Audio Paging checkbox calculates additional current drawn by each CL/DC. Each PA-25 should be on a separate supply.</t>
        </r>
      </text>
    </comment>
    <comment ref="X28" authorId="3" shapeId="0" xr:uid="{00000000-0006-0000-0B00-000026000000}">
      <text>
        <r>
          <rPr>
            <b/>
            <sz val="9"/>
            <color indexed="81"/>
            <rFont val="Tahoma"/>
            <family val="2"/>
          </rPr>
          <t>The Audio Paging checkbox calculates additional current drawn by each CL/DC. Each PA-25 should be on a separate supply.</t>
        </r>
      </text>
    </comment>
    <comment ref="Y28" authorId="3" shapeId="0" xr:uid="{00000000-0006-0000-0B00-000027000000}">
      <text>
        <r>
          <rPr>
            <b/>
            <sz val="9"/>
            <color indexed="81"/>
            <rFont val="Tahoma"/>
            <family val="2"/>
          </rPr>
          <t>The Audio Paging checkbox calculates additional current drawn by each CL/DC. Each PA-25 should be on a separate supply.</t>
        </r>
      </text>
    </comment>
    <comment ref="X29" authorId="0" shapeId="0" xr:uid="{00000000-0006-0000-0B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C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C00-000002000000}">
      <text>
        <r>
          <rPr>
            <b/>
            <sz val="8"/>
            <color indexed="81"/>
            <rFont val="Tahoma"/>
            <family val="2"/>
          </rPr>
          <t>This is the total current remaining for this power supply.</t>
        </r>
      </text>
    </comment>
    <comment ref="Y2" authorId="0" shapeId="0" xr:uid="{00000000-0006-0000-0C00-000003000000}">
      <text>
        <r>
          <rPr>
            <b/>
            <sz val="8"/>
            <color indexed="81"/>
            <rFont val="Tahoma"/>
            <family val="2"/>
          </rPr>
          <t>This is the length of all K-Bus runs on this sheet.</t>
        </r>
      </text>
    </comment>
    <comment ref="Z2" authorId="0" shapeId="0" xr:uid="{00000000-0006-0000-0C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C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C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C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C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C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C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C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C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C00-00000D000000}">
      <text>
        <r>
          <rPr>
            <b/>
            <sz val="9"/>
            <color indexed="81"/>
            <rFont val="Tahoma"/>
            <family val="2"/>
          </rPr>
          <t>4.65A is Max limit of R5KMPR15</t>
        </r>
      </text>
    </comment>
    <comment ref="X19" authorId="1" shapeId="0" xr:uid="{00000000-0006-0000-0C00-00000E000000}">
      <text>
        <r>
          <rPr>
            <b/>
            <sz val="9"/>
            <color indexed="81"/>
            <rFont val="Tahoma"/>
            <family val="2"/>
          </rPr>
          <t>2.5A is Max limit per R5KMTRM Run</t>
        </r>
        <r>
          <rPr>
            <sz val="9"/>
            <color indexed="81"/>
            <rFont val="Tahoma"/>
            <family val="2"/>
          </rPr>
          <t xml:space="preserve">
</t>
        </r>
      </text>
    </comment>
    <comment ref="Y19" authorId="1" shapeId="0" xr:uid="{00000000-0006-0000-0C00-00000F000000}">
      <text>
        <r>
          <rPr>
            <b/>
            <sz val="9"/>
            <color indexed="81"/>
            <rFont val="Tahoma"/>
            <family val="2"/>
          </rPr>
          <t xml:space="preserve">2.5A is Max limit per R5KMTRM Run
</t>
        </r>
      </text>
    </comment>
    <comment ref="Z19" authorId="1" shapeId="0" xr:uid="{00000000-0006-0000-0C00-000010000000}">
      <text>
        <r>
          <rPr>
            <b/>
            <sz val="9"/>
            <color indexed="81"/>
            <rFont val="Tahoma"/>
            <family val="2"/>
          </rPr>
          <t xml:space="preserve">2.5A is Max limit per R5KMTRM Run
</t>
        </r>
      </text>
    </comment>
    <comment ref="X20" authorId="0" shapeId="0" xr:uid="{00000000-0006-0000-0C00-000011000000}">
      <text>
        <r>
          <rPr>
            <b/>
            <sz val="8"/>
            <color indexed="81"/>
            <rFont val="Tahoma"/>
            <family val="2"/>
          </rPr>
          <t>This is the leftmost set of power terminals on the R5KMPR15.  See "Notes" worksheet for a picture.</t>
        </r>
      </text>
    </comment>
    <comment ref="Y20" authorId="0" shapeId="0" xr:uid="{00000000-0006-0000-0C00-000012000000}">
      <text>
        <r>
          <rPr>
            <b/>
            <sz val="8"/>
            <color indexed="81"/>
            <rFont val="Tahoma"/>
            <family val="2"/>
          </rPr>
          <t>This is the middle set of power terminals on the R5KMPR15.  See "Notes" worksheet for a picture.</t>
        </r>
      </text>
    </comment>
    <comment ref="Z20" authorId="0" shapeId="0" xr:uid="{00000000-0006-0000-0C00-000013000000}">
      <text>
        <r>
          <rPr>
            <b/>
            <sz val="8"/>
            <color indexed="81"/>
            <rFont val="Tahoma"/>
            <family val="2"/>
          </rPr>
          <t>This is the rightmost set of power terminals on the R5KMPR15.  See "Notes" worksheet for a picture.</t>
        </r>
      </text>
    </comment>
    <comment ref="X23" authorId="0" shapeId="0" xr:uid="{00000000-0006-0000-0C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C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C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C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C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C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C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C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C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C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C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C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C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C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C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C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C00-000024000000}">
      <text>
        <r>
          <rPr>
            <b/>
            <sz val="9"/>
            <color indexed="81"/>
            <rFont val="Tahoma"/>
            <family val="2"/>
          </rPr>
          <t>The Audio Paging checkbox calculates additional current drawn by each CL/DC. Each PA-25 should be on a separate supply.</t>
        </r>
      </text>
    </comment>
    <comment ref="Y27" authorId="3" shapeId="0" xr:uid="{00000000-0006-0000-0C00-000025000000}">
      <text>
        <r>
          <rPr>
            <b/>
            <sz val="9"/>
            <color indexed="81"/>
            <rFont val="Tahoma"/>
            <family val="2"/>
          </rPr>
          <t>The Audio Paging checkbox calculates additional current drawn by each CL/DC. Each PA-25 should be on a separate supply.</t>
        </r>
      </text>
    </comment>
    <comment ref="X28" authorId="3" shapeId="0" xr:uid="{00000000-0006-0000-0C00-000026000000}">
      <text>
        <r>
          <rPr>
            <b/>
            <sz val="9"/>
            <color indexed="81"/>
            <rFont val="Tahoma"/>
            <family val="2"/>
          </rPr>
          <t>The Audio Paging checkbox calculates additional current drawn by each CL/DC. Each PA-25 should be on a separate supply.</t>
        </r>
      </text>
    </comment>
    <comment ref="Y28" authorId="3" shapeId="0" xr:uid="{00000000-0006-0000-0C00-000027000000}">
      <text>
        <r>
          <rPr>
            <b/>
            <sz val="9"/>
            <color indexed="81"/>
            <rFont val="Tahoma"/>
            <family val="2"/>
          </rPr>
          <t>The Audio Paging checkbox calculates additional current drawn by each CL/DC. Each PA-25 should be on a separate supply.</t>
        </r>
      </text>
    </comment>
    <comment ref="X29" authorId="0" shapeId="0" xr:uid="{00000000-0006-0000-0C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D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D00-000002000000}">
      <text>
        <r>
          <rPr>
            <b/>
            <sz val="8"/>
            <color indexed="81"/>
            <rFont val="Tahoma"/>
            <family val="2"/>
          </rPr>
          <t>This is the total current remaining for this power supply.</t>
        </r>
      </text>
    </comment>
    <comment ref="Y2" authorId="0" shapeId="0" xr:uid="{00000000-0006-0000-0D00-000003000000}">
      <text>
        <r>
          <rPr>
            <b/>
            <sz val="8"/>
            <color indexed="81"/>
            <rFont val="Tahoma"/>
            <family val="2"/>
          </rPr>
          <t>This is the length of all K-Bus runs on this sheet.</t>
        </r>
      </text>
    </comment>
    <comment ref="Z2" authorId="0" shapeId="0" xr:uid="{00000000-0006-0000-0D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D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D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D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D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D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D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D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D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D00-00000D000000}">
      <text>
        <r>
          <rPr>
            <b/>
            <sz val="9"/>
            <color indexed="81"/>
            <rFont val="Tahoma"/>
            <family val="2"/>
          </rPr>
          <t>4.65A is Max limit of R5KMPR15</t>
        </r>
      </text>
    </comment>
    <comment ref="X19" authorId="1" shapeId="0" xr:uid="{00000000-0006-0000-0D00-00000E000000}">
      <text>
        <r>
          <rPr>
            <b/>
            <sz val="9"/>
            <color indexed="81"/>
            <rFont val="Tahoma"/>
            <family val="2"/>
          </rPr>
          <t>2.5A is Max limit per R5KMTRM Run</t>
        </r>
        <r>
          <rPr>
            <sz val="9"/>
            <color indexed="81"/>
            <rFont val="Tahoma"/>
            <family val="2"/>
          </rPr>
          <t xml:space="preserve">
</t>
        </r>
      </text>
    </comment>
    <comment ref="Y19" authorId="1" shapeId="0" xr:uid="{00000000-0006-0000-0D00-00000F000000}">
      <text>
        <r>
          <rPr>
            <b/>
            <sz val="9"/>
            <color indexed="81"/>
            <rFont val="Tahoma"/>
            <family val="2"/>
          </rPr>
          <t xml:space="preserve">2.5A is Max limit per R5KMTRM Run
</t>
        </r>
      </text>
    </comment>
    <comment ref="Z19" authorId="1" shapeId="0" xr:uid="{00000000-0006-0000-0D00-000010000000}">
      <text>
        <r>
          <rPr>
            <b/>
            <sz val="9"/>
            <color indexed="81"/>
            <rFont val="Tahoma"/>
            <family val="2"/>
          </rPr>
          <t xml:space="preserve">2.5A is Max limit per R5KMTRM Run
</t>
        </r>
      </text>
    </comment>
    <comment ref="X20" authorId="0" shapeId="0" xr:uid="{00000000-0006-0000-0D00-000011000000}">
      <text>
        <r>
          <rPr>
            <b/>
            <sz val="8"/>
            <color indexed="81"/>
            <rFont val="Tahoma"/>
            <family val="2"/>
          </rPr>
          <t>This is the leftmost set of power terminals on the R5KMPR15.  See "Notes" worksheet for a picture.</t>
        </r>
      </text>
    </comment>
    <comment ref="Y20" authorId="0" shapeId="0" xr:uid="{00000000-0006-0000-0D00-000012000000}">
      <text>
        <r>
          <rPr>
            <b/>
            <sz val="8"/>
            <color indexed="81"/>
            <rFont val="Tahoma"/>
            <family val="2"/>
          </rPr>
          <t>This is the middle set of power terminals on the R5KMPR15.  See "Notes" worksheet for a picture.</t>
        </r>
      </text>
    </comment>
    <comment ref="Z20" authorId="0" shapeId="0" xr:uid="{00000000-0006-0000-0D00-000013000000}">
      <text>
        <r>
          <rPr>
            <b/>
            <sz val="8"/>
            <color indexed="81"/>
            <rFont val="Tahoma"/>
            <family val="2"/>
          </rPr>
          <t>This is the rightmost set of power terminals on the R5KMPR15.  See "Notes" worksheet for a picture.</t>
        </r>
      </text>
    </comment>
    <comment ref="X23" authorId="0" shapeId="0" xr:uid="{00000000-0006-0000-0D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D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D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D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D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D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D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D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D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D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D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D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D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D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D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D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D00-000024000000}">
      <text>
        <r>
          <rPr>
            <b/>
            <sz val="9"/>
            <color indexed="81"/>
            <rFont val="Tahoma"/>
            <family val="2"/>
          </rPr>
          <t>The Audio Paging checkbox calculates additional current drawn by each CL/DC. Each PA-25 should be on a separate supply.</t>
        </r>
      </text>
    </comment>
    <comment ref="Y27" authorId="3" shapeId="0" xr:uid="{00000000-0006-0000-0D00-000025000000}">
      <text>
        <r>
          <rPr>
            <b/>
            <sz val="9"/>
            <color indexed="81"/>
            <rFont val="Tahoma"/>
            <family val="2"/>
          </rPr>
          <t>The Audio Paging checkbox calculates additional current drawn by each CL/DC. Each PA-25 should be on a separate supply.</t>
        </r>
      </text>
    </comment>
    <comment ref="X28" authorId="3" shapeId="0" xr:uid="{00000000-0006-0000-0D00-000026000000}">
      <text>
        <r>
          <rPr>
            <b/>
            <sz val="9"/>
            <color indexed="81"/>
            <rFont val="Tahoma"/>
            <family val="2"/>
          </rPr>
          <t>The Audio Paging checkbox calculates additional current drawn by each CL/DC. Each PA-25 should be on a separate supply.</t>
        </r>
      </text>
    </comment>
    <comment ref="Y28" authorId="3" shapeId="0" xr:uid="{00000000-0006-0000-0D00-000027000000}">
      <text>
        <r>
          <rPr>
            <b/>
            <sz val="9"/>
            <color indexed="81"/>
            <rFont val="Tahoma"/>
            <family val="2"/>
          </rPr>
          <t>The Audio Paging checkbox calculates additional current drawn by each CL/DC. Each PA-25 should be on a separate supply.</t>
        </r>
      </text>
    </comment>
    <comment ref="X29" authorId="0" shapeId="0" xr:uid="{00000000-0006-0000-0D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E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E00-000002000000}">
      <text>
        <r>
          <rPr>
            <b/>
            <sz val="8"/>
            <color indexed="81"/>
            <rFont val="Tahoma"/>
            <family val="2"/>
          </rPr>
          <t>This is the total current remaining for this power supply.</t>
        </r>
      </text>
    </comment>
    <comment ref="Y2" authorId="0" shapeId="0" xr:uid="{00000000-0006-0000-0E00-000003000000}">
      <text>
        <r>
          <rPr>
            <b/>
            <sz val="8"/>
            <color indexed="81"/>
            <rFont val="Tahoma"/>
            <family val="2"/>
          </rPr>
          <t>This is the length of all K-Bus runs on this sheet.</t>
        </r>
      </text>
    </comment>
    <comment ref="Z2" authorId="0" shapeId="0" xr:uid="{00000000-0006-0000-0E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E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E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E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E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E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E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E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E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E00-00000D000000}">
      <text>
        <r>
          <rPr>
            <b/>
            <sz val="9"/>
            <color indexed="81"/>
            <rFont val="Tahoma"/>
            <family val="2"/>
          </rPr>
          <t>4.65A is Max limit of R5KMPR15</t>
        </r>
      </text>
    </comment>
    <comment ref="X19" authorId="1" shapeId="0" xr:uid="{00000000-0006-0000-0E00-00000E000000}">
      <text>
        <r>
          <rPr>
            <b/>
            <sz val="9"/>
            <color indexed="81"/>
            <rFont val="Tahoma"/>
            <family val="2"/>
          </rPr>
          <t>2.5A is Max limit per R5KMTRM Run</t>
        </r>
        <r>
          <rPr>
            <sz val="9"/>
            <color indexed="81"/>
            <rFont val="Tahoma"/>
            <family val="2"/>
          </rPr>
          <t xml:space="preserve">
</t>
        </r>
      </text>
    </comment>
    <comment ref="Y19" authorId="1" shapeId="0" xr:uid="{00000000-0006-0000-0E00-00000F000000}">
      <text>
        <r>
          <rPr>
            <b/>
            <sz val="9"/>
            <color indexed="81"/>
            <rFont val="Tahoma"/>
            <family val="2"/>
          </rPr>
          <t xml:space="preserve">2.5A is Max limit per R5KMTRM Run
</t>
        </r>
      </text>
    </comment>
    <comment ref="Z19" authorId="1" shapeId="0" xr:uid="{00000000-0006-0000-0E00-000010000000}">
      <text>
        <r>
          <rPr>
            <b/>
            <sz val="9"/>
            <color indexed="81"/>
            <rFont val="Tahoma"/>
            <family val="2"/>
          </rPr>
          <t xml:space="preserve">2.5A is Max limit per R5KMTRM Run
</t>
        </r>
      </text>
    </comment>
    <comment ref="X20" authorId="0" shapeId="0" xr:uid="{00000000-0006-0000-0E00-000011000000}">
      <text>
        <r>
          <rPr>
            <b/>
            <sz val="8"/>
            <color indexed="81"/>
            <rFont val="Tahoma"/>
            <family val="2"/>
          </rPr>
          <t>This is the leftmost set of power terminals on the R5KMPR15.  See "Notes" worksheet for a picture.</t>
        </r>
      </text>
    </comment>
    <comment ref="Y20" authorId="0" shapeId="0" xr:uid="{00000000-0006-0000-0E00-000012000000}">
      <text>
        <r>
          <rPr>
            <b/>
            <sz val="8"/>
            <color indexed="81"/>
            <rFont val="Tahoma"/>
            <family val="2"/>
          </rPr>
          <t>This is the middle set of power terminals on the R5KMPR15.  See "Notes" worksheet for a picture.</t>
        </r>
      </text>
    </comment>
    <comment ref="Z20" authorId="0" shapeId="0" xr:uid="{00000000-0006-0000-0E00-000013000000}">
      <text>
        <r>
          <rPr>
            <b/>
            <sz val="8"/>
            <color indexed="81"/>
            <rFont val="Tahoma"/>
            <family val="2"/>
          </rPr>
          <t>This is the rightmost set of power terminals on the R5KMPR15.  See "Notes" worksheet for a picture.</t>
        </r>
      </text>
    </comment>
    <comment ref="X23" authorId="0" shapeId="0" xr:uid="{00000000-0006-0000-0E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E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E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E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E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E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E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E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E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E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E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E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E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E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E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E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Y26" authorId="3" shapeId="0" xr:uid="{00000000-0006-0000-0E00-000024000000}">
      <text>
        <r>
          <rPr>
            <b/>
            <sz val="9"/>
            <color indexed="81"/>
            <rFont val="Tahoma"/>
            <family val="2"/>
          </rPr>
          <t>The Audio Paging checkbox calculates additional current drawn by each CL/DC. Each PA-25 should be on a separate supply.</t>
        </r>
      </text>
    </comment>
    <comment ref="X27" authorId="3" shapeId="0" xr:uid="{00000000-0006-0000-0E00-000025000000}">
      <text>
        <r>
          <rPr>
            <b/>
            <sz val="9"/>
            <color indexed="81"/>
            <rFont val="Tahoma"/>
            <family val="2"/>
          </rPr>
          <t>The Audio Paging checkbox calculates additional current drawn by each CL/DC. Each PA-25 should be on a separate supply.</t>
        </r>
      </text>
    </comment>
    <comment ref="X28" authorId="3" shapeId="0" xr:uid="{00000000-0006-0000-0E00-000026000000}">
      <text>
        <r>
          <rPr>
            <b/>
            <sz val="9"/>
            <color indexed="81"/>
            <rFont val="Tahoma"/>
            <family val="2"/>
          </rPr>
          <t>The Audio Paging checkbox calculates additional current drawn by each CL/DC. Each PA-25 should be on a separate supply.</t>
        </r>
      </text>
    </comment>
    <comment ref="Y28" authorId="3" shapeId="0" xr:uid="{00000000-0006-0000-0E00-000027000000}">
      <text>
        <r>
          <rPr>
            <b/>
            <sz val="9"/>
            <color indexed="81"/>
            <rFont val="Tahoma"/>
            <family val="2"/>
          </rPr>
          <t>The Audio Paging checkbox calculates additional current drawn by each CL/DC. Each PA-25 should be on a separate supply.</t>
        </r>
      </text>
    </comment>
    <comment ref="X29" authorId="0" shapeId="0" xr:uid="{00000000-0006-0000-0E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F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F00-000002000000}">
      <text>
        <r>
          <rPr>
            <b/>
            <sz val="8"/>
            <color indexed="81"/>
            <rFont val="Tahoma"/>
            <family val="2"/>
          </rPr>
          <t>This is the total current remaining for this power supply.</t>
        </r>
      </text>
    </comment>
    <comment ref="Y2" authorId="0" shapeId="0" xr:uid="{00000000-0006-0000-0F00-000003000000}">
      <text>
        <r>
          <rPr>
            <b/>
            <sz val="8"/>
            <color indexed="81"/>
            <rFont val="Tahoma"/>
            <family val="2"/>
          </rPr>
          <t>This is the length of all K-Bus runs on this sheet.</t>
        </r>
      </text>
    </comment>
    <comment ref="Z2" authorId="0" shapeId="0" xr:uid="{00000000-0006-0000-0F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F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F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F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F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F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F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F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F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F00-00000D000000}">
      <text>
        <r>
          <rPr>
            <b/>
            <sz val="9"/>
            <color indexed="81"/>
            <rFont val="Tahoma"/>
            <family val="2"/>
          </rPr>
          <t>4.65A is Max limit of R5KMPR15</t>
        </r>
      </text>
    </comment>
    <comment ref="X19" authorId="1" shapeId="0" xr:uid="{00000000-0006-0000-0F00-00000E000000}">
      <text>
        <r>
          <rPr>
            <b/>
            <sz val="9"/>
            <color indexed="81"/>
            <rFont val="Tahoma"/>
            <family val="2"/>
          </rPr>
          <t>2.5A is Max limit per R5KMTRM Run</t>
        </r>
        <r>
          <rPr>
            <sz val="9"/>
            <color indexed="81"/>
            <rFont val="Tahoma"/>
            <family val="2"/>
          </rPr>
          <t xml:space="preserve">
</t>
        </r>
      </text>
    </comment>
    <comment ref="Y19" authorId="1" shapeId="0" xr:uid="{00000000-0006-0000-0F00-00000F000000}">
      <text>
        <r>
          <rPr>
            <b/>
            <sz val="9"/>
            <color indexed="81"/>
            <rFont val="Tahoma"/>
            <family val="2"/>
          </rPr>
          <t xml:space="preserve">2.5A is Max limit per R5KMTRM Run
</t>
        </r>
      </text>
    </comment>
    <comment ref="Z19" authorId="1" shapeId="0" xr:uid="{00000000-0006-0000-0F00-000010000000}">
      <text>
        <r>
          <rPr>
            <b/>
            <sz val="9"/>
            <color indexed="81"/>
            <rFont val="Tahoma"/>
            <family val="2"/>
          </rPr>
          <t xml:space="preserve">2.5A is Max limit per R5KMTRM Run
</t>
        </r>
      </text>
    </comment>
    <comment ref="X20" authorId="0" shapeId="0" xr:uid="{00000000-0006-0000-0F00-000011000000}">
      <text>
        <r>
          <rPr>
            <b/>
            <sz val="8"/>
            <color indexed="81"/>
            <rFont val="Tahoma"/>
            <family val="2"/>
          </rPr>
          <t>This is the leftmost set of power terminals on the R5KMPR15.  See "Notes" worksheet for a picture.</t>
        </r>
      </text>
    </comment>
    <comment ref="Y20" authorId="0" shapeId="0" xr:uid="{00000000-0006-0000-0F00-000012000000}">
      <text>
        <r>
          <rPr>
            <b/>
            <sz val="8"/>
            <color indexed="81"/>
            <rFont val="Tahoma"/>
            <family val="2"/>
          </rPr>
          <t>This is the middle set of power terminals on the R5KMPR15.  See "Notes" worksheet for a picture.</t>
        </r>
      </text>
    </comment>
    <comment ref="Z20" authorId="0" shapeId="0" xr:uid="{00000000-0006-0000-0F00-000013000000}">
      <text>
        <r>
          <rPr>
            <b/>
            <sz val="8"/>
            <color indexed="81"/>
            <rFont val="Tahoma"/>
            <family val="2"/>
          </rPr>
          <t>This is the rightmost set of power terminals on the R5KMPR15.  See "Notes" worksheet for a picture.</t>
        </r>
      </text>
    </comment>
    <comment ref="X23" authorId="0" shapeId="0" xr:uid="{00000000-0006-0000-0F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F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F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F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F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F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F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F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F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F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F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F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F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F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F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F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F00-000024000000}">
      <text>
        <r>
          <rPr>
            <b/>
            <sz val="9"/>
            <color indexed="81"/>
            <rFont val="Tahoma"/>
            <family val="2"/>
          </rPr>
          <t>The Audio Paging checkbox calculates additional current drawn by each CL/DC. Each PA-25 should be on a separate supply.</t>
        </r>
      </text>
    </comment>
    <comment ref="Y27" authorId="3" shapeId="0" xr:uid="{00000000-0006-0000-0F00-000025000000}">
      <text>
        <r>
          <rPr>
            <b/>
            <sz val="9"/>
            <color indexed="81"/>
            <rFont val="Tahoma"/>
            <family val="2"/>
          </rPr>
          <t>The Audio Paging checkbox calculates additional current drawn by each CL/DC. Each PA-25 should be on a separate supply.</t>
        </r>
      </text>
    </comment>
    <comment ref="X28" authorId="3" shapeId="0" xr:uid="{00000000-0006-0000-0F00-000026000000}">
      <text>
        <r>
          <rPr>
            <b/>
            <sz val="9"/>
            <color indexed="81"/>
            <rFont val="Tahoma"/>
            <family val="2"/>
          </rPr>
          <t>The Audio Paging checkbox calculates additional current drawn by each CL/DC. Each PA-25 should be on a separate supply.</t>
        </r>
      </text>
    </comment>
    <comment ref="Y28" authorId="3" shapeId="0" xr:uid="{00000000-0006-0000-0F00-000027000000}">
      <text>
        <r>
          <rPr>
            <b/>
            <sz val="9"/>
            <color indexed="81"/>
            <rFont val="Tahoma"/>
            <family val="2"/>
          </rPr>
          <t>The Audio Paging checkbox calculates additional current drawn by each CL/DC. Each PA-25 should be on a separate supply.</t>
        </r>
      </text>
    </comment>
    <comment ref="X29" authorId="0" shapeId="0" xr:uid="{00000000-0006-0000-0F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10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1000-000002000000}">
      <text>
        <r>
          <rPr>
            <b/>
            <sz val="8"/>
            <color indexed="81"/>
            <rFont val="Tahoma"/>
            <family val="2"/>
          </rPr>
          <t>This is the total current remaining for this power supply.</t>
        </r>
      </text>
    </comment>
    <comment ref="Y2" authorId="0" shapeId="0" xr:uid="{00000000-0006-0000-1000-000003000000}">
      <text>
        <r>
          <rPr>
            <b/>
            <sz val="8"/>
            <color indexed="81"/>
            <rFont val="Tahoma"/>
            <family val="2"/>
          </rPr>
          <t>This is the length of all K-Bus runs on this sheet.</t>
        </r>
      </text>
    </comment>
    <comment ref="Z2" authorId="0" shapeId="0" xr:uid="{00000000-0006-0000-10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10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10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10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10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10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10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10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10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1000-00000D000000}">
      <text>
        <r>
          <rPr>
            <b/>
            <sz val="9"/>
            <color indexed="81"/>
            <rFont val="Tahoma"/>
            <family val="2"/>
          </rPr>
          <t>4.65A is Max limit of R5KMPR15</t>
        </r>
      </text>
    </comment>
    <comment ref="X19" authorId="1" shapeId="0" xr:uid="{00000000-0006-0000-1000-00000E000000}">
      <text>
        <r>
          <rPr>
            <b/>
            <sz val="9"/>
            <color indexed="81"/>
            <rFont val="Tahoma"/>
            <family val="2"/>
          </rPr>
          <t>2.5A is Max limit per R5KMTRM Run</t>
        </r>
        <r>
          <rPr>
            <sz val="9"/>
            <color indexed="81"/>
            <rFont val="Tahoma"/>
            <family val="2"/>
          </rPr>
          <t xml:space="preserve">
</t>
        </r>
      </text>
    </comment>
    <comment ref="Y19" authorId="1" shapeId="0" xr:uid="{00000000-0006-0000-1000-00000F000000}">
      <text>
        <r>
          <rPr>
            <b/>
            <sz val="9"/>
            <color indexed="81"/>
            <rFont val="Tahoma"/>
            <family val="2"/>
          </rPr>
          <t xml:space="preserve">2.5A is Max limit per R5KMTRM Run
</t>
        </r>
      </text>
    </comment>
    <comment ref="Z19" authorId="1" shapeId="0" xr:uid="{00000000-0006-0000-1000-000010000000}">
      <text>
        <r>
          <rPr>
            <b/>
            <sz val="9"/>
            <color indexed="81"/>
            <rFont val="Tahoma"/>
            <family val="2"/>
          </rPr>
          <t xml:space="preserve">2.5A is Max limit per R5KMTRM Run
</t>
        </r>
      </text>
    </comment>
    <comment ref="X20" authorId="0" shapeId="0" xr:uid="{00000000-0006-0000-1000-000011000000}">
      <text>
        <r>
          <rPr>
            <b/>
            <sz val="8"/>
            <color indexed="81"/>
            <rFont val="Tahoma"/>
            <family val="2"/>
          </rPr>
          <t>This is the leftmost set of power terminals on the R5KMPR15.  See "Notes" worksheet for a picture.</t>
        </r>
      </text>
    </comment>
    <comment ref="Y20" authorId="0" shapeId="0" xr:uid="{00000000-0006-0000-1000-000012000000}">
      <text>
        <r>
          <rPr>
            <b/>
            <sz val="8"/>
            <color indexed="81"/>
            <rFont val="Tahoma"/>
            <family val="2"/>
          </rPr>
          <t>This is the middle set of power terminals on the R5KMPR15.  See "Notes" worksheet for a picture.</t>
        </r>
      </text>
    </comment>
    <comment ref="Z20" authorId="0" shapeId="0" xr:uid="{00000000-0006-0000-1000-000013000000}">
      <text>
        <r>
          <rPr>
            <b/>
            <sz val="8"/>
            <color indexed="81"/>
            <rFont val="Tahoma"/>
            <family val="2"/>
          </rPr>
          <t>This is the rightmost set of power terminals on the R5KMPR15.  See "Notes" worksheet for a picture.</t>
        </r>
      </text>
    </comment>
    <comment ref="X23" authorId="0" shapeId="0" xr:uid="{00000000-0006-0000-10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10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10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10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10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10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10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10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10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10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10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10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10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10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10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10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1000-000024000000}">
      <text>
        <r>
          <rPr>
            <b/>
            <sz val="9"/>
            <color indexed="81"/>
            <rFont val="Tahoma"/>
            <family val="2"/>
          </rPr>
          <t>The Audio Paging checkbox calculates additional current drawn by each CL/DC. Each PA-25 should be on a separate supply.</t>
        </r>
      </text>
    </comment>
    <comment ref="Y27" authorId="3" shapeId="0" xr:uid="{00000000-0006-0000-1000-000025000000}">
      <text>
        <r>
          <rPr>
            <b/>
            <sz val="9"/>
            <color indexed="81"/>
            <rFont val="Tahoma"/>
            <family val="2"/>
          </rPr>
          <t>The Audio Paging checkbox calculates additional current drawn by each CL/DC. Each PA-25 should be on a separate supply.</t>
        </r>
      </text>
    </comment>
    <comment ref="X28" authorId="3" shapeId="0" xr:uid="{00000000-0006-0000-1000-000026000000}">
      <text>
        <r>
          <rPr>
            <b/>
            <sz val="9"/>
            <color indexed="81"/>
            <rFont val="Tahoma"/>
            <family val="2"/>
          </rPr>
          <t>The Audio Paging checkbox calculates additional current drawn by each CL/DC. Each PA-25 should be on a separate supply.</t>
        </r>
      </text>
    </comment>
    <comment ref="Y28" authorId="3" shapeId="0" xr:uid="{00000000-0006-0000-1000-000027000000}">
      <text>
        <r>
          <rPr>
            <b/>
            <sz val="9"/>
            <color indexed="81"/>
            <rFont val="Tahoma"/>
            <family val="2"/>
          </rPr>
          <t>The Audio Paging checkbox calculates additional current drawn by each CL/DC. Each PA-25 should be on a separate supply.</t>
        </r>
      </text>
    </comment>
    <comment ref="X29" authorId="0" shapeId="0" xr:uid="{00000000-0006-0000-10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11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1100-000002000000}">
      <text>
        <r>
          <rPr>
            <b/>
            <sz val="8"/>
            <color indexed="81"/>
            <rFont val="Tahoma"/>
            <family val="2"/>
          </rPr>
          <t>This is the total current remaining for this power supply.</t>
        </r>
      </text>
    </comment>
    <comment ref="Y2" authorId="0" shapeId="0" xr:uid="{00000000-0006-0000-1100-000003000000}">
      <text>
        <r>
          <rPr>
            <b/>
            <sz val="8"/>
            <color indexed="81"/>
            <rFont val="Tahoma"/>
            <family val="2"/>
          </rPr>
          <t>This is the length of all K-Bus runs on this sheet.</t>
        </r>
      </text>
    </comment>
    <comment ref="Z2" authorId="0" shapeId="0" xr:uid="{00000000-0006-0000-11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11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11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11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11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11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11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11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11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1100-00000D000000}">
      <text>
        <r>
          <rPr>
            <b/>
            <sz val="9"/>
            <color indexed="81"/>
            <rFont val="Tahoma"/>
            <family val="2"/>
          </rPr>
          <t>4.65A is Max limit of R5KMPR15</t>
        </r>
      </text>
    </comment>
    <comment ref="X19" authorId="1" shapeId="0" xr:uid="{00000000-0006-0000-1100-00000E000000}">
      <text>
        <r>
          <rPr>
            <b/>
            <sz val="9"/>
            <color indexed="81"/>
            <rFont val="Tahoma"/>
            <family val="2"/>
          </rPr>
          <t>2.5A is Max limit per R5KMTRM Run</t>
        </r>
        <r>
          <rPr>
            <sz val="9"/>
            <color indexed="81"/>
            <rFont val="Tahoma"/>
            <family val="2"/>
          </rPr>
          <t xml:space="preserve">
</t>
        </r>
      </text>
    </comment>
    <comment ref="Y19" authorId="1" shapeId="0" xr:uid="{00000000-0006-0000-1100-00000F000000}">
      <text>
        <r>
          <rPr>
            <b/>
            <sz val="9"/>
            <color indexed="81"/>
            <rFont val="Tahoma"/>
            <family val="2"/>
          </rPr>
          <t xml:space="preserve">2.5A is Max limit per R5KMTRM Run
</t>
        </r>
      </text>
    </comment>
    <comment ref="Z19" authorId="1" shapeId="0" xr:uid="{00000000-0006-0000-1100-000010000000}">
      <text>
        <r>
          <rPr>
            <b/>
            <sz val="9"/>
            <color indexed="81"/>
            <rFont val="Tahoma"/>
            <family val="2"/>
          </rPr>
          <t xml:space="preserve">2.5A is Max limit per R5KMTRM Run
</t>
        </r>
      </text>
    </comment>
    <comment ref="X20" authorId="0" shapeId="0" xr:uid="{00000000-0006-0000-1100-000011000000}">
      <text>
        <r>
          <rPr>
            <b/>
            <sz val="8"/>
            <color indexed="81"/>
            <rFont val="Tahoma"/>
            <family val="2"/>
          </rPr>
          <t>This is the leftmost set of power terminals on the R5KMPR15.  See "Notes" worksheet for a picture.</t>
        </r>
      </text>
    </comment>
    <comment ref="Y20" authorId="0" shapeId="0" xr:uid="{00000000-0006-0000-1100-000012000000}">
      <text>
        <r>
          <rPr>
            <b/>
            <sz val="8"/>
            <color indexed="81"/>
            <rFont val="Tahoma"/>
            <family val="2"/>
          </rPr>
          <t>This is the middle set of power terminals on the R5KMPR15.  See "Notes" worksheet for a picture.</t>
        </r>
      </text>
    </comment>
    <comment ref="Z20" authorId="0" shapeId="0" xr:uid="{00000000-0006-0000-1100-000013000000}">
      <text>
        <r>
          <rPr>
            <b/>
            <sz val="8"/>
            <color indexed="81"/>
            <rFont val="Tahoma"/>
            <family val="2"/>
          </rPr>
          <t>This is the rightmost set of power terminals on the R5KMPR15.  See "Notes" worksheet for a picture.</t>
        </r>
      </text>
    </comment>
    <comment ref="X23" authorId="0" shapeId="0" xr:uid="{00000000-0006-0000-11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11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11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11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11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11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11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11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11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11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11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11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11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11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11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11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1100-000024000000}">
      <text>
        <r>
          <rPr>
            <b/>
            <sz val="9"/>
            <color indexed="81"/>
            <rFont val="Tahoma"/>
            <family val="2"/>
          </rPr>
          <t>The Audio Paging checkbox calculates additional current drawn by each CL/DC. Each PA-25 should be on a separate supply.</t>
        </r>
      </text>
    </comment>
    <comment ref="Y27" authorId="3" shapeId="0" xr:uid="{00000000-0006-0000-1100-000025000000}">
      <text>
        <r>
          <rPr>
            <b/>
            <sz val="9"/>
            <color indexed="81"/>
            <rFont val="Tahoma"/>
            <family val="2"/>
          </rPr>
          <t>The Audio Paging checkbox calculates additional current drawn by each CL/DC. Each PA-25 should be on a separate supply.</t>
        </r>
      </text>
    </comment>
    <comment ref="X28" authorId="3" shapeId="0" xr:uid="{00000000-0006-0000-1100-000026000000}">
      <text>
        <r>
          <rPr>
            <b/>
            <sz val="9"/>
            <color indexed="81"/>
            <rFont val="Tahoma"/>
            <family val="2"/>
          </rPr>
          <t>The Audio Paging checkbox calculates additional current drawn by each CL/DC. Each PA-25 should be on a separate supply.</t>
        </r>
      </text>
    </comment>
    <comment ref="Y28" authorId="3" shapeId="0" xr:uid="{00000000-0006-0000-1100-000027000000}">
      <text>
        <r>
          <rPr>
            <b/>
            <sz val="9"/>
            <color indexed="81"/>
            <rFont val="Tahoma"/>
            <family val="2"/>
          </rPr>
          <t>The Audio Paging checkbox calculates additional current drawn by each CL/DC. Each PA-25 should be on a separate supply.</t>
        </r>
      </text>
    </comment>
    <comment ref="X29" authorId="0" shapeId="0" xr:uid="{00000000-0006-0000-11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12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1200-000002000000}">
      <text>
        <r>
          <rPr>
            <b/>
            <sz val="8"/>
            <color indexed="81"/>
            <rFont val="Tahoma"/>
            <family val="2"/>
          </rPr>
          <t>This is the total current remaining for this power supply.</t>
        </r>
      </text>
    </comment>
    <comment ref="Y2" authorId="0" shapeId="0" xr:uid="{00000000-0006-0000-1200-000003000000}">
      <text>
        <r>
          <rPr>
            <b/>
            <sz val="8"/>
            <color indexed="81"/>
            <rFont val="Tahoma"/>
            <family val="2"/>
          </rPr>
          <t>This is the length of all K-Bus runs on this sheet.</t>
        </r>
      </text>
    </comment>
    <comment ref="Z2" authorId="0" shapeId="0" xr:uid="{00000000-0006-0000-12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12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12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12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12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12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12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12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12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1200-00000D000000}">
      <text>
        <r>
          <rPr>
            <b/>
            <sz val="9"/>
            <color indexed="81"/>
            <rFont val="Tahoma"/>
            <family val="2"/>
          </rPr>
          <t>4.65A is Max limit of R5KMPR15</t>
        </r>
      </text>
    </comment>
    <comment ref="X19" authorId="1" shapeId="0" xr:uid="{00000000-0006-0000-1200-00000E000000}">
      <text>
        <r>
          <rPr>
            <b/>
            <sz val="9"/>
            <color indexed="81"/>
            <rFont val="Tahoma"/>
            <family val="2"/>
          </rPr>
          <t>2.5A is Max limit per R5KMTRM Run</t>
        </r>
        <r>
          <rPr>
            <sz val="9"/>
            <color indexed="81"/>
            <rFont val="Tahoma"/>
            <family val="2"/>
          </rPr>
          <t xml:space="preserve">
</t>
        </r>
      </text>
    </comment>
    <comment ref="Y19" authorId="1" shapeId="0" xr:uid="{00000000-0006-0000-1200-00000F000000}">
      <text>
        <r>
          <rPr>
            <b/>
            <sz val="9"/>
            <color indexed="81"/>
            <rFont val="Tahoma"/>
            <family val="2"/>
          </rPr>
          <t xml:space="preserve">2.5A is Max limit per R5KMTRM Run
</t>
        </r>
      </text>
    </comment>
    <comment ref="Z19" authorId="1" shapeId="0" xr:uid="{00000000-0006-0000-1200-000010000000}">
      <text>
        <r>
          <rPr>
            <b/>
            <sz val="9"/>
            <color indexed="81"/>
            <rFont val="Tahoma"/>
            <family val="2"/>
          </rPr>
          <t xml:space="preserve">2.5A is Max limit per R5KMTRM Run
</t>
        </r>
      </text>
    </comment>
    <comment ref="X20" authorId="0" shapeId="0" xr:uid="{00000000-0006-0000-1200-000011000000}">
      <text>
        <r>
          <rPr>
            <b/>
            <sz val="8"/>
            <color indexed="81"/>
            <rFont val="Tahoma"/>
            <family val="2"/>
          </rPr>
          <t>This is the leftmost set of power terminals on the R5KMPR15.  See "Notes" worksheet for a picture.</t>
        </r>
      </text>
    </comment>
    <comment ref="Y20" authorId="0" shapeId="0" xr:uid="{00000000-0006-0000-1200-000012000000}">
      <text>
        <r>
          <rPr>
            <b/>
            <sz val="8"/>
            <color indexed="81"/>
            <rFont val="Tahoma"/>
            <family val="2"/>
          </rPr>
          <t>This is the middle set of power terminals on the R5KMPR15.  See "Notes" worksheet for a picture.</t>
        </r>
      </text>
    </comment>
    <comment ref="Z20" authorId="0" shapeId="0" xr:uid="{00000000-0006-0000-1200-000013000000}">
      <text>
        <r>
          <rPr>
            <b/>
            <sz val="8"/>
            <color indexed="81"/>
            <rFont val="Tahoma"/>
            <family val="2"/>
          </rPr>
          <t>This is the rightmost set of power terminals on the R5KMPR15.  See "Notes" worksheet for a picture.</t>
        </r>
      </text>
    </comment>
    <comment ref="X23" authorId="0" shapeId="0" xr:uid="{00000000-0006-0000-12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12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12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12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12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12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12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12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12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12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12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12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12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12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12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12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1200-000024000000}">
      <text>
        <r>
          <rPr>
            <b/>
            <sz val="9"/>
            <color indexed="81"/>
            <rFont val="Tahoma"/>
            <family val="2"/>
          </rPr>
          <t>The Audio Paging checkbox calculates additional current drawn by each CL/DC. Each PA-25 should be on a separate supply.</t>
        </r>
      </text>
    </comment>
    <comment ref="Y27" authorId="3" shapeId="0" xr:uid="{00000000-0006-0000-1200-000025000000}">
      <text>
        <r>
          <rPr>
            <b/>
            <sz val="9"/>
            <color indexed="81"/>
            <rFont val="Tahoma"/>
            <family val="2"/>
          </rPr>
          <t>The Audio Paging checkbox calculates additional current drawn by each CL/DC. Each PA-25 should be on a separate supply.</t>
        </r>
      </text>
    </comment>
    <comment ref="X28" authorId="3" shapeId="0" xr:uid="{00000000-0006-0000-1200-000026000000}">
      <text>
        <r>
          <rPr>
            <b/>
            <sz val="9"/>
            <color indexed="81"/>
            <rFont val="Tahoma"/>
            <family val="2"/>
          </rPr>
          <t>The Audio Paging checkbox calculates additional current drawn by each CL/DC. Each PA-25 should be on a separate supply.</t>
        </r>
      </text>
    </comment>
    <comment ref="Y28" authorId="3" shapeId="0" xr:uid="{00000000-0006-0000-1200-000027000000}">
      <text>
        <r>
          <rPr>
            <b/>
            <sz val="9"/>
            <color indexed="81"/>
            <rFont val="Tahoma"/>
            <family val="2"/>
          </rPr>
          <t>The Audio Paging checkbox calculates additional current drawn by each CL/DC. Each PA-25 should be on a separate supply.</t>
        </r>
      </text>
    </comment>
    <comment ref="X29" authorId="0" shapeId="0" xr:uid="{00000000-0006-0000-12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13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1300-000002000000}">
      <text>
        <r>
          <rPr>
            <b/>
            <sz val="8"/>
            <color indexed="81"/>
            <rFont val="Tahoma"/>
            <family val="2"/>
          </rPr>
          <t>This is the total current remaining for this power supply.</t>
        </r>
      </text>
    </comment>
    <comment ref="Y2" authorId="0" shapeId="0" xr:uid="{00000000-0006-0000-1300-000003000000}">
      <text>
        <r>
          <rPr>
            <b/>
            <sz val="8"/>
            <color indexed="81"/>
            <rFont val="Tahoma"/>
            <family val="2"/>
          </rPr>
          <t>This is the length of all K-Bus runs on this sheet.</t>
        </r>
      </text>
    </comment>
    <comment ref="Z2" authorId="0" shapeId="0" xr:uid="{00000000-0006-0000-13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13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13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13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13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13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13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13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13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1300-00000D000000}">
      <text>
        <r>
          <rPr>
            <b/>
            <sz val="9"/>
            <color indexed="81"/>
            <rFont val="Tahoma"/>
            <family val="2"/>
          </rPr>
          <t>4.65A is Max limit of R5KMPR15</t>
        </r>
      </text>
    </comment>
    <comment ref="X19" authorId="1" shapeId="0" xr:uid="{00000000-0006-0000-1300-00000E000000}">
      <text>
        <r>
          <rPr>
            <b/>
            <sz val="9"/>
            <color indexed="81"/>
            <rFont val="Tahoma"/>
            <family val="2"/>
          </rPr>
          <t>2.5A is Max limit per R5KMTRM Run</t>
        </r>
        <r>
          <rPr>
            <sz val="9"/>
            <color indexed="81"/>
            <rFont val="Tahoma"/>
            <family val="2"/>
          </rPr>
          <t xml:space="preserve">
</t>
        </r>
      </text>
    </comment>
    <comment ref="Y19" authorId="1" shapeId="0" xr:uid="{00000000-0006-0000-1300-00000F000000}">
      <text>
        <r>
          <rPr>
            <b/>
            <sz val="9"/>
            <color indexed="81"/>
            <rFont val="Tahoma"/>
            <family val="2"/>
          </rPr>
          <t xml:space="preserve">2.5A is Max limit per R5KMTRM Run
</t>
        </r>
      </text>
    </comment>
    <comment ref="Z19" authorId="1" shapeId="0" xr:uid="{00000000-0006-0000-1300-000010000000}">
      <text>
        <r>
          <rPr>
            <b/>
            <sz val="9"/>
            <color indexed="81"/>
            <rFont val="Tahoma"/>
            <family val="2"/>
          </rPr>
          <t xml:space="preserve">2.5A is Max limit per R5KMTRM Run
</t>
        </r>
      </text>
    </comment>
    <comment ref="X20" authorId="0" shapeId="0" xr:uid="{00000000-0006-0000-1300-000011000000}">
      <text>
        <r>
          <rPr>
            <b/>
            <sz val="8"/>
            <color indexed="81"/>
            <rFont val="Tahoma"/>
            <family val="2"/>
          </rPr>
          <t>This is the leftmost set of power terminals on the R5KMPR15.  See "Notes" worksheet for a picture.</t>
        </r>
      </text>
    </comment>
    <comment ref="Y20" authorId="0" shapeId="0" xr:uid="{00000000-0006-0000-1300-000012000000}">
      <text>
        <r>
          <rPr>
            <b/>
            <sz val="8"/>
            <color indexed="81"/>
            <rFont val="Tahoma"/>
            <family val="2"/>
          </rPr>
          <t>This is the middle set of power terminals on the R5KMPR15.  See "Notes" worksheet for a picture.</t>
        </r>
      </text>
    </comment>
    <comment ref="Z20" authorId="0" shapeId="0" xr:uid="{00000000-0006-0000-1300-000013000000}">
      <text>
        <r>
          <rPr>
            <b/>
            <sz val="8"/>
            <color indexed="81"/>
            <rFont val="Tahoma"/>
            <family val="2"/>
          </rPr>
          <t>This is the rightmost set of power terminals on the R5KMPR15.  See "Notes" worksheet for a picture.</t>
        </r>
      </text>
    </comment>
    <comment ref="X23" authorId="0" shapeId="0" xr:uid="{00000000-0006-0000-13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13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13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13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13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13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13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13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13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13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13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13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13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13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13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13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1300-000024000000}">
      <text>
        <r>
          <rPr>
            <b/>
            <sz val="9"/>
            <color indexed="81"/>
            <rFont val="Tahoma"/>
            <family val="2"/>
          </rPr>
          <t>The Audio Paging checkbox calculates additional current drawn by each CL/DC. Each PA-25 should be on a separate supply.</t>
        </r>
      </text>
    </comment>
    <comment ref="Y27" authorId="3" shapeId="0" xr:uid="{00000000-0006-0000-1300-000025000000}">
      <text>
        <r>
          <rPr>
            <b/>
            <sz val="9"/>
            <color indexed="81"/>
            <rFont val="Tahoma"/>
            <family val="2"/>
          </rPr>
          <t>The Audio Paging checkbox calculates additional current drawn by each CL/DC. Each PA-25 should be on a separate supply.</t>
        </r>
      </text>
    </comment>
    <comment ref="X28" authorId="3" shapeId="0" xr:uid="{00000000-0006-0000-1300-000026000000}">
      <text>
        <r>
          <rPr>
            <b/>
            <sz val="9"/>
            <color indexed="81"/>
            <rFont val="Tahoma"/>
            <family val="2"/>
          </rPr>
          <t>The Audio Paging checkbox calculates additional current drawn by each CL/DC. Each PA-25 should be on a separate supply.</t>
        </r>
      </text>
    </comment>
    <comment ref="Y28" authorId="3" shapeId="0" xr:uid="{00000000-0006-0000-1300-000027000000}">
      <text>
        <r>
          <rPr>
            <b/>
            <sz val="9"/>
            <color indexed="81"/>
            <rFont val="Tahoma"/>
            <family val="2"/>
          </rPr>
          <t>The Audio Paging checkbox calculates additional current drawn by each CL/DC. Each PA-25 should be on a separate supply.</t>
        </r>
      </text>
    </comment>
    <comment ref="X29" authorId="0" shapeId="0" xr:uid="{00000000-0006-0000-13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2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200-000002000000}">
      <text>
        <r>
          <rPr>
            <b/>
            <sz val="8"/>
            <color indexed="81"/>
            <rFont val="Tahoma"/>
            <family val="2"/>
          </rPr>
          <t>This is the total current remaining for this power supply.</t>
        </r>
      </text>
    </comment>
    <comment ref="Y2" authorId="0" shapeId="0" xr:uid="{00000000-0006-0000-0200-000003000000}">
      <text>
        <r>
          <rPr>
            <b/>
            <sz val="8"/>
            <color indexed="81"/>
            <rFont val="Tahoma"/>
            <family val="2"/>
          </rPr>
          <t>This is the length of all K-Bus runs on this sheet.</t>
        </r>
      </text>
    </comment>
    <comment ref="Z2" authorId="0" shapeId="0" xr:uid="{00000000-0006-0000-02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2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2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2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2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2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2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2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2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200-00000D000000}">
      <text>
        <r>
          <rPr>
            <b/>
            <sz val="9"/>
            <color indexed="81"/>
            <rFont val="Tahoma"/>
            <family val="2"/>
          </rPr>
          <t>4.65A is Max limit of R5KMPR15</t>
        </r>
      </text>
    </comment>
    <comment ref="X19" authorId="1" shapeId="0" xr:uid="{00000000-0006-0000-0200-00000E000000}">
      <text>
        <r>
          <rPr>
            <b/>
            <sz val="9"/>
            <color indexed="81"/>
            <rFont val="Tahoma"/>
            <family val="2"/>
          </rPr>
          <t>2.5A is Max limit per R5KMTRM Run</t>
        </r>
        <r>
          <rPr>
            <sz val="9"/>
            <color indexed="81"/>
            <rFont val="Tahoma"/>
            <family val="2"/>
          </rPr>
          <t xml:space="preserve">
</t>
        </r>
      </text>
    </comment>
    <comment ref="Y19" authorId="1" shapeId="0" xr:uid="{00000000-0006-0000-0200-00000F000000}">
      <text>
        <r>
          <rPr>
            <b/>
            <sz val="9"/>
            <color indexed="81"/>
            <rFont val="Tahoma"/>
            <family val="2"/>
          </rPr>
          <t xml:space="preserve">2.5A is Max limit per R5KMTRM Run
</t>
        </r>
      </text>
    </comment>
    <comment ref="Z19" authorId="1" shapeId="0" xr:uid="{00000000-0006-0000-0200-000010000000}">
      <text>
        <r>
          <rPr>
            <b/>
            <sz val="9"/>
            <color indexed="81"/>
            <rFont val="Tahoma"/>
            <family val="2"/>
          </rPr>
          <t xml:space="preserve">2.5A is Max limit per R5KMTRM Run
</t>
        </r>
      </text>
    </comment>
    <comment ref="X20" authorId="0" shapeId="0" xr:uid="{00000000-0006-0000-0200-000011000000}">
      <text>
        <r>
          <rPr>
            <b/>
            <sz val="8"/>
            <color indexed="81"/>
            <rFont val="Tahoma"/>
            <family val="2"/>
          </rPr>
          <t>This is the leftmost set of power terminals on the R5KMPR15.  See "Notes" worksheet for a picture.</t>
        </r>
      </text>
    </comment>
    <comment ref="Y20" authorId="0" shapeId="0" xr:uid="{00000000-0006-0000-0200-000012000000}">
      <text>
        <r>
          <rPr>
            <b/>
            <sz val="8"/>
            <color indexed="81"/>
            <rFont val="Tahoma"/>
            <family val="2"/>
          </rPr>
          <t>This is the middle set of power terminals on the R5KMPR15.  See "Notes" worksheet for a picture.</t>
        </r>
      </text>
    </comment>
    <comment ref="Z20" authorId="0" shapeId="0" xr:uid="{00000000-0006-0000-0200-000013000000}">
      <text>
        <r>
          <rPr>
            <b/>
            <sz val="8"/>
            <color indexed="81"/>
            <rFont val="Tahoma"/>
            <family val="2"/>
          </rPr>
          <t>This is the rightmost set of power terminals on the R5KMPR15.  See "Notes" worksheet for a picture.</t>
        </r>
      </text>
    </comment>
    <comment ref="X23" authorId="0" shapeId="0" xr:uid="{00000000-0006-0000-02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2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2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2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2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2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2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2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2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2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2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2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2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2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2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2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200-000024000000}">
      <text>
        <r>
          <rPr>
            <b/>
            <sz val="9"/>
            <color indexed="81"/>
            <rFont val="Tahoma"/>
            <family val="2"/>
          </rPr>
          <t>The Audio Paging checkbox calculates additional current drawn by each CL/DC. Each PA-25 should be on a separate supply.</t>
        </r>
      </text>
    </comment>
    <comment ref="Y27" authorId="3" shapeId="0" xr:uid="{00000000-0006-0000-0200-000025000000}">
      <text>
        <r>
          <rPr>
            <b/>
            <sz val="9"/>
            <color indexed="81"/>
            <rFont val="Tahoma"/>
            <family val="2"/>
          </rPr>
          <t>The Audio Paging checkbox calculates additional current drawn by each CL/DC. Each PA-25 should be on a separate supply.</t>
        </r>
      </text>
    </comment>
    <comment ref="X28" authorId="3" shapeId="0" xr:uid="{00000000-0006-0000-0200-000026000000}">
      <text>
        <r>
          <rPr>
            <b/>
            <sz val="9"/>
            <color indexed="81"/>
            <rFont val="Tahoma"/>
            <family val="2"/>
          </rPr>
          <t>The Audio Paging checkbox calculates additional current drawn by each CL/DC. Each PA-25 should be on a separate supply.</t>
        </r>
      </text>
    </comment>
    <comment ref="Y28" authorId="3" shapeId="0" xr:uid="{00000000-0006-0000-0200-000027000000}">
      <text>
        <r>
          <rPr>
            <b/>
            <sz val="9"/>
            <color indexed="81"/>
            <rFont val="Tahoma"/>
            <family val="2"/>
          </rPr>
          <t>The Audio Paging checkbox calculates additional current drawn by each CL/DC. Each PA-25 should be on a separate supply.</t>
        </r>
      </text>
    </comment>
    <comment ref="X29" authorId="0" shapeId="0" xr:uid="{00000000-0006-0000-02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14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1400-000002000000}">
      <text>
        <r>
          <rPr>
            <b/>
            <sz val="8"/>
            <color indexed="81"/>
            <rFont val="Tahoma"/>
            <family val="2"/>
          </rPr>
          <t>This is the total current remaining for this power supply.</t>
        </r>
      </text>
    </comment>
    <comment ref="Y2" authorId="0" shapeId="0" xr:uid="{00000000-0006-0000-1400-000003000000}">
      <text>
        <r>
          <rPr>
            <b/>
            <sz val="8"/>
            <color indexed="81"/>
            <rFont val="Tahoma"/>
            <family val="2"/>
          </rPr>
          <t>This is the length of all K-Bus runs on this sheet.</t>
        </r>
      </text>
    </comment>
    <comment ref="Z2" authorId="0" shapeId="0" xr:uid="{00000000-0006-0000-14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14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14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14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14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14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14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14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14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1400-00000D000000}">
      <text>
        <r>
          <rPr>
            <b/>
            <sz val="9"/>
            <color indexed="81"/>
            <rFont val="Tahoma"/>
            <family val="2"/>
          </rPr>
          <t>4.65A is Max limit of R5KMPR15</t>
        </r>
      </text>
    </comment>
    <comment ref="X19" authorId="1" shapeId="0" xr:uid="{00000000-0006-0000-1400-00000E000000}">
      <text>
        <r>
          <rPr>
            <b/>
            <sz val="9"/>
            <color indexed="81"/>
            <rFont val="Tahoma"/>
            <family val="2"/>
          </rPr>
          <t>2.5A is Max limit per R5KMTRM Run</t>
        </r>
        <r>
          <rPr>
            <sz val="9"/>
            <color indexed="81"/>
            <rFont val="Tahoma"/>
            <family val="2"/>
          </rPr>
          <t xml:space="preserve">
</t>
        </r>
      </text>
    </comment>
    <comment ref="Y19" authorId="1" shapeId="0" xr:uid="{00000000-0006-0000-1400-00000F000000}">
      <text>
        <r>
          <rPr>
            <b/>
            <sz val="9"/>
            <color indexed="81"/>
            <rFont val="Tahoma"/>
            <family val="2"/>
          </rPr>
          <t xml:space="preserve">2.5A is Max limit per R5KMTRM Run
</t>
        </r>
      </text>
    </comment>
    <comment ref="Z19" authorId="1" shapeId="0" xr:uid="{00000000-0006-0000-1400-000010000000}">
      <text>
        <r>
          <rPr>
            <b/>
            <sz val="9"/>
            <color indexed="81"/>
            <rFont val="Tahoma"/>
            <family val="2"/>
          </rPr>
          <t xml:space="preserve">2.5A is Max limit per R5KMTRM Run
</t>
        </r>
      </text>
    </comment>
    <comment ref="X20" authorId="0" shapeId="0" xr:uid="{00000000-0006-0000-1400-000011000000}">
      <text>
        <r>
          <rPr>
            <b/>
            <sz val="8"/>
            <color indexed="81"/>
            <rFont val="Tahoma"/>
            <family val="2"/>
          </rPr>
          <t>This is the leftmost set of power terminals on the R5KMPR15.  See "Notes" worksheet for a picture.</t>
        </r>
      </text>
    </comment>
    <comment ref="Y20" authorId="0" shapeId="0" xr:uid="{00000000-0006-0000-1400-000012000000}">
      <text>
        <r>
          <rPr>
            <b/>
            <sz val="8"/>
            <color indexed="81"/>
            <rFont val="Tahoma"/>
            <family val="2"/>
          </rPr>
          <t>This is the middle set of power terminals on the R5KMPR15.  See "Notes" worksheet for a picture.</t>
        </r>
      </text>
    </comment>
    <comment ref="Z20" authorId="0" shapeId="0" xr:uid="{00000000-0006-0000-1400-000013000000}">
      <text>
        <r>
          <rPr>
            <b/>
            <sz val="8"/>
            <color indexed="81"/>
            <rFont val="Tahoma"/>
            <family val="2"/>
          </rPr>
          <t>This is the rightmost set of power terminals on the R5KMPR15.  See "Notes" worksheet for a picture.</t>
        </r>
      </text>
    </comment>
    <comment ref="X23" authorId="0" shapeId="0" xr:uid="{00000000-0006-0000-14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14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14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14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14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14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14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14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14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14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14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14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14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14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14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14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1400-000024000000}">
      <text>
        <r>
          <rPr>
            <b/>
            <sz val="9"/>
            <color indexed="81"/>
            <rFont val="Tahoma"/>
            <family val="2"/>
          </rPr>
          <t>The Audio Paging checkbox calculates additional current drawn by each CL/DC. Each PA-25 should be on a separate supply.</t>
        </r>
      </text>
    </comment>
    <comment ref="Y27" authorId="3" shapeId="0" xr:uid="{00000000-0006-0000-1400-000025000000}">
      <text>
        <r>
          <rPr>
            <b/>
            <sz val="9"/>
            <color indexed="81"/>
            <rFont val="Tahoma"/>
            <family val="2"/>
          </rPr>
          <t>The Audio Paging checkbox calculates additional current drawn by each CL/DC. Each PA-25 should be on a separate supply.</t>
        </r>
      </text>
    </comment>
    <comment ref="X28" authorId="3" shapeId="0" xr:uid="{00000000-0006-0000-1400-000026000000}">
      <text>
        <r>
          <rPr>
            <b/>
            <sz val="9"/>
            <color indexed="81"/>
            <rFont val="Tahoma"/>
            <family val="2"/>
          </rPr>
          <t>The Audio Paging checkbox calculates additional current drawn by each CL/DC. Each PA-25 should be on a separate supply.</t>
        </r>
      </text>
    </comment>
    <comment ref="Y28" authorId="3" shapeId="0" xr:uid="{00000000-0006-0000-1400-000027000000}">
      <text>
        <r>
          <rPr>
            <b/>
            <sz val="9"/>
            <color indexed="81"/>
            <rFont val="Tahoma"/>
            <family val="2"/>
          </rPr>
          <t>The Audio Paging checkbox calculates additional current drawn by each CL/DC. Each PA-25 should be on a separate supply.</t>
        </r>
      </text>
    </comment>
    <comment ref="X29" authorId="0" shapeId="0" xr:uid="{00000000-0006-0000-14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Rauland-Borg</author>
  </authors>
  <commentList>
    <comment ref="F53" authorId="0" shapeId="0" xr:uid="{00000000-0006-0000-1500-000001000000}">
      <text>
        <r>
          <rPr>
            <b/>
            <sz val="8"/>
            <color indexed="81"/>
            <rFont val="Tahoma"/>
            <family val="2"/>
          </rPr>
          <t xml:space="preserve">Loading refers to the </t>
        </r>
        <r>
          <rPr>
            <b/>
            <u/>
            <sz val="8"/>
            <color indexed="81"/>
            <rFont val="Tahoma"/>
            <family val="2"/>
          </rPr>
          <t>maximum</t>
        </r>
        <r>
          <rPr>
            <b/>
            <sz val="8"/>
            <color indexed="81"/>
            <rFont val="Tahoma"/>
            <family val="2"/>
          </rPr>
          <t xml:space="preserve"> percentage of calls estimated at the busiest point.</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3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300-000002000000}">
      <text>
        <r>
          <rPr>
            <b/>
            <sz val="8"/>
            <color indexed="81"/>
            <rFont val="Tahoma"/>
            <family val="2"/>
          </rPr>
          <t>This is the total current remaining for this power supply.</t>
        </r>
      </text>
    </comment>
    <comment ref="Y2" authorId="0" shapeId="0" xr:uid="{00000000-0006-0000-0300-000003000000}">
      <text>
        <r>
          <rPr>
            <b/>
            <sz val="8"/>
            <color indexed="81"/>
            <rFont val="Tahoma"/>
            <family val="2"/>
          </rPr>
          <t>This is the length of all K-Bus runs on this sheet.</t>
        </r>
      </text>
    </comment>
    <comment ref="Z2" authorId="0" shapeId="0" xr:uid="{00000000-0006-0000-03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3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3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3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3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3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3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3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3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300-00000D000000}">
      <text>
        <r>
          <rPr>
            <b/>
            <sz val="9"/>
            <color indexed="81"/>
            <rFont val="Tahoma"/>
            <family val="2"/>
          </rPr>
          <t>4.65A is Max limit of R5KMPR15</t>
        </r>
      </text>
    </comment>
    <comment ref="X19" authorId="1" shapeId="0" xr:uid="{00000000-0006-0000-0300-00000E000000}">
      <text>
        <r>
          <rPr>
            <b/>
            <sz val="9"/>
            <color indexed="81"/>
            <rFont val="Tahoma"/>
            <family val="2"/>
          </rPr>
          <t>2.5A is Max limit per R5KMTRM Run</t>
        </r>
        <r>
          <rPr>
            <sz val="9"/>
            <color indexed="81"/>
            <rFont val="Tahoma"/>
            <family val="2"/>
          </rPr>
          <t xml:space="preserve">
</t>
        </r>
      </text>
    </comment>
    <comment ref="Y19" authorId="1" shapeId="0" xr:uid="{00000000-0006-0000-0300-00000F000000}">
      <text>
        <r>
          <rPr>
            <b/>
            <sz val="9"/>
            <color indexed="81"/>
            <rFont val="Tahoma"/>
            <family val="2"/>
          </rPr>
          <t xml:space="preserve">2.5A is Max limit per R5KMTRM Run
</t>
        </r>
      </text>
    </comment>
    <comment ref="Z19" authorId="1" shapeId="0" xr:uid="{00000000-0006-0000-0300-000010000000}">
      <text>
        <r>
          <rPr>
            <b/>
            <sz val="9"/>
            <color indexed="81"/>
            <rFont val="Tahoma"/>
            <family val="2"/>
          </rPr>
          <t xml:space="preserve">2.5A is Max limit per R5KMTRM Run
</t>
        </r>
      </text>
    </comment>
    <comment ref="X20" authorId="0" shapeId="0" xr:uid="{00000000-0006-0000-0300-000011000000}">
      <text>
        <r>
          <rPr>
            <b/>
            <sz val="8"/>
            <color indexed="81"/>
            <rFont val="Tahoma"/>
            <family val="2"/>
          </rPr>
          <t>This is the leftmost set of power terminals on the R5KMPR15.  See "Notes" worksheet for a picture.</t>
        </r>
      </text>
    </comment>
    <comment ref="Y20" authorId="0" shapeId="0" xr:uid="{00000000-0006-0000-0300-000012000000}">
      <text>
        <r>
          <rPr>
            <b/>
            <sz val="8"/>
            <color indexed="81"/>
            <rFont val="Tahoma"/>
            <family val="2"/>
          </rPr>
          <t>This is the middle set of power terminals on the R5KMPR15.  See "Notes" worksheet for a picture.</t>
        </r>
      </text>
    </comment>
    <comment ref="Z20" authorId="0" shapeId="0" xr:uid="{00000000-0006-0000-0300-000013000000}">
      <text>
        <r>
          <rPr>
            <b/>
            <sz val="8"/>
            <color indexed="81"/>
            <rFont val="Tahoma"/>
            <family val="2"/>
          </rPr>
          <t>This is the rightmost set of power terminals on the R5KMPR15.  See "Notes" worksheet for a picture.</t>
        </r>
      </text>
    </comment>
    <comment ref="X23" authorId="0" shapeId="0" xr:uid="{00000000-0006-0000-03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3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3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3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3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3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3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3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3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3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3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3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3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3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3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3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300-000024000000}">
      <text>
        <r>
          <rPr>
            <b/>
            <sz val="9"/>
            <color indexed="81"/>
            <rFont val="Tahoma"/>
            <family val="2"/>
          </rPr>
          <t>The Audio Paging checkbox calculates additional current drawn by each CL/DC. Each PA-25 should be on a separate supply.</t>
        </r>
      </text>
    </comment>
    <comment ref="Y27" authorId="3" shapeId="0" xr:uid="{00000000-0006-0000-0300-000025000000}">
      <text>
        <r>
          <rPr>
            <b/>
            <sz val="9"/>
            <color indexed="81"/>
            <rFont val="Tahoma"/>
            <family val="2"/>
          </rPr>
          <t>The Audio Paging checkbox calculates additional current drawn by each CL/DC. Each PA-25 should be on a separate supply.</t>
        </r>
      </text>
    </comment>
    <comment ref="X28" authorId="3" shapeId="0" xr:uid="{00000000-0006-0000-0300-000026000000}">
      <text>
        <r>
          <rPr>
            <b/>
            <sz val="9"/>
            <color indexed="81"/>
            <rFont val="Tahoma"/>
            <family val="2"/>
          </rPr>
          <t>The Audio Paging checkbox calculates additional current drawn by each CL/DC. Each PA-25 should be on a separate supply.</t>
        </r>
        <r>
          <rPr>
            <sz val="9"/>
            <color indexed="81"/>
            <rFont val="Tahoma"/>
            <family val="2"/>
          </rPr>
          <t xml:space="preserve">
</t>
        </r>
      </text>
    </comment>
    <comment ref="Y28" authorId="3" shapeId="0" xr:uid="{00000000-0006-0000-0300-000027000000}">
      <text>
        <r>
          <rPr>
            <b/>
            <sz val="9"/>
            <color indexed="81"/>
            <rFont val="Tahoma"/>
            <family val="2"/>
          </rPr>
          <t>The Audio Paging checkbox calculates additional current drawn by each CL/DC. Each PA-25 should be on a separate supply.</t>
        </r>
      </text>
    </comment>
    <comment ref="X29" authorId="0" shapeId="0" xr:uid="{00000000-0006-0000-03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4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400-000002000000}">
      <text>
        <r>
          <rPr>
            <b/>
            <sz val="8"/>
            <color indexed="81"/>
            <rFont val="Tahoma"/>
            <family val="2"/>
          </rPr>
          <t>This is the total current remaining for this power supply.</t>
        </r>
      </text>
    </comment>
    <comment ref="Y2" authorId="0" shapeId="0" xr:uid="{00000000-0006-0000-0400-000003000000}">
      <text>
        <r>
          <rPr>
            <b/>
            <sz val="8"/>
            <color indexed="81"/>
            <rFont val="Tahoma"/>
            <family val="2"/>
          </rPr>
          <t>This is the length of all K-Bus runs on this sheet.</t>
        </r>
      </text>
    </comment>
    <comment ref="Z2" authorId="0" shapeId="0" xr:uid="{00000000-0006-0000-04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4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4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4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4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4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4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4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4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400-00000D000000}">
      <text>
        <r>
          <rPr>
            <b/>
            <sz val="9"/>
            <color indexed="81"/>
            <rFont val="Tahoma"/>
            <family val="2"/>
          </rPr>
          <t>4.65A is Max limit of R5KMPR15</t>
        </r>
      </text>
    </comment>
    <comment ref="X19" authorId="1" shapeId="0" xr:uid="{00000000-0006-0000-0400-00000E000000}">
      <text>
        <r>
          <rPr>
            <b/>
            <sz val="9"/>
            <color indexed="81"/>
            <rFont val="Tahoma"/>
            <family val="2"/>
          </rPr>
          <t>2.5A is Max limit per R5KMTRM Run</t>
        </r>
        <r>
          <rPr>
            <sz val="9"/>
            <color indexed="81"/>
            <rFont val="Tahoma"/>
            <family val="2"/>
          </rPr>
          <t xml:space="preserve">
</t>
        </r>
      </text>
    </comment>
    <comment ref="Y19" authorId="1" shapeId="0" xr:uid="{00000000-0006-0000-0400-00000F000000}">
      <text>
        <r>
          <rPr>
            <b/>
            <sz val="9"/>
            <color indexed="81"/>
            <rFont val="Tahoma"/>
            <family val="2"/>
          </rPr>
          <t xml:space="preserve">2.5A is Max limit per R5KMTRM Run
</t>
        </r>
      </text>
    </comment>
    <comment ref="Z19" authorId="1" shapeId="0" xr:uid="{00000000-0006-0000-0400-000010000000}">
      <text>
        <r>
          <rPr>
            <b/>
            <sz val="9"/>
            <color indexed="81"/>
            <rFont val="Tahoma"/>
            <family val="2"/>
          </rPr>
          <t xml:space="preserve">2.5A is Max limit per R5KMTRM Run
</t>
        </r>
      </text>
    </comment>
    <comment ref="X20" authorId="0" shapeId="0" xr:uid="{00000000-0006-0000-0400-000011000000}">
      <text>
        <r>
          <rPr>
            <b/>
            <sz val="8"/>
            <color indexed="81"/>
            <rFont val="Tahoma"/>
            <family val="2"/>
          </rPr>
          <t>This is the leftmost set of power terminals on the R5KMPR15.  See "Notes" worksheet for a picture.</t>
        </r>
      </text>
    </comment>
    <comment ref="Y20" authorId="0" shapeId="0" xr:uid="{00000000-0006-0000-0400-000012000000}">
      <text>
        <r>
          <rPr>
            <b/>
            <sz val="8"/>
            <color indexed="81"/>
            <rFont val="Tahoma"/>
            <family val="2"/>
          </rPr>
          <t>This is the middle set of power terminals on the R5KMPR15.  See "Notes" worksheet for a picture.</t>
        </r>
      </text>
    </comment>
    <comment ref="Z20" authorId="0" shapeId="0" xr:uid="{00000000-0006-0000-0400-000013000000}">
      <text>
        <r>
          <rPr>
            <b/>
            <sz val="8"/>
            <color indexed="81"/>
            <rFont val="Tahoma"/>
            <family val="2"/>
          </rPr>
          <t>This is the rightmost set of power terminals on the R5KMPR15.  See "Notes" worksheet for a picture.</t>
        </r>
      </text>
    </comment>
    <comment ref="X23" authorId="0" shapeId="0" xr:uid="{00000000-0006-0000-04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4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4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4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4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4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4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4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4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4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4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4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4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4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4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4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400-000024000000}">
      <text>
        <r>
          <rPr>
            <b/>
            <sz val="9"/>
            <color indexed="81"/>
            <rFont val="Tahoma"/>
            <family val="2"/>
          </rPr>
          <t>The Audio Paging checkbox calculates additional current drawn by each CL/DC. Each PA-25 should be on a separate supply.</t>
        </r>
      </text>
    </comment>
    <comment ref="Y27" authorId="3" shapeId="0" xr:uid="{00000000-0006-0000-0400-000025000000}">
      <text>
        <r>
          <rPr>
            <b/>
            <sz val="9"/>
            <color indexed="81"/>
            <rFont val="Tahoma"/>
            <family val="2"/>
          </rPr>
          <t>The Audio Paging checkbox calculates additional current drawn by each CL/DC. Each PA-25 should be on a separate supply.</t>
        </r>
      </text>
    </comment>
    <comment ref="X28" authorId="3" shapeId="0" xr:uid="{00000000-0006-0000-0400-000026000000}">
      <text>
        <r>
          <rPr>
            <b/>
            <sz val="9"/>
            <color indexed="81"/>
            <rFont val="Tahoma"/>
            <family val="2"/>
          </rPr>
          <t>The Audio Paging checkbox calculates additional current drawn by each CL/DC. Each PA-25 should be on a separate supply.</t>
        </r>
      </text>
    </comment>
    <comment ref="Y28" authorId="3" shapeId="0" xr:uid="{00000000-0006-0000-0400-000027000000}">
      <text>
        <r>
          <rPr>
            <b/>
            <sz val="9"/>
            <color indexed="81"/>
            <rFont val="Tahoma"/>
            <family val="2"/>
          </rPr>
          <t>The Audio Paging checkbox calculates additional current drawn by each CL/DC. Each PA-25 should be on a separate supply.</t>
        </r>
      </text>
    </comment>
    <comment ref="X29" authorId="0" shapeId="0" xr:uid="{00000000-0006-0000-04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5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500-000002000000}">
      <text>
        <r>
          <rPr>
            <b/>
            <sz val="8"/>
            <color indexed="81"/>
            <rFont val="Tahoma"/>
            <family val="2"/>
          </rPr>
          <t>This is the total current remaining for this power supply.</t>
        </r>
      </text>
    </comment>
    <comment ref="Y2" authorId="0" shapeId="0" xr:uid="{00000000-0006-0000-0500-000003000000}">
      <text>
        <r>
          <rPr>
            <b/>
            <sz val="8"/>
            <color indexed="81"/>
            <rFont val="Tahoma"/>
            <family val="2"/>
          </rPr>
          <t>This is the length of all K-Bus runs on this sheet.</t>
        </r>
      </text>
    </comment>
    <comment ref="Z2" authorId="0" shapeId="0" xr:uid="{00000000-0006-0000-05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5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5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5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5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5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5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5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5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500-00000D000000}">
      <text>
        <r>
          <rPr>
            <b/>
            <sz val="9"/>
            <color indexed="81"/>
            <rFont val="Tahoma"/>
            <family val="2"/>
          </rPr>
          <t>4.65A is Max limit of R5KMPR15</t>
        </r>
      </text>
    </comment>
    <comment ref="X19" authorId="1" shapeId="0" xr:uid="{00000000-0006-0000-0500-00000E000000}">
      <text>
        <r>
          <rPr>
            <b/>
            <sz val="9"/>
            <color indexed="81"/>
            <rFont val="Tahoma"/>
            <family val="2"/>
          </rPr>
          <t>2.5A is Max limit per R5KMTRM Run</t>
        </r>
        <r>
          <rPr>
            <sz val="9"/>
            <color indexed="81"/>
            <rFont val="Tahoma"/>
            <family val="2"/>
          </rPr>
          <t xml:space="preserve">
</t>
        </r>
      </text>
    </comment>
    <comment ref="Y19" authorId="1" shapeId="0" xr:uid="{00000000-0006-0000-0500-00000F000000}">
      <text>
        <r>
          <rPr>
            <b/>
            <sz val="9"/>
            <color indexed="81"/>
            <rFont val="Tahoma"/>
            <family val="2"/>
          </rPr>
          <t xml:space="preserve">2.5A is Max limit per R5KMTRM Run
</t>
        </r>
      </text>
    </comment>
    <comment ref="Z19" authorId="1" shapeId="0" xr:uid="{00000000-0006-0000-0500-000010000000}">
      <text>
        <r>
          <rPr>
            <b/>
            <sz val="9"/>
            <color indexed="81"/>
            <rFont val="Tahoma"/>
            <family val="2"/>
          </rPr>
          <t xml:space="preserve">2.5A is Max limit per R5KMTRM Run
</t>
        </r>
      </text>
    </comment>
    <comment ref="X20" authorId="0" shapeId="0" xr:uid="{00000000-0006-0000-0500-000011000000}">
      <text>
        <r>
          <rPr>
            <b/>
            <sz val="8"/>
            <color indexed="81"/>
            <rFont val="Tahoma"/>
            <family val="2"/>
          </rPr>
          <t>This is the leftmost set of power terminals on the R5KMPR15.  See "Notes" worksheet for a picture.</t>
        </r>
      </text>
    </comment>
    <comment ref="Y20" authorId="0" shapeId="0" xr:uid="{00000000-0006-0000-0500-000012000000}">
      <text>
        <r>
          <rPr>
            <b/>
            <sz val="8"/>
            <color indexed="81"/>
            <rFont val="Tahoma"/>
            <family val="2"/>
          </rPr>
          <t>This is the middle set of power terminals on the R5KMPR15.  See "Notes" worksheet for a picture.</t>
        </r>
      </text>
    </comment>
    <comment ref="Z20" authorId="0" shapeId="0" xr:uid="{00000000-0006-0000-0500-000013000000}">
      <text>
        <r>
          <rPr>
            <b/>
            <sz val="8"/>
            <color indexed="81"/>
            <rFont val="Tahoma"/>
            <family val="2"/>
          </rPr>
          <t>This is the rightmost set of power terminals on the R5KMPR15.  See "Notes" worksheet for a picture.</t>
        </r>
      </text>
    </comment>
    <comment ref="X23" authorId="0" shapeId="0" xr:uid="{00000000-0006-0000-05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5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5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5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5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5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5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5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5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5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5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5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5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5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5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5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500-000024000000}">
      <text>
        <r>
          <rPr>
            <b/>
            <sz val="9"/>
            <color indexed="81"/>
            <rFont val="Tahoma"/>
            <family val="2"/>
          </rPr>
          <t>The Audio Paging checkbox calculates additional current drawn by each CL/DC. Each PA-25 should be on a separate supply.</t>
        </r>
      </text>
    </comment>
    <comment ref="Y27" authorId="3" shapeId="0" xr:uid="{00000000-0006-0000-0500-000025000000}">
      <text>
        <r>
          <rPr>
            <b/>
            <sz val="9"/>
            <color indexed="81"/>
            <rFont val="Tahoma"/>
            <family val="2"/>
          </rPr>
          <t>The Audio Paging checkbox calculates additional current drawn by each CL/DC. Each PA-25 should be on a separate supply.</t>
        </r>
      </text>
    </comment>
    <comment ref="X28" authorId="3" shapeId="0" xr:uid="{00000000-0006-0000-0500-000026000000}">
      <text>
        <r>
          <rPr>
            <b/>
            <sz val="9"/>
            <color indexed="81"/>
            <rFont val="Tahoma"/>
            <family val="2"/>
          </rPr>
          <t>The Audio Paging checkbox calculates additional current drawn by each CL/DC. Each PA-25 should be on a separate supply.</t>
        </r>
      </text>
    </comment>
    <comment ref="Y28" authorId="3" shapeId="0" xr:uid="{00000000-0006-0000-0500-000027000000}">
      <text>
        <r>
          <rPr>
            <b/>
            <sz val="9"/>
            <color indexed="81"/>
            <rFont val="Tahoma"/>
            <family val="2"/>
          </rPr>
          <t>The Audio Paging checkbox calculates additional current drawn by each CL/DC. Each PA-25 should be on a separate supply.</t>
        </r>
      </text>
    </comment>
    <comment ref="X29" authorId="0" shapeId="0" xr:uid="{00000000-0006-0000-05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6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600-000002000000}">
      <text>
        <r>
          <rPr>
            <b/>
            <sz val="8"/>
            <color indexed="81"/>
            <rFont val="Tahoma"/>
            <family val="2"/>
          </rPr>
          <t>This is the total current remaining for this power supply.</t>
        </r>
      </text>
    </comment>
    <comment ref="Y2" authorId="0" shapeId="0" xr:uid="{00000000-0006-0000-0600-000003000000}">
      <text>
        <r>
          <rPr>
            <b/>
            <sz val="8"/>
            <color indexed="81"/>
            <rFont val="Tahoma"/>
            <family val="2"/>
          </rPr>
          <t>This is the length of all K-Bus runs on this sheet.</t>
        </r>
      </text>
    </comment>
    <comment ref="Z2" authorId="0" shapeId="0" xr:uid="{00000000-0006-0000-06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6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6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6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6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6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6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6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6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600-00000D000000}">
      <text>
        <r>
          <rPr>
            <b/>
            <sz val="9"/>
            <color indexed="81"/>
            <rFont val="Tahoma"/>
            <family val="2"/>
          </rPr>
          <t>4.65A is Max limit of R5KMPR15</t>
        </r>
      </text>
    </comment>
    <comment ref="X19" authorId="1" shapeId="0" xr:uid="{00000000-0006-0000-0600-00000E000000}">
      <text>
        <r>
          <rPr>
            <b/>
            <sz val="9"/>
            <color indexed="81"/>
            <rFont val="Tahoma"/>
            <family val="2"/>
          </rPr>
          <t>2.5A is Max limit per R5KMTRM Run</t>
        </r>
        <r>
          <rPr>
            <sz val="9"/>
            <color indexed="81"/>
            <rFont val="Tahoma"/>
            <family val="2"/>
          </rPr>
          <t xml:space="preserve">
</t>
        </r>
      </text>
    </comment>
    <comment ref="Y19" authorId="1" shapeId="0" xr:uid="{00000000-0006-0000-0600-00000F000000}">
      <text>
        <r>
          <rPr>
            <b/>
            <sz val="9"/>
            <color indexed="81"/>
            <rFont val="Tahoma"/>
            <family val="2"/>
          </rPr>
          <t xml:space="preserve">2.5A is Max limit per R5KMTRM Run
</t>
        </r>
      </text>
    </comment>
    <comment ref="Z19" authorId="1" shapeId="0" xr:uid="{00000000-0006-0000-0600-000010000000}">
      <text>
        <r>
          <rPr>
            <b/>
            <sz val="9"/>
            <color indexed="81"/>
            <rFont val="Tahoma"/>
            <family val="2"/>
          </rPr>
          <t xml:space="preserve">2.5A is Max limit per R5KMTRM Run
</t>
        </r>
      </text>
    </comment>
    <comment ref="X20" authorId="0" shapeId="0" xr:uid="{00000000-0006-0000-0600-000011000000}">
      <text>
        <r>
          <rPr>
            <b/>
            <sz val="8"/>
            <color indexed="81"/>
            <rFont val="Tahoma"/>
            <family val="2"/>
          </rPr>
          <t>This is the leftmost set of power terminals on the R5KMPR15.  See "Notes" worksheet for a picture.</t>
        </r>
      </text>
    </comment>
    <comment ref="Y20" authorId="0" shapeId="0" xr:uid="{00000000-0006-0000-0600-000012000000}">
      <text>
        <r>
          <rPr>
            <b/>
            <sz val="8"/>
            <color indexed="81"/>
            <rFont val="Tahoma"/>
            <family val="2"/>
          </rPr>
          <t>This is the middle set of power terminals on the R5KMPR15.  See "Notes" worksheet for a picture.</t>
        </r>
      </text>
    </comment>
    <comment ref="Z20" authorId="0" shapeId="0" xr:uid="{00000000-0006-0000-0600-000013000000}">
      <text>
        <r>
          <rPr>
            <b/>
            <sz val="8"/>
            <color indexed="81"/>
            <rFont val="Tahoma"/>
            <family val="2"/>
          </rPr>
          <t>This is the rightmost set of power terminals on the R5KMPR15.  See "Notes" worksheet for a picture.</t>
        </r>
      </text>
    </comment>
    <comment ref="X23" authorId="0" shapeId="0" xr:uid="{00000000-0006-0000-06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6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6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6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6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6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6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6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6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6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6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6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6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6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6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6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600-000024000000}">
      <text>
        <r>
          <rPr>
            <b/>
            <sz val="9"/>
            <color indexed="81"/>
            <rFont val="Tahoma"/>
            <family val="2"/>
          </rPr>
          <t>The Audio Paging checkbox calculates additional current drawn by each CL/DC. Each PA-25 should be on a separate supply.</t>
        </r>
      </text>
    </comment>
    <comment ref="Y27" authorId="3" shapeId="0" xr:uid="{00000000-0006-0000-0600-000025000000}">
      <text>
        <r>
          <rPr>
            <b/>
            <sz val="9"/>
            <color indexed="81"/>
            <rFont val="Tahoma"/>
            <family val="2"/>
          </rPr>
          <t>The Audio Paging checkbox calculates additional current drawn by each CL/DC. Each PA-25 should be on a separate supply.</t>
        </r>
      </text>
    </comment>
    <comment ref="X28" authorId="3" shapeId="0" xr:uid="{00000000-0006-0000-0600-000026000000}">
      <text>
        <r>
          <rPr>
            <b/>
            <sz val="9"/>
            <color indexed="81"/>
            <rFont val="Tahoma"/>
            <family val="2"/>
          </rPr>
          <t>The Audio Paging checkbox calculates additional current drawn by each CL/DC. Each PA-25 should be on a separate supply.</t>
        </r>
      </text>
    </comment>
    <comment ref="Y28" authorId="3" shapeId="0" xr:uid="{00000000-0006-0000-0600-000027000000}">
      <text>
        <r>
          <rPr>
            <b/>
            <sz val="9"/>
            <color indexed="81"/>
            <rFont val="Tahoma"/>
            <family val="2"/>
          </rPr>
          <t>The Audio Paging checkbox calculates additional current drawn by each CL/DC. Each PA-25 should be on a separate supply.</t>
        </r>
      </text>
    </comment>
    <comment ref="X29" authorId="0" shapeId="0" xr:uid="{00000000-0006-0000-06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7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700-000002000000}">
      <text>
        <r>
          <rPr>
            <b/>
            <sz val="8"/>
            <color indexed="81"/>
            <rFont val="Tahoma"/>
            <family val="2"/>
          </rPr>
          <t>This is the total current remaining for this power supply.</t>
        </r>
      </text>
    </comment>
    <comment ref="Y2" authorId="0" shapeId="0" xr:uid="{00000000-0006-0000-0700-000003000000}">
      <text>
        <r>
          <rPr>
            <b/>
            <sz val="8"/>
            <color indexed="81"/>
            <rFont val="Tahoma"/>
            <family val="2"/>
          </rPr>
          <t>This is the length of all K-Bus runs on this sheet.</t>
        </r>
      </text>
    </comment>
    <comment ref="Z2" authorId="0" shapeId="0" xr:uid="{00000000-0006-0000-07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7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7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7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7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7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7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7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7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700-00000D000000}">
      <text>
        <r>
          <rPr>
            <b/>
            <sz val="9"/>
            <color indexed="81"/>
            <rFont val="Tahoma"/>
            <family val="2"/>
          </rPr>
          <t>4.65A is Max limit of R5KMPR15</t>
        </r>
      </text>
    </comment>
    <comment ref="X19" authorId="1" shapeId="0" xr:uid="{00000000-0006-0000-0700-00000E000000}">
      <text>
        <r>
          <rPr>
            <b/>
            <sz val="9"/>
            <color indexed="81"/>
            <rFont val="Tahoma"/>
            <family val="2"/>
          </rPr>
          <t>2.5A is Max limit per R5KMTRM Run</t>
        </r>
        <r>
          <rPr>
            <sz val="9"/>
            <color indexed="81"/>
            <rFont val="Tahoma"/>
            <family val="2"/>
          </rPr>
          <t xml:space="preserve">
</t>
        </r>
      </text>
    </comment>
    <comment ref="Y19" authorId="1" shapeId="0" xr:uid="{00000000-0006-0000-0700-00000F000000}">
      <text>
        <r>
          <rPr>
            <b/>
            <sz val="9"/>
            <color indexed="81"/>
            <rFont val="Tahoma"/>
            <family val="2"/>
          </rPr>
          <t xml:space="preserve">2.5A is Max limit per R5KMTRM Run
</t>
        </r>
      </text>
    </comment>
    <comment ref="Z19" authorId="1" shapeId="0" xr:uid="{00000000-0006-0000-0700-000010000000}">
      <text>
        <r>
          <rPr>
            <b/>
            <sz val="9"/>
            <color indexed="81"/>
            <rFont val="Tahoma"/>
            <family val="2"/>
          </rPr>
          <t xml:space="preserve">2.5A is Max limit per R5KMTRM Run
</t>
        </r>
      </text>
    </comment>
    <comment ref="X20" authorId="0" shapeId="0" xr:uid="{00000000-0006-0000-0700-000011000000}">
      <text>
        <r>
          <rPr>
            <b/>
            <sz val="8"/>
            <color indexed="81"/>
            <rFont val="Tahoma"/>
            <family val="2"/>
          </rPr>
          <t>This is the leftmost set of power terminals on the R5KMPR15.  See "Notes" worksheet for a picture.</t>
        </r>
      </text>
    </comment>
    <comment ref="Y20" authorId="0" shapeId="0" xr:uid="{00000000-0006-0000-0700-000012000000}">
      <text>
        <r>
          <rPr>
            <b/>
            <sz val="8"/>
            <color indexed="81"/>
            <rFont val="Tahoma"/>
            <family val="2"/>
          </rPr>
          <t>This is the middle set of power terminals on the R5KMPR15.  See "Notes" worksheet for a picture.</t>
        </r>
      </text>
    </comment>
    <comment ref="Z20" authorId="0" shapeId="0" xr:uid="{00000000-0006-0000-0700-000013000000}">
      <text>
        <r>
          <rPr>
            <b/>
            <sz val="8"/>
            <color indexed="81"/>
            <rFont val="Tahoma"/>
            <family val="2"/>
          </rPr>
          <t>This is the rightmost set of power terminals on the R5KMPR15.  See "Notes" worksheet for a picture.</t>
        </r>
      </text>
    </comment>
    <comment ref="X23" authorId="0" shapeId="0" xr:uid="{00000000-0006-0000-07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7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7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7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7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7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7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7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7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7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7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7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7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7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7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7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700-000024000000}">
      <text>
        <r>
          <rPr>
            <b/>
            <sz val="9"/>
            <color indexed="81"/>
            <rFont val="Tahoma"/>
            <family val="2"/>
          </rPr>
          <t>The Audio Paging checkbox calculates additional current drawn by each CL/DC. Each PA-25 should be on a separate supply.</t>
        </r>
      </text>
    </comment>
    <comment ref="Y27" authorId="3" shapeId="0" xr:uid="{00000000-0006-0000-0700-000025000000}">
      <text>
        <r>
          <rPr>
            <b/>
            <sz val="9"/>
            <color indexed="81"/>
            <rFont val="Tahoma"/>
            <family val="2"/>
          </rPr>
          <t>The Audio Paging checkbox calculates additional current drawn by each CL/DC. Each PA-25 should be on a separate supply.</t>
        </r>
      </text>
    </comment>
    <comment ref="X28" authorId="3" shapeId="0" xr:uid="{00000000-0006-0000-0700-000026000000}">
      <text>
        <r>
          <rPr>
            <b/>
            <sz val="9"/>
            <color indexed="81"/>
            <rFont val="Tahoma"/>
            <family val="2"/>
          </rPr>
          <t>The Audio Paging checkbox calculates additional current drawn by each CL/DC. Each PA-25 should be on a separate supply.</t>
        </r>
      </text>
    </comment>
    <comment ref="Y28" authorId="3" shapeId="0" xr:uid="{00000000-0006-0000-0700-000027000000}">
      <text>
        <r>
          <rPr>
            <b/>
            <sz val="9"/>
            <color indexed="81"/>
            <rFont val="Tahoma"/>
            <family val="2"/>
          </rPr>
          <t>The Audio Paging checkbox calculates additional current drawn by each CL/DC. Each PA-25 should be on a separate supply.</t>
        </r>
      </text>
    </comment>
    <comment ref="X29" authorId="0" shapeId="0" xr:uid="{00000000-0006-0000-07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8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800-000002000000}">
      <text>
        <r>
          <rPr>
            <b/>
            <sz val="8"/>
            <color indexed="81"/>
            <rFont val="Tahoma"/>
            <family val="2"/>
          </rPr>
          <t>This is the total current remaining for this power supply.</t>
        </r>
      </text>
    </comment>
    <comment ref="Y2" authorId="0" shapeId="0" xr:uid="{00000000-0006-0000-0800-000003000000}">
      <text>
        <r>
          <rPr>
            <b/>
            <sz val="8"/>
            <color indexed="81"/>
            <rFont val="Tahoma"/>
            <family val="2"/>
          </rPr>
          <t>This is the length of all K-Bus runs on this sheet.</t>
        </r>
      </text>
    </comment>
    <comment ref="Z2" authorId="0" shapeId="0" xr:uid="{00000000-0006-0000-08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8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8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8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8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8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8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8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8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800-00000D000000}">
      <text>
        <r>
          <rPr>
            <b/>
            <sz val="9"/>
            <color indexed="81"/>
            <rFont val="Tahoma"/>
            <family val="2"/>
          </rPr>
          <t>4.65A is Max limit of R5KMPR15</t>
        </r>
      </text>
    </comment>
    <comment ref="X19" authorId="1" shapeId="0" xr:uid="{00000000-0006-0000-0800-00000E000000}">
      <text>
        <r>
          <rPr>
            <b/>
            <sz val="9"/>
            <color indexed="81"/>
            <rFont val="Tahoma"/>
            <family val="2"/>
          </rPr>
          <t>2.5A is Max limit per R5KMTRM Run</t>
        </r>
        <r>
          <rPr>
            <sz val="9"/>
            <color indexed="81"/>
            <rFont val="Tahoma"/>
            <family val="2"/>
          </rPr>
          <t xml:space="preserve">
</t>
        </r>
      </text>
    </comment>
    <comment ref="Y19" authorId="1" shapeId="0" xr:uid="{00000000-0006-0000-0800-00000F000000}">
      <text>
        <r>
          <rPr>
            <b/>
            <sz val="9"/>
            <color indexed="81"/>
            <rFont val="Tahoma"/>
            <family val="2"/>
          </rPr>
          <t xml:space="preserve">2.5A is Max limit per R5KMTRM Run
</t>
        </r>
      </text>
    </comment>
    <comment ref="Z19" authorId="1" shapeId="0" xr:uid="{00000000-0006-0000-0800-000010000000}">
      <text>
        <r>
          <rPr>
            <b/>
            <sz val="9"/>
            <color indexed="81"/>
            <rFont val="Tahoma"/>
            <family val="2"/>
          </rPr>
          <t xml:space="preserve">2.5A is Max limit per R5KMTRM Run
</t>
        </r>
      </text>
    </comment>
    <comment ref="X20" authorId="0" shapeId="0" xr:uid="{00000000-0006-0000-0800-000011000000}">
      <text>
        <r>
          <rPr>
            <b/>
            <sz val="8"/>
            <color indexed="81"/>
            <rFont val="Tahoma"/>
            <family val="2"/>
          </rPr>
          <t>This is the leftmost set of power terminals on the R5KMPR15.  See "Notes" worksheet for a picture.</t>
        </r>
      </text>
    </comment>
    <comment ref="Y20" authorId="0" shapeId="0" xr:uid="{00000000-0006-0000-0800-000012000000}">
      <text>
        <r>
          <rPr>
            <b/>
            <sz val="8"/>
            <color indexed="81"/>
            <rFont val="Tahoma"/>
            <family val="2"/>
          </rPr>
          <t>This is the middle set of power terminals on the R5KMPR15.  See "Notes" worksheet for a picture.</t>
        </r>
      </text>
    </comment>
    <comment ref="Z20" authorId="0" shapeId="0" xr:uid="{00000000-0006-0000-0800-000013000000}">
      <text>
        <r>
          <rPr>
            <b/>
            <sz val="8"/>
            <color indexed="81"/>
            <rFont val="Tahoma"/>
            <family val="2"/>
          </rPr>
          <t>This is the rightmost set of power terminals on the R5KMPR15.  See "Notes" worksheet for a picture.</t>
        </r>
      </text>
    </comment>
    <comment ref="X23" authorId="0" shapeId="0" xr:uid="{00000000-0006-0000-08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8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8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8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8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8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8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8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8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8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8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8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8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8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8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8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800-000024000000}">
      <text>
        <r>
          <rPr>
            <b/>
            <sz val="9"/>
            <color indexed="81"/>
            <rFont val="Tahoma"/>
            <family val="2"/>
          </rPr>
          <t>The Audio Paging checkbox calculates additional current drawn by each CL/DC. Each PA-25 should be on a separate supply.</t>
        </r>
      </text>
    </comment>
    <comment ref="Y27" authorId="3" shapeId="0" xr:uid="{00000000-0006-0000-0800-000025000000}">
      <text>
        <r>
          <rPr>
            <b/>
            <sz val="9"/>
            <color indexed="81"/>
            <rFont val="Tahoma"/>
            <family val="2"/>
          </rPr>
          <t>The Audio Paging checkbox calculates additional current drawn by each CL/DC. Each PA-25 should be on a separate supply.</t>
        </r>
      </text>
    </comment>
    <comment ref="X28" authorId="3" shapeId="0" xr:uid="{00000000-0006-0000-0800-000026000000}">
      <text>
        <r>
          <rPr>
            <b/>
            <sz val="9"/>
            <color indexed="81"/>
            <rFont val="Tahoma"/>
            <family val="2"/>
          </rPr>
          <t>The Audio Paging checkbox calculates additional current drawn by each CL/DC. Each PA-25 should be on a separate supply.</t>
        </r>
      </text>
    </comment>
    <comment ref="Y28" authorId="3" shapeId="0" xr:uid="{00000000-0006-0000-0800-000027000000}">
      <text>
        <r>
          <rPr>
            <b/>
            <sz val="9"/>
            <color indexed="81"/>
            <rFont val="Tahoma"/>
            <family val="2"/>
          </rPr>
          <t>The Audio Paging checkbox calculates additional current drawn by each CL/DC. Each PA-25 should be on a separate supply.</t>
        </r>
      </text>
    </comment>
    <comment ref="X29" authorId="0" shapeId="0" xr:uid="{00000000-0006-0000-08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Rauland-Borg</author>
    <author>Paul Chartouni</author>
    <author xml:space="preserve"> </author>
    <author>Yard, Brent</author>
  </authors>
  <commentList>
    <comment ref="W2" authorId="0" shapeId="0" xr:uid="{00000000-0006-0000-0900-000001000000}">
      <text>
        <r>
          <rPr>
            <b/>
            <sz val="8"/>
            <color indexed="81"/>
            <rFont val="Tahoma"/>
            <family val="2"/>
          </rPr>
          <t>This is the total current consumed by all devices listed on this page.</t>
        </r>
        <r>
          <rPr>
            <sz val="8"/>
            <color indexed="81"/>
            <rFont val="Tahoma"/>
            <family val="2"/>
          </rPr>
          <t xml:space="preserve">
</t>
        </r>
      </text>
    </comment>
    <comment ref="X2" authorId="0" shapeId="0" xr:uid="{00000000-0006-0000-0900-000002000000}">
      <text>
        <r>
          <rPr>
            <b/>
            <sz val="8"/>
            <color indexed="81"/>
            <rFont val="Tahoma"/>
            <family val="2"/>
          </rPr>
          <t>This is the total current remaining for this power supply.</t>
        </r>
      </text>
    </comment>
    <comment ref="Y2" authorId="0" shapeId="0" xr:uid="{00000000-0006-0000-0900-000003000000}">
      <text>
        <r>
          <rPr>
            <b/>
            <sz val="8"/>
            <color indexed="81"/>
            <rFont val="Tahoma"/>
            <family val="2"/>
          </rPr>
          <t>This is the length of all K-Bus runs on this sheet.</t>
        </r>
      </text>
    </comment>
    <comment ref="Z2" authorId="0" shapeId="0" xr:uid="{00000000-0006-0000-0900-000004000000}">
      <text>
        <r>
          <rPr>
            <b/>
            <sz val="8"/>
            <color indexed="81"/>
            <rFont val="Tahoma"/>
            <family val="2"/>
          </rPr>
          <t>This is the total K-Bus length for all sheets within this workbook.</t>
        </r>
        <r>
          <rPr>
            <sz val="8"/>
            <color indexed="81"/>
            <rFont val="Tahoma"/>
            <family val="2"/>
          </rPr>
          <t xml:space="preserve">
</t>
        </r>
      </text>
    </comment>
    <comment ref="A3" authorId="0" shapeId="0" xr:uid="{00000000-0006-0000-0900-000005000000}">
      <text>
        <r>
          <rPr>
            <b/>
            <sz val="8"/>
            <color indexed="81"/>
            <rFont val="Tahoma"/>
            <family val="2"/>
          </rPr>
          <t>A "Run" is set of power terminals on the R5KMPR15.  See "Notes" worksheet for a picture.</t>
        </r>
        <r>
          <rPr>
            <sz val="8"/>
            <color indexed="81"/>
            <rFont val="Tahoma"/>
            <family val="2"/>
          </rPr>
          <t xml:space="preserve">
</t>
        </r>
      </text>
    </comment>
    <comment ref="C3" authorId="0" shapeId="0" xr:uid="{00000000-0006-0000-0900-000006000000}">
      <text>
        <r>
          <rPr>
            <b/>
            <sz val="8"/>
            <color indexed="81"/>
            <rFont val="Tahoma"/>
            <family val="2"/>
          </rPr>
          <t>Select a model from the drop down list of the cells below.</t>
        </r>
        <r>
          <rPr>
            <sz val="8"/>
            <color indexed="81"/>
            <rFont val="Tahoma"/>
            <family val="2"/>
          </rPr>
          <t xml:space="preserve">
</t>
        </r>
      </text>
    </comment>
    <comment ref="E3" authorId="0" shapeId="0" xr:uid="{00000000-0006-0000-0900-000007000000}">
      <text>
        <r>
          <rPr>
            <b/>
            <sz val="8"/>
            <color indexed="81"/>
            <rFont val="Tahoma"/>
            <family val="2"/>
          </rPr>
          <t>Head-end Equipment  must be run direct to the power supply.</t>
        </r>
        <r>
          <rPr>
            <sz val="8"/>
            <color indexed="81"/>
            <rFont val="Tahoma"/>
            <family val="2"/>
          </rPr>
          <t xml:space="preserve">
</t>
        </r>
      </text>
    </comment>
    <comment ref="F3" authorId="0" shapeId="0" xr:uid="{00000000-0006-0000-0900-000008000000}">
      <text>
        <r>
          <rPr>
            <b/>
            <sz val="8"/>
            <color indexed="81"/>
            <rFont val="Tahoma"/>
            <family val="2"/>
          </rPr>
          <t>The R4KANNV2 has input and output connections allowing you to wire up to 4 of them in series.</t>
        </r>
        <r>
          <rPr>
            <sz val="8"/>
            <color indexed="81"/>
            <rFont val="Tahoma"/>
            <family val="2"/>
          </rPr>
          <t xml:space="preserve">
</t>
        </r>
      </text>
    </comment>
    <comment ref="R3" authorId="0" shapeId="0" xr:uid="{00000000-0006-0000-0900-000009000000}">
      <text>
        <r>
          <rPr>
            <b/>
            <sz val="8"/>
            <color indexed="81"/>
            <rFont val="Tahoma"/>
            <family val="2"/>
          </rPr>
          <t>Total current for this device and its options (i.e. audio paging)</t>
        </r>
        <r>
          <rPr>
            <sz val="8"/>
            <color indexed="81"/>
            <rFont val="Tahoma"/>
            <family val="2"/>
          </rPr>
          <t xml:space="preserve">
</t>
        </r>
      </text>
    </comment>
    <comment ref="T3" authorId="0" shapeId="0" xr:uid="{00000000-0006-0000-0900-00000A000000}">
      <text>
        <r>
          <rPr>
            <b/>
            <sz val="8"/>
            <color indexed="81"/>
            <rFont val="Tahoma"/>
            <family val="2"/>
          </rPr>
          <t>Select the gauge of power cable used. 2 pair CAT-5 is default.</t>
        </r>
        <r>
          <rPr>
            <sz val="8"/>
            <color indexed="81"/>
            <rFont val="Tahoma"/>
            <family val="2"/>
          </rPr>
          <t xml:space="preserve">
</t>
        </r>
      </text>
    </comment>
    <comment ref="U3" authorId="0" shapeId="0" xr:uid="{00000000-0006-0000-0900-00000B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3" authorId="0" shapeId="0" xr:uid="{00000000-0006-0000-0900-00000C000000}">
      <text>
        <r>
          <rPr>
            <b/>
            <sz val="8"/>
            <color indexed="81"/>
            <rFont val="Tahoma"/>
            <family val="2"/>
          </rPr>
          <t>This will give an indication whether or not this device will work.  "No" means the device will not have enough voltage.  "Over Limit" means the power supply is over its 3.5A limit.</t>
        </r>
        <r>
          <rPr>
            <sz val="8"/>
            <color indexed="81"/>
            <rFont val="Tahoma"/>
            <family val="2"/>
          </rPr>
          <t xml:space="preserve">
</t>
        </r>
      </text>
    </comment>
    <comment ref="X18" authorId="1" shapeId="0" xr:uid="{00000000-0006-0000-0900-00000D000000}">
      <text>
        <r>
          <rPr>
            <b/>
            <sz val="9"/>
            <color indexed="81"/>
            <rFont val="Tahoma"/>
            <family val="2"/>
          </rPr>
          <t>4.65A is Max limit of R5KMPR15</t>
        </r>
      </text>
    </comment>
    <comment ref="X19" authorId="1" shapeId="0" xr:uid="{00000000-0006-0000-0900-00000E000000}">
      <text>
        <r>
          <rPr>
            <b/>
            <sz val="9"/>
            <color indexed="81"/>
            <rFont val="Tahoma"/>
            <family val="2"/>
          </rPr>
          <t>2.5A is Max limit per R5KMTRM Run</t>
        </r>
        <r>
          <rPr>
            <sz val="9"/>
            <color indexed="81"/>
            <rFont val="Tahoma"/>
            <family val="2"/>
          </rPr>
          <t xml:space="preserve">
</t>
        </r>
      </text>
    </comment>
    <comment ref="Y19" authorId="1" shapeId="0" xr:uid="{00000000-0006-0000-0900-00000F000000}">
      <text>
        <r>
          <rPr>
            <b/>
            <sz val="9"/>
            <color indexed="81"/>
            <rFont val="Tahoma"/>
            <family val="2"/>
          </rPr>
          <t xml:space="preserve">2.5A is Max limit per R5KMTRM Run
</t>
        </r>
      </text>
    </comment>
    <comment ref="Z19" authorId="1" shapeId="0" xr:uid="{00000000-0006-0000-0900-000010000000}">
      <text>
        <r>
          <rPr>
            <b/>
            <sz val="9"/>
            <color indexed="81"/>
            <rFont val="Tahoma"/>
            <family val="2"/>
          </rPr>
          <t xml:space="preserve">2.5A is Max limit per R5KMTRM Run
</t>
        </r>
      </text>
    </comment>
    <comment ref="X20" authorId="0" shapeId="0" xr:uid="{00000000-0006-0000-0900-000011000000}">
      <text>
        <r>
          <rPr>
            <b/>
            <sz val="8"/>
            <color indexed="81"/>
            <rFont val="Tahoma"/>
            <family val="2"/>
          </rPr>
          <t>This is the leftmost set of power terminals on the R5KMPR15.  See "Notes" worksheet for a picture.</t>
        </r>
      </text>
    </comment>
    <comment ref="Y20" authorId="0" shapeId="0" xr:uid="{00000000-0006-0000-0900-000012000000}">
      <text>
        <r>
          <rPr>
            <b/>
            <sz val="8"/>
            <color indexed="81"/>
            <rFont val="Tahoma"/>
            <family val="2"/>
          </rPr>
          <t>This is the middle set of power terminals on the R5KMPR15.  See "Notes" worksheet for a picture.</t>
        </r>
      </text>
    </comment>
    <comment ref="Z20" authorId="0" shapeId="0" xr:uid="{00000000-0006-0000-0900-000013000000}">
      <text>
        <r>
          <rPr>
            <b/>
            <sz val="8"/>
            <color indexed="81"/>
            <rFont val="Tahoma"/>
            <family val="2"/>
          </rPr>
          <t>This is the rightmost set of power terminals on the R5KMPR15.  See "Notes" worksheet for a picture.</t>
        </r>
      </text>
    </comment>
    <comment ref="X23" authorId="0" shapeId="0" xr:uid="{00000000-0006-0000-0900-000014000000}">
      <text>
        <r>
          <rPr>
            <b/>
            <sz val="8"/>
            <color indexed="81"/>
            <rFont val="Tahoma"/>
            <family val="2"/>
          </rPr>
          <t>OK = Run is properly configured.
Page Limit = Run not within 400 feet or more than 16 nodes.
Over 2.5A = Beyond power supply run limit of 2.5A.
Over Limit = Beyond power supply 4.65A total limit.</t>
        </r>
        <r>
          <rPr>
            <sz val="8"/>
            <color indexed="81"/>
            <rFont val="Tahoma"/>
            <family val="2"/>
          </rPr>
          <t xml:space="preserve">
</t>
        </r>
      </text>
    </comment>
    <comment ref="Y23" authorId="0" shapeId="0" xr:uid="{00000000-0006-0000-0900-000015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Z23" authorId="0" shapeId="0" xr:uid="{00000000-0006-0000-0900-000016000000}">
      <text>
        <r>
          <rPr>
            <b/>
            <sz val="8"/>
            <color indexed="81"/>
            <rFont val="Tahoma"/>
            <family val="2"/>
          </rPr>
          <t>OK = Run is properly configured.
Page Limit = Run not within 122 meters or more than 16 nodes.
Over 2.5A = Beyond power supply run limit of 2.5A.
Over Limit = Beyond power supply 4.65A total limit.</t>
        </r>
        <r>
          <rPr>
            <sz val="8"/>
            <color indexed="81"/>
            <rFont val="Tahoma"/>
            <family val="2"/>
          </rPr>
          <t xml:space="preserve">
</t>
        </r>
      </text>
    </comment>
    <comment ref="A25" authorId="0" shapeId="0" xr:uid="{00000000-0006-0000-0900-000017000000}">
      <text>
        <r>
          <rPr>
            <b/>
            <sz val="8"/>
            <color indexed="81"/>
            <rFont val="Tahoma"/>
            <family val="2"/>
          </rPr>
          <t>A "Run" is set of power terminals on the R5KMPR15.  See "Notes" worksheet for a picture.</t>
        </r>
        <r>
          <rPr>
            <sz val="8"/>
            <color indexed="81"/>
            <rFont val="Tahoma"/>
            <family val="2"/>
          </rPr>
          <t xml:space="preserve">
</t>
        </r>
      </text>
    </comment>
    <comment ref="B25" authorId="0" shapeId="0" xr:uid="{00000000-0006-0000-0900-000018000000}">
      <text>
        <r>
          <rPr>
            <b/>
            <sz val="8"/>
            <color indexed="81"/>
            <rFont val="Tahoma"/>
            <family val="2"/>
          </rPr>
          <t>A "Node" is a corridor light or domeless controller wired in series with other nodes on a single run.</t>
        </r>
        <r>
          <rPr>
            <sz val="8"/>
            <color indexed="81"/>
            <rFont val="Tahoma"/>
            <family val="2"/>
          </rPr>
          <t xml:space="preserve">
</t>
        </r>
      </text>
    </comment>
    <comment ref="C25" authorId="0" shapeId="0" xr:uid="{00000000-0006-0000-0900-000019000000}">
      <text>
        <r>
          <rPr>
            <b/>
            <sz val="8"/>
            <color indexed="81"/>
            <rFont val="Tahoma"/>
            <family val="2"/>
          </rPr>
          <t>Select a model from the drop down list of the cells below.</t>
        </r>
        <r>
          <rPr>
            <sz val="8"/>
            <color indexed="81"/>
            <rFont val="Tahoma"/>
            <family val="2"/>
          </rPr>
          <t xml:space="preserve">
</t>
        </r>
      </text>
    </comment>
    <comment ref="D25" authorId="0" shapeId="0" xr:uid="{00000000-0006-0000-0900-00001A000000}">
      <text>
        <r>
          <rPr>
            <b/>
            <sz val="8"/>
            <color indexed="81"/>
            <rFont val="Tahoma"/>
            <family val="2"/>
          </rPr>
          <t>For Corridor Lights, enter the length of the cable from the device to the previous device.</t>
        </r>
        <r>
          <rPr>
            <sz val="8"/>
            <color indexed="81"/>
            <rFont val="Tahoma"/>
            <family val="2"/>
          </rPr>
          <t xml:space="preserve">
</t>
        </r>
      </text>
    </comment>
    <comment ref="E25" authorId="0" shapeId="0" xr:uid="{00000000-0006-0000-0900-00001B000000}">
      <text>
        <r>
          <rPr>
            <b/>
            <sz val="8"/>
            <color indexed="81"/>
            <rFont val="Tahoma"/>
            <family val="2"/>
          </rPr>
          <t>Enhanced stations have lighting control capabilities.
R5KPS1EA
R5KPD2EA
R4K13VA
R4K16LV
R4K23VA
R4K25LV</t>
        </r>
        <r>
          <rPr>
            <sz val="8"/>
            <color indexed="81"/>
            <rFont val="Tahoma"/>
            <family val="2"/>
          </rPr>
          <t xml:space="preserve">
</t>
        </r>
        <r>
          <rPr>
            <b/>
            <sz val="8"/>
            <color indexed="81"/>
            <rFont val="Tahoma"/>
            <family val="2"/>
          </rPr>
          <t>R4K17V</t>
        </r>
      </text>
    </comment>
    <comment ref="F25" authorId="0" shapeId="0" xr:uid="{00000000-0006-0000-0900-00001C000000}">
      <text>
        <r>
          <rPr>
            <b/>
            <sz val="8"/>
            <color indexed="81"/>
            <rFont val="Tahoma"/>
            <family val="2"/>
          </rPr>
          <t>R4KFB1
Each Feature bed interface draws 75mA.  They are limited to 2 per room.</t>
        </r>
        <r>
          <rPr>
            <sz val="8"/>
            <color indexed="81"/>
            <rFont val="Tahoma"/>
            <family val="2"/>
          </rPr>
          <t xml:space="preserve">
</t>
        </r>
      </text>
    </comment>
    <comment ref="G25" authorId="0" shapeId="0" xr:uid="{00000000-0006-0000-0900-00001D000000}">
      <text>
        <r>
          <rPr>
            <b/>
            <sz val="8"/>
            <color indexed="81"/>
            <rFont val="Tahoma"/>
            <family val="2"/>
          </rPr>
          <t>Each R4KFAM draws 30mA. They are limited to 6 per corridor light or 16 per 16 pt controller.</t>
        </r>
        <r>
          <rPr>
            <sz val="8"/>
            <color indexed="81"/>
            <rFont val="Tahoma"/>
            <family val="2"/>
          </rPr>
          <t xml:space="preserve">
</t>
        </r>
      </text>
    </comment>
    <comment ref="H25" authorId="0" shapeId="0" xr:uid="{00000000-0006-0000-0900-00001E000000}">
      <text>
        <r>
          <rPr>
            <b/>
            <sz val="8"/>
            <color indexed="81"/>
            <rFont val="Tahoma"/>
            <family val="2"/>
          </rPr>
          <t xml:space="preserve">Because zone lights are on more often, this check-box will double the loading percentage for this device.
</t>
        </r>
        <r>
          <rPr>
            <sz val="8"/>
            <color indexed="81"/>
            <rFont val="Tahoma"/>
            <family val="2"/>
          </rPr>
          <t xml:space="preserve">
</t>
        </r>
      </text>
    </comment>
    <comment ref="R25" authorId="0" shapeId="0" xr:uid="{00000000-0006-0000-0900-00001F000000}">
      <text>
        <r>
          <rPr>
            <b/>
            <sz val="8"/>
            <color indexed="81"/>
            <rFont val="Tahoma"/>
            <family val="2"/>
          </rPr>
          <t>Total current for this device and its options (i.e. audio paging)</t>
        </r>
        <r>
          <rPr>
            <sz val="8"/>
            <color indexed="81"/>
            <rFont val="Tahoma"/>
            <family val="2"/>
          </rPr>
          <t xml:space="preserve">
</t>
        </r>
      </text>
    </comment>
    <comment ref="S25" authorId="2" shapeId="0" xr:uid="{00000000-0006-0000-0900-000020000000}">
      <text>
        <r>
          <rPr>
            <b/>
            <sz val="8"/>
            <color indexed="81"/>
            <rFont val="Tahoma"/>
            <family val="2"/>
          </rPr>
          <t>Loading current for the rest of the device on the power run.</t>
        </r>
        <r>
          <rPr>
            <sz val="8"/>
            <color indexed="81"/>
            <rFont val="Tahoma"/>
            <family val="2"/>
          </rPr>
          <t xml:space="preserve">
</t>
        </r>
      </text>
    </comment>
    <comment ref="T25" authorId="0" shapeId="0" xr:uid="{00000000-0006-0000-0900-000021000000}">
      <text>
        <r>
          <rPr>
            <b/>
            <sz val="8"/>
            <color indexed="81"/>
            <rFont val="Tahoma"/>
            <family val="2"/>
          </rPr>
          <t>Select the gauge of power cable used. 2 pair CAT-5 is default.</t>
        </r>
        <r>
          <rPr>
            <sz val="8"/>
            <color indexed="81"/>
            <rFont val="Tahoma"/>
            <family val="2"/>
          </rPr>
          <t xml:space="preserve">
</t>
        </r>
      </text>
    </comment>
    <comment ref="U25" authorId="0" shapeId="0" xr:uid="{00000000-0006-0000-0900-000022000000}">
      <text>
        <r>
          <rPr>
            <b/>
            <sz val="8"/>
            <color indexed="81"/>
            <rFont val="Tahoma"/>
            <family val="2"/>
          </rPr>
          <t>This voltage can be verified by measuring the voltage at the device with a digital volt meter.</t>
        </r>
        <r>
          <rPr>
            <sz val="8"/>
            <color indexed="81"/>
            <rFont val="Tahoma"/>
            <family val="2"/>
          </rPr>
          <t xml:space="preserve">
</t>
        </r>
      </text>
    </comment>
    <comment ref="V25" authorId="0" shapeId="0" xr:uid="{00000000-0006-0000-0900-000023000000}">
      <text>
        <r>
          <rPr>
            <b/>
            <sz val="8"/>
            <color indexed="81"/>
            <rFont val="Tahoma"/>
            <family val="2"/>
          </rPr>
          <t>This will give an indication whether or not this device will work.  "No" means the device will not have enough voltage.  "Over Limit" means the power supply is over its 4.65A limit.</t>
        </r>
        <r>
          <rPr>
            <sz val="8"/>
            <color indexed="81"/>
            <rFont val="Tahoma"/>
            <family val="2"/>
          </rPr>
          <t xml:space="preserve">
</t>
        </r>
      </text>
    </comment>
    <comment ref="X27" authorId="3" shapeId="0" xr:uid="{00000000-0006-0000-0900-000024000000}">
      <text>
        <r>
          <rPr>
            <b/>
            <sz val="9"/>
            <color indexed="81"/>
            <rFont val="Tahoma"/>
            <family val="2"/>
          </rPr>
          <t>The Audio Paging checkbox calculates additional current drawn by each CL/DC. Each PA-25 should be on a separate supply.</t>
        </r>
      </text>
    </comment>
    <comment ref="Y27" authorId="3" shapeId="0" xr:uid="{00000000-0006-0000-0900-000025000000}">
      <text>
        <r>
          <rPr>
            <b/>
            <sz val="9"/>
            <color indexed="81"/>
            <rFont val="Tahoma"/>
            <family val="2"/>
          </rPr>
          <t>The Audio Paging checkbox calculates additional current drawn by each CL/DC. Each PA-25 should be on a separate supply.</t>
        </r>
      </text>
    </comment>
    <comment ref="X28" authorId="3" shapeId="0" xr:uid="{00000000-0006-0000-0900-000026000000}">
      <text>
        <r>
          <rPr>
            <b/>
            <sz val="9"/>
            <color indexed="81"/>
            <rFont val="Tahoma"/>
            <family val="2"/>
          </rPr>
          <t>The Audio Paging checkbox calculates additional current drawn by each CL/DC. Each PA-25 should be on a separate supply.</t>
        </r>
      </text>
    </comment>
    <comment ref="Y28" authorId="3" shapeId="0" xr:uid="{00000000-0006-0000-0900-000027000000}">
      <text>
        <r>
          <rPr>
            <b/>
            <sz val="9"/>
            <color indexed="81"/>
            <rFont val="Tahoma"/>
            <family val="2"/>
          </rPr>
          <t>The Audio Paging checkbox calculates additional current drawn by each CL/DC. Each PA-25 should be on a separate supply.</t>
        </r>
      </text>
    </comment>
    <comment ref="X29" authorId="0" shapeId="0" xr:uid="{00000000-0006-0000-0900-000028000000}">
      <text>
        <r>
          <rPr>
            <b/>
            <sz val="8"/>
            <color indexed="81"/>
            <rFont val="Tahoma"/>
            <family val="2"/>
          </rPr>
          <t>Loading refers to the maximum percentage of calls estimated at the busiest point.</t>
        </r>
        <r>
          <rPr>
            <sz val="8"/>
            <color indexed="81"/>
            <rFont val="Tahoma"/>
            <family val="2"/>
          </rPr>
          <t xml:space="preserve">
</t>
        </r>
      </text>
    </comment>
  </commentList>
</comments>
</file>

<file path=xl/sharedStrings.xml><?xml version="1.0" encoding="utf-8"?>
<sst xmlns="http://schemas.openxmlformats.org/spreadsheetml/2006/main" count="5722" uniqueCount="322">
  <si>
    <t>Device Model</t>
  </si>
  <si>
    <r>
      <t xml:space="preserve">Device 
Current (mA)      </t>
    </r>
    <r>
      <rPr>
        <b/>
        <u/>
        <sz val="9"/>
        <color indexed="48"/>
        <rFont val="Arial"/>
        <family val="2"/>
      </rPr>
      <t>RAW</t>
    </r>
  </si>
  <si>
    <t>Device 
Current (mA)      Staff Reg Effect</t>
  </si>
  <si>
    <t>Device 
Current (mA) Loading Effect</t>
  </si>
  <si>
    <t>Voltage at
Node (V)</t>
  </si>
  <si>
    <t>Will Node
Work</t>
  </si>
  <si>
    <t>Available Supply Current</t>
  </si>
  <si>
    <t>Paging</t>
  </si>
  <si>
    <t>R4KFB1</t>
  </si>
  <si>
    <t>Zone</t>
  </si>
  <si>
    <t>Idle</t>
  </si>
  <si>
    <t>Enhanced</t>
  </si>
  <si>
    <t>Loading</t>
  </si>
  <si>
    <t>Staff Reg</t>
  </si>
  <si>
    <t>CLAR4</t>
  </si>
  <si>
    <t>CLA214D</t>
  </si>
  <si>
    <t>Duty Corridor Light</t>
  </si>
  <si>
    <t>CLA222</t>
  </si>
  <si>
    <t>2-bulb Audio Corridor Light</t>
  </si>
  <si>
    <t>CLA222w/CLAR4</t>
  </si>
  <si>
    <t>2-bulb Audio Corridor Light with CLAR4</t>
  </si>
  <si>
    <t>CLA244</t>
  </si>
  <si>
    <t>4-bulb Audio Corridor Light</t>
  </si>
  <si>
    <t>CLA244w/CLAR4</t>
  </si>
  <si>
    <t>4-bulb Audio Corridor Light with CLAR4</t>
  </si>
  <si>
    <t/>
  </si>
  <si>
    <t>CLV122</t>
  </si>
  <si>
    <t>2-bulb Visual Corridor Light</t>
  </si>
  <si>
    <t>CLV144</t>
  </si>
  <si>
    <t>4-bulb Visual Corridor Light</t>
  </si>
  <si>
    <t>DCA200</t>
  </si>
  <si>
    <t>Domeless Controller Audio - 6 pts.</t>
  </si>
  <si>
    <t>Corridor Lights &amp; Domeless Controllers</t>
  </si>
  <si>
    <t>DCA200w/CLAR4</t>
  </si>
  <si>
    <t>Domeless Controller Audio - 6 pts with CLAR4</t>
  </si>
  <si>
    <t>DCA200w/OUT4S</t>
  </si>
  <si>
    <t>Domeless Controller Audio - 6 pts with R4KOUT4S</t>
  </si>
  <si>
    <t>DCA200w/OUT4S&amp;CLAR4</t>
  </si>
  <si>
    <t>Domeless Controller Audio - 6 pts with R4KOUT4S and CLAR4</t>
  </si>
  <si>
    <t>DCA214D</t>
  </si>
  <si>
    <t>Duty Domeless Controller</t>
  </si>
  <si>
    <t>DCA216</t>
  </si>
  <si>
    <t>Domeless Controller Audio - 16 pts.</t>
  </si>
  <si>
    <t>DCA216w/CLAR4</t>
  </si>
  <si>
    <t>Domeless Controller Audio -16 pts with CLAR4</t>
  </si>
  <si>
    <t>DCV100</t>
  </si>
  <si>
    <t>Domeless Controller Visual - 6 pts.</t>
  </si>
  <si>
    <t>DCV100w/OUT4R</t>
  </si>
  <si>
    <t>Domeless Controller Visual - 6 pts with R4KOUT4R</t>
  </si>
  <si>
    <t>DCV116</t>
  </si>
  <si>
    <t>Domeless Controller Visual - 16 pts.</t>
  </si>
  <si>
    <t>Annunciate Panel</t>
  </si>
  <si>
    <t>Marquee Controller</t>
  </si>
  <si>
    <t>R4KPA25</t>
  </si>
  <si>
    <t>25W Paging Amp</t>
  </si>
  <si>
    <t>Number of R4KFB1s in room</t>
  </si>
  <si>
    <t>Number of Enhanced Stations in room</t>
  </si>
  <si>
    <r>
      <t>i</t>
    </r>
    <r>
      <rPr>
        <b/>
        <sz val="9"/>
        <color indexed="57"/>
        <rFont val="Arial"/>
        <family val="2"/>
      </rPr>
      <t xml:space="preserve">      Fill in the data in the yellow cells     </t>
    </r>
    <r>
      <rPr>
        <b/>
        <sz val="9"/>
        <color indexed="57"/>
        <rFont val="Wingdings 3"/>
        <family val="1"/>
        <charset val="2"/>
      </rPr>
      <t></t>
    </r>
  </si>
  <si>
    <r>
      <t>i</t>
    </r>
    <r>
      <rPr>
        <b/>
        <sz val="9"/>
        <color indexed="48"/>
        <rFont val="Arial"/>
        <family val="2"/>
      </rPr>
      <t>Fill in the data in the yellow cells</t>
    </r>
    <r>
      <rPr>
        <b/>
        <sz val="9"/>
        <color indexed="48"/>
        <rFont val="Wingdings 3"/>
        <family val="1"/>
        <charset val="2"/>
      </rPr>
      <t></t>
    </r>
  </si>
  <si>
    <r>
      <t xml:space="preserve"> </t>
    </r>
    <r>
      <rPr>
        <sz val="10"/>
        <color indexed="19"/>
        <rFont val="Arial"/>
        <family val="2"/>
      </rPr>
      <t>Options</t>
    </r>
    <r>
      <rPr>
        <sz val="10"/>
        <color indexed="19"/>
        <rFont val="Wingdings 3"/>
        <family val="1"/>
        <charset val="2"/>
      </rPr>
      <t xml:space="preserve"> </t>
    </r>
  </si>
  <si>
    <t>Cumulative Supply Current</t>
  </si>
  <si>
    <t>Stations</t>
  </si>
  <si>
    <t>Corridor Light/Domeless Controllers</t>
  </si>
  <si>
    <t>Network and Control Equipment</t>
  </si>
  <si>
    <t>HSS400</t>
  </si>
  <si>
    <t>R4K11V</t>
  </si>
  <si>
    <t>R4K12A</t>
  </si>
  <si>
    <t>R4K13VA</t>
  </si>
  <si>
    <t>R4K14SA</t>
  </si>
  <si>
    <t>R4K16LV</t>
  </si>
  <si>
    <t>R4K21V</t>
  </si>
  <si>
    <t>R4K22A</t>
  </si>
  <si>
    <t>R4K23VA</t>
  </si>
  <si>
    <t>R4KCB10</t>
  </si>
  <si>
    <t>R4KCB12</t>
  </si>
  <si>
    <t>R4KCNCL</t>
  </si>
  <si>
    <t>R4KDLC2</t>
  </si>
  <si>
    <t>R4KDY</t>
  </si>
  <si>
    <t>R4KESR</t>
  </si>
  <si>
    <t>R4KMST</t>
  </si>
  <si>
    <t>R4KPB11</t>
  </si>
  <si>
    <t>R4KPB22</t>
  </si>
  <si>
    <t>R4KPC10</t>
  </si>
  <si>
    <t>R4KRA1</t>
  </si>
  <si>
    <t>R4KSLC1</t>
  </si>
  <si>
    <t>R4KSR1</t>
  </si>
  <si>
    <t>R4KSS</t>
  </si>
  <si>
    <t>High Security Bed Station</t>
  </si>
  <si>
    <t>High Security Staff Station</t>
  </si>
  <si>
    <t>Single Bed Visual Station</t>
  </si>
  <si>
    <t>Single Bed Audio Station</t>
  </si>
  <si>
    <t>Single Bed Enhanced Audio Station</t>
  </si>
  <si>
    <t>Staff Assist Bed Station</t>
  </si>
  <si>
    <t>Single Bed Enhanced Visual Station</t>
  </si>
  <si>
    <t>Dual Bed Visual Station</t>
  </si>
  <si>
    <t>Dual Bed Audio Station</t>
  </si>
  <si>
    <t>Dual Bed Enhanced Audio Station</t>
  </si>
  <si>
    <t>Code Station</t>
  </si>
  <si>
    <t>Code Station w/Timer</t>
  </si>
  <si>
    <t>Cancel Station</t>
  </si>
  <si>
    <t>Dual Lighting Controller</t>
  </si>
  <si>
    <t>Duty Station</t>
  </si>
  <si>
    <t>Emergency Staff Reg. Station</t>
  </si>
  <si>
    <t>Feature Bed Interface</t>
  </si>
  <si>
    <t>Marquee Speaker</t>
  </si>
  <si>
    <t>Push For Help Station</t>
  </si>
  <si>
    <t>Dual Push Button Station</t>
  </si>
  <si>
    <t>Pull Cord Station</t>
  </si>
  <si>
    <t>Residence Assist Station</t>
  </si>
  <si>
    <t>Single Lighting Controller</t>
  </si>
  <si>
    <t>Staff Registration Station</t>
  </si>
  <si>
    <t>Staff Station</t>
  </si>
  <si>
    <t>R4KOUT4R</t>
  </si>
  <si>
    <t>R4KOUT4S</t>
  </si>
  <si>
    <t>Corridor Light Audio Relay Add-on</t>
  </si>
  <si>
    <t>4 Bulb Audio Corridor Light</t>
  </si>
  <si>
    <t>2 Bulb Audio Corridor Light</t>
  </si>
  <si>
    <t>6 Point Audio Domeless Controller</t>
  </si>
  <si>
    <t>Audio Output Controller</t>
  </si>
  <si>
    <t>4 Bulb Visual Corridor Light</t>
  </si>
  <si>
    <t>2 Bulb Visual Corridor Light</t>
  </si>
  <si>
    <t>16 Point Domeless Controller</t>
  </si>
  <si>
    <t>Visual Output Controller</t>
  </si>
  <si>
    <t>6 Point Visual Domeless Controller</t>
  </si>
  <si>
    <t>Annunciator Panel</t>
  </si>
  <si>
    <t>Number Per System</t>
  </si>
  <si>
    <t>Total Draw Per System</t>
  </si>
  <si>
    <t>R4KPR400 Power Supplies Required</t>
  </si>
  <si>
    <t>HSS401</t>
  </si>
  <si>
    <t>Run</t>
  </si>
  <si>
    <t>Node #</t>
  </si>
  <si>
    <t>Consoles and Annunciators</t>
  </si>
  <si>
    <t>Run 1</t>
  </si>
  <si>
    <t>Run 2</t>
  </si>
  <si>
    <t>Console Cluster Additional Power</t>
  </si>
  <si>
    <t>Enter Cost</t>
  </si>
  <si>
    <t>Subtotal</t>
  </si>
  <si>
    <t>Total</t>
  </si>
  <si>
    <t>Check if CL is a Zone Light</t>
  </si>
  <si>
    <t>2.5A MAX</t>
  </si>
  <si>
    <t>Run 3</t>
  </si>
  <si>
    <t>2.5A Max</t>
  </si>
  <si>
    <t>Site Name</t>
  </si>
  <si>
    <t>HSS433</t>
  </si>
  <si>
    <t>High Security Push Button Station</t>
  </si>
  <si>
    <t>R4K12AHZ</t>
  </si>
  <si>
    <t>Horizontal Single Bed Audio Station</t>
  </si>
  <si>
    <t>R4K13VAHZ</t>
  </si>
  <si>
    <t xml:space="preserve"> Horiz. Single Bed Enhanced Audio Stn</t>
  </si>
  <si>
    <t>R4KFAM</t>
  </si>
  <si>
    <t>Fire/Auxiliary Module</t>
  </si>
  <si>
    <t>R4KPB44</t>
  </si>
  <si>
    <t>Four Button Station</t>
  </si>
  <si>
    <t>R4KTVR1</t>
  </si>
  <si>
    <t>Number of R4KFAMs in room</t>
  </si>
  <si>
    <t>Total K-Bus Length Used</t>
  </si>
  <si>
    <t>Power Cable Gauge</t>
  </si>
  <si>
    <t>Wire Gauge Resistance</t>
  </si>
  <si>
    <t>12 AWG</t>
  </si>
  <si>
    <t>14 AWG</t>
  </si>
  <si>
    <t>16 AWG</t>
  </si>
  <si>
    <t>AWG</t>
  </si>
  <si>
    <t>Additional 
Current (mA) R4KFB1 Effect</t>
  </si>
  <si>
    <t>Additional 
Current (mA)  R4KFAM</t>
  </si>
  <si>
    <t>Additional 
Current (mA)  Zone Effect</t>
  </si>
  <si>
    <t>Additional 
Current (mA) Paging Effect</t>
  </si>
  <si>
    <t>Additional 
Current (mA)      Staff Reg Effect</t>
  </si>
  <si>
    <t>Additional 
Current (mA) Loading Effect</t>
  </si>
  <si>
    <t>Additional 
Current (mA) Enhanced Effect</t>
  </si>
  <si>
    <t>Device Current (mA)</t>
  </si>
  <si>
    <t>Rest of the Run Current (mA)</t>
  </si>
  <si>
    <t>(mA)</t>
  </si>
  <si>
    <t>1a</t>
  </si>
  <si>
    <t>2a</t>
  </si>
  <si>
    <t>3a</t>
  </si>
  <si>
    <t>1b</t>
  </si>
  <si>
    <t>2b</t>
  </si>
  <si>
    <t>3b</t>
  </si>
  <si>
    <t>1c</t>
  </si>
  <si>
    <t>2c</t>
  </si>
  <si>
    <t>3c</t>
  </si>
  <si>
    <t>1d</t>
  </si>
  <si>
    <t>2d</t>
  </si>
  <si>
    <t>3d</t>
  </si>
  <si>
    <t>1e</t>
  </si>
  <si>
    <t>2e</t>
  </si>
  <si>
    <t>3e</t>
  </si>
  <si>
    <t xml:space="preserve">For further notes please refer to the manual                                 </t>
  </si>
  <si>
    <t>Single power supply example</t>
  </si>
  <si>
    <t>In addition, the utility provides a "pre-sale" power supply estimate worksheet. This can be used to help you  estimate the number of power supplies a site will need. The calculations are conservative to reserve room for additions in the future when detailed configurations are completed.</t>
  </si>
  <si>
    <t>R4KPB23</t>
  </si>
  <si>
    <t>SLIM Dual Push Button Station</t>
  </si>
  <si>
    <t>R4KSAR</t>
  </si>
  <si>
    <t>SLIM Dual Push w-Staff Reg Station</t>
  </si>
  <si>
    <t>R4KPC11</t>
  </si>
  <si>
    <t>SLIM Pull Cord Station</t>
  </si>
  <si>
    <t>R4KCB13</t>
  </si>
  <si>
    <t>SLIM Code Station w/Timer</t>
  </si>
  <si>
    <t>R4KPB12</t>
  </si>
  <si>
    <t>SLIM Push For Help Station</t>
  </si>
  <si>
    <t>R4KDTY2</t>
  </si>
  <si>
    <t>SLIM Duty Station</t>
  </si>
  <si>
    <t>SLIM Single Bed Enhanced Audio St</t>
  </si>
  <si>
    <t>R4K2JACK</t>
  </si>
  <si>
    <t>SLIM Dual 1/4" Jack Audio Station</t>
  </si>
  <si>
    <t>R4K15V</t>
  </si>
  <si>
    <t>SLIM 1/4" Jack Button Station</t>
  </si>
  <si>
    <t>R4K17V</t>
  </si>
  <si>
    <t>ohms/m</t>
  </si>
  <si>
    <t>Cable
Length (m)</t>
  </si>
  <si>
    <t>(m)</t>
  </si>
  <si>
    <t>R5KPS1V</t>
  </si>
  <si>
    <t>R5KPB4</t>
  </si>
  <si>
    <t>R5KPD2EA</t>
  </si>
  <si>
    <t>R5KPS1EA</t>
  </si>
  <si>
    <t>R5KPD2A</t>
  </si>
  <si>
    <t>R5KPS1A</t>
  </si>
  <si>
    <t>R5KSSTF</t>
  </si>
  <si>
    <t>R5KSDTY</t>
  </si>
  <si>
    <t>R5KPS1LCA</t>
  </si>
  <si>
    <t>Responder 5k Single Pat Visual</t>
  </si>
  <si>
    <t>Responder 5k Four Button St</t>
  </si>
  <si>
    <t>Responder 5k Enhanced Dual Audio Patient Station</t>
  </si>
  <si>
    <t>Responder 5k Enhanced Single Audio Patient Station</t>
  </si>
  <si>
    <t>Responder 5k Dual Audio Patient Station</t>
  </si>
  <si>
    <t>Responder 5k Single Audio Patient Station</t>
  </si>
  <si>
    <t>Responder 5k Staff Station</t>
  </si>
  <si>
    <t>Responder 5k Duty Station</t>
  </si>
  <si>
    <t>Responder 5k Single Audio Patient Station with Button and Light Control</t>
  </si>
  <si>
    <t>R5KCL546</t>
  </si>
  <si>
    <t>R5KCL516</t>
  </si>
  <si>
    <t>R5KCL506</t>
  </si>
  <si>
    <t>R5KDC06</t>
  </si>
  <si>
    <t>R5KDC016</t>
  </si>
  <si>
    <t>R5KDC16D</t>
  </si>
  <si>
    <t>CL 6 stations</t>
  </si>
  <si>
    <t>Domeless 6 stations</t>
  </si>
  <si>
    <t>Domeless 16 stations</t>
  </si>
  <si>
    <t>Domeless Duty 1 Audio 6 stations</t>
  </si>
  <si>
    <t>CL 4 audio 6 stations</t>
  </si>
  <si>
    <t>Domeless 4 audio 6 stations</t>
  </si>
  <si>
    <t>CL 1 audio 6 stations</t>
  </si>
  <si>
    <t>R5KMPR15 Power Supplies Required</t>
  </si>
  <si>
    <t>R4KANNV2</t>
  </si>
  <si>
    <t>R4KMQCV2</t>
  </si>
  <si>
    <t>Number of R4KANNV2s Wired in Series With This R4KANNV2</t>
  </si>
  <si>
    <t>5-bulb 4 Audio Corridor Light</t>
  </si>
  <si>
    <t>R5KDC46</t>
  </si>
  <si>
    <t>5-bulb Audio Corridor Light</t>
  </si>
  <si>
    <t>5-bulb Visual Corridor Light</t>
  </si>
  <si>
    <t>Domeless Controller 4 Audio - 6 total pts.</t>
  </si>
  <si>
    <t>Domeless Controller Visual - 6 pts with R5KDCRC4</t>
  </si>
  <si>
    <t>R5KDC46w/DCRCS4</t>
  </si>
  <si>
    <t>R5KDC06w/DCRC4</t>
  </si>
  <si>
    <t>Domeless Controller 4 Audio - 6 total pts with R5KDCRCS4</t>
  </si>
  <si>
    <t>CLA246</t>
  </si>
  <si>
    <t>CLA246w/CLAR46</t>
  </si>
  <si>
    <t>4.65A MAX</t>
  </si>
  <si>
    <t>Digital TV Isolation Module</t>
  </si>
  <si>
    <t>CLAR46</t>
  </si>
  <si>
    <t>Unit Converter</t>
  </si>
  <si>
    <t>From</t>
  </si>
  <si>
    <t>To</t>
  </si>
  <si>
    <t>Length</t>
  </si>
  <si>
    <t>feet</t>
  </si>
  <si>
    <t>Current</t>
  </si>
  <si>
    <t>meters(m)</t>
  </si>
  <si>
    <t>yards</t>
  </si>
  <si>
    <t>amps(A)</t>
  </si>
  <si>
    <t>milliamps(mA)</t>
  </si>
  <si>
    <t>Standard K-Bus Run</t>
  </si>
  <si>
    <t>Remote Power Run</t>
  </si>
  <si>
    <t>CAT5 (24 AWG, 2pr)</t>
  </si>
  <si>
    <t>CAT6 (23 AWG, 2pr)</t>
  </si>
  <si>
    <t>*4pr assumes all 4 pairs will be used for power. Remote power runs require an R4KKBSP for powering K-Bus devices.</t>
  </si>
  <si>
    <t>*CAT5 (24 AWG, 4pr)</t>
  </si>
  <si>
    <t>*CAT6 (23 AWG, 4pr)</t>
  </si>
  <si>
    <t>Wire Resistance (ohm/m)</t>
  </si>
  <si>
    <t>Responder 5000 Power Calculation Workbook</t>
  </si>
  <si>
    <t>KI-2907 - Responder 5000 Installation Guide</t>
  </si>
  <si>
    <t xml:space="preserve">This workbook should be used to assist you in planning the wiring of a Responder 5000 installation. </t>
  </si>
  <si>
    <t>Each worksheet (yellow tabs 1-20) helps you to determine the number of devices that can be powered by a single R5KMPR15 Power Supply based on device selection, cable length, and layout variables. Please keep in mind that the entire workbook including all tabs accounts for a complete Responder 5000 system with multiple R5KMSCs, R5KL2Ks and multiple R5KMPR15s. Certain, very large, configurations will require multiple instances of the workbook to account for all devices of the Nurse Call System.</t>
  </si>
  <si>
    <t xml:space="preserve">The spreadsheets assume runs 1, 2, and 3 are corridor lights runs wired in series from three (3) separate R5KMTRM runs. For parallel runs (when one (1) output of the supply powers two (2) R5KMTRMs runs), select 1-1e, 2-2e or 3-3e. See above image for sample runs. These runs are calculated as if they were parallel runs on an R5KMTRM.  R4KANNV2s and R4KMQCV2s are tracked separately from CLs but included on the same power supply.  Attention should be paid to the total current display for each run to stay within the power supply unit limits.
</t>
  </si>
  <si>
    <t>Remaining K-Bus Length (Meters)</t>
  </si>
  <si>
    <t>Responder Network Concentrator</t>
  </si>
  <si>
    <t>R5KMPR36 Power Supplies Required</t>
  </si>
  <si>
    <t>Grand Total (15V)</t>
  </si>
  <si>
    <t>Grand Total (36V)</t>
  </si>
  <si>
    <t>R5KCONS</t>
  </si>
  <si>
    <t>VOIP Console</t>
  </si>
  <si>
    <t>R5KMSC</t>
  </si>
  <si>
    <t>Main System Controller</t>
  </si>
  <si>
    <t>R5KM8PRT</t>
  </si>
  <si>
    <t xml:space="preserve">R5K 8 Port POE Ethernet Switch </t>
  </si>
  <si>
    <t>R5KL2KA</t>
  </si>
  <si>
    <t>L-Net to K-Bus Adapter</t>
  </si>
  <si>
    <t>Notes:</t>
  </si>
  <si>
    <t>It is assumed the R5KCONS is powered either via the R5KMSC or the R5KM8PRT.</t>
  </si>
  <si>
    <t>R4KANNV2 and R4KMQCV2</t>
  </si>
  <si>
    <r>
      <t>Head End &amp; Consoles</t>
    </r>
    <r>
      <rPr>
        <sz val="10"/>
        <rFont val="Arial"/>
        <family val="2"/>
      </rPr>
      <t xml:space="preserve"> (Direct runs only - no daisy chaining)</t>
    </r>
  </si>
  <si>
    <t>Device</t>
  </si>
  <si>
    <t>Power Supplies Required</t>
  </si>
  <si>
    <t>If the number of R5KCONS per system turns red, more R5KM8PRTs or R5KMSCs are needed.</t>
  </si>
  <si>
    <t>If the number of R5KL2KA per system turns red, more R5KMSCs are needed.</t>
  </si>
  <si>
    <t>R5KDCRC4</t>
  </si>
  <si>
    <t>Relay Output Controller</t>
  </si>
  <si>
    <t>Solid State Relay Output Controller</t>
  </si>
  <si>
    <t>Typ Power Draw (A)</t>
  </si>
  <si>
    <t>Power Draw (A)</t>
  </si>
  <si>
    <t>R5KM8PRT - Ethernet Switch</t>
  </si>
  <si>
    <t>R5KMSC - Main System Controller</t>
  </si>
  <si>
    <t>351010 - Responder Network Concentrator</t>
  </si>
  <si>
    <t>R5KCONS - VOIP Console</t>
  </si>
  <si>
    <t>R5KL2KA - L-Net to K-Bus Adapter</t>
  </si>
  <si>
    <t>It is assumed the uplink ports of the R5KM8PRT are only used to interconnect other R5KM8PRT switches.</t>
  </si>
  <si>
    <t>R5KMSC current is calculated with the above assumtions (doesn't match labeling). (2 - .328 + 4 x .130 = 2.192A)</t>
  </si>
  <si>
    <t>The R5KL2KA is powered by the L-NET via the R5KMSC. The R5KMSC only supplies power to 4 R5KL2KA units max.</t>
  </si>
  <si>
    <t>It is assumed that each R5KMSC will have an unused POE port for configuring with no downtime.</t>
  </si>
  <si>
    <t>It is assumed each R5KCONS is powered either via the R5KMSC or the R5KM8PRT.</t>
  </si>
  <si>
    <t>351006 - Fiber Optic Adapter Module</t>
  </si>
  <si>
    <t>Fiber Optic Adapter Module</t>
  </si>
  <si>
    <t>It is assumed 351006 is powered directly from a power supply, disregard the required supplies if powered via POE.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</si>
</sst>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quot;$&quot;#,##0.000"/>
    <numFmt numFmtId="166" formatCode="&quot;$&quot;#,##0.00"/>
    <numFmt numFmtId="167" formatCode="0.00000"/>
  </numFmts>
  <fonts count="53" x14ac:knownFonts="1">
    <font>
      <sz val="10"/>
      <name val="Arial"/>
    </font>
    <font>
      <sz val="10"/>
      <name val="Arial"/>
      <family val="2"/>
    </font>
    <font>
      <b/>
      <sz val="12"/>
      <name val="Arial"/>
      <family val="2"/>
    </font>
    <font>
      <b/>
      <sz val="10"/>
      <name val="Arial"/>
      <family val="2"/>
    </font>
    <font>
      <b/>
      <sz val="9"/>
      <name val="Arial"/>
      <family val="2"/>
    </font>
    <font>
      <b/>
      <sz val="9"/>
      <color indexed="48"/>
      <name val="Arial"/>
      <family val="2"/>
    </font>
    <font>
      <b/>
      <u/>
      <sz val="9"/>
      <color indexed="48"/>
      <name val="Arial"/>
      <family val="2"/>
    </font>
    <font>
      <b/>
      <sz val="10"/>
      <color indexed="12"/>
      <name val="Arial"/>
      <family val="2"/>
    </font>
    <font>
      <sz val="10"/>
      <name val="Arial"/>
      <family val="2"/>
    </font>
    <font>
      <sz val="10"/>
      <color indexed="43"/>
      <name val="Arial"/>
      <family val="2"/>
    </font>
    <font>
      <sz val="10"/>
      <color indexed="48"/>
      <name val="Arial"/>
      <family val="2"/>
    </font>
    <font>
      <sz val="8"/>
      <name val="Arial"/>
      <family val="2"/>
    </font>
    <font>
      <sz val="10"/>
      <color indexed="9"/>
      <name val="Arial"/>
      <family val="2"/>
    </font>
    <font>
      <b/>
      <sz val="10"/>
      <color indexed="9"/>
      <name val="Arial"/>
      <family val="2"/>
    </font>
    <font>
      <b/>
      <sz val="10"/>
      <name val="Arial"/>
      <family val="2"/>
    </font>
    <font>
      <sz val="10"/>
      <color indexed="43"/>
      <name val="Arial"/>
      <family val="2"/>
    </font>
    <font>
      <sz val="10"/>
      <color indexed="23"/>
      <name val="Arial"/>
      <family val="2"/>
    </font>
    <font>
      <b/>
      <sz val="8"/>
      <color indexed="81"/>
      <name val="Tahoma"/>
      <family val="2"/>
    </font>
    <font>
      <sz val="8"/>
      <color indexed="81"/>
      <name val="Tahoma"/>
      <family val="2"/>
    </font>
    <font>
      <b/>
      <sz val="10"/>
      <color indexed="17"/>
      <name val="Arial"/>
      <family val="2"/>
    </font>
    <font>
      <b/>
      <sz val="9"/>
      <color indexed="57"/>
      <name val="Wingdings 3"/>
      <family val="1"/>
      <charset val="2"/>
    </font>
    <font>
      <b/>
      <sz val="9"/>
      <color indexed="57"/>
      <name val="Arial"/>
      <family val="2"/>
    </font>
    <font>
      <b/>
      <sz val="9"/>
      <color indexed="48"/>
      <name val="Wingdings 3"/>
      <family val="1"/>
      <charset val="2"/>
    </font>
    <font>
      <sz val="10"/>
      <color indexed="19"/>
      <name val="Wingdings 3"/>
      <family val="1"/>
      <charset val="2"/>
    </font>
    <font>
      <sz val="10"/>
      <color indexed="19"/>
      <name val="Arial"/>
      <family val="2"/>
    </font>
    <font>
      <sz val="10"/>
      <name val="Times New Roman"/>
      <family val="1"/>
    </font>
    <font>
      <b/>
      <sz val="11"/>
      <color indexed="18"/>
      <name val="Arial"/>
      <family val="2"/>
    </font>
    <font>
      <b/>
      <sz val="10"/>
      <color indexed="18"/>
      <name val="Arial"/>
      <family val="2"/>
    </font>
    <font>
      <b/>
      <sz val="10"/>
      <color indexed="18"/>
      <name val="Arial"/>
      <family val="2"/>
    </font>
    <font>
      <b/>
      <sz val="20"/>
      <color indexed="16"/>
      <name val="Arial"/>
      <family val="2"/>
    </font>
    <font>
      <b/>
      <u/>
      <sz val="8"/>
      <color indexed="81"/>
      <name val="Tahoma"/>
      <family val="2"/>
    </font>
    <font>
      <b/>
      <sz val="10"/>
      <color indexed="16"/>
      <name val="Arial"/>
      <family val="2"/>
    </font>
    <font>
      <b/>
      <sz val="9"/>
      <name val="Arial"/>
      <family val="2"/>
    </font>
    <font>
      <b/>
      <sz val="8"/>
      <color indexed="17"/>
      <name val="Arial"/>
      <family val="2"/>
    </font>
    <font>
      <b/>
      <sz val="14"/>
      <color indexed="62"/>
      <name val="Arial"/>
      <family val="2"/>
    </font>
    <font>
      <b/>
      <sz val="12"/>
      <color indexed="10"/>
      <name val="Arial"/>
      <family val="2"/>
    </font>
    <font>
      <sz val="10"/>
      <color indexed="62"/>
      <name val="Arial"/>
      <family val="2"/>
    </font>
    <font>
      <b/>
      <sz val="10"/>
      <color indexed="23"/>
      <name val="Arial"/>
      <family val="2"/>
    </font>
    <font>
      <sz val="10"/>
      <color indexed="23"/>
      <name val="Arial"/>
      <family val="2"/>
    </font>
    <font>
      <b/>
      <sz val="12"/>
      <color indexed="48"/>
      <name val="Arial"/>
      <family val="2"/>
    </font>
    <font>
      <sz val="8"/>
      <name val="Arial"/>
      <family val="2"/>
    </font>
    <font>
      <b/>
      <sz val="11"/>
      <name val="Arial"/>
      <family val="2"/>
    </font>
    <font>
      <b/>
      <sz val="9"/>
      <color indexed="9"/>
      <name val="Arial"/>
      <family val="2"/>
    </font>
    <font>
      <sz val="10"/>
      <color indexed="9"/>
      <name val="Arial"/>
      <family val="2"/>
    </font>
    <font>
      <sz val="8"/>
      <color rgb="FF000000"/>
      <name val="Tahoma"/>
      <family val="2"/>
    </font>
    <font>
      <sz val="10"/>
      <color rgb="FF000000"/>
      <name val="Times New Roman"/>
      <family val="1"/>
    </font>
    <font>
      <sz val="11"/>
      <name val="Calibri"/>
      <family val="2"/>
    </font>
    <font>
      <sz val="9"/>
      <color indexed="81"/>
      <name val="Tahoma"/>
      <family val="2"/>
    </font>
    <font>
      <b/>
      <sz val="9"/>
      <color indexed="81"/>
      <name val="Tahoma"/>
      <family val="2"/>
    </font>
    <font>
      <b/>
      <sz val="9"/>
      <color rgb="FF008000"/>
      <name val="Arial"/>
      <family val="2"/>
    </font>
    <font>
      <b/>
      <sz val="8"/>
      <color rgb="FF008000"/>
      <name val="Arial"/>
      <family val="2"/>
    </font>
    <font>
      <sz val="9"/>
      <name val="Arial"/>
      <family val="2"/>
    </font>
    <font>
      <sz val="10"/>
      <color rgb="FFFF0000"/>
      <name val="Arial"/>
      <family val="2"/>
    </font>
  </fonts>
  <fills count="14">
    <fill>
      <patternFill patternType="none"/>
    </fill>
    <fill>
      <patternFill patternType="gray125"/>
    </fill>
    <fill>
      <patternFill patternType="solid">
        <fgColor indexed="23"/>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47"/>
        <bgColor indexed="64"/>
      </patternFill>
    </fill>
    <fill>
      <patternFill patternType="mediumGray">
        <fgColor indexed="9"/>
        <bgColor indexed="41"/>
      </patternFill>
    </fill>
    <fill>
      <patternFill patternType="mediumGray">
        <fgColor indexed="9"/>
        <bgColor indexed="43"/>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s>
  <borders count="5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1" fillId="0" borderId="0"/>
  </cellStyleXfs>
  <cellXfs count="427">
    <xf numFmtId="0" fontId="0" fillId="0" borderId="0" xfId="0"/>
    <xf numFmtId="0" fontId="1" fillId="2" borderId="1" xfId="0" applyFont="1" applyFill="1" applyBorder="1" applyProtection="1"/>
    <xf numFmtId="0" fontId="1" fillId="2" borderId="2" xfId="0" applyFont="1" applyFill="1" applyBorder="1" applyProtection="1"/>
    <xf numFmtId="0" fontId="1" fillId="2" borderId="2" xfId="0" applyFont="1" applyFill="1" applyBorder="1"/>
    <xf numFmtId="0" fontId="3" fillId="2" borderId="2" xfId="0" applyFont="1" applyFill="1" applyBorder="1" applyAlignment="1">
      <alignment horizontal="center" vertical="top" wrapText="1"/>
    </xf>
    <xf numFmtId="0" fontId="3" fillId="2" borderId="2" xfId="0" applyFont="1" applyFill="1" applyBorder="1" applyProtection="1"/>
    <xf numFmtId="0" fontId="3" fillId="2" borderId="3" xfId="0" applyFont="1" applyFill="1" applyBorder="1" applyProtection="1"/>
    <xf numFmtId="0" fontId="1" fillId="2" borderId="3" xfId="0" applyFont="1" applyFill="1" applyBorder="1"/>
    <xf numFmtId="0" fontId="3" fillId="2" borderId="2" xfId="0" applyFont="1" applyFill="1" applyBorder="1" applyAlignment="1">
      <alignment horizontal="center"/>
    </xf>
    <xf numFmtId="0" fontId="1" fillId="2" borderId="3" xfId="0" applyFont="1" applyFill="1" applyBorder="1" applyProtection="1"/>
    <xf numFmtId="0" fontId="3" fillId="2" borderId="2" xfId="0" applyFont="1" applyFill="1" applyBorder="1" applyAlignment="1" applyProtection="1">
      <alignment horizontal="center"/>
      <protection hidden="1"/>
    </xf>
    <xf numFmtId="2" fontId="0" fillId="0" borderId="4" xfId="0" applyNumberFormat="1" applyBorder="1" applyAlignment="1" applyProtection="1">
      <alignment horizontal="center"/>
      <protection hidden="1"/>
    </xf>
    <xf numFmtId="0" fontId="0" fillId="2" borderId="0" xfId="0" applyFill="1" applyBorder="1" applyAlignment="1" applyProtection="1">
      <alignment horizontal="center"/>
      <protection hidden="1"/>
    </xf>
    <xf numFmtId="0" fontId="1" fillId="2" borderId="0" xfId="0" applyFont="1" applyFill="1" applyBorder="1" applyAlignment="1" applyProtection="1">
      <alignment horizontal="center"/>
      <protection hidden="1"/>
    </xf>
    <xf numFmtId="0" fontId="11" fillId="2" borderId="5" xfId="0" applyFont="1" applyFill="1" applyBorder="1"/>
    <xf numFmtId="0" fontId="1" fillId="2" borderId="6" xfId="0" applyFont="1" applyFill="1" applyBorder="1"/>
    <xf numFmtId="0" fontId="1" fillId="2" borderId="1" xfId="0" applyFont="1" applyFill="1" applyBorder="1" applyAlignment="1">
      <alignment horizontal="center"/>
    </xf>
    <xf numFmtId="0" fontId="1" fillId="2" borderId="2" xfId="0" applyFont="1" applyFill="1" applyBorder="1" applyAlignment="1" applyProtection="1">
      <alignment horizontal="center"/>
      <protection hidden="1"/>
    </xf>
    <xf numFmtId="0" fontId="8" fillId="3" borderId="2" xfId="0" applyFont="1" applyFill="1" applyBorder="1" applyAlignment="1" applyProtection="1">
      <alignment horizontal="center"/>
      <protection locked="0"/>
    </xf>
    <xf numFmtId="2" fontId="0" fillId="0" borderId="2" xfId="0" applyNumberFormat="1" applyBorder="1" applyAlignment="1" applyProtection="1">
      <alignment horizontal="center"/>
      <protection hidden="1"/>
    </xf>
    <xf numFmtId="0" fontId="0" fillId="2" borderId="0" xfId="0" applyFill="1" applyBorder="1" applyAlignment="1" applyProtection="1">
      <alignment horizontal="center"/>
      <protection locked="0" hidden="1"/>
    </xf>
    <xf numFmtId="0" fontId="1" fillId="2" borderId="1" xfId="0" applyFont="1" applyFill="1" applyBorder="1" applyProtection="1">
      <protection hidden="1"/>
    </xf>
    <xf numFmtId="0" fontId="11" fillId="2" borderId="2" xfId="0" applyFont="1" applyFill="1" applyBorder="1"/>
    <xf numFmtId="0" fontId="1" fillId="2" borderId="7" xfId="0" applyFont="1" applyFill="1" applyBorder="1"/>
    <xf numFmtId="0" fontId="12" fillId="2" borderId="0" xfId="0" applyFont="1" applyFill="1" applyBorder="1" applyAlignment="1" applyProtection="1">
      <alignment horizontal="center"/>
      <protection locked="0" hidden="1"/>
    </xf>
    <xf numFmtId="0" fontId="12" fillId="2" borderId="0" xfId="0" applyFont="1" applyFill="1" applyBorder="1" applyProtection="1">
      <protection locked="0"/>
    </xf>
    <xf numFmtId="0" fontId="1" fillId="2" borderId="2" xfId="0" applyFont="1" applyFill="1" applyBorder="1" applyAlignment="1">
      <alignment horizontal="center"/>
    </xf>
    <xf numFmtId="0" fontId="13" fillId="2" borderId="0" xfId="0" applyFont="1" applyFill="1" applyBorder="1" applyAlignment="1" applyProtection="1">
      <alignment horizontal="center" vertical="top"/>
      <protection locked="0"/>
    </xf>
    <xf numFmtId="0" fontId="0" fillId="2" borderId="0" xfId="0" applyFill="1" applyBorder="1"/>
    <xf numFmtId="0" fontId="0" fillId="4" borderId="2" xfId="0" applyFill="1" applyBorder="1" applyAlignment="1" applyProtection="1">
      <alignment horizontal="center"/>
      <protection hidden="1"/>
    </xf>
    <xf numFmtId="0" fontId="0" fillId="3" borderId="2" xfId="0" applyFill="1" applyBorder="1" applyAlignment="1" applyProtection="1">
      <alignment horizontal="center"/>
      <protection locked="0"/>
    </xf>
    <xf numFmtId="0" fontId="9" fillId="3" borderId="2" xfId="0" applyFont="1" applyFill="1" applyBorder="1" applyAlignment="1" applyProtection="1">
      <alignment horizontal="center"/>
      <protection locked="0"/>
    </xf>
    <xf numFmtId="0" fontId="11" fillId="2" borderId="8" xfId="0" applyFont="1" applyFill="1" applyBorder="1"/>
    <xf numFmtId="0" fontId="1" fillId="2" borderId="9" xfId="0" applyFont="1" applyFill="1" applyBorder="1"/>
    <xf numFmtId="0" fontId="16" fillId="2" borderId="0" xfId="0" applyFont="1" applyFill="1" applyBorder="1" applyProtection="1"/>
    <xf numFmtId="0" fontId="16" fillId="2" borderId="0" xfId="0" applyFont="1" applyFill="1" applyBorder="1"/>
    <xf numFmtId="0" fontId="0" fillId="2" borderId="10" xfId="0" applyFill="1" applyBorder="1" applyAlignment="1" applyProtection="1">
      <alignment horizontal="center"/>
      <protection locked="0" hidden="1"/>
    </xf>
    <xf numFmtId="0" fontId="0" fillId="3" borderId="11" xfId="0" applyFill="1" applyBorder="1" applyProtection="1">
      <protection locked="0"/>
    </xf>
    <xf numFmtId="164" fontId="0" fillId="0" borderId="0" xfId="0" applyNumberFormat="1" applyAlignment="1">
      <alignment horizontal="center"/>
    </xf>
    <xf numFmtId="0" fontId="28" fillId="5" borderId="2" xfId="0" applyFont="1" applyFill="1" applyBorder="1" applyAlignment="1" applyProtection="1">
      <alignment horizontal="center" wrapText="1"/>
    </xf>
    <xf numFmtId="164" fontId="26" fillId="5" borderId="2" xfId="0" applyNumberFormat="1" applyFont="1" applyFill="1" applyBorder="1" applyAlignment="1" applyProtection="1">
      <alignment horizontal="center" wrapText="1"/>
    </xf>
    <xf numFmtId="164" fontId="27" fillId="5" borderId="2" xfId="0" applyNumberFormat="1" applyFont="1" applyFill="1" applyBorder="1" applyAlignment="1" applyProtection="1">
      <alignment horizontal="center"/>
    </xf>
    <xf numFmtId="0" fontId="0" fillId="0" borderId="0" xfId="0" applyProtection="1"/>
    <xf numFmtId="0" fontId="25" fillId="0" borderId="2" xfId="0" applyFont="1" applyBorder="1" applyAlignment="1" applyProtection="1">
      <alignment vertical="top" wrapText="1"/>
    </xf>
    <xf numFmtId="0" fontId="25" fillId="0" borderId="2" xfId="0" applyFont="1" applyBorder="1" applyAlignment="1" applyProtection="1">
      <alignment wrapText="1"/>
    </xf>
    <xf numFmtId="164" fontId="25" fillId="0" borderId="2" xfId="0" applyNumberFormat="1" applyFont="1" applyBorder="1" applyAlignment="1" applyProtection="1">
      <alignment horizontal="center" wrapText="1"/>
    </xf>
    <xf numFmtId="164" fontId="0" fillId="0" borderId="2" xfId="0" applyNumberFormat="1" applyBorder="1" applyAlignment="1" applyProtection="1">
      <alignment horizontal="center"/>
    </xf>
    <xf numFmtId="164" fontId="0" fillId="0" borderId="0" xfId="0" applyNumberFormat="1" applyAlignment="1" applyProtection="1">
      <alignment horizontal="center"/>
    </xf>
    <xf numFmtId="164" fontId="0" fillId="0" borderId="12" xfId="0" applyNumberFormat="1" applyBorder="1" applyAlignment="1" applyProtection="1">
      <alignment horizontal="center"/>
    </xf>
    <xf numFmtId="0" fontId="0" fillId="0" borderId="13" xfId="0" applyBorder="1" applyProtection="1"/>
    <xf numFmtId="164" fontId="8" fillId="5" borderId="3" xfId="0" applyNumberFormat="1" applyFont="1" applyFill="1" applyBorder="1" applyAlignment="1" applyProtection="1">
      <alignment horizontal="center"/>
    </xf>
    <xf numFmtId="1" fontId="29" fillId="6" borderId="14" xfId="0" applyNumberFormat="1" applyFont="1" applyFill="1" applyBorder="1" applyAlignment="1" applyProtection="1">
      <alignment horizontal="center"/>
    </xf>
    <xf numFmtId="0" fontId="1" fillId="2" borderId="2" xfId="0" applyFont="1" applyFill="1" applyBorder="1" applyProtection="1">
      <protection hidden="1"/>
    </xf>
    <xf numFmtId="0" fontId="1" fillId="2" borderId="2" xfId="0" applyFont="1" applyFill="1" applyBorder="1" applyAlignment="1" applyProtection="1">
      <alignment horizontal="left"/>
      <protection hidden="1"/>
    </xf>
    <xf numFmtId="0" fontId="31" fillId="3" borderId="2" xfId="0" applyFont="1" applyFill="1" applyBorder="1" applyAlignment="1" applyProtection="1">
      <alignment horizontal="center"/>
      <protection locked="0" hidden="1"/>
    </xf>
    <xf numFmtId="0" fontId="0" fillId="2" borderId="0" xfId="0" applyFill="1"/>
    <xf numFmtId="0" fontId="0" fillId="2" borderId="2" xfId="0" applyFill="1" applyBorder="1"/>
    <xf numFmtId="0" fontId="7" fillId="0" borderId="2" xfId="0" applyFont="1" applyBorder="1" applyAlignment="1" applyProtection="1">
      <alignment horizontal="center"/>
      <protection hidden="1"/>
    </xf>
    <xf numFmtId="0" fontId="14" fillId="0" borderId="4" xfId="0" applyFont="1" applyFill="1" applyBorder="1" applyAlignment="1">
      <alignment horizontal="center"/>
    </xf>
    <xf numFmtId="0" fontId="0" fillId="3" borderId="13" xfId="0" applyFill="1" applyBorder="1" applyAlignment="1" applyProtection="1">
      <alignment horizontal="center"/>
      <protection locked="0"/>
    </xf>
    <xf numFmtId="0" fontId="34" fillId="0" borderId="0" xfId="0" applyFont="1" applyBorder="1" applyAlignment="1" applyProtection="1">
      <alignment horizontal="center" vertical="top" wrapText="1"/>
      <protection hidden="1"/>
    </xf>
    <xf numFmtId="0" fontId="35" fillId="0" borderId="0" xfId="0" applyFont="1" applyBorder="1" applyAlignment="1" applyProtection="1">
      <alignment horizontal="center" vertical="top" wrapText="1"/>
      <protection hidden="1"/>
    </xf>
    <xf numFmtId="0" fontId="36" fillId="0" borderId="0" xfId="0" applyFont="1" applyAlignment="1" applyProtection="1">
      <alignment horizontal="left" indent="12"/>
    </xf>
    <xf numFmtId="0" fontId="8" fillId="0" borderId="0" xfId="0" applyFont="1" applyAlignment="1" applyProtection="1">
      <alignment horizontal="left" wrapText="1" indent="15"/>
    </xf>
    <xf numFmtId="0" fontId="14" fillId="0" borderId="0" xfId="0" applyFont="1" applyAlignment="1" applyProtection="1">
      <alignment horizontal="left" wrapText="1" indent="15"/>
    </xf>
    <xf numFmtId="0" fontId="0" fillId="3" borderId="15" xfId="0" applyFill="1" applyBorder="1" applyAlignment="1" applyProtection="1">
      <alignment horizontal="left"/>
      <protection locked="0"/>
    </xf>
    <xf numFmtId="0" fontId="0" fillId="0" borderId="0" xfId="0" applyBorder="1" applyProtection="1"/>
    <xf numFmtId="0" fontId="0" fillId="3" borderId="15" xfId="0" applyFill="1" applyBorder="1" applyProtection="1">
      <protection locked="0"/>
    </xf>
    <xf numFmtId="0" fontId="39" fillId="8" borderId="2" xfId="0" applyFont="1" applyFill="1" applyBorder="1" applyProtection="1"/>
    <xf numFmtId="166" fontId="38" fillId="8" borderId="2" xfId="0" applyNumberFormat="1" applyFont="1" applyFill="1" applyBorder="1" applyProtection="1"/>
    <xf numFmtId="166" fontId="38" fillId="0" borderId="3" xfId="0" applyNumberFormat="1" applyFont="1" applyBorder="1" applyProtection="1"/>
    <xf numFmtId="166" fontId="38" fillId="0" borderId="2" xfId="0" applyNumberFormat="1" applyFont="1" applyBorder="1" applyProtection="1"/>
    <xf numFmtId="165" fontId="38" fillId="9" borderId="2" xfId="0" applyNumberFormat="1" applyFont="1" applyFill="1" applyBorder="1" applyProtection="1">
      <protection locked="0"/>
    </xf>
    <xf numFmtId="165" fontId="38" fillId="9" borderId="1" xfId="0" applyNumberFormat="1" applyFont="1" applyFill="1" applyBorder="1" applyProtection="1">
      <protection locked="0"/>
    </xf>
    <xf numFmtId="165" fontId="38" fillId="9" borderId="3" xfId="0" applyNumberFormat="1" applyFont="1" applyFill="1" applyBorder="1" applyProtection="1">
      <protection locked="0"/>
    </xf>
    <xf numFmtId="0" fontId="38" fillId="9" borderId="2" xfId="0" applyNumberFormat="1" applyFont="1" applyFill="1" applyBorder="1" applyProtection="1">
      <protection locked="0"/>
    </xf>
    <xf numFmtId="0" fontId="0" fillId="3" borderId="10" xfId="0" applyFill="1" applyBorder="1" applyProtection="1"/>
    <xf numFmtId="9" fontId="8" fillId="3" borderId="10" xfId="1" applyNumberFormat="1" applyFont="1" applyFill="1" applyBorder="1" applyAlignment="1" applyProtection="1">
      <alignment horizontal="center" vertical="center"/>
    </xf>
    <xf numFmtId="0" fontId="0" fillId="3" borderId="16" xfId="0" applyFill="1" applyBorder="1" applyProtection="1"/>
    <xf numFmtId="0" fontId="2" fillId="6" borderId="12" xfId="0" applyFont="1" applyFill="1" applyBorder="1" applyAlignment="1" applyProtection="1">
      <alignment horizontal="center"/>
      <protection hidden="1"/>
    </xf>
    <xf numFmtId="0" fontId="0" fillId="2" borderId="15" xfId="0" applyFill="1" applyBorder="1" applyAlignment="1" applyProtection="1">
      <alignment horizontal="center"/>
      <protection hidden="1"/>
    </xf>
    <xf numFmtId="2" fontId="19" fillId="0" borderId="2" xfId="0" applyNumberFormat="1" applyFont="1" applyBorder="1" applyAlignment="1" applyProtection="1">
      <alignment horizontal="center"/>
      <protection hidden="1"/>
    </xf>
    <xf numFmtId="2" fontId="19" fillId="2" borderId="17" xfId="0" applyNumberFormat="1" applyFont="1" applyFill="1" applyBorder="1" applyAlignment="1" applyProtection="1">
      <alignment horizontal="center"/>
      <protection hidden="1"/>
    </xf>
    <xf numFmtId="2" fontId="33" fillId="2" borderId="18" xfId="0" applyNumberFormat="1" applyFont="1" applyFill="1" applyBorder="1" applyAlignment="1" applyProtection="1">
      <alignment horizontal="center"/>
      <protection hidden="1"/>
    </xf>
    <xf numFmtId="0" fontId="15" fillId="3" borderId="19" xfId="0" applyFont="1" applyFill="1" applyBorder="1" applyAlignment="1" applyProtection="1">
      <alignment horizontal="center"/>
      <protection locked="0" hidden="1"/>
    </xf>
    <xf numFmtId="0" fontId="14" fillId="7" borderId="2" xfId="0" applyFont="1" applyFill="1" applyBorder="1"/>
    <xf numFmtId="0" fontId="14" fillId="0" borderId="17" xfId="0" applyFont="1" applyFill="1" applyBorder="1" applyAlignment="1" applyProtection="1">
      <alignment horizontal="center" vertical="center"/>
      <protection locked="0"/>
    </xf>
    <xf numFmtId="0" fontId="0" fillId="0" borderId="17" xfId="0" applyFill="1" applyBorder="1" applyProtection="1">
      <protection locked="0"/>
    </xf>
    <xf numFmtId="0" fontId="0" fillId="0" borderId="17" xfId="0" applyFill="1" applyBorder="1" applyAlignment="1" applyProtection="1">
      <alignment horizontal="left"/>
      <protection locked="0"/>
    </xf>
    <xf numFmtId="9" fontId="14" fillId="0" borderId="17" xfId="0" applyNumberFormat="1" applyFont="1" applyFill="1" applyBorder="1" applyAlignment="1" applyProtection="1">
      <alignment horizontal="right" vertical="center"/>
      <protection locked="0"/>
    </xf>
    <xf numFmtId="0" fontId="4" fillId="0" borderId="12" xfId="0"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20" fillId="10" borderId="2" xfId="0" applyFont="1" applyFill="1" applyBorder="1" applyAlignment="1" applyProtection="1">
      <alignment horizontal="center" vertical="center" wrapText="1"/>
      <protection hidden="1"/>
    </xf>
    <xf numFmtId="0" fontId="5" fillId="0" borderId="2" xfId="0" applyFont="1" applyBorder="1" applyAlignment="1" applyProtection="1">
      <alignment horizontal="center" vertical="center" wrapText="1"/>
      <protection hidden="1"/>
    </xf>
    <xf numFmtId="0" fontId="4" fillId="2" borderId="0" xfId="0" applyFont="1" applyFill="1" applyBorder="1" applyAlignment="1" applyProtection="1">
      <alignment horizontal="center" vertical="center" wrapText="1"/>
      <protection hidden="1"/>
    </xf>
    <xf numFmtId="1" fontId="7" fillId="2" borderId="0" xfId="0" applyNumberFormat="1" applyFont="1" applyFill="1" applyBorder="1" applyAlignment="1" applyProtection="1">
      <alignment horizontal="center"/>
      <protection hidden="1"/>
    </xf>
    <xf numFmtId="0" fontId="0" fillId="2" borderId="15" xfId="0" applyFill="1" applyBorder="1"/>
    <xf numFmtId="0" fontId="0" fillId="3" borderId="2" xfId="0" applyFill="1" applyBorder="1" applyProtection="1">
      <protection locked="0"/>
    </xf>
    <xf numFmtId="0" fontId="10" fillId="0" borderId="2" xfId="0" applyFont="1" applyBorder="1" applyAlignment="1" applyProtection="1">
      <alignment horizontal="center"/>
      <protection locked="0" hidden="1"/>
    </xf>
    <xf numFmtId="0" fontId="10" fillId="0" borderId="20" xfId="0" applyFont="1" applyBorder="1" applyAlignment="1" applyProtection="1">
      <alignment horizontal="center"/>
      <protection locked="0" hidden="1"/>
    </xf>
    <xf numFmtId="0" fontId="10" fillId="0" borderId="4" xfId="0" applyFont="1" applyBorder="1" applyAlignment="1" applyProtection="1">
      <alignment horizontal="center"/>
      <protection locked="0" hidden="1"/>
    </xf>
    <xf numFmtId="0" fontId="1" fillId="2" borderId="3" xfId="0" applyFont="1" applyFill="1" applyBorder="1" applyAlignment="1" applyProtection="1">
      <alignment horizontal="center"/>
      <protection hidden="1"/>
    </xf>
    <xf numFmtId="0" fontId="1" fillId="2" borderId="21" xfId="0" applyFont="1" applyFill="1" applyBorder="1" applyProtection="1">
      <protection hidden="1"/>
    </xf>
    <xf numFmtId="0" fontId="1" fillId="2" borderId="22" xfId="0" applyFont="1" applyFill="1" applyBorder="1" applyAlignment="1" applyProtection="1">
      <alignment horizontal="right"/>
      <protection hidden="1"/>
    </xf>
    <xf numFmtId="0" fontId="1" fillId="2" borderId="22" xfId="0" applyFont="1" applyFill="1" applyBorder="1" applyProtection="1">
      <protection hidden="1"/>
    </xf>
    <xf numFmtId="0" fontId="1" fillId="2" borderId="23" xfId="0" applyFont="1" applyFill="1" applyBorder="1" applyProtection="1">
      <protection hidden="1"/>
    </xf>
    <xf numFmtId="0" fontId="1" fillId="2" borderId="8" xfId="0" applyFont="1" applyFill="1" applyBorder="1" applyProtection="1">
      <protection hidden="1"/>
    </xf>
    <xf numFmtId="0" fontId="1" fillId="2" borderId="24" xfId="0" applyFont="1" applyFill="1" applyBorder="1"/>
    <xf numFmtId="0" fontId="0" fillId="2" borderId="13" xfId="0" applyFill="1" applyBorder="1" applyAlignment="1" applyProtection="1">
      <alignment horizontal="center"/>
      <protection hidden="1"/>
    </xf>
    <xf numFmtId="0" fontId="1" fillId="2" borderId="20" xfId="0" applyFont="1" applyFill="1" applyBorder="1" applyProtection="1"/>
    <xf numFmtId="0" fontId="1" fillId="2" borderId="4" xfId="0" applyFont="1" applyFill="1" applyBorder="1" applyProtection="1"/>
    <xf numFmtId="0" fontId="1" fillId="2" borderId="4" xfId="0" applyFont="1" applyFill="1" applyBorder="1"/>
    <xf numFmtId="0" fontId="1" fillId="2" borderId="8" xfId="0" applyFont="1" applyFill="1" applyBorder="1" applyAlignment="1" applyProtection="1">
      <alignment horizontal="center"/>
      <protection hidden="1"/>
    </xf>
    <xf numFmtId="0" fontId="3" fillId="2" borderId="4" xfId="0" applyFont="1" applyFill="1" applyBorder="1" applyProtection="1"/>
    <xf numFmtId="0" fontId="3" fillId="2" borderId="4" xfId="0" applyFont="1" applyFill="1" applyBorder="1" applyAlignment="1">
      <alignment horizontal="center" vertical="top" wrapText="1"/>
    </xf>
    <xf numFmtId="0" fontId="14" fillId="7" borderId="2" xfId="0" applyFont="1" applyFill="1" applyBorder="1" applyAlignment="1">
      <alignment horizontal="center"/>
    </xf>
    <xf numFmtId="1" fontId="7" fillId="0" borderId="2" xfId="0" applyNumberFormat="1" applyFont="1" applyFill="1" applyBorder="1" applyAlignment="1" applyProtection="1">
      <alignment horizontal="center"/>
      <protection hidden="1"/>
    </xf>
    <xf numFmtId="0" fontId="1" fillId="2" borderId="20" xfId="0" applyFont="1" applyFill="1" applyBorder="1" applyAlignment="1" applyProtection="1">
      <alignment horizontal="left"/>
    </xf>
    <xf numFmtId="0" fontId="1" fillId="2" borderId="1" xfId="0" applyFont="1" applyFill="1" applyBorder="1" applyAlignment="1" applyProtection="1">
      <alignment horizontal="left"/>
    </xf>
    <xf numFmtId="0" fontId="43" fillId="0" borderId="4" xfId="0" applyFont="1" applyBorder="1" applyAlignment="1" applyProtection="1">
      <alignment horizontal="center"/>
      <protection locked="0" hidden="1"/>
    </xf>
    <xf numFmtId="0" fontId="43" fillId="0" borderId="2" xfId="0" applyFont="1" applyBorder="1" applyAlignment="1" applyProtection="1">
      <alignment horizontal="center"/>
      <protection locked="0" hidden="1"/>
    </xf>
    <xf numFmtId="0" fontId="8" fillId="0" borderId="0" xfId="0" applyFont="1" applyProtection="1"/>
    <xf numFmtId="0" fontId="40" fillId="0" borderId="0" xfId="0" applyFont="1" applyAlignment="1" applyProtection="1">
      <alignment horizontal="center"/>
    </xf>
    <xf numFmtId="0" fontId="8" fillId="0" borderId="0" xfId="0" applyFont="1" applyProtection="1">
      <protection hidden="1"/>
    </xf>
    <xf numFmtId="0" fontId="8" fillId="0" borderId="0" xfId="0" applyFont="1" applyAlignment="1" applyProtection="1">
      <alignment horizontal="left" indent="15"/>
    </xf>
    <xf numFmtId="0" fontId="14" fillId="0" borderId="0" xfId="0" applyFont="1" applyAlignment="1" applyProtection="1">
      <alignment wrapText="1"/>
    </xf>
    <xf numFmtId="0" fontId="0" fillId="2" borderId="1" xfId="0" applyFill="1" applyBorder="1" applyAlignment="1" applyProtection="1">
      <alignment horizontal="center"/>
      <protection hidden="1"/>
    </xf>
    <xf numFmtId="164" fontId="8" fillId="0" borderId="2" xfId="0" applyNumberFormat="1" applyFont="1" applyBorder="1" applyAlignment="1" applyProtection="1">
      <alignment horizontal="center"/>
    </xf>
    <xf numFmtId="164" fontId="25" fillId="0" borderId="35" xfId="0" applyNumberFormat="1" applyFont="1" applyBorder="1" applyAlignment="1" applyProtection="1">
      <alignment horizontal="center" wrapText="1"/>
    </xf>
    <xf numFmtId="164" fontId="0" fillId="0" borderId="3" xfId="0" applyNumberFormat="1" applyBorder="1" applyAlignment="1" applyProtection="1">
      <alignment horizontal="center"/>
    </xf>
    <xf numFmtId="165" fontId="38" fillId="9" borderId="12" xfId="0" applyNumberFormat="1" applyFont="1" applyFill="1" applyBorder="1" applyProtection="1">
      <protection locked="0"/>
    </xf>
    <xf numFmtId="0" fontId="0" fillId="3" borderId="2" xfId="0" applyFill="1" applyBorder="1" applyAlignment="1" applyProtection="1">
      <alignment horizontal="center"/>
      <protection locked="0"/>
    </xf>
    <xf numFmtId="0" fontId="25" fillId="0" borderId="3" xfId="0" applyFont="1" applyBorder="1" applyAlignment="1" applyProtection="1">
      <alignment vertical="top" wrapText="1"/>
    </xf>
    <xf numFmtId="0" fontId="0" fillId="3" borderId="3" xfId="0" applyFill="1" applyBorder="1" applyAlignment="1" applyProtection="1">
      <alignment horizontal="center"/>
      <protection locked="0"/>
    </xf>
    <xf numFmtId="0" fontId="25" fillId="0" borderId="2" xfId="0" applyFont="1" applyBorder="1" applyAlignment="1">
      <alignment vertical="center"/>
    </xf>
    <xf numFmtId="0" fontId="25" fillId="0" borderId="2" xfId="0" applyFont="1" applyBorder="1" applyAlignment="1">
      <alignment vertical="center" wrapText="1"/>
    </xf>
    <xf numFmtId="0" fontId="45" fillId="0" borderId="2" xfId="0" applyFont="1" applyBorder="1" applyAlignment="1">
      <alignment vertical="center"/>
    </xf>
    <xf numFmtId="0" fontId="45" fillId="0" borderId="2" xfId="0" applyFont="1" applyBorder="1" applyAlignment="1">
      <alignment vertical="center" wrapText="1"/>
    </xf>
    <xf numFmtId="0" fontId="8" fillId="2" borderId="5" xfId="0" applyFont="1" applyFill="1" applyBorder="1" applyProtection="1">
      <protection hidden="1"/>
    </xf>
    <xf numFmtId="0" fontId="8" fillId="2" borderId="8" xfId="0" applyFont="1" applyFill="1" applyBorder="1" applyProtection="1">
      <protection hidden="1"/>
    </xf>
    <xf numFmtId="0" fontId="1" fillId="2" borderId="4" xfId="0" applyFont="1" applyFill="1" applyBorder="1" applyProtection="1">
      <protection hidden="1"/>
    </xf>
    <xf numFmtId="0" fontId="11" fillId="2" borderId="4" xfId="0" applyFont="1" applyFill="1" applyBorder="1"/>
    <xf numFmtId="0" fontId="8" fillId="2" borderId="36" xfId="0" applyFont="1" applyFill="1" applyBorder="1" applyAlignment="1" applyProtection="1">
      <protection hidden="1"/>
    </xf>
    <xf numFmtId="0" fontId="1" fillId="2" borderId="39" xfId="0" applyFont="1" applyFill="1" applyBorder="1" applyProtection="1">
      <protection hidden="1"/>
    </xf>
    <xf numFmtId="0" fontId="8" fillId="2" borderId="12" xfId="0" applyFont="1" applyFill="1" applyBorder="1" applyAlignment="1" applyProtection="1">
      <protection hidden="1"/>
    </xf>
    <xf numFmtId="0" fontId="1" fillId="2" borderId="40" xfId="0" applyFont="1" applyFill="1" applyBorder="1"/>
    <xf numFmtId="0" fontId="8" fillId="2" borderId="41" xfId="0" applyFont="1" applyFill="1" applyBorder="1" applyAlignment="1" applyProtection="1">
      <protection hidden="1"/>
    </xf>
    <xf numFmtId="0" fontId="1" fillId="2" borderId="21" xfId="0" applyFont="1" applyFill="1" applyBorder="1" applyAlignment="1" applyProtection="1">
      <protection hidden="1"/>
    </xf>
    <xf numFmtId="0" fontId="1" fillId="2" borderId="22" xfId="0" applyFont="1" applyFill="1" applyBorder="1" applyAlignment="1" applyProtection="1">
      <protection hidden="1"/>
    </xf>
    <xf numFmtId="0" fontId="8" fillId="2" borderId="1" xfId="0" applyFont="1" applyFill="1" applyBorder="1" applyAlignment="1">
      <alignment horizontal="center"/>
    </xf>
    <xf numFmtId="0" fontId="8" fillId="2" borderId="2" xfId="0" applyFont="1" applyFill="1" applyBorder="1" applyAlignment="1" applyProtection="1">
      <alignment horizontal="center"/>
      <protection hidden="1"/>
    </xf>
    <xf numFmtId="0" fontId="1" fillId="2" borderId="39" xfId="0" applyFont="1" applyFill="1" applyBorder="1" applyAlignment="1" applyProtection="1">
      <protection hidden="1"/>
    </xf>
    <xf numFmtId="0" fontId="14" fillId="7" borderId="2" xfId="0" applyFont="1" applyFill="1" applyBorder="1" applyAlignment="1" applyProtection="1">
      <alignment horizontal="center"/>
    </xf>
    <xf numFmtId="0" fontId="0" fillId="0" borderId="0" xfId="0" applyFill="1" applyBorder="1" applyProtection="1">
      <protection locked="0"/>
    </xf>
    <xf numFmtId="0" fontId="4" fillId="7" borderId="4" xfId="0" applyFont="1" applyFill="1" applyBorder="1" applyAlignment="1" applyProtection="1">
      <alignment horizontal="center" vertical="center" wrapText="1"/>
      <protection hidden="1"/>
    </xf>
    <xf numFmtId="2" fontId="49" fillId="0" borderId="2" xfId="0" applyNumberFormat="1" applyFont="1" applyBorder="1" applyAlignment="1" applyProtection="1">
      <alignment horizontal="center"/>
      <protection hidden="1"/>
    </xf>
    <xf numFmtId="2" fontId="50" fillId="0" borderId="2" xfId="0" applyNumberFormat="1" applyFont="1" applyBorder="1" applyAlignment="1" applyProtection="1">
      <alignment horizontal="center"/>
      <protection hidden="1"/>
    </xf>
    <xf numFmtId="0" fontId="0" fillId="2" borderId="36" xfId="0" applyFill="1" applyBorder="1" applyAlignment="1" applyProtection="1">
      <alignment horizontal="center"/>
      <protection hidden="1"/>
    </xf>
    <xf numFmtId="0" fontId="0" fillId="7" borderId="9" xfId="0" applyFill="1" applyBorder="1" applyAlignment="1">
      <alignment horizontal="center"/>
    </xf>
    <xf numFmtId="167" fontId="1" fillId="0" borderId="40" xfId="0" applyNumberFormat="1" applyFont="1" applyFill="1" applyBorder="1" applyAlignment="1" applyProtection="1">
      <alignment horizontal="center"/>
    </xf>
    <xf numFmtId="167" fontId="1" fillId="0" borderId="9" xfId="0" applyNumberFormat="1" applyFont="1" applyFill="1" applyBorder="1" applyAlignment="1" applyProtection="1">
      <alignment horizontal="center"/>
    </xf>
    <xf numFmtId="167" fontId="1" fillId="0" borderId="7" xfId="0" applyNumberFormat="1" applyFont="1" applyFill="1" applyBorder="1" applyAlignment="1" applyProtection="1">
      <alignment horizontal="center"/>
    </xf>
    <xf numFmtId="167" fontId="0" fillId="0" borderId="40" xfId="0" applyNumberFormat="1" applyFill="1" applyBorder="1" applyAlignment="1" applyProtection="1">
      <alignment horizontal="center"/>
    </xf>
    <xf numFmtId="167" fontId="0" fillId="0" borderId="7" xfId="0" applyNumberFormat="1" applyFill="1" applyBorder="1" applyAlignment="1" applyProtection="1">
      <alignment horizontal="center"/>
    </xf>
    <xf numFmtId="167" fontId="0" fillId="0" borderId="9" xfId="0" applyNumberFormat="1" applyFill="1" applyBorder="1" applyAlignment="1" applyProtection="1">
      <alignment horizontal="center"/>
    </xf>
    <xf numFmtId="0" fontId="0" fillId="2" borderId="20" xfId="0" applyFill="1" applyBorder="1" applyAlignment="1" applyProtection="1">
      <alignment horizontal="center"/>
      <protection hidden="1"/>
    </xf>
    <xf numFmtId="0" fontId="0" fillId="2" borderId="4" xfId="0" applyFill="1" applyBorder="1" applyAlignment="1" applyProtection="1">
      <alignment horizontal="center"/>
      <protection hidden="1"/>
    </xf>
    <xf numFmtId="0" fontId="4" fillId="7" borderId="15" xfId="0" applyFont="1" applyFill="1" applyBorder="1" applyAlignment="1">
      <alignment horizontal="center" vertical="center" wrapText="1"/>
    </xf>
    <xf numFmtId="0" fontId="14" fillId="7" borderId="13" xfId="0" applyFont="1" applyFill="1" applyBorder="1" applyAlignment="1">
      <alignment horizontal="center"/>
    </xf>
    <xf numFmtId="0" fontId="4" fillId="7" borderId="17" xfId="0" applyFont="1" applyFill="1" applyBorder="1" applyAlignment="1" applyProtection="1">
      <alignment horizontal="center" vertical="center" wrapText="1"/>
      <protection hidden="1"/>
    </xf>
    <xf numFmtId="0" fontId="0" fillId="0" borderId="0" xfId="0" applyBorder="1"/>
    <xf numFmtId="167" fontId="1" fillId="0" borderId="0" xfId="0" applyNumberFormat="1" applyFont="1" applyFill="1" applyBorder="1" applyAlignment="1" applyProtection="1">
      <alignment horizontal="center"/>
    </xf>
    <xf numFmtId="0" fontId="8" fillId="0" borderId="0" xfId="0" applyFont="1" applyFill="1" applyBorder="1" applyAlignment="1">
      <alignment horizontal="center"/>
    </xf>
    <xf numFmtId="0" fontId="0" fillId="0" borderId="0" xfId="0" applyFill="1" applyBorder="1" applyAlignment="1" applyProtection="1">
      <alignment horizontal="center"/>
      <protection hidden="1"/>
    </xf>
    <xf numFmtId="167" fontId="0" fillId="0" borderId="0" xfId="0" applyNumberFormat="1" applyFill="1" applyBorder="1" applyAlignment="1" applyProtection="1">
      <alignment horizontal="center"/>
    </xf>
    <xf numFmtId="0" fontId="8" fillId="0" borderId="41" xfId="0" applyFont="1" applyBorder="1"/>
    <xf numFmtId="0" fontId="8" fillId="0" borderId="1" xfId="0" applyFont="1" applyBorder="1"/>
    <xf numFmtId="0" fontId="8" fillId="0" borderId="1" xfId="0" applyFont="1" applyBorder="1" applyAlignment="1"/>
    <xf numFmtId="0" fontId="8" fillId="0" borderId="32" xfId="0" applyFont="1" applyBorder="1" applyAlignment="1"/>
    <xf numFmtId="0" fontId="8" fillId="0" borderId="44" xfId="0" applyFont="1" applyBorder="1"/>
    <xf numFmtId="0" fontId="8" fillId="0" borderId="32" xfId="0" applyFont="1" applyBorder="1"/>
    <xf numFmtId="0" fontId="3" fillId="0" borderId="0" xfId="0" applyFont="1" applyBorder="1"/>
    <xf numFmtId="0" fontId="2" fillId="0" borderId="0" xfId="0" applyFont="1" applyFill="1" applyBorder="1" applyAlignment="1"/>
    <xf numFmtId="0" fontId="0" fillId="0" borderId="0" xfId="0" applyFill="1"/>
    <xf numFmtId="0" fontId="0" fillId="0" borderId="0" xfId="0" applyFill="1" applyBorder="1"/>
    <xf numFmtId="0" fontId="8" fillId="0" borderId="0" xfId="0" applyFont="1" applyFill="1" applyBorder="1"/>
    <xf numFmtId="0" fontId="8" fillId="0" borderId="0" xfId="0" applyFont="1" applyFill="1" applyBorder="1" applyAlignment="1"/>
    <xf numFmtId="0" fontId="3" fillId="0" borderId="0" xfId="0" applyFont="1" applyFill="1" applyBorder="1" applyAlignment="1"/>
    <xf numFmtId="0" fontId="3" fillId="0" borderId="0" xfId="0" applyFont="1" applyFill="1" applyBorder="1" applyAlignment="1">
      <alignment horizontal="center"/>
    </xf>
    <xf numFmtId="0" fontId="0" fillId="0" borderId="11" xfId="0" applyBorder="1"/>
    <xf numFmtId="0" fontId="3" fillId="0" borderId="0" xfId="0" applyFont="1" applyFill="1" applyBorder="1"/>
    <xf numFmtId="0" fontId="3" fillId="0" borderId="0" xfId="0" applyFont="1" applyFill="1" applyBorder="1" applyAlignment="1">
      <alignment horizontal="center" vertical="center"/>
    </xf>
    <xf numFmtId="0" fontId="4" fillId="7" borderId="4" xfId="0" applyFont="1" applyFill="1" applyBorder="1" applyAlignment="1" applyProtection="1">
      <alignment horizontal="center" vertical="center" wrapText="1"/>
      <protection hidden="1"/>
    </xf>
    <xf numFmtId="0" fontId="14" fillId="7" borderId="2" xfId="0" applyFont="1" applyFill="1" applyBorder="1" applyAlignment="1" applyProtection="1">
      <alignment horizontal="center"/>
    </xf>
    <xf numFmtId="0" fontId="3" fillId="0" borderId="0" xfId="0" applyFont="1" applyAlignment="1" applyProtection="1">
      <alignment horizontal="left" vertical="center" wrapText="1"/>
    </xf>
    <xf numFmtId="0" fontId="3" fillId="0" borderId="0" xfId="0" applyNumberFormat="1" applyFont="1" applyAlignment="1" applyProtection="1">
      <alignment wrapText="1"/>
      <protection hidden="1"/>
    </xf>
    <xf numFmtId="0" fontId="3" fillId="0" borderId="0" xfId="0" applyFont="1" applyAlignment="1" applyProtection="1">
      <alignment wrapText="1"/>
    </xf>
    <xf numFmtId="0" fontId="0" fillId="11" borderId="21" xfId="0" applyFill="1" applyBorder="1" applyProtection="1">
      <protection locked="0"/>
    </xf>
    <xf numFmtId="0" fontId="0" fillId="11" borderId="22" xfId="0" applyFill="1" applyBorder="1" applyProtection="1">
      <protection locked="0"/>
    </xf>
    <xf numFmtId="0" fontId="0" fillId="11" borderId="23" xfId="0" applyFill="1" applyBorder="1" applyProtection="1">
      <protection locked="0"/>
    </xf>
    <xf numFmtId="0" fontId="0" fillId="11" borderId="45" xfId="0" applyFill="1" applyBorder="1" applyProtection="1">
      <protection locked="0"/>
    </xf>
    <xf numFmtId="0" fontId="51" fillId="0" borderId="2" xfId="0" applyFont="1" applyBorder="1" applyAlignment="1" applyProtection="1">
      <alignment horizontal="center" vertical="center" wrapText="1"/>
      <protection hidden="1"/>
    </xf>
    <xf numFmtId="0" fontId="0" fillId="3" borderId="2" xfId="0" applyFill="1" applyBorder="1" applyAlignment="1" applyProtection="1">
      <alignment horizontal="center"/>
      <protection locked="0"/>
    </xf>
    <xf numFmtId="0" fontId="0" fillId="3" borderId="2" xfId="0" applyFill="1" applyBorder="1" applyAlignment="1" applyProtection="1">
      <alignment horizontal="center"/>
      <protection locked="0"/>
    </xf>
    <xf numFmtId="164" fontId="8" fillId="5" borderId="8" xfId="0" applyNumberFormat="1" applyFont="1" applyFill="1" applyBorder="1" applyAlignment="1" applyProtection="1">
      <alignment horizontal="center"/>
    </xf>
    <xf numFmtId="0" fontId="25" fillId="0" borderId="2" xfId="0" applyFont="1" applyBorder="1" applyAlignment="1" applyProtection="1">
      <alignment horizontal="left" vertical="top" wrapText="1"/>
    </xf>
    <xf numFmtId="0" fontId="0" fillId="3" borderId="4" xfId="0" applyFill="1" applyBorder="1" applyProtection="1">
      <protection locked="0"/>
    </xf>
    <xf numFmtId="0" fontId="0" fillId="3" borderId="17" xfId="0" applyFill="1" applyBorder="1" applyProtection="1">
      <protection locked="0"/>
    </xf>
    <xf numFmtId="0" fontId="4" fillId="7" borderId="15" xfId="0" applyFont="1" applyFill="1" applyBorder="1" applyAlignment="1">
      <alignment horizontal="center" vertical="center" wrapText="1"/>
    </xf>
    <xf numFmtId="0" fontId="2" fillId="6" borderId="12" xfId="0" applyFont="1" applyFill="1" applyBorder="1" applyAlignment="1" applyProtection="1">
      <alignment horizontal="center"/>
      <protection hidden="1"/>
    </xf>
    <xf numFmtId="0" fontId="4" fillId="0" borderId="2" xfId="0" applyFont="1" applyBorder="1" applyAlignment="1" applyProtection="1">
      <alignment horizontal="center" vertical="center" wrapText="1"/>
      <protection hidden="1"/>
    </xf>
    <xf numFmtId="0" fontId="1" fillId="0" borderId="0" xfId="2"/>
    <xf numFmtId="0" fontId="3" fillId="6" borderId="2" xfId="2" applyFont="1" applyFill="1" applyBorder="1" applyAlignment="1" applyProtection="1">
      <protection hidden="1"/>
    </xf>
    <xf numFmtId="1" fontId="1" fillId="3" borderId="2" xfId="2" applyNumberFormat="1" applyFont="1" applyFill="1" applyBorder="1" applyAlignment="1" applyProtection="1">
      <alignment horizontal="right"/>
      <protection locked="0"/>
    </xf>
    <xf numFmtId="1" fontId="1" fillId="3" borderId="2" xfId="2" applyNumberFormat="1" applyFont="1" applyFill="1" applyBorder="1" applyAlignment="1" applyProtection="1">
      <alignment horizontal="right"/>
      <protection locked="0" hidden="1"/>
    </xf>
    <xf numFmtId="0" fontId="0" fillId="3" borderId="2" xfId="0" applyFill="1" applyBorder="1" applyAlignment="1" applyProtection="1">
      <alignment horizontal="center"/>
      <protection locked="0"/>
    </xf>
    <xf numFmtId="166" fontId="38" fillId="0" borderId="1" xfId="0" applyNumberFormat="1" applyFont="1" applyBorder="1" applyProtection="1"/>
    <xf numFmtId="0" fontId="0" fillId="3" borderId="2" xfId="0" applyFill="1" applyBorder="1" applyAlignment="1" applyProtection="1">
      <alignment horizontal="center"/>
      <protection locked="0"/>
    </xf>
    <xf numFmtId="0" fontId="46" fillId="0" borderId="2" xfId="0" applyFont="1" applyBorder="1" applyAlignment="1">
      <alignment horizontal="center"/>
    </xf>
    <xf numFmtId="0" fontId="0" fillId="2" borderId="0" xfId="0" applyFill="1" applyBorder="1" applyProtection="1"/>
    <xf numFmtId="0" fontId="52" fillId="0" borderId="0" xfId="2" applyFont="1"/>
    <xf numFmtId="0" fontId="52" fillId="0" borderId="0" xfId="0" applyFont="1" applyBorder="1" applyAlignment="1" applyProtection="1"/>
    <xf numFmtId="0" fontId="52" fillId="0" borderId="0" xfId="2" applyFont="1" applyAlignment="1"/>
    <xf numFmtId="0" fontId="52" fillId="0" borderId="0" xfId="0" applyFont="1" applyProtection="1"/>
    <xf numFmtId="0" fontId="0" fillId="3" borderId="2" xfId="0" applyFill="1" applyBorder="1" applyAlignment="1" applyProtection="1">
      <alignment horizontal="center"/>
      <protection locked="0"/>
    </xf>
    <xf numFmtId="0" fontId="52" fillId="0" borderId="0" xfId="0" applyFont="1" applyBorder="1" applyAlignment="1" applyProtection="1">
      <alignment horizontal="left"/>
    </xf>
    <xf numFmtId="0" fontId="52" fillId="0" borderId="0" xfId="0" applyFont="1"/>
    <xf numFmtId="0" fontId="3" fillId="6" borderId="12" xfId="2" applyFont="1" applyFill="1" applyBorder="1" applyAlignment="1" applyProtection="1">
      <protection hidden="1"/>
    </xf>
    <xf numFmtId="0" fontId="3" fillId="6" borderId="12" xfId="2" applyFont="1" applyFill="1" applyBorder="1" applyAlignment="1" applyProtection="1"/>
    <xf numFmtId="0" fontId="1" fillId="13" borderId="12" xfId="2" applyFill="1" applyBorder="1" applyProtection="1"/>
    <xf numFmtId="0" fontId="0" fillId="0" borderId="0" xfId="0" applyFill="1" applyBorder="1" applyAlignment="1" applyProtection="1">
      <protection locked="0"/>
    </xf>
    <xf numFmtId="0" fontId="1" fillId="0" borderId="0" xfId="2" applyFont="1" applyFill="1" applyBorder="1" applyAlignment="1" applyProtection="1">
      <alignment horizontal="right"/>
      <protection hidden="1"/>
    </xf>
    <xf numFmtId="0" fontId="1" fillId="0" borderId="0" xfId="2" applyFont="1" applyFill="1" applyBorder="1" applyProtection="1">
      <protection hidden="1"/>
    </xf>
    <xf numFmtId="0" fontId="11" fillId="0" borderId="0" xfId="2" applyFont="1" applyFill="1" applyBorder="1"/>
    <xf numFmtId="0" fontId="1" fillId="0" borderId="0" xfId="2" applyFont="1" applyFill="1" applyBorder="1"/>
    <xf numFmtId="0" fontId="3" fillId="0" borderId="0" xfId="2" applyFont="1" applyFill="1" applyBorder="1" applyProtection="1"/>
    <xf numFmtId="0" fontId="1" fillId="0" borderId="0" xfId="2" applyFont="1" applyFill="1" applyBorder="1" applyAlignment="1" applyProtection="1">
      <alignment horizontal="left"/>
      <protection hidden="1"/>
    </xf>
    <xf numFmtId="0" fontId="11" fillId="0" borderId="0" xfId="2" applyFont="1" applyFill="1" applyBorder="1" applyAlignment="1" applyProtection="1">
      <alignment horizontal="left"/>
    </xf>
    <xf numFmtId="0" fontId="1" fillId="0" borderId="0" xfId="2" applyFont="1" applyFill="1" applyBorder="1" applyProtection="1">
      <protection locked="0"/>
    </xf>
    <xf numFmtId="0" fontId="11" fillId="0" borderId="0" xfId="2" applyFont="1" applyFill="1" applyBorder="1" applyAlignment="1" applyProtection="1">
      <alignment horizontal="left" vertical="top"/>
    </xf>
    <xf numFmtId="0" fontId="1" fillId="0" borderId="0" xfId="2" applyFont="1" applyFill="1" applyBorder="1" applyProtection="1"/>
    <xf numFmtId="0" fontId="1" fillId="0" borderId="0" xfId="2" applyFill="1" applyBorder="1" applyProtection="1"/>
    <xf numFmtId="0" fontId="11" fillId="0" borderId="0" xfId="2" applyFont="1" applyFill="1" applyBorder="1" applyAlignment="1" applyProtection="1">
      <alignment horizontal="left"/>
      <protection hidden="1"/>
    </xf>
    <xf numFmtId="0" fontId="1" fillId="0" borderId="0" xfId="2" applyFont="1" applyFill="1" applyBorder="1" applyAlignment="1">
      <alignment horizontal="center"/>
    </xf>
    <xf numFmtId="0" fontId="0" fillId="0" borderId="15" xfId="0" applyFill="1" applyBorder="1" applyAlignment="1" applyProtection="1">
      <protection locked="0"/>
    </xf>
    <xf numFmtId="2" fontId="33" fillId="0" borderId="15" xfId="2" applyNumberFormat="1" applyFont="1" applyFill="1" applyBorder="1" applyAlignment="1" applyProtection="1">
      <alignment horizontal="center"/>
      <protection hidden="1"/>
    </xf>
    <xf numFmtId="0" fontId="4" fillId="0" borderId="15" xfId="2" applyFont="1" applyFill="1" applyBorder="1" applyAlignment="1" applyProtection="1">
      <alignment horizontal="center" vertical="center" wrapText="1"/>
      <protection hidden="1"/>
    </xf>
    <xf numFmtId="1" fontId="7" fillId="0" borderId="15" xfId="2" applyNumberFormat="1" applyFont="1" applyFill="1" applyBorder="1" applyAlignment="1" applyProtection="1">
      <alignment horizontal="center"/>
      <protection hidden="1"/>
    </xf>
    <xf numFmtId="2" fontId="3" fillId="0" borderId="15" xfId="2" applyNumberFormat="1" applyFont="1" applyFill="1" applyBorder="1" applyAlignment="1" applyProtection="1">
      <alignment horizontal="center"/>
      <protection hidden="1"/>
    </xf>
    <xf numFmtId="0" fontId="3" fillId="0" borderId="15" xfId="2" applyFont="1" applyFill="1" applyBorder="1" applyAlignment="1" applyProtection="1">
      <alignment horizontal="center"/>
    </xf>
    <xf numFmtId="0" fontId="25" fillId="0" borderId="12" xfId="0" applyFont="1" applyBorder="1" applyAlignment="1" applyProtection="1">
      <alignment horizontal="left" vertical="top" wrapText="1"/>
    </xf>
    <xf numFmtId="0" fontId="31" fillId="3" borderId="0" xfId="0" applyFont="1" applyFill="1" applyBorder="1" applyAlignment="1" applyProtection="1">
      <alignment horizontal="center"/>
      <protection locked="0" hidden="1"/>
    </xf>
    <xf numFmtId="0" fontId="0" fillId="4" borderId="0" xfId="0" applyFill="1" applyBorder="1" applyAlignment="1" applyProtection="1">
      <alignment horizontal="center"/>
      <protection hidden="1"/>
    </xf>
    <xf numFmtId="0" fontId="0" fillId="3" borderId="0" xfId="0" applyFill="1" applyBorder="1" applyProtection="1">
      <protection locked="0"/>
    </xf>
    <xf numFmtId="0" fontId="0" fillId="3" borderId="0" xfId="0" applyFill="1" applyBorder="1" applyAlignment="1" applyProtection="1">
      <alignment horizontal="center"/>
      <protection locked="0"/>
    </xf>
    <xf numFmtId="0" fontId="8" fillId="3" borderId="0" xfId="0" applyFont="1" applyFill="1" applyBorder="1" applyAlignment="1" applyProtection="1">
      <alignment horizontal="center"/>
      <protection locked="0"/>
    </xf>
    <xf numFmtId="0" fontId="9" fillId="3" borderId="0" xfId="0" applyFont="1" applyFill="1" applyBorder="1" applyAlignment="1" applyProtection="1">
      <alignment horizontal="center"/>
      <protection locked="0"/>
    </xf>
    <xf numFmtId="0" fontId="10" fillId="0" borderId="0" xfId="0" applyFont="1" applyBorder="1" applyAlignment="1" applyProtection="1">
      <alignment horizontal="center"/>
      <protection locked="0" hidden="1"/>
    </xf>
    <xf numFmtId="2" fontId="0" fillId="0" borderId="0" xfId="0" applyNumberFormat="1" applyBorder="1" applyAlignment="1" applyProtection="1">
      <alignment horizontal="center"/>
      <protection hidden="1"/>
    </xf>
    <xf numFmtId="0" fontId="2" fillId="6" borderId="0" xfId="0" applyFont="1" applyFill="1" applyBorder="1" applyAlignment="1" applyProtection="1">
      <alignment horizontal="center"/>
      <protection hidden="1"/>
    </xf>
    <xf numFmtId="0" fontId="52" fillId="0" borderId="0" xfId="0" applyFont="1" applyProtection="1"/>
    <xf numFmtId="0" fontId="52" fillId="0" borderId="0" xfId="0" applyFont="1"/>
    <xf numFmtId="0" fontId="52" fillId="0" borderId="0" xfId="2" applyFont="1" applyAlignment="1"/>
    <xf numFmtId="0" fontId="52" fillId="0" borderId="0" xfId="0" applyFont="1" applyBorder="1" applyAlignment="1" applyProtection="1"/>
    <xf numFmtId="0" fontId="52" fillId="0" borderId="0" xfId="2" applyFont="1"/>
    <xf numFmtId="0" fontId="1" fillId="3" borderId="12" xfId="2" applyFont="1" applyFill="1" applyBorder="1" applyAlignment="1" applyProtection="1">
      <alignment horizontal="center"/>
      <protection locked="0"/>
    </xf>
    <xf numFmtId="0" fontId="1" fillId="3" borderId="33" xfId="2" applyFont="1" applyFill="1" applyBorder="1" applyAlignment="1" applyProtection="1">
      <alignment horizontal="center"/>
      <protection locked="0"/>
    </xf>
    <xf numFmtId="0" fontId="3" fillId="6" borderId="2" xfId="2" applyFont="1" applyFill="1" applyBorder="1" applyAlignment="1" applyProtection="1">
      <alignment horizontal="left"/>
      <protection hidden="1"/>
    </xf>
    <xf numFmtId="0" fontId="3" fillId="6" borderId="12" xfId="2" applyFont="1" applyFill="1" applyBorder="1" applyAlignment="1" applyProtection="1">
      <alignment horizontal="left"/>
      <protection hidden="1"/>
    </xf>
    <xf numFmtId="0" fontId="3" fillId="6" borderId="33" xfId="2" applyFont="1" applyFill="1" applyBorder="1" applyAlignment="1" applyProtection="1">
      <alignment horizontal="left"/>
      <protection hidden="1"/>
    </xf>
    <xf numFmtId="0" fontId="41" fillId="10" borderId="2" xfId="2" applyFont="1" applyFill="1" applyBorder="1" applyAlignment="1" applyProtection="1">
      <alignment horizontal="center"/>
    </xf>
    <xf numFmtId="0" fontId="3" fillId="6" borderId="2" xfId="2" applyFont="1" applyFill="1" applyBorder="1" applyAlignment="1" applyProtection="1">
      <alignment horizontal="center"/>
      <protection hidden="1"/>
    </xf>
    <xf numFmtId="0" fontId="3" fillId="6" borderId="1" xfId="2" applyFont="1" applyFill="1" applyBorder="1" applyAlignment="1" applyProtection="1">
      <alignment horizontal="left"/>
      <protection hidden="1"/>
    </xf>
    <xf numFmtId="0" fontId="52" fillId="0" borderId="0" xfId="0" applyFont="1" applyBorder="1" applyAlignment="1" applyProtection="1">
      <alignment horizontal="left"/>
    </xf>
    <xf numFmtId="0" fontId="20" fillId="10" borderId="12" xfId="0" applyFont="1" applyFill="1" applyBorder="1" applyAlignment="1" applyProtection="1">
      <alignment horizontal="center" vertical="center" wrapText="1"/>
      <protection hidden="1"/>
    </xf>
    <xf numFmtId="0" fontId="20" fillId="10" borderId="33" xfId="0" applyFont="1" applyFill="1" applyBorder="1" applyAlignment="1" applyProtection="1">
      <alignment horizontal="center" vertical="center" wrapText="1"/>
      <protection hidden="1"/>
    </xf>
    <xf numFmtId="0" fontId="20" fillId="10" borderId="1" xfId="0" applyFont="1" applyFill="1" applyBorder="1" applyAlignment="1" applyProtection="1">
      <alignment horizontal="center" vertical="center" wrapText="1"/>
      <protection hidden="1"/>
    </xf>
    <xf numFmtId="0" fontId="4" fillId="0" borderId="25"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36"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5" fillId="0" borderId="3" xfId="0" applyFont="1" applyFill="1" applyBorder="1" applyAlignment="1" applyProtection="1">
      <alignment horizontal="center" vertical="center" wrapText="1"/>
      <protection hidden="1"/>
    </xf>
    <xf numFmtId="0" fontId="5" fillId="0" borderId="17" xfId="0" applyFont="1" applyFill="1" applyBorder="1" applyAlignment="1" applyProtection="1">
      <alignment horizontal="center" vertical="center" wrapText="1"/>
      <protection hidden="1"/>
    </xf>
    <xf numFmtId="0" fontId="31" fillId="3" borderId="12" xfId="0" applyFont="1" applyFill="1" applyBorder="1" applyAlignment="1" applyProtection="1">
      <alignment horizontal="center"/>
      <protection locked="0" hidden="1"/>
    </xf>
    <xf numFmtId="0" fontId="31" fillId="3" borderId="1" xfId="0" applyFont="1" applyFill="1" applyBorder="1" applyAlignment="1" applyProtection="1">
      <alignment horizontal="center"/>
      <protection locked="0" hidden="1"/>
    </xf>
    <xf numFmtId="0" fontId="8" fillId="3" borderId="12" xfId="0" applyFont="1" applyFill="1" applyBorder="1" applyAlignment="1" applyProtection="1">
      <alignment horizontal="center"/>
      <protection locked="0"/>
    </xf>
    <xf numFmtId="0" fontId="8" fillId="3" borderId="1" xfId="0" applyFont="1" applyFill="1" applyBorder="1" applyAlignment="1" applyProtection="1">
      <alignment horizontal="center"/>
      <protection locked="0"/>
    </xf>
    <xf numFmtId="0" fontId="4" fillId="4" borderId="3"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5" fillId="0" borderId="3"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10" fillId="3" borderId="12" xfId="0" applyFont="1" applyFill="1" applyBorder="1" applyAlignment="1" applyProtection="1">
      <alignment horizontal="center"/>
      <protection locked="0" hidden="1"/>
    </xf>
    <xf numFmtId="0" fontId="10" fillId="3" borderId="33" xfId="0" applyFont="1" applyFill="1" applyBorder="1" applyAlignment="1" applyProtection="1">
      <alignment horizontal="center"/>
      <protection locked="0" hidden="1"/>
    </xf>
    <xf numFmtId="0" fontId="10" fillId="3" borderId="1" xfId="0" applyFont="1" applyFill="1" applyBorder="1" applyAlignment="1" applyProtection="1">
      <alignment horizontal="center"/>
      <protection locked="0" hidden="1"/>
    </xf>
    <xf numFmtId="0" fontId="2" fillId="4" borderId="12" xfId="0" applyFont="1" applyFill="1" applyBorder="1" applyAlignment="1" applyProtection="1">
      <alignment horizontal="center"/>
      <protection hidden="1"/>
    </xf>
    <xf numFmtId="0" fontId="2" fillId="4" borderId="33" xfId="0" applyFont="1" applyFill="1" applyBorder="1" applyAlignment="1" applyProtection="1">
      <alignment horizontal="center"/>
      <protection hidden="1"/>
    </xf>
    <xf numFmtId="0" fontId="4" fillId="0" borderId="2" xfId="0" applyFont="1" applyBorder="1" applyAlignment="1" applyProtection="1">
      <alignment horizontal="center" vertical="center" wrapText="1"/>
      <protection hidden="1"/>
    </xf>
    <xf numFmtId="0" fontId="5" fillId="0" borderId="3"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Fill="1" applyBorder="1" applyAlignment="1" applyProtection="1">
      <alignment horizontal="center" vertical="center" wrapText="1"/>
      <protection hidden="1"/>
    </xf>
    <xf numFmtId="0" fontId="42" fillId="0" borderId="3" xfId="0" applyFont="1" applyFill="1" applyBorder="1" applyAlignment="1" applyProtection="1">
      <alignment horizontal="center" vertical="center" wrapText="1"/>
      <protection hidden="1"/>
    </xf>
    <xf numFmtId="0" fontId="42" fillId="0" borderId="17" xfId="0" applyFont="1" applyFill="1" applyBorder="1" applyAlignment="1" applyProtection="1">
      <alignment horizontal="center" vertical="center" wrapText="1"/>
      <protection hidden="1"/>
    </xf>
    <xf numFmtId="0" fontId="42" fillId="0" borderId="4" xfId="0" applyFont="1" applyFill="1" applyBorder="1" applyAlignment="1" applyProtection="1">
      <alignment horizontal="center" vertical="center" wrapText="1"/>
      <protection hidden="1"/>
    </xf>
    <xf numFmtId="0" fontId="22" fillId="10" borderId="12" xfId="0" applyFont="1" applyFill="1" applyBorder="1" applyAlignment="1" applyProtection="1">
      <alignment horizontal="center" vertical="center" wrapText="1"/>
      <protection hidden="1"/>
    </xf>
    <xf numFmtId="0" fontId="22" fillId="10" borderId="33" xfId="0" applyFont="1" applyFill="1" applyBorder="1" applyAlignment="1" applyProtection="1">
      <alignment horizontal="center" vertical="center" wrapText="1"/>
      <protection hidden="1"/>
    </xf>
    <xf numFmtId="0" fontId="22" fillId="10" borderId="1" xfId="0" applyFont="1" applyFill="1" applyBorder="1" applyAlignment="1" applyProtection="1">
      <alignment horizontal="center" vertical="center" wrapText="1"/>
      <protection hidden="1"/>
    </xf>
    <xf numFmtId="0" fontId="41" fillId="6" borderId="12" xfId="0" applyFont="1" applyFill="1" applyBorder="1" applyAlignment="1" applyProtection="1">
      <alignment horizontal="center"/>
    </xf>
    <xf numFmtId="0" fontId="41" fillId="6" borderId="33" xfId="0" applyFont="1" applyFill="1" applyBorder="1" applyAlignment="1" applyProtection="1">
      <alignment horizontal="center"/>
    </xf>
    <xf numFmtId="0" fontId="14" fillId="6" borderId="34" xfId="0" applyFont="1" applyFill="1" applyBorder="1" applyAlignment="1">
      <alignment horizontal="center" vertical="center"/>
    </xf>
    <xf numFmtId="0" fontId="14" fillId="6" borderId="35" xfId="0" applyFont="1" applyFill="1" applyBorder="1" applyAlignment="1">
      <alignment horizontal="center" vertical="center"/>
    </xf>
    <xf numFmtId="0" fontId="14" fillId="6" borderId="15" xfId="0" applyFont="1" applyFill="1" applyBorder="1" applyAlignment="1">
      <alignment horizontal="center" vertical="center"/>
    </xf>
    <xf numFmtId="0" fontId="14" fillId="6" borderId="26" xfId="0" applyFont="1" applyFill="1" applyBorder="1" applyAlignment="1">
      <alignment horizontal="center" vertical="center"/>
    </xf>
    <xf numFmtId="0" fontId="14" fillId="6" borderId="13" xfId="0" applyFont="1" applyFill="1" applyBorder="1" applyAlignment="1">
      <alignment horizontal="center" vertical="center"/>
    </xf>
    <xf numFmtId="0" fontId="14" fillId="6" borderId="20" xfId="0" applyFont="1" applyFill="1" applyBorder="1" applyAlignment="1">
      <alignment horizontal="center" vertical="center"/>
    </xf>
    <xf numFmtId="0" fontId="4" fillId="0" borderId="34" xfId="0" applyFont="1" applyBorder="1" applyAlignment="1" applyProtection="1">
      <alignment horizontal="center" vertical="center" wrapText="1"/>
      <protection hidden="1"/>
    </xf>
    <xf numFmtId="0" fontId="4" fillId="0" borderId="35"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4" fillId="0" borderId="2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20" xfId="0" applyFont="1" applyBorder="1" applyAlignment="1" applyProtection="1">
      <alignment horizontal="center" vertical="center" wrapText="1"/>
      <protection hidden="1"/>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4" fillId="7" borderId="15" xfId="0" applyFont="1" applyFill="1" applyBorder="1" applyAlignment="1">
      <alignment horizontal="center" vertical="center" wrapText="1"/>
    </xf>
    <xf numFmtId="2" fontId="3" fillId="7" borderId="12" xfId="0" applyNumberFormat="1" applyFont="1" applyFill="1" applyBorder="1" applyAlignment="1" applyProtection="1">
      <alignment horizontal="center"/>
      <protection hidden="1"/>
    </xf>
    <xf numFmtId="2" fontId="14" fillId="7" borderId="33" xfId="0" applyNumberFormat="1" applyFont="1" applyFill="1" applyBorder="1" applyAlignment="1" applyProtection="1">
      <alignment horizontal="center"/>
      <protection hidden="1"/>
    </xf>
    <xf numFmtId="2" fontId="14" fillId="7" borderId="1" xfId="0" applyNumberFormat="1" applyFont="1" applyFill="1" applyBorder="1" applyAlignment="1" applyProtection="1">
      <alignment horizontal="center"/>
      <protection hidden="1"/>
    </xf>
    <xf numFmtId="0" fontId="4" fillId="0" borderId="3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36" xfId="0" applyFont="1" applyBorder="1" applyAlignment="1">
      <alignment horizontal="center" vertical="center" wrapText="1"/>
    </xf>
    <xf numFmtId="0" fontId="32" fillId="0" borderId="20" xfId="0" applyFont="1" applyBorder="1" applyAlignment="1">
      <alignment horizontal="center" vertical="center" wrapText="1"/>
    </xf>
    <xf numFmtId="0" fontId="4" fillId="7" borderId="2" xfId="0" applyFont="1" applyFill="1" applyBorder="1" applyAlignment="1" applyProtection="1">
      <alignment horizontal="center" vertical="center" wrapText="1"/>
      <protection hidden="1"/>
    </xf>
    <xf numFmtId="0" fontId="4" fillId="7" borderId="3" xfId="0" applyFont="1" applyFill="1" applyBorder="1" applyAlignment="1" applyProtection="1">
      <alignment horizontal="center" vertical="center" wrapText="1"/>
      <protection hidden="1"/>
    </xf>
    <xf numFmtId="0" fontId="2" fillId="6" borderId="12" xfId="0" applyFont="1" applyFill="1" applyBorder="1" applyAlignment="1" applyProtection="1">
      <alignment horizontal="center"/>
      <protection hidden="1"/>
    </xf>
    <xf numFmtId="0" fontId="2" fillId="6" borderId="33" xfId="0" applyFont="1" applyFill="1" applyBorder="1" applyAlignment="1" applyProtection="1">
      <alignment horizontal="center"/>
      <protection hidden="1"/>
    </xf>
    <xf numFmtId="0" fontId="2" fillId="6" borderId="36" xfId="0" applyFont="1" applyFill="1" applyBorder="1" applyAlignment="1" applyProtection="1">
      <alignment horizontal="center"/>
      <protection hidden="1"/>
    </xf>
    <xf numFmtId="0" fontId="2" fillId="6" borderId="20" xfId="0" applyFont="1" applyFill="1" applyBorder="1" applyAlignment="1" applyProtection="1">
      <alignment horizontal="center"/>
      <protection hidden="1"/>
    </xf>
    <xf numFmtId="0" fontId="4" fillId="7" borderId="34" xfId="0" applyFont="1" applyFill="1" applyBorder="1" applyAlignment="1">
      <alignment horizontal="center" vertical="center" wrapText="1"/>
    </xf>
    <xf numFmtId="0" fontId="0" fillId="0" borderId="50" xfId="0" applyFill="1" applyBorder="1" applyAlignment="1" applyProtection="1">
      <alignment horizontal="center"/>
      <protection hidden="1"/>
    </xf>
    <xf numFmtId="0" fontId="0" fillId="0" borderId="1" xfId="0" applyFill="1" applyBorder="1" applyAlignment="1" applyProtection="1">
      <alignment horizontal="center"/>
      <protection hidden="1"/>
    </xf>
    <xf numFmtId="0" fontId="8" fillId="0" borderId="0" xfId="0" applyFont="1" applyFill="1" applyBorder="1" applyAlignment="1" applyProtection="1">
      <alignment horizontal="center" vertical="top" wrapText="1"/>
      <protection hidden="1"/>
    </xf>
    <xf numFmtId="0" fontId="0" fillId="0" borderId="0" xfId="0" applyFill="1" applyBorder="1" applyAlignment="1" applyProtection="1">
      <alignment horizontal="center" vertical="top" wrapText="1"/>
      <protection hidden="1"/>
    </xf>
    <xf numFmtId="0" fontId="0" fillId="0" borderId="26" xfId="0" applyFill="1" applyBorder="1" applyAlignment="1" applyProtection="1">
      <alignment horizontal="center" vertical="top" wrapText="1"/>
      <protection hidden="1"/>
    </xf>
    <xf numFmtId="0" fontId="0" fillId="0" borderId="51" xfId="0" applyFill="1" applyBorder="1" applyAlignment="1" applyProtection="1">
      <alignment horizontal="center"/>
      <protection hidden="1"/>
    </xf>
    <xf numFmtId="0" fontId="0" fillId="0" borderId="32" xfId="0" applyFill="1" applyBorder="1" applyAlignment="1" applyProtection="1">
      <alignment horizontal="center"/>
      <protection hidden="1"/>
    </xf>
    <xf numFmtId="0" fontId="8" fillId="0" borderId="50" xfId="0" applyFont="1" applyFill="1" applyBorder="1" applyAlignment="1">
      <alignment horizontal="center"/>
    </xf>
    <xf numFmtId="0" fontId="1" fillId="0" borderId="1" xfId="0" applyFont="1" applyFill="1" applyBorder="1" applyAlignment="1">
      <alignment horizontal="center"/>
    </xf>
    <xf numFmtId="0" fontId="8" fillId="0" borderId="29" xfId="0" applyFont="1" applyFill="1" applyBorder="1" applyAlignment="1">
      <alignment horizontal="center"/>
    </xf>
    <xf numFmtId="0" fontId="1" fillId="0" borderId="49" xfId="0" applyFont="1" applyFill="1" applyBorder="1" applyAlignment="1">
      <alignment horizontal="center"/>
    </xf>
    <xf numFmtId="0" fontId="23" fillId="10" borderId="27" xfId="0" applyFont="1" applyFill="1" applyBorder="1" applyAlignment="1" applyProtection="1">
      <alignment horizontal="center"/>
      <protection locked="0" hidden="1"/>
    </xf>
    <xf numFmtId="0" fontId="23" fillId="10" borderId="28" xfId="0" applyFont="1" applyFill="1" applyBorder="1" applyAlignment="1" applyProtection="1">
      <alignment horizontal="center"/>
      <protection locked="0" hidden="1"/>
    </xf>
    <xf numFmtId="0" fontId="14" fillId="3" borderId="29" xfId="0" applyFont="1" applyFill="1" applyBorder="1" applyAlignment="1" applyProtection="1">
      <alignment horizontal="center" vertical="center"/>
    </xf>
    <xf numFmtId="0" fontId="14" fillId="3" borderId="30" xfId="0" applyFont="1" applyFill="1" applyBorder="1" applyAlignment="1" applyProtection="1">
      <alignment horizontal="center" vertical="center"/>
    </xf>
    <xf numFmtId="0" fontId="14" fillId="12" borderId="45" xfId="0" applyFont="1" applyFill="1" applyBorder="1" applyAlignment="1" applyProtection="1">
      <alignment horizontal="center" wrapText="1"/>
      <protection hidden="1"/>
    </xf>
    <xf numFmtId="0" fontId="14" fillId="12" borderId="52" xfId="0" applyFont="1" applyFill="1" applyBorder="1" applyAlignment="1" applyProtection="1">
      <alignment horizontal="center" wrapText="1"/>
      <protection hidden="1"/>
    </xf>
    <xf numFmtId="0" fontId="14" fillId="12" borderId="53" xfId="0" applyFont="1" applyFill="1" applyBorder="1" applyAlignment="1" applyProtection="1">
      <alignment horizontal="center" wrapText="1"/>
      <protection hidden="1"/>
    </xf>
    <xf numFmtId="0" fontId="0" fillId="7" borderId="51" xfId="0" applyFill="1" applyBorder="1" applyAlignment="1" applyProtection="1">
      <alignment horizontal="center"/>
      <protection hidden="1"/>
    </xf>
    <xf numFmtId="0" fontId="0" fillId="7" borderId="32" xfId="0" applyFill="1" applyBorder="1" applyAlignment="1" applyProtection="1">
      <alignment horizontal="center"/>
      <protection hidden="1"/>
    </xf>
    <xf numFmtId="0" fontId="3" fillId="12" borderId="29" xfId="0" applyFont="1" applyFill="1" applyBorder="1" applyAlignment="1">
      <alignment horizontal="center"/>
    </xf>
    <xf numFmtId="0" fontId="3" fillId="12" borderId="41" xfId="0" applyFont="1" applyFill="1" applyBorder="1" applyAlignment="1">
      <alignment horizontal="center"/>
    </xf>
    <xf numFmtId="0" fontId="3" fillId="12" borderId="30" xfId="0" applyFont="1" applyFill="1" applyBorder="1" applyAlignment="1">
      <alignment horizontal="center"/>
    </xf>
    <xf numFmtId="0" fontId="8" fillId="0" borderId="51" xfId="0" applyFont="1" applyFill="1" applyBorder="1" applyAlignment="1">
      <alignment horizontal="center"/>
    </xf>
    <xf numFmtId="0" fontId="1" fillId="0" borderId="32" xfId="0" applyFont="1" applyFill="1" applyBorder="1" applyAlignment="1">
      <alignment horizontal="center"/>
    </xf>
    <xf numFmtId="0" fontId="8" fillId="0" borderId="5" xfId="0" applyFont="1" applyBorder="1"/>
    <xf numFmtId="0" fontId="8" fillId="0" borderId="6" xfId="0" applyFont="1" applyBorder="1"/>
    <xf numFmtId="0" fontId="8" fillId="0" borderId="46" xfId="0" applyFont="1" applyBorder="1"/>
    <xf numFmtId="0" fontId="8" fillId="0" borderId="30" xfId="0" applyFont="1" applyBorder="1"/>
    <xf numFmtId="0" fontId="8" fillId="0" borderId="8" xfId="0" applyFont="1" applyBorder="1"/>
    <xf numFmtId="0" fontId="0" fillId="0" borderId="9" xfId="0" applyBorder="1"/>
    <xf numFmtId="0" fontId="8" fillId="0" borderId="31" xfId="0" applyFont="1" applyBorder="1"/>
    <xf numFmtId="0" fontId="8" fillId="0" borderId="48" xfId="0" applyFont="1" applyBorder="1"/>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9" xfId="0" applyFont="1" applyBorder="1" applyAlignment="1">
      <alignment horizontal="center" vertical="center"/>
    </xf>
    <xf numFmtId="0" fontId="3" fillId="0" borderId="16" xfId="0" applyFont="1" applyBorder="1" applyAlignment="1">
      <alignment horizontal="center" vertical="center"/>
    </xf>
    <xf numFmtId="0" fontId="2" fillId="0" borderId="27" xfId="0" applyFont="1" applyBorder="1" applyAlignment="1">
      <alignment horizontal="center"/>
    </xf>
    <xf numFmtId="0" fontId="2" fillId="0" borderId="37" xfId="0" applyFont="1" applyBorder="1" applyAlignment="1">
      <alignment horizontal="center"/>
    </xf>
    <xf numFmtId="0" fontId="2" fillId="0" borderId="28" xfId="0" applyFont="1" applyBorder="1" applyAlignment="1">
      <alignment horizontal="center"/>
    </xf>
    <xf numFmtId="0" fontId="3" fillId="0" borderId="11" xfId="0" applyFont="1" applyBorder="1" applyAlignment="1">
      <alignment horizontal="center"/>
    </xf>
    <xf numFmtId="0" fontId="3" fillId="0" borderId="0" xfId="0" applyFont="1" applyBorder="1" applyAlignment="1">
      <alignment horizontal="center"/>
    </xf>
    <xf numFmtId="0" fontId="3" fillId="0" borderId="10" xfId="0" applyFont="1" applyBorder="1" applyAlignment="1">
      <alignment horizontal="center"/>
    </xf>
    <xf numFmtId="0" fontId="3" fillId="0" borderId="19" xfId="0" applyFont="1" applyBorder="1" applyAlignment="1">
      <alignment horizontal="center"/>
    </xf>
    <xf numFmtId="0" fontId="3" fillId="0" borderId="18" xfId="0" applyFont="1" applyBorder="1" applyAlignment="1">
      <alignment horizontal="center"/>
    </xf>
    <xf numFmtId="0" fontId="3" fillId="0" borderId="16" xfId="0" applyFont="1" applyBorder="1" applyAlignment="1">
      <alignment horizontal="center"/>
    </xf>
    <xf numFmtId="0" fontId="8" fillId="0" borderId="2" xfId="0" applyFont="1" applyBorder="1"/>
    <xf numFmtId="0" fontId="8" fillId="0" borderId="7" xfId="0" applyFont="1" applyBorder="1"/>
    <xf numFmtId="0" fontId="8" fillId="0" borderId="12" xfId="0" applyFont="1" applyBorder="1"/>
    <xf numFmtId="0" fontId="8" fillId="0" borderId="47" xfId="0" applyFont="1" applyBorder="1"/>
    <xf numFmtId="0" fontId="8" fillId="0" borderId="2" xfId="0" applyFont="1" applyBorder="1" applyAlignment="1"/>
    <xf numFmtId="0" fontId="8" fillId="0" borderId="7" xfId="0" applyFont="1" applyBorder="1" applyAlignment="1"/>
    <xf numFmtId="0" fontId="8" fillId="0" borderId="8" xfId="0" applyFont="1" applyBorder="1" applyAlignment="1"/>
    <xf numFmtId="0" fontId="8" fillId="0" borderId="9" xfId="0" applyFont="1" applyBorder="1" applyAlignment="1"/>
    <xf numFmtId="0" fontId="37" fillId="8" borderId="3" xfId="0" applyFont="1" applyFill="1" applyBorder="1" applyAlignment="1" applyProtection="1">
      <alignment horizontal="center" vertical="center"/>
    </xf>
    <xf numFmtId="0" fontId="37" fillId="8" borderId="4" xfId="0" applyFont="1" applyFill="1" applyBorder="1" applyAlignment="1" applyProtection="1">
      <alignment horizontal="center" vertical="center"/>
    </xf>
    <xf numFmtId="165" fontId="38" fillId="8" borderId="12" xfId="0" applyNumberFormat="1" applyFont="1" applyFill="1" applyBorder="1" applyAlignment="1" applyProtection="1">
      <alignment horizontal="center"/>
    </xf>
    <xf numFmtId="165" fontId="38" fillId="8" borderId="1" xfId="0" applyNumberFormat="1" applyFont="1" applyFill="1" applyBorder="1" applyAlignment="1" applyProtection="1">
      <alignment horizontal="center"/>
    </xf>
    <xf numFmtId="0" fontId="26" fillId="5" borderId="2" xfId="0" applyFont="1" applyFill="1" applyBorder="1" applyAlignment="1" applyProtection="1">
      <alignment horizontal="center" wrapText="1"/>
    </xf>
    <xf numFmtId="0" fontId="26" fillId="5" borderId="12" xfId="0" applyFont="1" applyFill="1" applyBorder="1" applyAlignment="1" applyProtection="1">
      <alignment horizontal="center" wrapText="1"/>
    </xf>
    <xf numFmtId="0" fontId="26" fillId="5" borderId="33" xfId="0" applyFont="1" applyFill="1" applyBorder="1" applyAlignment="1" applyProtection="1">
      <alignment horizontal="center" wrapText="1"/>
    </xf>
    <xf numFmtId="0" fontId="26" fillId="5" borderId="1" xfId="0" applyFont="1" applyFill="1" applyBorder="1" applyAlignment="1" applyProtection="1">
      <alignment horizontal="center" wrapText="1"/>
    </xf>
    <xf numFmtId="9" fontId="14" fillId="3" borderId="15" xfId="0" applyNumberFormat="1" applyFont="1" applyFill="1" applyBorder="1" applyAlignment="1" applyProtection="1">
      <alignment horizontal="right" vertical="center"/>
      <protection locked="0"/>
    </xf>
    <xf numFmtId="0" fontId="3" fillId="3" borderId="15" xfId="0" applyFont="1" applyFill="1" applyBorder="1" applyAlignment="1" applyProtection="1">
      <alignment horizontal="center" vertical="center"/>
      <protection locked="0"/>
    </xf>
    <xf numFmtId="0" fontId="14" fillId="3" borderId="15" xfId="0" applyFont="1" applyFill="1" applyBorder="1" applyAlignment="1" applyProtection="1">
      <alignment horizontal="center" vertical="center"/>
      <protection locked="0"/>
    </xf>
    <xf numFmtId="0" fontId="26" fillId="5" borderId="13" xfId="0" applyFont="1" applyFill="1" applyBorder="1" applyAlignment="1" applyProtection="1">
      <alignment horizontal="center"/>
    </xf>
    <xf numFmtId="0" fontId="26" fillId="5" borderId="36" xfId="0" applyFont="1" applyFill="1" applyBorder="1" applyAlignment="1" applyProtection="1">
      <alignment horizontal="center"/>
    </xf>
    <xf numFmtId="0" fontId="26" fillId="5" borderId="33" xfId="0" applyFont="1" applyFill="1" applyBorder="1" applyAlignment="1" applyProtection="1">
      <alignment horizontal="center"/>
    </xf>
    <xf numFmtId="0" fontId="26" fillId="5" borderId="1" xfId="0" applyFont="1" applyFill="1" applyBorder="1" applyAlignment="1" applyProtection="1">
      <alignment horizontal="center"/>
    </xf>
    <xf numFmtId="0" fontId="38" fillId="8" borderId="12" xfId="0" applyFont="1" applyFill="1" applyBorder="1" applyAlignment="1" applyProtection="1">
      <alignment horizontal="center"/>
    </xf>
    <xf numFmtId="0" fontId="38" fillId="8" borderId="1" xfId="0" applyFont="1" applyFill="1" applyBorder="1" applyAlignment="1" applyProtection="1">
      <alignment horizontal="center"/>
    </xf>
    <xf numFmtId="0" fontId="26" fillId="5" borderId="12" xfId="0" applyFont="1" applyFill="1" applyBorder="1" applyAlignment="1" applyProtection="1">
      <alignment horizontal="center"/>
    </xf>
    <xf numFmtId="164" fontId="27" fillId="5" borderId="31" xfId="0" applyNumberFormat="1" applyFont="1" applyFill="1" applyBorder="1" applyAlignment="1" applyProtection="1">
      <alignment horizontal="right"/>
    </xf>
    <xf numFmtId="164" fontId="28" fillId="5" borderId="54" xfId="0" applyNumberFormat="1" applyFont="1" applyFill="1" applyBorder="1" applyAlignment="1" applyProtection="1">
      <alignment horizontal="right"/>
    </xf>
    <xf numFmtId="164" fontId="28" fillId="5" borderId="32" xfId="0" applyNumberFormat="1" applyFont="1" applyFill="1" applyBorder="1" applyAlignment="1" applyProtection="1">
      <alignment horizontal="right"/>
    </xf>
    <xf numFmtId="164" fontId="29" fillId="6" borderId="27" xfId="0" applyNumberFormat="1" applyFont="1" applyFill="1" applyBorder="1" applyAlignment="1" applyProtection="1">
      <alignment horizontal="right"/>
    </xf>
    <xf numFmtId="164" fontId="29" fillId="6" borderId="37" xfId="0" applyNumberFormat="1" applyFont="1" applyFill="1" applyBorder="1" applyAlignment="1" applyProtection="1">
      <alignment horizontal="right"/>
    </xf>
    <xf numFmtId="164" fontId="29" fillId="6" borderId="38" xfId="0" applyNumberFormat="1" applyFont="1" applyFill="1" applyBorder="1" applyAlignment="1" applyProtection="1">
      <alignment horizontal="right"/>
    </xf>
  </cellXfs>
  <cellStyles count="3">
    <cellStyle name="Normal" xfId="0" builtinId="0"/>
    <cellStyle name="Normal 2" xfId="2" xr:uid="{00000000-0005-0000-0000-000001000000}"/>
    <cellStyle name="Percent" xfId="1" builtinId="5"/>
  </cellStyles>
  <dxfs count="528">
    <dxf>
      <font>
        <color rgb="FFFF0000"/>
      </font>
    </dxf>
    <dxf>
      <font>
        <color rgb="FFFF0000"/>
      </font>
    </dxf>
    <dxf>
      <font>
        <color rgb="FFFF000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2"/>
      </font>
    </dxf>
    <dxf>
      <font>
        <b/>
        <i val="0"/>
        <condense val="0"/>
        <extend val="0"/>
        <color indexed="17"/>
      </font>
    </dxf>
    <dxf>
      <font>
        <b/>
        <i val="0"/>
        <condense val="0"/>
        <extend val="0"/>
        <color auto="1"/>
      </font>
    </dxf>
    <dxf>
      <font>
        <condense val="0"/>
        <extend val="0"/>
        <color indexed="10"/>
      </font>
      <fill>
        <patternFill patternType="none">
          <bgColor indexed="65"/>
        </patternFill>
      </fill>
    </dxf>
    <dxf>
      <font>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fill>
        <patternFill patternType="none">
          <bgColor indexed="65"/>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FF0000"/>
      </font>
    </dxf>
    <dxf>
      <font>
        <color rgb="FFFF0000"/>
      </font>
      <numFmt numFmtId="0" formatCode="General"/>
    </dxf>
    <dxf>
      <font>
        <color rgb="FFFF0000"/>
      </font>
      <numFmt numFmtId="0" formatCode="General"/>
    </dxf>
    <dxf>
      <font>
        <b/>
        <i val="0"/>
        <condense val="0"/>
        <extend val="0"/>
        <color indexed="10"/>
      </font>
    </dxf>
    <dxf>
      <font>
        <b/>
        <i val="0"/>
        <condense val="0"/>
        <extend val="0"/>
        <color indexed="17"/>
      </font>
      <fill>
        <patternFill patternType="none">
          <bgColor indexed="65"/>
        </patternFill>
      </fill>
    </dxf>
  </dxfs>
  <tableStyles count="0" defaultTableStyle="TableStyleMedium9" defaultPivotStyle="PivotStyleLight16"/>
  <colors>
    <mruColors>
      <color rgb="FF99CCFF"/>
      <color rgb="FFFFCC99"/>
      <color rgb="FF0000FF"/>
      <color rgb="FFFFFF99"/>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Y$28" lockText="1"/>
</file>

<file path=xl/ctrlProps/ctrlProp10.xml><?xml version="1.0" encoding="utf-8"?>
<formControlPr xmlns="http://schemas.microsoft.com/office/spreadsheetml/2009/9/main" objectType="CheckBox" fmlaLink="$H$36" lockText="1"/>
</file>

<file path=xl/ctrlProps/ctrlProp100.xml><?xml version="1.0" encoding="utf-8"?>
<formControlPr xmlns="http://schemas.microsoft.com/office/spreadsheetml/2009/9/main" objectType="CheckBox" fmlaLink="$H$64" lockText="1"/>
</file>

<file path=xl/ctrlProps/ctrlProp1000.xml><?xml version="1.0" encoding="utf-8"?>
<formControlPr xmlns="http://schemas.microsoft.com/office/spreadsheetml/2009/9/main" objectType="CheckBox" fmlaLink="$H$66" lockText="1"/>
</file>

<file path=xl/ctrlProps/ctrlProp1001.xml><?xml version="1.0" encoding="utf-8"?>
<formControlPr xmlns="http://schemas.microsoft.com/office/spreadsheetml/2009/9/main" objectType="CheckBox" fmlaLink="$H$65" lockText="1"/>
</file>

<file path=xl/ctrlProps/ctrlProp1002.xml><?xml version="1.0" encoding="utf-8"?>
<formControlPr xmlns="http://schemas.microsoft.com/office/spreadsheetml/2009/9/main" objectType="CheckBox" fmlaLink="$H$64" lockText="1"/>
</file>

<file path=xl/ctrlProps/ctrlProp1003.xml><?xml version="1.0" encoding="utf-8"?>
<formControlPr xmlns="http://schemas.microsoft.com/office/spreadsheetml/2009/9/main" objectType="CheckBox" fmlaLink="$H$63" lockText="1"/>
</file>

<file path=xl/ctrlProps/ctrlProp1004.xml><?xml version="1.0" encoding="utf-8"?>
<formControlPr xmlns="http://schemas.microsoft.com/office/spreadsheetml/2009/9/main" objectType="CheckBox" fmlaLink="$H$62" lockText="1"/>
</file>

<file path=xl/ctrlProps/ctrlProp1005.xml><?xml version="1.0" encoding="utf-8"?>
<formControlPr xmlns="http://schemas.microsoft.com/office/spreadsheetml/2009/9/main" objectType="CheckBox" fmlaLink="$H$61" lockText="1"/>
</file>

<file path=xl/ctrlProps/ctrlProp1006.xml><?xml version="1.0" encoding="utf-8"?>
<formControlPr xmlns="http://schemas.microsoft.com/office/spreadsheetml/2009/9/main" objectType="CheckBox" fmlaLink="$H$60" lockText="1"/>
</file>

<file path=xl/ctrlProps/ctrlProp1007.xml><?xml version="1.0" encoding="utf-8"?>
<formControlPr xmlns="http://schemas.microsoft.com/office/spreadsheetml/2009/9/main" objectType="CheckBox" fmlaLink="$H$59" lockText="1"/>
</file>

<file path=xl/ctrlProps/ctrlProp1008.xml><?xml version="1.0" encoding="utf-8"?>
<formControlPr xmlns="http://schemas.microsoft.com/office/spreadsheetml/2009/9/main" objectType="CheckBox" fmlaLink="$H$30" lockText="1"/>
</file>

<file path=xl/ctrlProps/ctrlProp1009.xml><?xml version="1.0" encoding="utf-8"?>
<formControlPr xmlns="http://schemas.microsoft.com/office/spreadsheetml/2009/9/main" objectType="CheckBox" fmlaLink="$H$31" lockText="1"/>
</file>

<file path=xl/ctrlProps/ctrlProp101.xml><?xml version="1.0" encoding="utf-8"?>
<formControlPr xmlns="http://schemas.microsoft.com/office/spreadsheetml/2009/9/main" objectType="CheckBox" fmlaLink="$H$63" lockText="1"/>
</file>

<file path=xl/ctrlProps/ctrlProp1010.xml><?xml version="1.0" encoding="utf-8"?>
<formControlPr xmlns="http://schemas.microsoft.com/office/spreadsheetml/2009/9/main" objectType="CheckBox" fmlaLink="$H$32" lockText="1"/>
</file>

<file path=xl/ctrlProps/ctrlProp1011.xml><?xml version="1.0" encoding="utf-8"?>
<formControlPr xmlns="http://schemas.microsoft.com/office/spreadsheetml/2009/9/main" objectType="CheckBox" fmlaLink="$H$34" lockText="1"/>
</file>

<file path=xl/ctrlProps/ctrlProp1012.xml><?xml version="1.0" encoding="utf-8"?>
<formControlPr xmlns="http://schemas.microsoft.com/office/spreadsheetml/2009/9/main" objectType="CheckBox" fmlaLink="$H$33" lockText="1"/>
</file>

<file path=xl/ctrlProps/ctrlProp1013.xml><?xml version="1.0" encoding="utf-8"?>
<formControlPr xmlns="http://schemas.microsoft.com/office/spreadsheetml/2009/9/main" objectType="CheckBox" fmlaLink="$H$29" lockText="1"/>
</file>

<file path=xl/ctrlProps/ctrlProp1014.xml><?xml version="1.0" encoding="utf-8"?>
<formControlPr xmlns="http://schemas.microsoft.com/office/spreadsheetml/2009/9/main" objectType="Spin" dx="15" fmlaLink="$X$33" inc="5" max="100" min="10" page="10" val="40"/>
</file>

<file path=xl/ctrlProps/ctrlProp1015.xml><?xml version="1.0" encoding="utf-8"?>
<formControlPr xmlns="http://schemas.microsoft.com/office/spreadsheetml/2009/9/main" objectType="CheckBox" fmlaLink="$H$35" lockText="1"/>
</file>

<file path=xl/ctrlProps/ctrlProp1016.xml><?xml version="1.0" encoding="utf-8"?>
<formControlPr xmlns="http://schemas.microsoft.com/office/spreadsheetml/2009/9/main" objectType="CheckBox" fmlaLink="$H$36" lockText="1"/>
</file>

<file path=xl/ctrlProps/ctrlProp1017.xml><?xml version="1.0" encoding="utf-8"?>
<formControlPr xmlns="http://schemas.microsoft.com/office/spreadsheetml/2009/9/main" objectType="CheckBox" fmlaLink="$H$37" lockText="1"/>
</file>

<file path=xl/ctrlProps/ctrlProp1018.xml><?xml version="1.0" encoding="utf-8"?>
<formControlPr xmlns="http://schemas.microsoft.com/office/spreadsheetml/2009/9/main" objectType="CheckBox" fmlaLink="$H$38" lockText="1"/>
</file>

<file path=xl/ctrlProps/ctrlProp1019.xml><?xml version="1.0" encoding="utf-8"?>
<formControlPr xmlns="http://schemas.microsoft.com/office/spreadsheetml/2009/9/main" objectType="CheckBox" fmlaLink="$H$39" lockText="1"/>
</file>

<file path=xl/ctrlProps/ctrlProp102.xml><?xml version="1.0" encoding="utf-8"?>
<formControlPr xmlns="http://schemas.microsoft.com/office/spreadsheetml/2009/9/main" objectType="CheckBox" fmlaLink="$H$62" lockText="1"/>
</file>

<file path=xl/ctrlProps/ctrlProp1020.xml><?xml version="1.0" encoding="utf-8"?>
<formControlPr xmlns="http://schemas.microsoft.com/office/spreadsheetml/2009/9/main" objectType="CheckBox" fmlaLink="$H$40" lockText="1"/>
</file>

<file path=xl/ctrlProps/ctrlProp1021.xml><?xml version="1.0" encoding="utf-8"?>
<formControlPr xmlns="http://schemas.microsoft.com/office/spreadsheetml/2009/9/main" objectType="CheckBox" fmlaLink="$H$41" lockText="1"/>
</file>

<file path=xl/ctrlProps/ctrlProp1022.xml><?xml version="1.0" encoding="utf-8"?>
<formControlPr xmlns="http://schemas.microsoft.com/office/spreadsheetml/2009/9/main" objectType="CheckBox" fmlaLink="$H$42" lockText="1"/>
</file>

<file path=xl/ctrlProps/ctrlProp1023.xml><?xml version="1.0" encoding="utf-8"?>
<formControlPr xmlns="http://schemas.microsoft.com/office/spreadsheetml/2009/9/main" objectType="CheckBox" fmlaLink="$H$43" lockText="1"/>
</file>

<file path=xl/ctrlProps/ctrlProp1024.xml><?xml version="1.0" encoding="utf-8"?>
<formControlPr xmlns="http://schemas.microsoft.com/office/spreadsheetml/2009/9/main" objectType="CheckBox" fmlaLink="$H$44" lockText="1"/>
</file>

<file path=xl/ctrlProps/ctrlProp1025.xml><?xml version="1.0" encoding="utf-8"?>
<formControlPr xmlns="http://schemas.microsoft.com/office/spreadsheetml/2009/9/main" objectType="CheckBox" fmlaLink="$H$45" lockText="1"/>
</file>

<file path=xl/ctrlProps/ctrlProp1026.xml><?xml version="1.0" encoding="utf-8"?>
<formControlPr xmlns="http://schemas.microsoft.com/office/spreadsheetml/2009/9/main" objectType="CheckBox" fmlaLink="$H$46" lockText="1"/>
</file>

<file path=xl/ctrlProps/ctrlProp1027.xml><?xml version="1.0" encoding="utf-8"?>
<formControlPr xmlns="http://schemas.microsoft.com/office/spreadsheetml/2009/9/main" objectType="CheckBox" fmlaLink="$H$47" lockText="1"/>
</file>

<file path=xl/ctrlProps/ctrlProp1028.xml><?xml version="1.0" encoding="utf-8"?>
<formControlPr xmlns="http://schemas.microsoft.com/office/spreadsheetml/2009/9/main" objectType="CheckBox" fmlaLink="$H$48" lockText="1"/>
</file>

<file path=xl/ctrlProps/ctrlProp1029.xml><?xml version="1.0" encoding="utf-8"?>
<formControlPr xmlns="http://schemas.microsoft.com/office/spreadsheetml/2009/9/main" objectType="CheckBox" fmlaLink="$H$49" lockText="1"/>
</file>

<file path=xl/ctrlProps/ctrlProp103.xml><?xml version="1.0" encoding="utf-8"?>
<formControlPr xmlns="http://schemas.microsoft.com/office/spreadsheetml/2009/9/main" objectType="CheckBox" fmlaLink="$H$61" lockText="1"/>
</file>

<file path=xl/ctrlProps/ctrlProp1030.xml><?xml version="1.0" encoding="utf-8"?>
<formControlPr xmlns="http://schemas.microsoft.com/office/spreadsheetml/2009/9/main" objectType="CheckBox" fmlaLink="$H$50" lockText="1"/>
</file>

<file path=xl/ctrlProps/ctrlProp1031.xml><?xml version="1.0" encoding="utf-8"?>
<formControlPr xmlns="http://schemas.microsoft.com/office/spreadsheetml/2009/9/main" objectType="CheckBox" fmlaLink="$H$51" lockText="1"/>
</file>

<file path=xl/ctrlProps/ctrlProp1032.xml><?xml version="1.0" encoding="utf-8"?>
<formControlPr xmlns="http://schemas.microsoft.com/office/spreadsheetml/2009/9/main" objectType="CheckBox" fmlaLink="$H$52" lockText="1"/>
</file>

<file path=xl/ctrlProps/ctrlProp1033.xml><?xml version="1.0" encoding="utf-8"?>
<formControlPr xmlns="http://schemas.microsoft.com/office/spreadsheetml/2009/9/main" objectType="CheckBox" fmlaLink="$H$53" lockText="1"/>
</file>

<file path=xl/ctrlProps/ctrlProp1034.xml><?xml version="1.0" encoding="utf-8"?>
<formControlPr xmlns="http://schemas.microsoft.com/office/spreadsheetml/2009/9/main" objectType="CheckBox" fmlaLink="$H$54" lockText="1"/>
</file>

<file path=xl/ctrlProps/ctrlProp1035.xml><?xml version="1.0" encoding="utf-8"?>
<formControlPr xmlns="http://schemas.microsoft.com/office/spreadsheetml/2009/9/main" objectType="CheckBox" fmlaLink="$H$55" lockText="1"/>
</file>

<file path=xl/ctrlProps/ctrlProp1036.xml><?xml version="1.0" encoding="utf-8"?>
<formControlPr xmlns="http://schemas.microsoft.com/office/spreadsheetml/2009/9/main" objectType="CheckBox" fmlaLink="$H$56" lockText="1"/>
</file>

<file path=xl/ctrlProps/ctrlProp1037.xml><?xml version="1.0" encoding="utf-8"?>
<formControlPr xmlns="http://schemas.microsoft.com/office/spreadsheetml/2009/9/main" objectType="CheckBox" fmlaLink="$H$57" lockText="1"/>
</file>

<file path=xl/ctrlProps/ctrlProp1038.xml><?xml version="1.0" encoding="utf-8"?>
<formControlPr xmlns="http://schemas.microsoft.com/office/spreadsheetml/2009/9/main" objectType="CheckBox" fmlaLink="$H$58" lockText="1"/>
</file>

<file path=xl/ctrlProps/ctrlProp1039.xml><?xml version="1.0" encoding="utf-8"?>
<formControlPr xmlns="http://schemas.microsoft.com/office/spreadsheetml/2009/9/main" objectType="CheckBox" fmlaLink="$H$78" lockText="1"/>
</file>

<file path=xl/ctrlProps/ctrlProp104.xml><?xml version="1.0" encoding="utf-8"?>
<formControlPr xmlns="http://schemas.microsoft.com/office/spreadsheetml/2009/9/main" objectType="CheckBox" fmlaLink="$H$60" lockText="1"/>
</file>

<file path=xl/ctrlProps/ctrlProp1040.xml><?xml version="1.0" encoding="utf-8"?>
<formControlPr xmlns="http://schemas.microsoft.com/office/spreadsheetml/2009/9/main" objectType="CheckBox" fmlaLink="$H$79" lockText="1"/>
</file>

<file path=xl/ctrlProps/ctrlProp1041.xml><?xml version="1.0" encoding="utf-8"?>
<formControlPr xmlns="http://schemas.microsoft.com/office/spreadsheetml/2009/9/main" objectType="CheckBox" fmlaLink="$H$77" lockText="1"/>
</file>

<file path=xl/ctrlProps/ctrlProp1042.xml><?xml version="1.0" encoding="utf-8"?>
<formControlPr xmlns="http://schemas.microsoft.com/office/spreadsheetml/2009/9/main" objectType="CheckBox" fmlaLink="$H$76" lockText="1"/>
</file>

<file path=xl/ctrlProps/ctrlProp1043.xml><?xml version="1.0" encoding="utf-8"?>
<formControlPr xmlns="http://schemas.microsoft.com/office/spreadsheetml/2009/9/main" objectType="CheckBox" fmlaLink="$H$75" lockText="1"/>
</file>

<file path=xl/ctrlProps/ctrlProp1044.xml><?xml version="1.0" encoding="utf-8"?>
<formControlPr xmlns="http://schemas.microsoft.com/office/spreadsheetml/2009/9/main" objectType="CheckBox" fmlaLink="$H$74" lockText="1"/>
</file>

<file path=xl/ctrlProps/ctrlProp1045.xml><?xml version="1.0" encoding="utf-8"?>
<formControlPr xmlns="http://schemas.microsoft.com/office/spreadsheetml/2009/9/main" objectType="CheckBox" fmlaLink="$H$73" lockText="1"/>
</file>

<file path=xl/ctrlProps/ctrlProp1046.xml><?xml version="1.0" encoding="utf-8"?>
<formControlPr xmlns="http://schemas.microsoft.com/office/spreadsheetml/2009/9/main" objectType="CheckBox" fmlaLink="$H$72" lockText="1"/>
</file>

<file path=xl/ctrlProps/ctrlProp1047.xml><?xml version="1.0" encoding="utf-8"?>
<formControlPr xmlns="http://schemas.microsoft.com/office/spreadsheetml/2009/9/main" objectType="CheckBox" fmlaLink="$H$71" lockText="1"/>
</file>

<file path=xl/ctrlProps/ctrlProp1048.xml><?xml version="1.0" encoding="utf-8"?>
<formControlPr xmlns="http://schemas.microsoft.com/office/spreadsheetml/2009/9/main" objectType="CheckBox" fmlaLink="$H$69" lockText="1"/>
</file>

<file path=xl/ctrlProps/ctrlProp1049.xml><?xml version="1.0" encoding="utf-8"?>
<formControlPr xmlns="http://schemas.microsoft.com/office/spreadsheetml/2009/9/main" objectType="CheckBox" fmlaLink="$H$70" lockText="1"/>
</file>

<file path=xl/ctrlProps/ctrlProp105.xml><?xml version="1.0" encoding="utf-8"?>
<formControlPr xmlns="http://schemas.microsoft.com/office/spreadsheetml/2009/9/main" objectType="CheckBox" fmlaLink="$H$59" lockText="1"/>
</file>

<file path=xl/ctrlProps/ctrlProp1050.xml><?xml version="1.0" encoding="utf-8"?>
<formControlPr xmlns="http://schemas.microsoft.com/office/spreadsheetml/2009/9/main" objectType="CheckBox" fmlaLink="$H$68" lockText="1"/>
</file>

<file path=xl/ctrlProps/ctrlProp1051.xml><?xml version="1.0" encoding="utf-8"?>
<formControlPr xmlns="http://schemas.microsoft.com/office/spreadsheetml/2009/9/main" objectType="CheckBox" fmlaLink="$H$67" lockText="1"/>
</file>

<file path=xl/ctrlProps/ctrlProp1052.xml><?xml version="1.0" encoding="utf-8"?>
<formControlPr xmlns="http://schemas.microsoft.com/office/spreadsheetml/2009/9/main" objectType="CheckBox" fmlaLink="$H$66" lockText="1"/>
</file>

<file path=xl/ctrlProps/ctrlProp1053.xml><?xml version="1.0" encoding="utf-8"?>
<formControlPr xmlns="http://schemas.microsoft.com/office/spreadsheetml/2009/9/main" objectType="CheckBox" fmlaLink="$H$65" lockText="1"/>
</file>

<file path=xl/ctrlProps/ctrlProp1054.xml><?xml version="1.0" encoding="utf-8"?>
<formControlPr xmlns="http://schemas.microsoft.com/office/spreadsheetml/2009/9/main" objectType="CheckBox" fmlaLink="$H$64" lockText="1"/>
</file>

<file path=xl/ctrlProps/ctrlProp1055.xml><?xml version="1.0" encoding="utf-8"?>
<formControlPr xmlns="http://schemas.microsoft.com/office/spreadsheetml/2009/9/main" objectType="CheckBox" fmlaLink="$H$63" lockText="1"/>
</file>

<file path=xl/ctrlProps/ctrlProp1056.xml><?xml version="1.0" encoding="utf-8"?>
<formControlPr xmlns="http://schemas.microsoft.com/office/spreadsheetml/2009/9/main" objectType="CheckBox" fmlaLink="$H$62" lockText="1"/>
</file>

<file path=xl/ctrlProps/ctrlProp1057.xml><?xml version="1.0" encoding="utf-8"?>
<formControlPr xmlns="http://schemas.microsoft.com/office/spreadsheetml/2009/9/main" objectType="CheckBox" fmlaLink="$H$61" lockText="1"/>
</file>

<file path=xl/ctrlProps/ctrlProp1058.xml><?xml version="1.0" encoding="utf-8"?>
<formControlPr xmlns="http://schemas.microsoft.com/office/spreadsheetml/2009/9/main" objectType="CheckBox" fmlaLink="$H$60" lockText="1"/>
</file>

<file path=xl/ctrlProps/ctrlProp1059.xml><?xml version="1.0" encoding="utf-8"?>
<formControlPr xmlns="http://schemas.microsoft.com/office/spreadsheetml/2009/9/main" objectType="CheckBox" fmlaLink="$H$59" lockText="1"/>
</file>

<file path=xl/ctrlProps/ctrlProp106.xml><?xml version="1.0" encoding="utf-8"?>
<formControlPr xmlns="http://schemas.microsoft.com/office/spreadsheetml/2009/9/main" objectType="CheckBox" fmlaLink="$Y$27" lockText="1"/>
</file>

<file path=xl/ctrlProps/ctrlProp1060.xml><?xml version="1.0" encoding="utf-8"?>
<formControlPr xmlns="http://schemas.microsoft.com/office/spreadsheetml/2009/9/main" objectType="CheckBox" fmlaLink="$Y$27" lockText="1"/>
</file>

<file path=xl/ctrlProps/ctrlProp1061.xml><?xml version="1.0" encoding="utf-8"?>
<formControlPr xmlns="http://schemas.microsoft.com/office/spreadsheetml/2009/9/main" objectType="CheckBox" fmlaLink="$Y$28" lockText="1"/>
</file>

<file path=xl/ctrlProps/ctrlProp1062.xml><?xml version="1.0" encoding="utf-8"?>
<formControlPr xmlns="http://schemas.microsoft.com/office/spreadsheetml/2009/9/main" objectType="CheckBox" fmlaLink="$H$30" lockText="1"/>
</file>

<file path=xl/ctrlProps/ctrlProp1063.xml><?xml version="1.0" encoding="utf-8"?>
<formControlPr xmlns="http://schemas.microsoft.com/office/spreadsheetml/2009/9/main" objectType="CheckBox" fmlaLink="$H$31" lockText="1"/>
</file>

<file path=xl/ctrlProps/ctrlProp1064.xml><?xml version="1.0" encoding="utf-8"?>
<formControlPr xmlns="http://schemas.microsoft.com/office/spreadsheetml/2009/9/main" objectType="CheckBox" fmlaLink="$H$32" lockText="1"/>
</file>

<file path=xl/ctrlProps/ctrlProp1065.xml><?xml version="1.0" encoding="utf-8"?>
<formControlPr xmlns="http://schemas.microsoft.com/office/spreadsheetml/2009/9/main" objectType="CheckBox" fmlaLink="$H$34" lockText="1"/>
</file>

<file path=xl/ctrlProps/ctrlProp1066.xml><?xml version="1.0" encoding="utf-8"?>
<formControlPr xmlns="http://schemas.microsoft.com/office/spreadsheetml/2009/9/main" objectType="CheckBox" fmlaLink="$H$33" lockText="1"/>
</file>

<file path=xl/ctrlProps/ctrlProp1067.xml><?xml version="1.0" encoding="utf-8"?>
<formControlPr xmlns="http://schemas.microsoft.com/office/spreadsheetml/2009/9/main" objectType="CheckBox" fmlaLink="$H$29" lockText="1"/>
</file>

<file path=xl/ctrlProps/ctrlProp1068.xml><?xml version="1.0" encoding="utf-8"?>
<formControlPr xmlns="http://schemas.microsoft.com/office/spreadsheetml/2009/9/main" objectType="Spin" dx="15" fmlaLink="$X$33" inc="5" max="60" min="10" page="10" val="40"/>
</file>

<file path=xl/ctrlProps/ctrlProp1069.xml><?xml version="1.0" encoding="utf-8"?>
<formControlPr xmlns="http://schemas.microsoft.com/office/spreadsheetml/2009/9/main" objectType="CheckBox" fmlaLink="$H$35" lockText="1"/>
</file>

<file path=xl/ctrlProps/ctrlProp107.xml><?xml version="1.0" encoding="utf-8"?>
<formControlPr xmlns="http://schemas.microsoft.com/office/spreadsheetml/2009/9/main" objectType="CheckBox" fmlaLink="$Y$28" lockText="1"/>
</file>

<file path=xl/ctrlProps/ctrlProp1070.xml><?xml version="1.0" encoding="utf-8"?>
<formControlPr xmlns="http://schemas.microsoft.com/office/spreadsheetml/2009/9/main" objectType="CheckBox" fmlaLink="$H$36" lockText="1"/>
</file>

<file path=xl/ctrlProps/ctrlProp1071.xml><?xml version="1.0" encoding="utf-8"?>
<formControlPr xmlns="http://schemas.microsoft.com/office/spreadsheetml/2009/9/main" objectType="CheckBox" fmlaLink="$H$37" lockText="1"/>
</file>

<file path=xl/ctrlProps/ctrlProp1072.xml><?xml version="1.0" encoding="utf-8"?>
<formControlPr xmlns="http://schemas.microsoft.com/office/spreadsheetml/2009/9/main" objectType="CheckBox" fmlaLink="$H$38" lockText="1"/>
</file>

<file path=xl/ctrlProps/ctrlProp1073.xml><?xml version="1.0" encoding="utf-8"?>
<formControlPr xmlns="http://schemas.microsoft.com/office/spreadsheetml/2009/9/main" objectType="CheckBox" fmlaLink="$H$39" lockText="1"/>
</file>

<file path=xl/ctrlProps/ctrlProp1074.xml><?xml version="1.0" encoding="utf-8"?>
<formControlPr xmlns="http://schemas.microsoft.com/office/spreadsheetml/2009/9/main" objectType="CheckBox" fmlaLink="$H$40" lockText="1"/>
</file>

<file path=xl/ctrlProps/ctrlProp1075.xml><?xml version="1.0" encoding="utf-8"?>
<formControlPr xmlns="http://schemas.microsoft.com/office/spreadsheetml/2009/9/main" objectType="CheckBox" fmlaLink="$H$41" lockText="1"/>
</file>

<file path=xl/ctrlProps/ctrlProp1076.xml><?xml version="1.0" encoding="utf-8"?>
<formControlPr xmlns="http://schemas.microsoft.com/office/spreadsheetml/2009/9/main" objectType="CheckBox" fmlaLink="$H$42" lockText="1"/>
</file>

<file path=xl/ctrlProps/ctrlProp1077.xml><?xml version="1.0" encoding="utf-8"?>
<formControlPr xmlns="http://schemas.microsoft.com/office/spreadsheetml/2009/9/main" objectType="CheckBox" fmlaLink="$H$43" lockText="1"/>
</file>

<file path=xl/ctrlProps/ctrlProp1078.xml><?xml version="1.0" encoding="utf-8"?>
<formControlPr xmlns="http://schemas.microsoft.com/office/spreadsheetml/2009/9/main" objectType="CheckBox" fmlaLink="$H$44" lockText="1"/>
</file>

<file path=xl/ctrlProps/ctrlProp1079.xml><?xml version="1.0" encoding="utf-8"?>
<formControlPr xmlns="http://schemas.microsoft.com/office/spreadsheetml/2009/9/main" objectType="CheckBox" fmlaLink="$H$45" lockText="1"/>
</file>

<file path=xl/ctrlProps/ctrlProp108.xml><?xml version="1.0" encoding="utf-8"?>
<formControlPr xmlns="http://schemas.microsoft.com/office/spreadsheetml/2009/9/main" objectType="CheckBox" fmlaLink="$H$30" lockText="1"/>
</file>

<file path=xl/ctrlProps/ctrlProp1080.xml><?xml version="1.0" encoding="utf-8"?>
<formControlPr xmlns="http://schemas.microsoft.com/office/spreadsheetml/2009/9/main" objectType="CheckBox" fmlaLink="$H$46" lockText="1"/>
</file>

<file path=xl/ctrlProps/ctrlProp1081.xml><?xml version="1.0" encoding="utf-8"?>
<formControlPr xmlns="http://schemas.microsoft.com/office/spreadsheetml/2009/9/main" objectType="CheckBox" fmlaLink="$H$47" lockText="1"/>
</file>

<file path=xl/ctrlProps/ctrlProp1082.xml><?xml version="1.0" encoding="utf-8"?>
<formControlPr xmlns="http://schemas.microsoft.com/office/spreadsheetml/2009/9/main" objectType="CheckBox" fmlaLink="$H$48" lockText="1"/>
</file>

<file path=xl/ctrlProps/ctrlProp1083.xml><?xml version="1.0" encoding="utf-8"?>
<formControlPr xmlns="http://schemas.microsoft.com/office/spreadsheetml/2009/9/main" objectType="CheckBox" fmlaLink="$H$49" lockText="1"/>
</file>

<file path=xl/ctrlProps/ctrlProp1084.xml><?xml version="1.0" encoding="utf-8"?>
<formControlPr xmlns="http://schemas.microsoft.com/office/spreadsheetml/2009/9/main" objectType="CheckBox" fmlaLink="$H$50" lockText="1"/>
</file>

<file path=xl/ctrlProps/ctrlProp1085.xml><?xml version="1.0" encoding="utf-8"?>
<formControlPr xmlns="http://schemas.microsoft.com/office/spreadsheetml/2009/9/main" objectType="CheckBox" fmlaLink="$H$51" lockText="1"/>
</file>

<file path=xl/ctrlProps/ctrlProp1086.xml><?xml version="1.0" encoding="utf-8"?>
<formControlPr xmlns="http://schemas.microsoft.com/office/spreadsheetml/2009/9/main" objectType="CheckBox" fmlaLink="$H$52" lockText="1"/>
</file>

<file path=xl/ctrlProps/ctrlProp1087.xml><?xml version="1.0" encoding="utf-8"?>
<formControlPr xmlns="http://schemas.microsoft.com/office/spreadsheetml/2009/9/main" objectType="CheckBox" fmlaLink="$H$53" lockText="1"/>
</file>

<file path=xl/ctrlProps/ctrlProp1088.xml><?xml version="1.0" encoding="utf-8"?>
<formControlPr xmlns="http://schemas.microsoft.com/office/spreadsheetml/2009/9/main" objectType="CheckBox" fmlaLink="$H$54" lockText="1"/>
</file>

<file path=xl/ctrlProps/ctrlProp1089.xml><?xml version="1.0" encoding="utf-8"?>
<formControlPr xmlns="http://schemas.microsoft.com/office/spreadsheetml/2009/9/main" objectType="CheckBox" fmlaLink="$H$55" lockText="1"/>
</file>

<file path=xl/ctrlProps/ctrlProp109.xml><?xml version="1.0" encoding="utf-8"?>
<formControlPr xmlns="http://schemas.microsoft.com/office/spreadsheetml/2009/9/main" objectType="CheckBox" fmlaLink="$H$31" lockText="1"/>
</file>

<file path=xl/ctrlProps/ctrlProp1090.xml><?xml version="1.0" encoding="utf-8"?>
<formControlPr xmlns="http://schemas.microsoft.com/office/spreadsheetml/2009/9/main" objectType="CheckBox" fmlaLink="$H$56" lockText="1"/>
</file>

<file path=xl/ctrlProps/ctrlProp1091.xml><?xml version="1.0" encoding="utf-8"?>
<formControlPr xmlns="http://schemas.microsoft.com/office/spreadsheetml/2009/9/main" objectType="CheckBox" fmlaLink="$H$57" lockText="1"/>
</file>

<file path=xl/ctrlProps/ctrlProp1092.xml><?xml version="1.0" encoding="utf-8"?>
<formControlPr xmlns="http://schemas.microsoft.com/office/spreadsheetml/2009/9/main" objectType="CheckBox" fmlaLink="$H$58" lockText="1"/>
</file>

<file path=xl/ctrlProps/ctrlProp1093.xml><?xml version="1.0" encoding="utf-8"?>
<formControlPr xmlns="http://schemas.microsoft.com/office/spreadsheetml/2009/9/main" objectType="CheckBox" fmlaLink="$H$78" lockText="1"/>
</file>

<file path=xl/ctrlProps/ctrlProp1094.xml><?xml version="1.0" encoding="utf-8"?>
<formControlPr xmlns="http://schemas.microsoft.com/office/spreadsheetml/2009/9/main" objectType="CheckBox" fmlaLink="$H$79" lockText="1"/>
</file>

<file path=xl/ctrlProps/ctrlProp1095.xml><?xml version="1.0" encoding="utf-8"?>
<formControlPr xmlns="http://schemas.microsoft.com/office/spreadsheetml/2009/9/main" objectType="CheckBox" fmlaLink="$H$77" lockText="1"/>
</file>

<file path=xl/ctrlProps/ctrlProp1096.xml><?xml version="1.0" encoding="utf-8"?>
<formControlPr xmlns="http://schemas.microsoft.com/office/spreadsheetml/2009/9/main" objectType="CheckBox" fmlaLink="$H$76" lockText="1"/>
</file>

<file path=xl/ctrlProps/ctrlProp1097.xml><?xml version="1.0" encoding="utf-8"?>
<formControlPr xmlns="http://schemas.microsoft.com/office/spreadsheetml/2009/9/main" objectType="CheckBox" fmlaLink="$H$75" lockText="1"/>
</file>

<file path=xl/ctrlProps/ctrlProp1098.xml><?xml version="1.0" encoding="utf-8"?>
<formControlPr xmlns="http://schemas.microsoft.com/office/spreadsheetml/2009/9/main" objectType="CheckBox" fmlaLink="$H$74" lockText="1"/>
</file>

<file path=xl/ctrlProps/ctrlProp1099.xml><?xml version="1.0" encoding="utf-8"?>
<formControlPr xmlns="http://schemas.microsoft.com/office/spreadsheetml/2009/9/main" objectType="CheckBox" fmlaLink="$H$73" lockText="1"/>
</file>

<file path=xl/ctrlProps/ctrlProp11.xml><?xml version="1.0" encoding="utf-8"?>
<formControlPr xmlns="http://schemas.microsoft.com/office/spreadsheetml/2009/9/main" objectType="CheckBox" fmlaLink="$H$37" lockText="1"/>
</file>

<file path=xl/ctrlProps/ctrlProp110.xml><?xml version="1.0" encoding="utf-8"?>
<formControlPr xmlns="http://schemas.microsoft.com/office/spreadsheetml/2009/9/main" objectType="CheckBox" fmlaLink="$H$32" lockText="1"/>
</file>

<file path=xl/ctrlProps/ctrlProp1100.xml><?xml version="1.0" encoding="utf-8"?>
<formControlPr xmlns="http://schemas.microsoft.com/office/spreadsheetml/2009/9/main" objectType="CheckBox" fmlaLink="$H$72" lockText="1"/>
</file>

<file path=xl/ctrlProps/ctrlProp1101.xml><?xml version="1.0" encoding="utf-8"?>
<formControlPr xmlns="http://schemas.microsoft.com/office/spreadsheetml/2009/9/main" objectType="CheckBox" fmlaLink="$H$71" lockText="1"/>
</file>

<file path=xl/ctrlProps/ctrlProp1102.xml><?xml version="1.0" encoding="utf-8"?>
<formControlPr xmlns="http://schemas.microsoft.com/office/spreadsheetml/2009/9/main" objectType="CheckBox" fmlaLink="$H$69" lockText="1"/>
</file>

<file path=xl/ctrlProps/ctrlProp1103.xml><?xml version="1.0" encoding="utf-8"?>
<formControlPr xmlns="http://schemas.microsoft.com/office/spreadsheetml/2009/9/main" objectType="CheckBox" fmlaLink="$H$70" lockText="1"/>
</file>

<file path=xl/ctrlProps/ctrlProp1104.xml><?xml version="1.0" encoding="utf-8"?>
<formControlPr xmlns="http://schemas.microsoft.com/office/spreadsheetml/2009/9/main" objectType="CheckBox" fmlaLink="$H$68" lockText="1"/>
</file>

<file path=xl/ctrlProps/ctrlProp1105.xml><?xml version="1.0" encoding="utf-8"?>
<formControlPr xmlns="http://schemas.microsoft.com/office/spreadsheetml/2009/9/main" objectType="CheckBox" fmlaLink="$H$67" lockText="1"/>
</file>

<file path=xl/ctrlProps/ctrlProp1106.xml><?xml version="1.0" encoding="utf-8"?>
<formControlPr xmlns="http://schemas.microsoft.com/office/spreadsheetml/2009/9/main" objectType="CheckBox" fmlaLink="$H$66" lockText="1"/>
</file>

<file path=xl/ctrlProps/ctrlProp1107.xml><?xml version="1.0" encoding="utf-8"?>
<formControlPr xmlns="http://schemas.microsoft.com/office/spreadsheetml/2009/9/main" objectType="CheckBox" fmlaLink="$H$65" lockText="1"/>
</file>

<file path=xl/ctrlProps/ctrlProp1108.xml><?xml version="1.0" encoding="utf-8"?>
<formControlPr xmlns="http://schemas.microsoft.com/office/spreadsheetml/2009/9/main" objectType="CheckBox" fmlaLink="$H$64" lockText="1"/>
</file>

<file path=xl/ctrlProps/ctrlProp1109.xml><?xml version="1.0" encoding="utf-8"?>
<formControlPr xmlns="http://schemas.microsoft.com/office/spreadsheetml/2009/9/main" objectType="CheckBox" fmlaLink="$H$63" lockText="1"/>
</file>

<file path=xl/ctrlProps/ctrlProp111.xml><?xml version="1.0" encoding="utf-8"?>
<formControlPr xmlns="http://schemas.microsoft.com/office/spreadsheetml/2009/9/main" objectType="CheckBox" fmlaLink="$H$34" lockText="1"/>
</file>

<file path=xl/ctrlProps/ctrlProp1110.xml><?xml version="1.0" encoding="utf-8"?>
<formControlPr xmlns="http://schemas.microsoft.com/office/spreadsheetml/2009/9/main" objectType="CheckBox" fmlaLink="$H$62" lockText="1"/>
</file>

<file path=xl/ctrlProps/ctrlProp1111.xml><?xml version="1.0" encoding="utf-8"?>
<formControlPr xmlns="http://schemas.microsoft.com/office/spreadsheetml/2009/9/main" objectType="CheckBox" fmlaLink="$H$61" lockText="1"/>
</file>

<file path=xl/ctrlProps/ctrlProp1112.xml><?xml version="1.0" encoding="utf-8"?>
<formControlPr xmlns="http://schemas.microsoft.com/office/spreadsheetml/2009/9/main" objectType="CheckBox" fmlaLink="$H$60" lockText="1"/>
</file>

<file path=xl/ctrlProps/ctrlProp1113.xml><?xml version="1.0" encoding="utf-8"?>
<formControlPr xmlns="http://schemas.microsoft.com/office/spreadsheetml/2009/9/main" objectType="CheckBox" fmlaLink="$H$59" lockText="1"/>
</file>

<file path=xl/ctrlProps/ctrlProp1114.xml><?xml version="1.0" encoding="utf-8"?>
<formControlPr xmlns="http://schemas.microsoft.com/office/spreadsheetml/2009/9/main" objectType="CheckBox" fmlaLink="$H$30" lockText="1"/>
</file>

<file path=xl/ctrlProps/ctrlProp1115.xml><?xml version="1.0" encoding="utf-8"?>
<formControlPr xmlns="http://schemas.microsoft.com/office/spreadsheetml/2009/9/main" objectType="CheckBox" fmlaLink="$H$31" lockText="1"/>
</file>

<file path=xl/ctrlProps/ctrlProp1116.xml><?xml version="1.0" encoding="utf-8"?>
<formControlPr xmlns="http://schemas.microsoft.com/office/spreadsheetml/2009/9/main" objectType="CheckBox" fmlaLink="$H$32" lockText="1"/>
</file>

<file path=xl/ctrlProps/ctrlProp1117.xml><?xml version="1.0" encoding="utf-8"?>
<formControlPr xmlns="http://schemas.microsoft.com/office/spreadsheetml/2009/9/main" objectType="CheckBox" fmlaLink="$H$34" lockText="1"/>
</file>

<file path=xl/ctrlProps/ctrlProp1118.xml><?xml version="1.0" encoding="utf-8"?>
<formControlPr xmlns="http://schemas.microsoft.com/office/spreadsheetml/2009/9/main" objectType="CheckBox" fmlaLink="$H$33" lockText="1"/>
</file>

<file path=xl/ctrlProps/ctrlProp1119.xml><?xml version="1.0" encoding="utf-8"?>
<formControlPr xmlns="http://schemas.microsoft.com/office/spreadsheetml/2009/9/main" objectType="CheckBox" fmlaLink="$H$29" lockText="1"/>
</file>

<file path=xl/ctrlProps/ctrlProp112.xml><?xml version="1.0" encoding="utf-8"?>
<formControlPr xmlns="http://schemas.microsoft.com/office/spreadsheetml/2009/9/main" objectType="CheckBox" fmlaLink="$H$33" lockText="1"/>
</file>

<file path=xl/ctrlProps/ctrlProp1120.xml><?xml version="1.0" encoding="utf-8"?>
<formControlPr xmlns="http://schemas.microsoft.com/office/spreadsheetml/2009/9/main" objectType="Spin" dx="15" fmlaLink="$X$33" inc="5" max="100" min="10" page="10" val="40"/>
</file>

<file path=xl/ctrlProps/ctrlProp1121.xml><?xml version="1.0" encoding="utf-8"?>
<formControlPr xmlns="http://schemas.microsoft.com/office/spreadsheetml/2009/9/main" objectType="CheckBox" fmlaLink="$H$35" lockText="1"/>
</file>

<file path=xl/ctrlProps/ctrlProp1122.xml><?xml version="1.0" encoding="utf-8"?>
<formControlPr xmlns="http://schemas.microsoft.com/office/spreadsheetml/2009/9/main" objectType="CheckBox" fmlaLink="$H$36" lockText="1"/>
</file>

<file path=xl/ctrlProps/ctrlProp1123.xml><?xml version="1.0" encoding="utf-8"?>
<formControlPr xmlns="http://schemas.microsoft.com/office/spreadsheetml/2009/9/main" objectType="CheckBox" fmlaLink="$H$37" lockText="1"/>
</file>

<file path=xl/ctrlProps/ctrlProp1124.xml><?xml version="1.0" encoding="utf-8"?>
<formControlPr xmlns="http://schemas.microsoft.com/office/spreadsheetml/2009/9/main" objectType="CheckBox" fmlaLink="$H$38" lockText="1"/>
</file>

<file path=xl/ctrlProps/ctrlProp1125.xml><?xml version="1.0" encoding="utf-8"?>
<formControlPr xmlns="http://schemas.microsoft.com/office/spreadsheetml/2009/9/main" objectType="CheckBox" fmlaLink="$H$39" lockText="1"/>
</file>

<file path=xl/ctrlProps/ctrlProp1126.xml><?xml version="1.0" encoding="utf-8"?>
<formControlPr xmlns="http://schemas.microsoft.com/office/spreadsheetml/2009/9/main" objectType="CheckBox" fmlaLink="$H$40" lockText="1"/>
</file>

<file path=xl/ctrlProps/ctrlProp1127.xml><?xml version="1.0" encoding="utf-8"?>
<formControlPr xmlns="http://schemas.microsoft.com/office/spreadsheetml/2009/9/main" objectType="CheckBox" fmlaLink="$H$41" lockText="1"/>
</file>

<file path=xl/ctrlProps/ctrlProp1128.xml><?xml version="1.0" encoding="utf-8"?>
<formControlPr xmlns="http://schemas.microsoft.com/office/spreadsheetml/2009/9/main" objectType="CheckBox" fmlaLink="$H$42" lockText="1"/>
</file>

<file path=xl/ctrlProps/ctrlProp1129.xml><?xml version="1.0" encoding="utf-8"?>
<formControlPr xmlns="http://schemas.microsoft.com/office/spreadsheetml/2009/9/main" objectType="CheckBox" fmlaLink="$H$43" lockText="1"/>
</file>

<file path=xl/ctrlProps/ctrlProp113.xml><?xml version="1.0" encoding="utf-8"?>
<formControlPr xmlns="http://schemas.microsoft.com/office/spreadsheetml/2009/9/main" objectType="CheckBox" fmlaLink="$H$29" lockText="1"/>
</file>

<file path=xl/ctrlProps/ctrlProp1130.xml><?xml version="1.0" encoding="utf-8"?>
<formControlPr xmlns="http://schemas.microsoft.com/office/spreadsheetml/2009/9/main" objectType="CheckBox" fmlaLink="$H$44" lockText="1"/>
</file>

<file path=xl/ctrlProps/ctrlProp1131.xml><?xml version="1.0" encoding="utf-8"?>
<formControlPr xmlns="http://schemas.microsoft.com/office/spreadsheetml/2009/9/main" objectType="CheckBox" fmlaLink="$H$45" lockText="1"/>
</file>

<file path=xl/ctrlProps/ctrlProp1132.xml><?xml version="1.0" encoding="utf-8"?>
<formControlPr xmlns="http://schemas.microsoft.com/office/spreadsheetml/2009/9/main" objectType="CheckBox" fmlaLink="$H$46" lockText="1"/>
</file>

<file path=xl/ctrlProps/ctrlProp1133.xml><?xml version="1.0" encoding="utf-8"?>
<formControlPr xmlns="http://schemas.microsoft.com/office/spreadsheetml/2009/9/main" objectType="CheckBox" fmlaLink="$H$47" lockText="1"/>
</file>

<file path=xl/ctrlProps/ctrlProp1134.xml><?xml version="1.0" encoding="utf-8"?>
<formControlPr xmlns="http://schemas.microsoft.com/office/spreadsheetml/2009/9/main" objectType="CheckBox" fmlaLink="$H$48" lockText="1"/>
</file>

<file path=xl/ctrlProps/ctrlProp1135.xml><?xml version="1.0" encoding="utf-8"?>
<formControlPr xmlns="http://schemas.microsoft.com/office/spreadsheetml/2009/9/main" objectType="CheckBox" fmlaLink="$H$49" lockText="1"/>
</file>

<file path=xl/ctrlProps/ctrlProp1136.xml><?xml version="1.0" encoding="utf-8"?>
<formControlPr xmlns="http://schemas.microsoft.com/office/spreadsheetml/2009/9/main" objectType="CheckBox" fmlaLink="$H$50" lockText="1"/>
</file>

<file path=xl/ctrlProps/ctrlProp1137.xml><?xml version="1.0" encoding="utf-8"?>
<formControlPr xmlns="http://schemas.microsoft.com/office/spreadsheetml/2009/9/main" objectType="CheckBox" fmlaLink="$H$51" lockText="1"/>
</file>

<file path=xl/ctrlProps/ctrlProp1138.xml><?xml version="1.0" encoding="utf-8"?>
<formControlPr xmlns="http://schemas.microsoft.com/office/spreadsheetml/2009/9/main" objectType="CheckBox" fmlaLink="$H$52" lockText="1"/>
</file>

<file path=xl/ctrlProps/ctrlProp1139.xml><?xml version="1.0" encoding="utf-8"?>
<formControlPr xmlns="http://schemas.microsoft.com/office/spreadsheetml/2009/9/main" objectType="CheckBox" fmlaLink="$H$53" lockText="1"/>
</file>

<file path=xl/ctrlProps/ctrlProp114.xml><?xml version="1.0" encoding="utf-8"?>
<formControlPr xmlns="http://schemas.microsoft.com/office/spreadsheetml/2009/9/main" objectType="Spin" dx="15" fmlaLink="$X$33" inc="5" max="60" min="10" page="10" val="40"/>
</file>

<file path=xl/ctrlProps/ctrlProp1140.xml><?xml version="1.0" encoding="utf-8"?>
<formControlPr xmlns="http://schemas.microsoft.com/office/spreadsheetml/2009/9/main" objectType="CheckBox" fmlaLink="$H$54" lockText="1"/>
</file>

<file path=xl/ctrlProps/ctrlProp1141.xml><?xml version="1.0" encoding="utf-8"?>
<formControlPr xmlns="http://schemas.microsoft.com/office/spreadsheetml/2009/9/main" objectType="CheckBox" fmlaLink="$H$55" lockText="1"/>
</file>

<file path=xl/ctrlProps/ctrlProp1142.xml><?xml version="1.0" encoding="utf-8"?>
<formControlPr xmlns="http://schemas.microsoft.com/office/spreadsheetml/2009/9/main" objectType="CheckBox" fmlaLink="$H$56" lockText="1"/>
</file>

<file path=xl/ctrlProps/ctrlProp1143.xml><?xml version="1.0" encoding="utf-8"?>
<formControlPr xmlns="http://schemas.microsoft.com/office/spreadsheetml/2009/9/main" objectType="CheckBox" fmlaLink="$H$57" lockText="1"/>
</file>

<file path=xl/ctrlProps/ctrlProp1144.xml><?xml version="1.0" encoding="utf-8"?>
<formControlPr xmlns="http://schemas.microsoft.com/office/spreadsheetml/2009/9/main" objectType="CheckBox" fmlaLink="$H$58" lockText="1"/>
</file>

<file path=xl/ctrlProps/ctrlProp1145.xml><?xml version="1.0" encoding="utf-8"?>
<formControlPr xmlns="http://schemas.microsoft.com/office/spreadsheetml/2009/9/main" objectType="CheckBox" fmlaLink="$H$78" lockText="1"/>
</file>

<file path=xl/ctrlProps/ctrlProp1146.xml><?xml version="1.0" encoding="utf-8"?>
<formControlPr xmlns="http://schemas.microsoft.com/office/spreadsheetml/2009/9/main" objectType="CheckBox" fmlaLink="$H$79" lockText="1"/>
</file>

<file path=xl/ctrlProps/ctrlProp1147.xml><?xml version="1.0" encoding="utf-8"?>
<formControlPr xmlns="http://schemas.microsoft.com/office/spreadsheetml/2009/9/main" objectType="CheckBox" fmlaLink="$H$77" lockText="1"/>
</file>

<file path=xl/ctrlProps/ctrlProp1148.xml><?xml version="1.0" encoding="utf-8"?>
<formControlPr xmlns="http://schemas.microsoft.com/office/spreadsheetml/2009/9/main" objectType="CheckBox" fmlaLink="$H$76" lockText="1"/>
</file>

<file path=xl/ctrlProps/ctrlProp1149.xml><?xml version="1.0" encoding="utf-8"?>
<formControlPr xmlns="http://schemas.microsoft.com/office/spreadsheetml/2009/9/main" objectType="CheckBox" fmlaLink="$H$75" lockText="1"/>
</file>

<file path=xl/ctrlProps/ctrlProp115.xml><?xml version="1.0" encoding="utf-8"?>
<formControlPr xmlns="http://schemas.microsoft.com/office/spreadsheetml/2009/9/main" objectType="CheckBox" fmlaLink="$H$35" lockText="1"/>
</file>

<file path=xl/ctrlProps/ctrlProp1150.xml><?xml version="1.0" encoding="utf-8"?>
<formControlPr xmlns="http://schemas.microsoft.com/office/spreadsheetml/2009/9/main" objectType="CheckBox" fmlaLink="$H$74" lockText="1"/>
</file>

<file path=xl/ctrlProps/ctrlProp1151.xml><?xml version="1.0" encoding="utf-8"?>
<formControlPr xmlns="http://schemas.microsoft.com/office/spreadsheetml/2009/9/main" objectType="CheckBox" fmlaLink="$H$73" lockText="1"/>
</file>

<file path=xl/ctrlProps/ctrlProp1152.xml><?xml version="1.0" encoding="utf-8"?>
<formControlPr xmlns="http://schemas.microsoft.com/office/spreadsheetml/2009/9/main" objectType="CheckBox" fmlaLink="$H$72" lockText="1"/>
</file>

<file path=xl/ctrlProps/ctrlProp1153.xml><?xml version="1.0" encoding="utf-8"?>
<formControlPr xmlns="http://schemas.microsoft.com/office/spreadsheetml/2009/9/main" objectType="CheckBox" fmlaLink="$H$71" lockText="1"/>
</file>

<file path=xl/ctrlProps/ctrlProp1154.xml><?xml version="1.0" encoding="utf-8"?>
<formControlPr xmlns="http://schemas.microsoft.com/office/spreadsheetml/2009/9/main" objectType="CheckBox" fmlaLink="$H$69" lockText="1"/>
</file>

<file path=xl/ctrlProps/ctrlProp1155.xml><?xml version="1.0" encoding="utf-8"?>
<formControlPr xmlns="http://schemas.microsoft.com/office/spreadsheetml/2009/9/main" objectType="CheckBox" fmlaLink="$H$70" lockText="1"/>
</file>

<file path=xl/ctrlProps/ctrlProp1156.xml><?xml version="1.0" encoding="utf-8"?>
<formControlPr xmlns="http://schemas.microsoft.com/office/spreadsheetml/2009/9/main" objectType="CheckBox" fmlaLink="$H$68" lockText="1"/>
</file>

<file path=xl/ctrlProps/ctrlProp1157.xml><?xml version="1.0" encoding="utf-8"?>
<formControlPr xmlns="http://schemas.microsoft.com/office/spreadsheetml/2009/9/main" objectType="CheckBox" fmlaLink="$H$67" lockText="1"/>
</file>

<file path=xl/ctrlProps/ctrlProp1158.xml><?xml version="1.0" encoding="utf-8"?>
<formControlPr xmlns="http://schemas.microsoft.com/office/spreadsheetml/2009/9/main" objectType="CheckBox" fmlaLink="$H$66" lockText="1"/>
</file>

<file path=xl/ctrlProps/ctrlProp1159.xml><?xml version="1.0" encoding="utf-8"?>
<formControlPr xmlns="http://schemas.microsoft.com/office/spreadsheetml/2009/9/main" objectType="CheckBox" fmlaLink="$H$65" lockText="1"/>
</file>

<file path=xl/ctrlProps/ctrlProp116.xml><?xml version="1.0" encoding="utf-8"?>
<formControlPr xmlns="http://schemas.microsoft.com/office/spreadsheetml/2009/9/main" objectType="CheckBox" fmlaLink="$H$36" lockText="1"/>
</file>

<file path=xl/ctrlProps/ctrlProp1160.xml><?xml version="1.0" encoding="utf-8"?>
<formControlPr xmlns="http://schemas.microsoft.com/office/spreadsheetml/2009/9/main" objectType="CheckBox" fmlaLink="$H$64" lockText="1"/>
</file>

<file path=xl/ctrlProps/ctrlProp1161.xml><?xml version="1.0" encoding="utf-8"?>
<formControlPr xmlns="http://schemas.microsoft.com/office/spreadsheetml/2009/9/main" objectType="CheckBox" fmlaLink="$H$63" lockText="1"/>
</file>

<file path=xl/ctrlProps/ctrlProp1162.xml><?xml version="1.0" encoding="utf-8"?>
<formControlPr xmlns="http://schemas.microsoft.com/office/spreadsheetml/2009/9/main" objectType="CheckBox" fmlaLink="$H$62" lockText="1"/>
</file>

<file path=xl/ctrlProps/ctrlProp1163.xml><?xml version="1.0" encoding="utf-8"?>
<formControlPr xmlns="http://schemas.microsoft.com/office/spreadsheetml/2009/9/main" objectType="CheckBox" fmlaLink="$H$61" lockText="1"/>
</file>

<file path=xl/ctrlProps/ctrlProp1164.xml><?xml version="1.0" encoding="utf-8"?>
<formControlPr xmlns="http://schemas.microsoft.com/office/spreadsheetml/2009/9/main" objectType="CheckBox" fmlaLink="$H$60" lockText="1"/>
</file>

<file path=xl/ctrlProps/ctrlProp1165.xml><?xml version="1.0" encoding="utf-8"?>
<formControlPr xmlns="http://schemas.microsoft.com/office/spreadsheetml/2009/9/main" objectType="CheckBox" fmlaLink="$H$59" lockText="1"/>
</file>

<file path=xl/ctrlProps/ctrlProp1166.xml><?xml version="1.0" encoding="utf-8"?>
<formControlPr xmlns="http://schemas.microsoft.com/office/spreadsheetml/2009/9/main" objectType="CheckBox" fmlaLink="$Y$27" lockText="1"/>
</file>

<file path=xl/ctrlProps/ctrlProp1167.xml><?xml version="1.0" encoding="utf-8"?>
<formControlPr xmlns="http://schemas.microsoft.com/office/spreadsheetml/2009/9/main" objectType="CheckBox" fmlaLink="$Y$28" lockText="1"/>
</file>

<file path=xl/ctrlProps/ctrlProp1168.xml><?xml version="1.0" encoding="utf-8"?>
<formControlPr xmlns="http://schemas.microsoft.com/office/spreadsheetml/2009/9/main" objectType="CheckBox" fmlaLink="$H$30" lockText="1"/>
</file>

<file path=xl/ctrlProps/ctrlProp1169.xml><?xml version="1.0" encoding="utf-8"?>
<formControlPr xmlns="http://schemas.microsoft.com/office/spreadsheetml/2009/9/main" objectType="CheckBox" fmlaLink="$H$31" lockText="1"/>
</file>

<file path=xl/ctrlProps/ctrlProp117.xml><?xml version="1.0" encoding="utf-8"?>
<formControlPr xmlns="http://schemas.microsoft.com/office/spreadsheetml/2009/9/main" objectType="CheckBox" fmlaLink="$H$37" lockText="1"/>
</file>

<file path=xl/ctrlProps/ctrlProp1170.xml><?xml version="1.0" encoding="utf-8"?>
<formControlPr xmlns="http://schemas.microsoft.com/office/spreadsheetml/2009/9/main" objectType="CheckBox" fmlaLink="$H$32" lockText="1"/>
</file>

<file path=xl/ctrlProps/ctrlProp1171.xml><?xml version="1.0" encoding="utf-8"?>
<formControlPr xmlns="http://schemas.microsoft.com/office/spreadsheetml/2009/9/main" objectType="CheckBox" fmlaLink="$H$34" lockText="1"/>
</file>

<file path=xl/ctrlProps/ctrlProp1172.xml><?xml version="1.0" encoding="utf-8"?>
<formControlPr xmlns="http://schemas.microsoft.com/office/spreadsheetml/2009/9/main" objectType="CheckBox" fmlaLink="$H$33" lockText="1"/>
</file>

<file path=xl/ctrlProps/ctrlProp1173.xml><?xml version="1.0" encoding="utf-8"?>
<formControlPr xmlns="http://schemas.microsoft.com/office/spreadsheetml/2009/9/main" objectType="CheckBox" fmlaLink="$H$29" lockText="1"/>
</file>

<file path=xl/ctrlProps/ctrlProp1174.xml><?xml version="1.0" encoding="utf-8"?>
<formControlPr xmlns="http://schemas.microsoft.com/office/spreadsheetml/2009/9/main" objectType="Spin" dx="15" fmlaLink="$X$33" inc="5" max="60" min="10" page="10" val="40"/>
</file>

<file path=xl/ctrlProps/ctrlProp1175.xml><?xml version="1.0" encoding="utf-8"?>
<formControlPr xmlns="http://schemas.microsoft.com/office/spreadsheetml/2009/9/main" objectType="CheckBox" fmlaLink="$H$35" lockText="1"/>
</file>

<file path=xl/ctrlProps/ctrlProp1176.xml><?xml version="1.0" encoding="utf-8"?>
<formControlPr xmlns="http://schemas.microsoft.com/office/spreadsheetml/2009/9/main" objectType="CheckBox" fmlaLink="$H$36" lockText="1"/>
</file>

<file path=xl/ctrlProps/ctrlProp1177.xml><?xml version="1.0" encoding="utf-8"?>
<formControlPr xmlns="http://schemas.microsoft.com/office/spreadsheetml/2009/9/main" objectType="CheckBox" fmlaLink="$H$37" lockText="1"/>
</file>

<file path=xl/ctrlProps/ctrlProp1178.xml><?xml version="1.0" encoding="utf-8"?>
<formControlPr xmlns="http://schemas.microsoft.com/office/spreadsheetml/2009/9/main" objectType="CheckBox" fmlaLink="$H$38" lockText="1"/>
</file>

<file path=xl/ctrlProps/ctrlProp1179.xml><?xml version="1.0" encoding="utf-8"?>
<formControlPr xmlns="http://schemas.microsoft.com/office/spreadsheetml/2009/9/main" objectType="CheckBox" fmlaLink="$H$39" lockText="1"/>
</file>

<file path=xl/ctrlProps/ctrlProp118.xml><?xml version="1.0" encoding="utf-8"?>
<formControlPr xmlns="http://schemas.microsoft.com/office/spreadsheetml/2009/9/main" objectType="CheckBox" fmlaLink="$H$38" lockText="1"/>
</file>

<file path=xl/ctrlProps/ctrlProp1180.xml><?xml version="1.0" encoding="utf-8"?>
<formControlPr xmlns="http://schemas.microsoft.com/office/spreadsheetml/2009/9/main" objectType="CheckBox" fmlaLink="$H$40" lockText="1"/>
</file>

<file path=xl/ctrlProps/ctrlProp1181.xml><?xml version="1.0" encoding="utf-8"?>
<formControlPr xmlns="http://schemas.microsoft.com/office/spreadsheetml/2009/9/main" objectType="CheckBox" fmlaLink="$H$41" lockText="1"/>
</file>

<file path=xl/ctrlProps/ctrlProp1182.xml><?xml version="1.0" encoding="utf-8"?>
<formControlPr xmlns="http://schemas.microsoft.com/office/spreadsheetml/2009/9/main" objectType="CheckBox" fmlaLink="$H$42" lockText="1"/>
</file>

<file path=xl/ctrlProps/ctrlProp1183.xml><?xml version="1.0" encoding="utf-8"?>
<formControlPr xmlns="http://schemas.microsoft.com/office/spreadsheetml/2009/9/main" objectType="CheckBox" fmlaLink="$H$43" lockText="1"/>
</file>

<file path=xl/ctrlProps/ctrlProp1184.xml><?xml version="1.0" encoding="utf-8"?>
<formControlPr xmlns="http://schemas.microsoft.com/office/spreadsheetml/2009/9/main" objectType="CheckBox" fmlaLink="$H$44" lockText="1"/>
</file>

<file path=xl/ctrlProps/ctrlProp1185.xml><?xml version="1.0" encoding="utf-8"?>
<formControlPr xmlns="http://schemas.microsoft.com/office/spreadsheetml/2009/9/main" objectType="CheckBox" fmlaLink="$H$45" lockText="1"/>
</file>

<file path=xl/ctrlProps/ctrlProp1186.xml><?xml version="1.0" encoding="utf-8"?>
<formControlPr xmlns="http://schemas.microsoft.com/office/spreadsheetml/2009/9/main" objectType="CheckBox" fmlaLink="$H$46" lockText="1"/>
</file>

<file path=xl/ctrlProps/ctrlProp1187.xml><?xml version="1.0" encoding="utf-8"?>
<formControlPr xmlns="http://schemas.microsoft.com/office/spreadsheetml/2009/9/main" objectType="CheckBox" fmlaLink="$H$47" lockText="1"/>
</file>

<file path=xl/ctrlProps/ctrlProp1188.xml><?xml version="1.0" encoding="utf-8"?>
<formControlPr xmlns="http://schemas.microsoft.com/office/spreadsheetml/2009/9/main" objectType="CheckBox" fmlaLink="$H$48" lockText="1"/>
</file>

<file path=xl/ctrlProps/ctrlProp1189.xml><?xml version="1.0" encoding="utf-8"?>
<formControlPr xmlns="http://schemas.microsoft.com/office/spreadsheetml/2009/9/main" objectType="CheckBox" fmlaLink="$H$49" lockText="1"/>
</file>

<file path=xl/ctrlProps/ctrlProp119.xml><?xml version="1.0" encoding="utf-8"?>
<formControlPr xmlns="http://schemas.microsoft.com/office/spreadsheetml/2009/9/main" objectType="CheckBox" fmlaLink="$H$39" lockText="1"/>
</file>

<file path=xl/ctrlProps/ctrlProp1190.xml><?xml version="1.0" encoding="utf-8"?>
<formControlPr xmlns="http://schemas.microsoft.com/office/spreadsheetml/2009/9/main" objectType="CheckBox" fmlaLink="$H$50" lockText="1"/>
</file>

<file path=xl/ctrlProps/ctrlProp1191.xml><?xml version="1.0" encoding="utf-8"?>
<formControlPr xmlns="http://schemas.microsoft.com/office/spreadsheetml/2009/9/main" objectType="CheckBox" fmlaLink="$H$51" lockText="1"/>
</file>

<file path=xl/ctrlProps/ctrlProp1192.xml><?xml version="1.0" encoding="utf-8"?>
<formControlPr xmlns="http://schemas.microsoft.com/office/spreadsheetml/2009/9/main" objectType="CheckBox" fmlaLink="$H$52" lockText="1"/>
</file>

<file path=xl/ctrlProps/ctrlProp1193.xml><?xml version="1.0" encoding="utf-8"?>
<formControlPr xmlns="http://schemas.microsoft.com/office/spreadsheetml/2009/9/main" objectType="CheckBox" fmlaLink="$H$53" lockText="1"/>
</file>

<file path=xl/ctrlProps/ctrlProp1194.xml><?xml version="1.0" encoding="utf-8"?>
<formControlPr xmlns="http://schemas.microsoft.com/office/spreadsheetml/2009/9/main" objectType="CheckBox" fmlaLink="$H$54" lockText="1"/>
</file>

<file path=xl/ctrlProps/ctrlProp1195.xml><?xml version="1.0" encoding="utf-8"?>
<formControlPr xmlns="http://schemas.microsoft.com/office/spreadsheetml/2009/9/main" objectType="CheckBox" fmlaLink="$H$55" lockText="1"/>
</file>

<file path=xl/ctrlProps/ctrlProp1196.xml><?xml version="1.0" encoding="utf-8"?>
<formControlPr xmlns="http://schemas.microsoft.com/office/spreadsheetml/2009/9/main" objectType="CheckBox" fmlaLink="$H$56" lockText="1"/>
</file>

<file path=xl/ctrlProps/ctrlProp1197.xml><?xml version="1.0" encoding="utf-8"?>
<formControlPr xmlns="http://schemas.microsoft.com/office/spreadsheetml/2009/9/main" objectType="CheckBox" fmlaLink="$H$57" lockText="1"/>
</file>

<file path=xl/ctrlProps/ctrlProp1198.xml><?xml version="1.0" encoding="utf-8"?>
<formControlPr xmlns="http://schemas.microsoft.com/office/spreadsheetml/2009/9/main" objectType="CheckBox" fmlaLink="$H$58" lockText="1"/>
</file>

<file path=xl/ctrlProps/ctrlProp1199.xml><?xml version="1.0" encoding="utf-8"?>
<formControlPr xmlns="http://schemas.microsoft.com/office/spreadsheetml/2009/9/main" objectType="CheckBox" fmlaLink="$H$78" lockText="1"/>
</file>

<file path=xl/ctrlProps/ctrlProp12.xml><?xml version="1.0" encoding="utf-8"?>
<formControlPr xmlns="http://schemas.microsoft.com/office/spreadsheetml/2009/9/main" objectType="CheckBox" fmlaLink="$H$38" lockText="1"/>
</file>

<file path=xl/ctrlProps/ctrlProp120.xml><?xml version="1.0" encoding="utf-8"?>
<formControlPr xmlns="http://schemas.microsoft.com/office/spreadsheetml/2009/9/main" objectType="CheckBox" fmlaLink="$H$40" lockText="1"/>
</file>

<file path=xl/ctrlProps/ctrlProp1200.xml><?xml version="1.0" encoding="utf-8"?>
<formControlPr xmlns="http://schemas.microsoft.com/office/spreadsheetml/2009/9/main" objectType="CheckBox" fmlaLink="$H$79" lockText="1"/>
</file>

<file path=xl/ctrlProps/ctrlProp1201.xml><?xml version="1.0" encoding="utf-8"?>
<formControlPr xmlns="http://schemas.microsoft.com/office/spreadsheetml/2009/9/main" objectType="CheckBox" fmlaLink="$H$77" lockText="1"/>
</file>

<file path=xl/ctrlProps/ctrlProp1202.xml><?xml version="1.0" encoding="utf-8"?>
<formControlPr xmlns="http://schemas.microsoft.com/office/spreadsheetml/2009/9/main" objectType="CheckBox" fmlaLink="$H$76" lockText="1"/>
</file>

<file path=xl/ctrlProps/ctrlProp1203.xml><?xml version="1.0" encoding="utf-8"?>
<formControlPr xmlns="http://schemas.microsoft.com/office/spreadsheetml/2009/9/main" objectType="CheckBox" fmlaLink="$H$75" lockText="1"/>
</file>

<file path=xl/ctrlProps/ctrlProp1204.xml><?xml version="1.0" encoding="utf-8"?>
<formControlPr xmlns="http://schemas.microsoft.com/office/spreadsheetml/2009/9/main" objectType="CheckBox" fmlaLink="$H$74" lockText="1"/>
</file>

<file path=xl/ctrlProps/ctrlProp1205.xml><?xml version="1.0" encoding="utf-8"?>
<formControlPr xmlns="http://schemas.microsoft.com/office/spreadsheetml/2009/9/main" objectType="CheckBox" fmlaLink="$H$73" lockText="1"/>
</file>

<file path=xl/ctrlProps/ctrlProp1206.xml><?xml version="1.0" encoding="utf-8"?>
<formControlPr xmlns="http://schemas.microsoft.com/office/spreadsheetml/2009/9/main" objectType="CheckBox" fmlaLink="$H$72" lockText="1"/>
</file>

<file path=xl/ctrlProps/ctrlProp1207.xml><?xml version="1.0" encoding="utf-8"?>
<formControlPr xmlns="http://schemas.microsoft.com/office/spreadsheetml/2009/9/main" objectType="CheckBox" fmlaLink="$H$71" lockText="1"/>
</file>

<file path=xl/ctrlProps/ctrlProp1208.xml><?xml version="1.0" encoding="utf-8"?>
<formControlPr xmlns="http://schemas.microsoft.com/office/spreadsheetml/2009/9/main" objectType="CheckBox" fmlaLink="$H$69" lockText="1"/>
</file>

<file path=xl/ctrlProps/ctrlProp1209.xml><?xml version="1.0" encoding="utf-8"?>
<formControlPr xmlns="http://schemas.microsoft.com/office/spreadsheetml/2009/9/main" objectType="CheckBox" fmlaLink="$H$70" lockText="1"/>
</file>

<file path=xl/ctrlProps/ctrlProp121.xml><?xml version="1.0" encoding="utf-8"?>
<formControlPr xmlns="http://schemas.microsoft.com/office/spreadsheetml/2009/9/main" objectType="CheckBox" fmlaLink="$H$41" lockText="1"/>
</file>

<file path=xl/ctrlProps/ctrlProp1210.xml><?xml version="1.0" encoding="utf-8"?>
<formControlPr xmlns="http://schemas.microsoft.com/office/spreadsheetml/2009/9/main" objectType="CheckBox" fmlaLink="$H$68" lockText="1"/>
</file>

<file path=xl/ctrlProps/ctrlProp1211.xml><?xml version="1.0" encoding="utf-8"?>
<formControlPr xmlns="http://schemas.microsoft.com/office/spreadsheetml/2009/9/main" objectType="CheckBox" fmlaLink="$H$67" lockText="1"/>
</file>

<file path=xl/ctrlProps/ctrlProp1212.xml><?xml version="1.0" encoding="utf-8"?>
<formControlPr xmlns="http://schemas.microsoft.com/office/spreadsheetml/2009/9/main" objectType="CheckBox" fmlaLink="$H$66" lockText="1"/>
</file>

<file path=xl/ctrlProps/ctrlProp1213.xml><?xml version="1.0" encoding="utf-8"?>
<formControlPr xmlns="http://schemas.microsoft.com/office/spreadsheetml/2009/9/main" objectType="CheckBox" fmlaLink="$H$65" lockText="1"/>
</file>

<file path=xl/ctrlProps/ctrlProp1214.xml><?xml version="1.0" encoding="utf-8"?>
<formControlPr xmlns="http://schemas.microsoft.com/office/spreadsheetml/2009/9/main" objectType="CheckBox" fmlaLink="$H$64" lockText="1"/>
</file>

<file path=xl/ctrlProps/ctrlProp1215.xml><?xml version="1.0" encoding="utf-8"?>
<formControlPr xmlns="http://schemas.microsoft.com/office/spreadsheetml/2009/9/main" objectType="CheckBox" fmlaLink="$H$63" lockText="1"/>
</file>

<file path=xl/ctrlProps/ctrlProp1216.xml><?xml version="1.0" encoding="utf-8"?>
<formControlPr xmlns="http://schemas.microsoft.com/office/spreadsheetml/2009/9/main" objectType="CheckBox" fmlaLink="$H$62" lockText="1"/>
</file>

<file path=xl/ctrlProps/ctrlProp1217.xml><?xml version="1.0" encoding="utf-8"?>
<formControlPr xmlns="http://schemas.microsoft.com/office/spreadsheetml/2009/9/main" objectType="CheckBox" fmlaLink="$H$61" lockText="1"/>
</file>

<file path=xl/ctrlProps/ctrlProp1218.xml><?xml version="1.0" encoding="utf-8"?>
<formControlPr xmlns="http://schemas.microsoft.com/office/spreadsheetml/2009/9/main" objectType="CheckBox" fmlaLink="$H$60" lockText="1"/>
</file>

<file path=xl/ctrlProps/ctrlProp1219.xml><?xml version="1.0" encoding="utf-8"?>
<formControlPr xmlns="http://schemas.microsoft.com/office/spreadsheetml/2009/9/main" objectType="CheckBox" fmlaLink="$H$59" lockText="1"/>
</file>

<file path=xl/ctrlProps/ctrlProp122.xml><?xml version="1.0" encoding="utf-8"?>
<formControlPr xmlns="http://schemas.microsoft.com/office/spreadsheetml/2009/9/main" objectType="CheckBox" fmlaLink="$H$42" lockText="1"/>
</file>

<file path=xl/ctrlProps/ctrlProp1220.xml><?xml version="1.0" encoding="utf-8"?>
<formControlPr xmlns="http://schemas.microsoft.com/office/spreadsheetml/2009/9/main" objectType="CheckBox" fmlaLink="$H$30" lockText="1"/>
</file>

<file path=xl/ctrlProps/ctrlProp1221.xml><?xml version="1.0" encoding="utf-8"?>
<formControlPr xmlns="http://schemas.microsoft.com/office/spreadsheetml/2009/9/main" objectType="CheckBox" fmlaLink="$H$31" lockText="1"/>
</file>

<file path=xl/ctrlProps/ctrlProp1222.xml><?xml version="1.0" encoding="utf-8"?>
<formControlPr xmlns="http://schemas.microsoft.com/office/spreadsheetml/2009/9/main" objectType="CheckBox" fmlaLink="$H$32" lockText="1"/>
</file>

<file path=xl/ctrlProps/ctrlProp1223.xml><?xml version="1.0" encoding="utf-8"?>
<formControlPr xmlns="http://schemas.microsoft.com/office/spreadsheetml/2009/9/main" objectType="CheckBox" fmlaLink="$H$34" lockText="1"/>
</file>

<file path=xl/ctrlProps/ctrlProp1224.xml><?xml version="1.0" encoding="utf-8"?>
<formControlPr xmlns="http://schemas.microsoft.com/office/spreadsheetml/2009/9/main" objectType="CheckBox" fmlaLink="$H$33" lockText="1"/>
</file>

<file path=xl/ctrlProps/ctrlProp1225.xml><?xml version="1.0" encoding="utf-8"?>
<formControlPr xmlns="http://schemas.microsoft.com/office/spreadsheetml/2009/9/main" objectType="CheckBox" fmlaLink="$H$29" lockText="1"/>
</file>

<file path=xl/ctrlProps/ctrlProp1226.xml><?xml version="1.0" encoding="utf-8"?>
<formControlPr xmlns="http://schemas.microsoft.com/office/spreadsheetml/2009/9/main" objectType="Spin" dx="15" fmlaLink="$X$33" inc="5" max="100" min="10" page="10" val="40"/>
</file>

<file path=xl/ctrlProps/ctrlProp1227.xml><?xml version="1.0" encoding="utf-8"?>
<formControlPr xmlns="http://schemas.microsoft.com/office/spreadsheetml/2009/9/main" objectType="CheckBox" fmlaLink="$H$35" lockText="1"/>
</file>

<file path=xl/ctrlProps/ctrlProp1228.xml><?xml version="1.0" encoding="utf-8"?>
<formControlPr xmlns="http://schemas.microsoft.com/office/spreadsheetml/2009/9/main" objectType="CheckBox" fmlaLink="$H$36" lockText="1"/>
</file>

<file path=xl/ctrlProps/ctrlProp1229.xml><?xml version="1.0" encoding="utf-8"?>
<formControlPr xmlns="http://schemas.microsoft.com/office/spreadsheetml/2009/9/main" objectType="CheckBox" fmlaLink="$H$37" lockText="1"/>
</file>

<file path=xl/ctrlProps/ctrlProp123.xml><?xml version="1.0" encoding="utf-8"?>
<formControlPr xmlns="http://schemas.microsoft.com/office/spreadsheetml/2009/9/main" objectType="CheckBox" fmlaLink="$H$43" lockText="1"/>
</file>

<file path=xl/ctrlProps/ctrlProp1230.xml><?xml version="1.0" encoding="utf-8"?>
<formControlPr xmlns="http://schemas.microsoft.com/office/spreadsheetml/2009/9/main" objectType="CheckBox" fmlaLink="$H$38" lockText="1"/>
</file>

<file path=xl/ctrlProps/ctrlProp1231.xml><?xml version="1.0" encoding="utf-8"?>
<formControlPr xmlns="http://schemas.microsoft.com/office/spreadsheetml/2009/9/main" objectType="CheckBox" fmlaLink="$H$39" lockText="1"/>
</file>

<file path=xl/ctrlProps/ctrlProp1232.xml><?xml version="1.0" encoding="utf-8"?>
<formControlPr xmlns="http://schemas.microsoft.com/office/spreadsheetml/2009/9/main" objectType="CheckBox" fmlaLink="$H$40" lockText="1"/>
</file>

<file path=xl/ctrlProps/ctrlProp1233.xml><?xml version="1.0" encoding="utf-8"?>
<formControlPr xmlns="http://schemas.microsoft.com/office/spreadsheetml/2009/9/main" objectType="CheckBox" fmlaLink="$H$41" lockText="1"/>
</file>

<file path=xl/ctrlProps/ctrlProp1234.xml><?xml version="1.0" encoding="utf-8"?>
<formControlPr xmlns="http://schemas.microsoft.com/office/spreadsheetml/2009/9/main" objectType="CheckBox" fmlaLink="$H$42" lockText="1"/>
</file>

<file path=xl/ctrlProps/ctrlProp1235.xml><?xml version="1.0" encoding="utf-8"?>
<formControlPr xmlns="http://schemas.microsoft.com/office/spreadsheetml/2009/9/main" objectType="CheckBox" fmlaLink="$H$43" lockText="1"/>
</file>

<file path=xl/ctrlProps/ctrlProp1236.xml><?xml version="1.0" encoding="utf-8"?>
<formControlPr xmlns="http://schemas.microsoft.com/office/spreadsheetml/2009/9/main" objectType="CheckBox" fmlaLink="$H$44" lockText="1"/>
</file>

<file path=xl/ctrlProps/ctrlProp1237.xml><?xml version="1.0" encoding="utf-8"?>
<formControlPr xmlns="http://schemas.microsoft.com/office/spreadsheetml/2009/9/main" objectType="CheckBox" fmlaLink="$H$45" lockText="1"/>
</file>

<file path=xl/ctrlProps/ctrlProp1238.xml><?xml version="1.0" encoding="utf-8"?>
<formControlPr xmlns="http://schemas.microsoft.com/office/spreadsheetml/2009/9/main" objectType="CheckBox" fmlaLink="$H$46" lockText="1"/>
</file>

<file path=xl/ctrlProps/ctrlProp1239.xml><?xml version="1.0" encoding="utf-8"?>
<formControlPr xmlns="http://schemas.microsoft.com/office/spreadsheetml/2009/9/main" objectType="CheckBox" fmlaLink="$H$47" lockText="1"/>
</file>

<file path=xl/ctrlProps/ctrlProp124.xml><?xml version="1.0" encoding="utf-8"?>
<formControlPr xmlns="http://schemas.microsoft.com/office/spreadsheetml/2009/9/main" objectType="CheckBox" fmlaLink="$H$44" lockText="1"/>
</file>

<file path=xl/ctrlProps/ctrlProp1240.xml><?xml version="1.0" encoding="utf-8"?>
<formControlPr xmlns="http://schemas.microsoft.com/office/spreadsheetml/2009/9/main" objectType="CheckBox" fmlaLink="$H$48" lockText="1"/>
</file>

<file path=xl/ctrlProps/ctrlProp1241.xml><?xml version="1.0" encoding="utf-8"?>
<formControlPr xmlns="http://schemas.microsoft.com/office/spreadsheetml/2009/9/main" objectType="CheckBox" fmlaLink="$H$49" lockText="1"/>
</file>

<file path=xl/ctrlProps/ctrlProp1242.xml><?xml version="1.0" encoding="utf-8"?>
<formControlPr xmlns="http://schemas.microsoft.com/office/spreadsheetml/2009/9/main" objectType="CheckBox" fmlaLink="$H$50" lockText="1"/>
</file>

<file path=xl/ctrlProps/ctrlProp1243.xml><?xml version="1.0" encoding="utf-8"?>
<formControlPr xmlns="http://schemas.microsoft.com/office/spreadsheetml/2009/9/main" objectType="CheckBox" fmlaLink="$H$51" lockText="1"/>
</file>

<file path=xl/ctrlProps/ctrlProp1244.xml><?xml version="1.0" encoding="utf-8"?>
<formControlPr xmlns="http://schemas.microsoft.com/office/spreadsheetml/2009/9/main" objectType="CheckBox" fmlaLink="$H$52" lockText="1"/>
</file>

<file path=xl/ctrlProps/ctrlProp1245.xml><?xml version="1.0" encoding="utf-8"?>
<formControlPr xmlns="http://schemas.microsoft.com/office/spreadsheetml/2009/9/main" objectType="CheckBox" fmlaLink="$H$53" lockText="1"/>
</file>

<file path=xl/ctrlProps/ctrlProp1246.xml><?xml version="1.0" encoding="utf-8"?>
<formControlPr xmlns="http://schemas.microsoft.com/office/spreadsheetml/2009/9/main" objectType="CheckBox" fmlaLink="$H$54" lockText="1"/>
</file>

<file path=xl/ctrlProps/ctrlProp1247.xml><?xml version="1.0" encoding="utf-8"?>
<formControlPr xmlns="http://schemas.microsoft.com/office/spreadsheetml/2009/9/main" objectType="CheckBox" fmlaLink="$H$55" lockText="1"/>
</file>

<file path=xl/ctrlProps/ctrlProp1248.xml><?xml version="1.0" encoding="utf-8"?>
<formControlPr xmlns="http://schemas.microsoft.com/office/spreadsheetml/2009/9/main" objectType="CheckBox" fmlaLink="$H$56" lockText="1"/>
</file>

<file path=xl/ctrlProps/ctrlProp1249.xml><?xml version="1.0" encoding="utf-8"?>
<formControlPr xmlns="http://schemas.microsoft.com/office/spreadsheetml/2009/9/main" objectType="CheckBox" fmlaLink="$H$57" lockText="1"/>
</file>

<file path=xl/ctrlProps/ctrlProp125.xml><?xml version="1.0" encoding="utf-8"?>
<formControlPr xmlns="http://schemas.microsoft.com/office/spreadsheetml/2009/9/main" objectType="CheckBox" fmlaLink="$H$45" lockText="1"/>
</file>

<file path=xl/ctrlProps/ctrlProp1250.xml><?xml version="1.0" encoding="utf-8"?>
<formControlPr xmlns="http://schemas.microsoft.com/office/spreadsheetml/2009/9/main" objectType="CheckBox" fmlaLink="$H$58" lockText="1"/>
</file>

<file path=xl/ctrlProps/ctrlProp1251.xml><?xml version="1.0" encoding="utf-8"?>
<formControlPr xmlns="http://schemas.microsoft.com/office/spreadsheetml/2009/9/main" objectType="CheckBox" fmlaLink="$H$78" lockText="1"/>
</file>

<file path=xl/ctrlProps/ctrlProp1252.xml><?xml version="1.0" encoding="utf-8"?>
<formControlPr xmlns="http://schemas.microsoft.com/office/spreadsheetml/2009/9/main" objectType="CheckBox" fmlaLink="$H$79" lockText="1"/>
</file>

<file path=xl/ctrlProps/ctrlProp1253.xml><?xml version="1.0" encoding="utf-8"?>
<formControlPr xmlns="http://schemas.microsoft.com/office/spreadsheetml/2009/9/main" objectType="CheckBox" fmlaLink="$H$77" lockText="1"/>
</file>

<file path=xl/ctrlProps/ctrlProp1254.xml><?xml version="1.0" encoding="utf-8"?>
<formControlPr xmlns="http://schemas.microsoft.com/office/spreadsheetml/2009/9/main" objectType="CheckBox" fmlaLink="$H$76" lockText="1"/>
</file>

<file path=xl/ctrlProps/ctrlProp1255.xml><?xml version="1.0" encoding="utf-8"?>
<formControlPr xmlns="http://schemas.microsoft.com/office/spreadsheetml/2009/9/main" objectType="CheckBox" fmlaLink="$H$75" lockText="1"/>
</file>

<file path=xl/ctrlProps/ctrlProp1256.xml><?xml version="1.0" encoding="utf-8"?>
<formControlPr xmlns="http://schemas.microsoft.com/office/spreadsheetml/2009/9/main" objectType="CheckBox" fmlaLink="$H$74" lockText="1"/>
</file>

<file path=xl/ctrlProps/ctrlProp1257.xml><?xml version="1.0" encoding="utf-8"?>
<formControlPr xmlns="http://schemas.microsoft.com/office/spreadsheetml/2009/9/main" objectType="CheckBox" fmlaLink="$H$73" lockText="1"/>
</file>

<file path=xl/ctrlProps/ctrlProp1258.xml><?xml version="1.0" encoding="utf-8"?>
<formControlPr xmlns="http://schemas.microsoft.com/office/spreadsheetml/2009/9/main" objectType="CheckBox" fmlaLink="$H$72" lockText="1"/>
</file>

<file path=xl/ctrlProps/ctrlProp1259.xml><?xml version="1.0" encoding="utf-8"?>
<formControlPr xmlns="http://schemas.microsoft.com/office/spreadsheetml/2009/9/main" objectType="CheckBox" fmlaLink="$H$71" lockText="1"/>
</file>

<file path=xl/ctrlProps/ctrlProp126.xml><?xml version="1.0" encoding="utf-8"?>
<formControlPr xmlns="http://schemas.microsoft.com/office/spreadsheetml/2009/9/main" objectType="CheckBox" fmlaLink="$H$46" lockText="1"/>
</file>

<file path=xl/ctrlProps/ctrlProp1260.xml><?xml version="1.0" encoding="utf-8"?>
<formControlPr xmlns="http://schemas.microsoft.com/office/spreadsheetml/2009/9/main" objectType="CheckBox" fmlaLink="$H$69" lockText="1"/>
</file>

<file path=xl/ctrlProps/ctrlProp1261.xml><?xml version="1.0" encoding="utf-8"?>
<formControlPr xmlns="http://schemas.microsoft.com/office/spreadsheetml/2009/9/main" objectType="CheckBox" fmlaLink="$H$70" lockText="1"/>
</file>

<file path=xl/ctrlProps/ctrlProp1262.xml><?xml version="1.0" encoding="utf-8"?>
<formControlPr xmlns="http://schemas.microsoft.com/office/spreadsheetml/2009/9/main" objectType="CheckBox" fmlaLink="$H$68" lockText="1"/>
</file>

<file path=xl/ctrlProps/ctrlProp1263.xml><?xml version="1.0" encoding="utf-8"?>
<formControlPr xmlns="http://schemas.microsoft.com/office/spreadsheetml/2009/9/main" objectType="CheckBox" fmlaLink="$H$67" lockText="1"/>
</file>

<file path=xl/ctrlProps/ctrlProp1264.xml><?xml version="1.0" encoding="utf-8"?>
<formControlPr xmlns="http://schemas.microsoft.com/office/spreadsheetml/2009/9/main" objectType="CheckBox" fmlaLink="$H$66" lockText="1"/>
</file>

<file path=xl/ctrlProps/ctrlProp1265.xml><?xml version="1.0" encoding="utf-8"?>
<formControlPr xmlns="http://schemas.microsoft.com/office/spreadsheetml/2009/9/main" objectType="CheckBox" fmlaLink="$H$65" lockText="1"/>
</file>

<file path=xl/ctrlProps/ctrlProp1266.xml><?xml version="1.0" encoding="utf-8"?>
<formControlPr xmlns="http://schemas.microsoft.com/office/spreadsheetml/2009/9/main" objectType="CheckBox" fmlaLink="$H$64" lockText="1"/>
</file>

<file path=xl/ctrlProps/ctrlProp1267.xml><?xml version="1.0" encoding="utf-8"?>
<formControlPr xmlns="http://schemas.microsoft.com/office/spreadsheetml/2009/9/main" objectType="CheckBox" fmlaLink="$H$63" lockText="1"/>
</file>

<file path=xl/ctrlProps/ctrlProp1268.xml><?xml version="1.0" encoding="utf-8"?>
<formControlPr xmlns="http://schemas.microsoft.com/office/spreadsheetml/2009/9/main" objectType="CheckBox" fmlaLink="$H$62" lockText="1"/>
</file>

<file path=xl/ctrlProps/ctrlProp1269.xml><?xml version="1.0" encoding="utf-8"?>
<formControlPr xmlns="http://schemas.microsoft.com/office/spreadsheetml/2009/9/main" objectType="CheckBox" fmlaLink="$H$61" lockText="1"/>
</file>

<file path=xl/ctrlProps/ctrlProp127.xml><?xml version="1.0" encoding="utf-8"?>
<formControlPr xmlns="http://schemas.microsoft.com/office/spreadsheetml/2009/9/main" objectType="CheckBox" fmlaLink="$H$47" lockText="1"/>
</file>

<file path=xl/ctrlProps/ctrlProp1270.xml><?xml version="1.0" encoding="utf-8"?>
<formControlPr xmlns="http://schemas.microsoft.com/office/spreadsheetml/2009/9/main" objectType="CheckBox" fmlaLink="$H$60" lockText="1"/>
</file>

<file path=xl/ctrlProps/ctrlProp1271.xml><?xml version="1.0" encoding="utf-8"?>
<formControlPr xmlns="http://schemas.microsoft.com/office/spreadsheetml/2009/9/main" objectType="CheckBox" fmlaLink="$H$59" lockText="1"/>
</file>

<file path=xl/ctrlProps/ctrlProp1272.xml><?xml version="1.0" encoding="utf-8"?>
<formControlPr xmlns="http://schemas.microsoft.com/office/spreadsheetml/2009/9/main" objectType="CheckBox" fmlaLink="$Y$27" lockText="1"/>
</file>

<file path=xl/ctrlProps/ctrlProp1273.xml><?xml version="1.0" encoding="utf-8"?>
<formControlPr xmlns="http://schemas.microsoft.com/office/spreadsheetml/2009/9/main" objectType="CheckBox" fmlaLink="$Y$28" lockText="1"/>
</file>

<file path=xl/ctrlProps/ctrlProp1274.xml><?xml version="1.0" encoding="utf-8"?>
<formControlPr xmlns="http://schemas.microsoft.com/office/spreadsheetml/2009/9/main" objectType="CheckBox" fmlaLink="$H$30" lockText="1"/>
</file>

<file path=xl/ctrlProps/ctrlProp1275.xml><?xml version="1.0" encoding="utf-8"?>
<formControlPr xmlns="http://schemas.microsoft.com/office/spreadsheetml/2009/9/main" objectType="CheckBox" fmlaLink="$H$31" lockText="1"/>
</file>

<file path=xl/ctrlProps/ctrlProp1276.xml><?xml version="1.0" encoding="utf-8"?>
<formControlPr xmlns="http://schemas.microsoft.com/office/spreadsheetml/2009/9/main" objectType="CheckBox" fmlaLink="$H$32" lockText="1"/>
</file>

<file path=xl/ctrlProps/ctrlProp1277.xml><?xml version="1.0" encoding="utf-8"?>
<formControlPr xmlns="http://schemas.microsoft.com/office/spreadsheetml/2009/9/main" objectType="CheckBox" fmlaLink="$H$34" lockText="1"/>
</file>

<file path=xl/ctrlProps/ctrlProp1278.xml><?xml version="1.0" encoding="utf-8"?>
<formControlPr xmlns="http://schemas.microsoft.com/office/spreadsheetml/2009/9/main" objectType="CheckBox" fmlaLink="$H$33" lockText="1"/>
</file>

<file path=xl/ctrlProps/ctrlProp1279.xml><?xml version="1.0" encoding="utf-8"?>
<formControlPr xmlns="http://schemas.microsoft.com/office/spreadsheetml/2009/9/main" objectType="CheckBox" fmlaLink="$H$29" lockText="1"/>
</file>

<file path=xl/ctrlProps/ctrlProp128.xml><?xml version="1.0" encoding="utf-8"?>
<formControlPr xmlns="http://schemas.microsoft.com/office/spreadsheetml/2009/9/main" objectType="CheckBox" fmlaLink="$H$48" lockText="1"/>
</file>

<file path=xl/ctrlProps/ctrlProp1280.xml><?xml version="1.0" encoding="utf-8"?>
<formControlPr xmlns="http://schemas.microsoft.com/office/spreadsheetml/2009/9/main" objectType="Spin" dx="15" fmlaLink="$X$33" inc="5" max="60" min="10" page="10" val="40"/>
</file>

<file path=xl/ctrlProps/ctrlProp1281.xml><?xml version="1.0" encoding="utf-8"?>
<formControlPr xmlns="http://schemas.microsoft.com/office/spreadsheetml/2009/9/main" objectType="CheckBox" fmlaLink="$H$35" lockText="1"/>
</file>

<file path=xl/ctrlProps/ctrlProp1282.xml><?xml version="1.0" encoding="utf-8"?>
<formControlPr xmlns="http://schemas.microsoft.com/office/spreadsheetml/2009/9/main" objectType="CheckBox" fmlaLink="$H$36" lockText="1"/>
</file>

<file path=xl/ctrlProps/ctrlProp1283.xml><?xml version="1.0" encoding="utf-8"?>
<formControlPr xmlns="http://schemas.microsoft.com/office/spreadsheetml/2009/9/main" objectType="CheckBox" fmlaLink="$H$37" lockText="1"/>
</file>

<file path=xl/ctrlProps/ctrlProp1284.xml><?xml version="1.0" encoding="utf-8"?>
<formControlPr xmlns="http://schemas.microsoft.com/office/spreadsheetml/2009/9/main" objectType="CheckBox" fmlaLink="$H$38" lockText="1"/>
</file>

<file path=xl/ctrlProps/ctrlProp1285.xml><?xml version="1.0" encoding="utf-8"?>
<formControlPr xmlns="http://schemas.microsoft.com/office/spreadsheetml/2009/9/main" objectType="CheckBox" fmlaLink="$H$39" lockText="1"/>
</file>

<file path=xl/ctrlProps/ctrlProp1286.xml><?xml version="1.0" encoding="utf-8"?>
<formControlPr xmlns="http://schemas.microsoft.com/office/spreadsheetml/2009/9/main" objectType="CheckBox" fmlaLink="$H$40" lockText="1"/>
</file>

<file path=xl/ctrlProps/ctrlProp1287.xml><?xml version="1.0" encoding="utf-8"?>
<formControlPr xmlns="http://schemas.microsoft.com/office/spreadsheetml/2009/9/main" objectType="CheckBox" fmlaLink="$H$41" lockText="1"/>
</file>

<file path=xl/ctrlProps/ctrlProp1288.xml><?xml version="1.0" encoding="utf-8"?>
<formControlPr xmlns="http://schemas.microsoft.com/office/spreadsheetml/2009/9/main" objectType="CheckBox" fmlaLink="$H$42" lockText="1"/>
</file>

<file path=xl/ctrlProps/ctrlProp1289.xml><?xml version="1.0" encoding="utf-8"?>
<formControlPr xmlns="http://schemas.microsoft.com/office/spreadsheetml/2009/9/main" objectType="CheckBox" fmlaLink="$H$43" lockText="1"/>
</file>

<file path=xl/ctrlProps/ctrlProp129.xml><?xml version="1.0" encoding="utf-8"?>
<formControlPr xmlns="http://schemas.microsoft.com/office/spreadsheetml/2009/9/main" objectType="CheckBox" fmlaLink="$H$49" lockText="1"/>
</file>

<file path=xl/ctrlProps/ctrlProp1290.xml><?xml version="1.0" encoding="utf-8"?>
<formControlPr xmlns="http://schemas.microsoft.com/office/spreadsheetml/2009/9/main" objectType="CheckBox" fmlaLink="$H$44" lockText="1"/>
</file>

<file path=xl/ctrlProps/ctrlProp1291.xml><?xml version="1.0" encoding="utf-8"?>
<formControlPr xmlns="http://schemas.microsoft.com/office/spreadsheetml/2009/9/main" objectType="CheckBox" fmlaLink="$H$45" lockText="1"/>
</file>

<file path=xl/ctrlProps/ctrlProp1292.xml><?xml version="1.0" encoding="utf-8"?>
<formControlPr xmlns="http://schemas.microsoft.com/office/spreadsheetml/2009/9/main" objectType="CheckBox" fmlaLink="$H$46" lockText="1"/>
</file>

<file path=xl/ctrlProps/ctrlProp1293.xml><?xml version="1.0" encoding="utf-8"?>
<formControlPr xmlns="http://schemas.microsoft.com/office/spreadsheetml/2009/9/main" objectType="CheckBox" fmlaLink="$H$47" lockText="1"/>
</file>

<file path=xl/ctrlProps/ctrlProp1294.xml><?xml version="1.0" encoding="utf-8"?>
<formControlPr xmlns="http://schemas.microsoft.com/office/spreadsheetml/2009/9/main" objectType="CheckBox" fmlaLink="$H$48" lockText="1"/>
</file>

<file path=xl/ctrlProps/ctrlProp1295.xml><?xml version="1.0" encoding="utf-8"?>
<formControlPr xmlns="http://schemas.microsoft.com/office/spreadsheetml/2009/9/main" objectType="CheckBox" fmlaLink="$H$49" lockText="1"/>
</file>

<file path=xl/ctrlProps/ctrlProp1296.xml><?xml version="1.0" encoding="utf-8"?>
<formControlPr xmlns="http://schemas.microsoft.com/office/spreadsheetml/2009/9/main" objectType="CheckBox" fmlaLink="$H$50" lockText="1"/>
</file>

<file path=xl/ctrlProps/ctrlProp1297.xml><?xml version="1.0" encoding="utf-8"?>
<formControlPr xmlns="http://schemas.microsoft.com/office/spreadsheetml/2009/9/main" objectType="CheckBox" fmlaLink="$H$51" lockText="1"/>
</file>

<file path=xl/ctrlProps/ctrlProp1298.xml><?xml version="1.0" encoding="utf-8"?>
<formControlPr xmlns="http://schemas.microsoft.com/office/spreadsheetml/2009/9/main" objectType="CheckBox" fmlaLink="$H$52" lockText="1"/>
</file>

<file path=xl/ctrlProps/ctrlProp1299.xml><?xml version="1.0" encoding="utf-8"?>
<formControlPr xmlns="http://schemas.microsoft.com/office/spreadsheetml/2009/9/main" objectType="CheckBox" fmlaLink="$H$53" lockText="1"/>
</file>

<file path=xl/ctrlProps/ctrlProp13.xml><?xml version="1.0" encoding="utf-8"?>
<formControlPr xmlns="http://schemas.microsoft.com/office/spreadsheetml/2009/9/main" objectType="CheckBox" fmlaLink="$H$39" lockText="1"/>
</file>

<file path=xl/ctrlProps/ctrlProp130.xml><?xml version="1.0" encoding="utf-8"?>
<formControlPr xmlns="http://schemas.microsoft.com/office/spreadsheetml/2009/9/main" objectType="CheckBox" fmlaLink="$H$50" lockText="1"/>
</file>

<file path=xl/ctrlProps/ctrlProp1300.xml><?xml version="1.0" encoding="utf-8"?>
<formControlPr xmlns="http://schemas.microsoft.com/office/spreadsheetml/2009/9/main" objectType="CheckBox" fmlaLink="$H$54" lockText="1"/>
</file>

<file path=xl/ctrlProps/ctrlProp1301.xml><?xml version="1.0" encoding="utf-8"?>
<formControlPr xmlns="http://schemas.microsoft.com/office/spreadsheetml/2009/9/main" objectType="CheckBox" fmlaLink="$H$55" lockText="1"/>
</file>

<file path=xl/ctrlProps/ctrlProp1302.xml><?xml version="1.0" encoding="utf-8"?>
<formControlPr xmlns="http://schemas.microsoft.com/office/spreadsheetml/2009/9/main" objectType="CheckBox" fmlaLink="$H$56" lockText="1"/>
</file>

<file path=xl/ctrlProps/ctrlProp1303.xml><?xml version="1.0" encoding="utf-8"?>
<formControlPr xmlns="http://schemas.microsoft.com/office/spreadsheetml/2009/9/main" objectType="CheckBox" fmlaLink="$H$57" lockText="1"/>
</file>

<file path=xl/ctrlProps/ctrlProp1304.xml><?xml version="1.0" encoding="utf-8"?>
<formControlPr xmlns="http://schemas.microsoft.com/office/spreadsheetml/2009/9/main" objectType="CheckBox" fmlaLink="$H$58" lockText="1"/>
</file>

<file path=xl/ctrlProps/ctrlProp1305.xml><?xml version="1.0" encoding="utf-8"?>
<formControlPr xmlns="http://schemas.microsoft.com/office/spreadsheetml/2009/9/main" objectType="CheckBox" fmlaLink="$H$78" lockText="1"/>
</file>

<file path=xl/ctrlProps/ctrlProp1306.xml><?xml version="1.0" encoding="utf-8"?>
<formControlPr xmlns="http://schemas.microsoft.com/office/spreadsheetml/2009/9/main" objectType="CheckBox" fmlaLink="$H$79" lockText="1"/>
</file>

<file path=xl/ctrlProps/ctrlProp1307.xml><?xml version="1.0" encoding="utf-8"?>
<formControlPr xmlns="http://schemas.microsoft.com/office/spreadsheetml/2009/9/main" objectType="CheckBox" fmlaLink="$H$77" lockText="1"/>
</file>

<file path=xl/ctrlProps/ctrlProp1308.xml><?xml version="1.0" encoding="utf-8"?>
<formControlPr xmlns="http://schemas.microsoft.com/office/spreadsheetml/2009/9/main" objectType="CheckBox" fmlaLink="$H$76" lockText="1"/>
</file>

<file path=xl/ctrlProps/ctrlProp1309.xml><?xml version="1.0" encoding="utf-8"?>
<formControlPr xmlns="http://schemas.microsoft.com/office/spreadsheetml/2009/9/main" objectType="CheckBox" fmlaLink="$H$75" lockText="1"/>
</file>

<file path=xl/ctrlProps/ctrlProp131.xml><?xml version="1.0" encoding="utf-8"?>
<formControlPr xmlns="http://schemas.microsoft.com/office/spreadsheetml/2009/9/main" objectType="CheckBox" fmlaLink="$H$51" lockText="1"/>
</file>

<file path=xl/ctrlProps/ctrlProp1310.xml><?xml version="1.0" encoding="utf-8"?>
<formControlPr xmlns="http://schemas.microsoft.com/office/spreadsheetml/2009/9/main" objectType="CheckBox" fmlaLink="$H$74" lockText="1"/>
</file>

<file path=xl/ctrlProps/ctrlProp1311.xml><?xml version="1.0" encoding="utf-8"?>
<formControlPr xmlns="http://schemas.microsoft.com/office/spreadsheetml/2009/9/main" objectType="CheckBox" fmlaLink="$H$73" lockText="1"/>
</file>

<file path=xl/ctrlProps/ctrlProp1312.xml><?xml version="1.0" encoding="utf-8"?>
<formControlPr xmlns="http://schemas.microsoft.com/office/spreadsheetml/2009/9/main" objectType="CheckBox" fmlaLink="$H$72" lockText="1"/>
</file>

<file path=xl/ctrlProps/ctrlProp1313.xml><?xml version="1.0" encoding="utf-8"?>
<formControlPr xmlns="http://schemas.microsoft.com/office/spreadsheetml/2009/9/main" objectType="CheckBox" fmlaLink="$H$71" lockText="1"/>
</file>

<file path=xl/ctrlProps/ctrlProp1314.xml><?xml version="1.0" encoding="utf-8"?>
<formControlPr xmlns="http://schemas.microsoft.com/office/spreadsheetml/2009/9/main" objectType="CheckBox" fmlaLink="$H$69" lockText="1"/>
</file>

<file path=xl/ctrlProps/ctrlProp1315.xml><?xml version="1.0" encoding="utf-8"?>
<formControlPr xmlns="http://schemas.microsoft.com/office/spreadsheetml/2009/9/main" objectType="CheckBox" fmlaLink="$H$70" lockText="1"/>
</file>

<file path=xl/ctrlProps/ctrlProp1316.xml><?xml version="1.0" encoding="utf-8"?>
<formControlPr xmlns="http://schemas.microsoft.com/office/spreadsheetml/2009/9/main" objectType="CheckBox" fmlaLink="$H$68" lockText="1"/>
</file>

<file path=xl/ctrlProps/ctrlProp1317.xml><?xml version="1.0" encoding="utf-8"?>
<formControlPr xmlns="http://schemas.microsoft.com/office/spreadsheetml/2009/9/main" objectType="CheckBox" fmlaLink="$H$67" lockText="1"/>
</file>

<file path=xl/ctrlProps/ctrlProp1318.xml><?xml version="1.0" encoding="utf-8"?>
<formControlPr xmlns="http://schemas.microsoft.com/office/spreadsheetml/2009/9/main" objectType="CheckBox" fmlaLink="$H$66" lockText="1"/>
</file>

<file path=xl/ctrlProps/ctrlProp1319.xml><?xml version="1.0" encoding="utf-8"?>
<formControlPr xmlns="http://schemas.microsoft.com/office/spreadsheetml/2009/9/main" objectType="CheckBox" fmlaLink="$H$65" lockText="1"/>
</file>

<file path=xl/ctrlProps/ctrlProp132.xml><?xml version="1.0" encoding="utf-8"?>
<formControlPr xmlns="http://schemas.microsoft.com/office/spreadsheetml/2009/9/main" objectType="CheckBox" fmlaLink="$H$52" lockText="1"/>
</file>

<file path=xl/ctrlProps/ctrlProp1320.xml><?xml version="1.0" encoding="utf-8"?>
<formControlPr xmlns="http://schemas.microsoft.com/office/spreadsheetml/2009/9/main" objectType="CheckBox" fmlaLink="$H$64" lockText="1"/>
</file>

<file path=xl/ctrlProps/ctrlProp1321.xml><?xml version="1.0" encoding="utf-8"?>
<formControlPr xmlns="http://schemas.microsoft.com/office/spreadsheetml/2009/9/main" objectType="CheckBox" fmlaLink="$H$63" lockText="1"/>
</file>

<file path=xl/ctrlProps/ctrlProp1322.xml><?xml version="1.0" encoding="utf-8"?>
<formControlPr xmlns="http://schemas.microsoft.com/office/spreadsheetml/2009/9/main" objectType="CheckBox" fmlaLink="$H$62" lockText="1"/>
</file>

<file path=xl/ctrlProps/ctrlProp1323.xml><?xml version="1.0" encoding="utf-8"?>
<formControlPr xmlns="http://schemas.microsoft.com/office/spreadsheetml/2009/9/main" objectType="CheckBox" fmlaLink="$H$61" lockText="1"/>
</file>

<file path=xl/ctrlProps/ctrlProp1324.xml><?xml version="1.0" encoding="utf-8"?>
<formControlPr xmlns="http://schemas.microsoft.com/office/spreadsheetml/2009/9/main" objectType="CheckBox" fmlaLink="$H$60" lockText="1"/>
</file>

<file path=xl/ctrlProps/ctrlProp1325.xml><?xml version="1.0" encoding="utf-8"?>
<formControlPr xmlns="http://schemas.microsoft.com/office/spreadsheetml/2009/9/main" objectType="CheckBox" fmlaLink="$H$59" lockText="1"/>
</file>

<file path=xl/ctrlProps/ctrlProp1326.xml><?xml version="1.0" encoding="utf-8"?>
<formControlPr xmlns="http://schemas.microsoft.com/office/spreadsheetml/2009/9/main" objectType="CheckBox" fmlaLink="$H$30" lockText="1"/>
</file>

<file path=xl/ctrlProps/ctrlProp1327.xml><?xml version="1.0" encoding="utf-8"?>
<formControlPr xmlns="http://schemas.microsoft.com/office/spreadsheetml/2009/9/main" objectType="CheckBox" fmlaLink="$H$31" lockText="1"/>
</file>

<file path=xl/ctrlProps/ctrlProp1328.xml><?xml version="1.0" encoding="utf-8"?>
<formControlPr xmlns="http://schemas.microsoft.com/office/spreadsheetml/2009/9/main" objectType="CheckBox" fmlaLink="$H$32" lockText="1"/>
</file>

<file path=xl/ctrlProps/ctrlProp1329.xml><?xml version="1.0" encoding="utf-8"?>
<formControlPr xmlns="http://schemas.microsoft.com/office/spreadsheetml/2009/9/main" objectType="CheckBox" fmlaLink="$H$34" lockText="1"/>
</file>

<file path=xl/ctrlProps/ctrlProp133.xml><?xml version="1.0" encoding="utf-8"?>
<formControlPr xmlns="http://schemas.microsoft.com/office/spreadsheetml/2009/9/main" objectType="CheckBox" fmlaLink="$H$53" lockText="1"/>
</file>

<file path=xl/ctrlProps/ctrlProp1330.xml><?xml version="1.0" encoding="utf-8"?>
<formControlPr xmlns="http://schemas.microsoft.com/office/spreadsheetml/2009/9/main" objectType="CheckBox" fmlaLink="$H$33" lockText="1"/>
</file>

<file path=xl/ctrlProps/ctrlProp1331.xml><?xml version="1.0" encoding="utf-8"?>
<formControlPr xmlns="http://schemas.microsoft.com/office/spreadsheetml/2009/9/main" objectType="CheckBox" fmlaLink="$H$29" lockText="1"/>
</file>

<file path=xl/ctrlProps/ctrlProp1332.xml><?xml version="1.0" encoding="utf-8"?>
<formControlPr xmlns="http://schemas.microsoft.com/office/spreadsheetml/2009/9/main" objectType="Spin" dx="15" fmlaLink="$X$33" inc="5" max="100" min="10" page="10" val="40"/>
</file>

<file path=xl/ctrlProps/ctrlProp1333.xml><?xml version="1.0" encoding="utf-8"?>
<formControlPr xmlns="http://schemas.microsoft.com/office/spreadsheetml/2009/9/main" objectType="CheckBox" fmlaLink="$H$35" lockText="1"/>
</file>

<file path=xl/ctrlProps/ctrlProp1334.xml><?xml version="1.0" encoding="utf-8"?>
<formControlPr xmlns="http://schemas.microsoft.com/office/spreadsheetml/2009/9/main" objectType="CheckBox" fmlaLink="$H$36" lockText="1"/>
</file>

<file path=xl/ctrlProps/ctrlProp1335.xml><?xml version="1.0" encoding="utf-8"?>
<formControlPr xmlns="http://schemas.microsoft.com/office/spreadsheetml/2009/9/main" objectType="CheckBox" fmlaLink="$H$37" lockText="1"/>
</file>

<file path=xl/ctrlProps/ctrlProp1336.xml><?xml version="1.0" encoding="utf-8"?>
<formControlPr xmlns="http://schemas.microsoft.com/office/spreadsheetml/2009/9/main" objectType="CheckBox" fmlaLink="$H$38" lockText="1"/>
</file>

<file path=xl/ctrlProps/ctrlProp1337.xml><?xml version="1.0" encoding="utf-8"?>
<formControlPr xmlns="http://schemas.microsoft.com/office/spreadsheetml/2009/9/main" objectType="CheckBox" fmlaLink="$H$39" lockText="1"/>
</file>

<file path=xl/ctrlProps/ctrlProp1338.xml><?xml version="1.0" encoding="utf-8"?>
<formControlPr xmlns="http://schemas.microsoft.com/office/spreadsheetml/2009/9/main" objectType="CheckBox" fmlaLink="$H$40" lockText="1"/>
</file>

<file path=xl/ctrlProps/ctrlProp1339.xml><?xml version="1.0" encoding="utf-8"?>
<formControlPr xmlns="http://schemas.microsoft.com/office/spreadsheetml/2009/9/main" objectType="CheckBox" fmlaLink="$H$41" lockText="1"/>
</file>

<file path=xl/ctrlProps/ctrlProp134.xml><?xml version="1.0" encoding="utf-8"?>
<formControlPr xmlns="http://schemas.microsoft.com/office/spreadsheetml/2009/9/main" objectType="CheckBox" fmlaLink="$H$54" lockText="1"/>
</file>

<file path=xl/ctrlProps/ctrlProp1340.xml><?xml version="1.0" encoding="utf-8"?>
<formControlPr xmlns="http://schemas.microsoft.com/office/spreadsheetml/2009/9/main" objectType="CheckBox" fmlaLink="$H$42" lockText="1"/>
</file>

<file path=xl/ctrlProps/ctrlProp1341.xml><?xml version="1.0" encoding="utf-8"?>
<formControlPr xmlns="http://schemas.microsoft.com/office/spreadsheetml/2009/9/main" objectType="CheckBox" fmlaLink="$H$43" lockText="1"/>
</file>

<file path=xl/ctrlProps/ctrlProp1342.xml><?xml version="1.0" encoding="utf-8"?>
<formControlPr xmlns="http://schemas.microsoft.com/office/spreadsheetml/2009/9/main" objectType="CheckBox" fmlaLink="$H$44" lockText="1"/>
</file>

<file path=xl/ctrlProps/ctrlProp1343.xml><?xml version="1.0" encoding="utf-8"?>
<formControlPr xmlns="http://schemas.microsoft.com/office/spreadsheetml/2009/9/main" objectType="CheckBox" fmlaLink="$H$45" lockText="1"/>
</file>

<file path=xl/ctrlProps/ctrlProp1344.xml><?xml version="1.0" encoding="utf-8"?>
<formControlPr xmlns="http://schemas.microsoft.com/office/spreadsheetml/2009/9/main" objectType="CheckBox" fmlaLink="$H$46" lockText="1"/>
</file>

<file path=xl/ctrlProps/ctrlProp1345.xml><?xml version="1.0" encoding="utf-8"?>
<formControlPr xmlns="http://schemas.microsoft.com/office/spreadsheetml/2009/9/main" objectType="CheckBox" fmlaLink="$H$47" lockText="1"/>
</file>

<file path=xl/ctrlProps/ctrlProp1346.xml><?xml version="1.0" encoding="utf-8"?>
<formControlPr xmlns="http://schemas.microsoft.com/office/spreadsheetml/2009/9/main" objectType="CheckBox" fmlaLink="$H$48" lockText="1"/>
</file>

<file path=xl/ctrlProps/ctrlProp1347.xml><?xml version="1.0" encoding="utf-8"?>
<formControlPr xmlns="http://schemas.microsoft.com/office/spreadsheetml/2009/9/main" objectType="CheckBox" fmlaLink="$H$49" lockText="1"/>
</file>

<file path=xl/ctrlProps/ctrlProp1348.xml><?xml version="1.0" encoding="utf-8"?>
<formControlPr xmlns="http://schemas.microsoft.com/office/spreadsheetml/2009/9/main" objectType="CheckBox" fmlaLink="$H$50" lockText="1"/>
</file>

<file path=xl/ctrlProps/ctrlProp1349.xml><?xml version="1.0" encoding="utf-8"?>
<formControlPr xmlns="http://schemas.microsoft.com/office/spreadsheetml/2009/9/main" objectType="CheckBox" fmlaLink="$H$51" lockText="1"/>
</file>

<file path=xl/ctrlProps/ctrlProp135.xml><?xml version="1.0" encoding="utf-8"?>
<formControlPr xmlns="http://schemas.microsoft.com/office/spreadsheetml/2009/9/main" objectType="CheckBox" fmlaLink="$H$55" lockText="1"/>
</file>

<file path=xl/ctrlProps/ctrlProp1350.xml><?xml version="1.0" encoding="utf-8"?>
<formControlPr xmlns="http://schemas.microsoft.com/office/spreadsheetml/2009/9/main" objectType="CheckBox" fmlaLink="$H$52" lockText="1"/>
</file>

<file path=xl/ctrlProps/ctrlProp1351.xml><?xml version="1.0" encoding="utf-8"?>
<formControlPr xmlns="http://schemas.microsoft.com/office/spreadsheetml/2009/9/main" objectType="CheckBox" fmlaLink="$H$53" lockText="1"/>
</file>

<file path=xl/ctrlProps/ctrlProp1352.xml><?xml version="1.0" encoding="utf-8"?>
<formControlPr xmlns="http://schemas.microsoft.com/office/spreadsheetml/2009/9/main" objectType="CheckBox" fmlaLink="$H$54" lockText="1"/>
</file>

<file path=xl/ctrlProps/ctrlProp1353.xml><?xml version="1.0" encoding="utf-8"?>
<formControlPr xmlns="http://schemas.microsoft.com/office/spreadsheetml/2009/9/main" objectType="CheckBox" fmlaLink="$H$55" lockText="1"/>
</file>

<file path=xl/ctrlProps/ctrlProp1354.xml><?xml version="1.0" encoding="utf-8"?>
<formControlPr xmlns="http://schemas.microsoft.com/office/spreadsheetml/2009/9/main" objectType="CheckBox" fmlaLink="$H$56" lockText="1"/>
</file>

<file path=xl/ctrlProps/ctrlProp1355.xml><?xml version="1.0" encoding="utf-8"?>
<formControlPr xmlns="http://schemas.microsoft.com/office/spreadsheetml/2009/9/main" objectType="CheckBox" fmlaLink="$H$57" lockText="1"/>
</file>

<file path=xl/ctrlProps/ctrlProp1356.xml><?xml version="1.0" encoding="utf-8"?>
<formControlPr xmlns="http://schemas.microsoft.com/office/spreadsheetml/2009/9/main" objectType="CheckBox" fmlaLink="$H$58" lockText="1"/>
</file>

<file path=xl/ctrlProps/ctrlProp1357.xml><?xml version="1.0" encoding="utf-8"?>
<formControlPr xmlns="http://schemas.microsoft.com/office/spreadsheetml/2009/9/main" objectType="CheckBox" fmlaLink="$H$78" lockText="1"/>
</file>

<file path=xl/ctrlProps/ctrlProp1358.xml><?xml version="1.0" encoding="utf-8"?>
<formControlPr xmlns="http://schemas.microsoft.com/office/spreadsheetml/2009/9/main" objectType="CheckBox" fmlaLink="$H$79" lockText="1"/>
</file>

<file path=xl/ctrlProps/ctrlProp1359.xml><?xml version="1.0" encoding="utf-8"?>
<formControlPr xmlns="http://schemas.microsoft.com/office/spreadsheetml/2009/9/main" objectType="CheckBox" fmlaLink="$H$77" lockText="1"/>
</file>

<file path=xl/ctrlProps/ctrlProp136.xml><?xml version="1.0" encoding="utf-8"?>
<formControlPr xmlns="http://schemas.microsoft.com/office/spreadsheetml/2009/9/main" objectType="CheckBox" fmlaLink="$H$56" lockText="1"/>
</file>

<file path=xl/ctrlProps/ctrlProp1360.xml><?xml version="1.0" encoding="utf-8"?>
<formControlPr xmlns="http://schemas.microsoft.com/office/spreadsheetml/2009/9/main" objectType="CheckBox" fmlaLink="$H$76" lockText="1"/>
</file>

<file path=xl/ctrlProps/ctrlProp1361.xml><?xml version="1.0" encoding="utf-8"?>
<formControlPr xmlns="http://schemas.microsoft.com/office/spreadsheetml/2009/9/main" objectType="CheckBox" fmlaLink="$H$75" lockText="1"/>
</file>

<file path=xl/ctrlProps/ctrlProp1362.xml><?xml version="1.0" encoding="utf-8"?>
<formControlPr xmlns="http://schemas.microsoft.com/office/spreadsheetml/2009/9/main" objectType="CheckBox" fmlaLink="$H$74" lockText="1"/>
</file>

<file path=xl/ctrlProps/ctrlProp1363.xml><?xml version="1.0" encoding="utf-8"?>
<formControlPr xmlns="http://schemas.microsoft.com/office/spreadsheetml/2009/9/main" objectType="CheckBox" fmlaLink="$H$73" lockText="1"/>
</file>

<file path=xl/ctrlProps/ctrlProp1364.xml><?xml version="1.0" encoding="utf-8"?>
<formControlPr xmlns="http://schemas.microsoft.com/office/spreadsheetml/2009/9/main" objectType="CheckBox" fmlaLink="$H$72" lockText="1"/>
</file>

<file path=xl/ctrlProps/ctrlProp1365.xml><?xml version="1.0" encoding="utf-8"?>
<formControlPr xmlns="http://schemas.microsoft.com/office/spreadsheetml/2009/9/main" objectType="CheckBox" fmlaLink="$H$71" lockText="1"/>
</file>

<file path=xl/ctrlProps/ctrlProp1366.xml><?xml version="1.0" encoding="utf-8"?>
<formControlPr xmlns="http://schemas.microsoft.com/office/spreadsheetml/2009/9/main" objectType="CheckBox" fmlaLink="$H$69" lockText="1"/>
</file>

<file path=xl/ctrlProps/ctrlProp1367.xml><?xml version="1.0" encoding="utf-8"?>
<formControlPr xmlns="http://schemas.microsoft.com/office/spreadsheetml/2009/9/main" objectType="CheckBox" fmlaLink="$H$70" lockText="1"/>
</file>

<file path=xl/ctrlProps/ctrlProp1368.xml><?xml version="1.0" encoding="utf-8"?>
<formControlPr xmlns="http://schemas.microsoft.com/office/spreadsheetml/2009/9/main" objectType="CheckBox" fmlaLink="$H$68" lockText="1"/>
</file>

<file path=xl/ctrlProps/ctrlProp1369.xml><?xml version="1.0" encoding="utf-8"?>
<formControlPr xmlns="http://schemas.microsoft.com/office/spreadsheetml/2009/9/main" objectType="CheckBox" fmlaLink="$H$67" lockText="1"/>
</file>

<file path=xl/ctrlProps/ctrlProp137.xml><?xml version="1.0" encoding="utf-8"?>
<formControlPr xmlns="http://schemas.microsoft.com/office/spreadsheetml/2009/9/main" objectType="CheckBox" fmlaLink="$H$57" lockText="1"/>
</file>

<file path=xl/ctrlProps/ctrlProp1370.xml><?xml version="1.0" encoding="utf-8"?>
<formControlPr xmlns="http://schemas.microsoft.com/office/spreadsheetml/2009/9/main" objectType="CheckBox" fmlaLink="$H$66" lockText="1"/>
</file>

<file path=xl/ctrlProps/ctrlProp1371.xml><?xml version="1.0" encoding="utf-8"?>
<formControlPr xmlns="http://schemas.microsoft.com/office/spreadsheetml/2009/9/main" objectType="CheckBox" fmlaLink="$H$65" lockText="1"/>
</file>

<file path=xl/ctrlProps/ctrlProp1372.xml><?xml version="1.0" encoding="utf-8"?>
<formControlPr xmlns="http://schemas.microsoft.com/office/spreadsheetml/2009/9/main" objectType="CheckBox" fmlaLink="$H$64" lockText="1"/>
</file>

<file path=xl/ctrlProps/ctrlProp1373.xml><?xml version="1.0" encoding="utf-8"?>
<formControlPr xmlns="http://schemas.microsoft.com/office/spreadsheetml/2009/9/main" objectType="CheckBox" fmlaLink="$H$63" lockText="1"/>
</file>

<file path=xl/ctrlProps/ctrlProp1374.xml><?xml version="1.0" encoding="utf-8"?>
<formControlPr xmlns="http://schemas.microsoft.com/office/spreadsheetml/2009/9/main" objectType="CheckBox" fmlaLink="$H$62" lockText="1"/>
</file>

<file path=xl/ctrlProps/ctrlProp1375.xml><?xml version="1.0" encoding="utf-8"?>
<formControlPr xmlns="http://schemas.microsoft.com/office/spreadsheetml/2009/9/main" objectType="CheckBox" fmlaLink="$H$61" lockText="1"/>
</file>

<file path=xl/ctrlProps/ctrlProp1376.xml><?xml version="1.0" encoding="utf-8"?>
<formControlPr xmlns="http://schemas.microsoft.com/office/spreadsheetml/2009/9/main" objectType="CheckBox" fmlaLink="$H$60" lockText="1"/>
</file>

<file path=xl/ctrlProps/ctrlProp1377.xml><?xml version="1.0" encoding="utf-8"?>
<formControlPr xmlns="http://schemas.microsoft.com/office/spreadsheetml/2009/9/main" objectType="CheckBox" fmlaLink="$H$59" lockText="1"/>
</file>

<file path=xl/ctrlProps/ctrlProp1378.xml><?xml version="1.0" encoding="utf-8"?>
<formControlPr xmlns="http://schemas.microsoft.com/office/spreadsheetml/2009/9/main" objectType="CheckBox" fmlaLink="$Y$27" lockText="1"/>
</file>

<file path=xl/ctrlProps/ctrlProp1379.xml><?xml version="1.0" encoding="utf-8"?>
<formControlPr xmlns="http://schemas.microsoft.com/office/spreadsheetml/2009/9/main" objectType="CheckBox" fmlaLink="$Y$28" lockText="1"/>
</file>

<file path=xl/ctrlProps/ctrlProp138.xml><?xml version="1.0" encoding="utf-8"?>
<formControlPr xmlns="http://schemas.microsoft.com/office/spreadsheetml/2009/9/main" objectType="CheckBox" fmlaLink="$H$58" lockText="1"/>
</file>

<file path=xl/ctrlProps/ctrlProp1380.xml><?xml version="1.0" encoding="utf-8"?>
<formControlPr xmlns="http://schemas.microsoft.com/office/spreadsheetml/2009/9/main" objectType="CheckBox" fmlaLink="$H$30" lockText="1"/>
</file>

<file path=xl/ctrlProps/ctrlProp1381.xml><?xml version="1.0" encoding="utf-8"?>
<formControlPr xmlns="http://schemas.microsoft.com/office/spreadsheetml/2009/9/main" objectType="CheckBox" fmlaLink="$H$31" lockText="1"/>
</file>

<file path=xl/ctrlProps/ctrlProp1382.xml><?xml version="1.0" encoding="utf-8"?>
<formControlPr xmlns="http://schemas.microsoft.com/office/spreadsheetml/2009/9/main" objectType="CheckBox" fmlaLink="$H$32" lockText="1"/>
</file>

<file path=xl/ctrlProps/ctrlProp1383.xml><?xml version="1.0" encoding="utf-8"?>
<formControlPr xmlns="http://schemas.microsoft.com/office/spreadsheetml/2009/9/main" objectType="CheckBox" fmlaLink="$H$34" lockText="1"/>
</file>

<file path=xl/ctrlProps/ctrlProp1384.xml><?xml version="1.0" encoding="utf-8"?>
<formControlPr xmlns="http://schemas.microsoft.com/office/spreadsheetml/2009/9/main" objectType="CheckBox" fmlaLink="$H$33" lockText="1"/>
</file>

<file path=xl/ctrlProps/ctrlProp1385.xml><?xml version="1.0" encoding="utf-8"?>
<formControlPr xmlns="http://schemas.microsoft.com/office/spreadsheetml/2009/9/main" objectType="CheckBox" fmlaLink="$H$29" lockText="1"/>
</file>

<file path=xl/ctrlProps/ctrlProp1386.xml><?xml version="1.0" encoding="utf-8"?>
<formControlPr xmlns="http://schemas.microsoft.com/office/spreadsheetml/2009/9/main" objectType="Spin" dx="15" fmlaLink="$X$33" inc="5" max="60" min="10" page="10" val="40"/>
</file>

<file path=xl/ctrlProps/ctrlProp1387.xml><?xml version="1.0" encoding="utf-8"?>
<formControlPr xmlns="http://schemas.microsoft.com/office/spreadsheetml/2009/9/main" objectType="CheckBox" fmlaLink="$H$35" lockText="1"/>
</file>

<file path=xl/ctrlProps/ctrlProp1388.xml><?xml version="1.0" encoding="utf-8"?>
<formControlPr xmlns="http://schemas.microsoft.com/office/spreadsheetml/2009/9/main" objectType="CheckBox" fmlaLink="$H$36" lockText="1"/>
</file>

<file path=xl/ctrlProps/ctrlProp1389.xml><?xml version="1.0" encoding="utf-8"?>
<formControlPr xmlns="http://schemas.microsoft.com/office/spreadsheetml/2009/9/main" objectType="CheckBox" fmlaLink="$H$37" lockText="1"/>
</file>

<file path=xl/ctrlProps/ctrlProp139.xml><?xml version="1.0" encoding="utf-8"?>
<formControlPr xmlns="http://schemas.microsoft.com/office/spreadsheetml/2009/9/main" objectType="CheckBox" fmlaLink="$H$78" lockText="1"/>
</file>

<file path=xl/ctrlProps/ctrlProp1390.xml><?xml version="1.0" encoding="utf-8"?>
<formControlPr xmlns="http://schemas.microsoft.com/office/spreadsheetml/2009/9/main" objectType="CheckBox" fmlaLink="$H$38" lockText="1"/>
</file>

<file path=xl/ctrlProps/ctrlProp1391.xml><?xml version="1.0" encoding="utf-8"?>
<formControlPr xmlns="http://schemas.microsoft.com/office/spreadsheetml/2009/9/main" objectType="CheckBox" fmlaLink="$H$39" lockText="1"/>
</file>

<file path=xl/ctrlProps/ctrlProp1392.xml><?xml version="1.0" encoding="utf-8"?>
<formControlPr xmlns="http://schemas.microsoft.com/office/spreadsheetml/2009/9/main" objectType="CheckBox" fmlaLink="$H$40" lockText="1"/>
</file>

<file path=xl/ctrlProps/ctrlProp1393.xml><?xml version="1.0" encoding="utf-8"?>
<formControlPr xmlns="http://schemas.microsoft.com/office/spreadsheetml/2009/9/main" objectType="CheckBox" fmlaLink="$H$41" lockText="1"/>
</file>

<file path=xl/ctrlProps/ctrlProp1394.xml><?xml version="1.0" encoding="utf-8"?>
<formControlPr xmlns="http://schemas.microsoft.com/office/spreadsheetml/2009/9/main" objectType="CheckBox" fmlaLink="$H$42" lockText="1"/>
</file>

<file path=xl/ctrlProps/ctrlProp1395.xml><?xml version="1.0" encoding="utf-8"?>
<formControlPr xmlns="http://schemas.microsoft.com/office/spreadsheetml/2009/9/main" objectType="CheckBox" fmlaLink="$H$43" lockText="1"/>
</file>

<file path=xl/ctrlProps/ctrlProp1396.xml><?xml version="1.0" encoding="utf-8"?>
<formControlPr xmlns="http://schemas.microsoft.com/office/spreadsheetml/2009/9/main" objectType="CheckBox" fmlaLink="$H$44" lockText="1"/>
</file>

<file path=xl/ctrlProps/ctrlProp1397.xml><?xml version="1.0" encoding="utf-8"?>
<formControlPr xmlns="http://schemas.microsoft.com/office/spreadsheetml/2009/9/main" objectType="CheckBox" fmlaLink="$H$45" lockText="1"/>
</file>

<file path=xl/ctrlProps/ctrlProp1398.xml><?xml version="1.0" encoding="utf-8"?>
<formControlPr xmlns="http://schemas.microsoft.com/office/spreadsheetml/2009/9/main" objectType="CheckBox" fmlaLink="$H$46" lockText="1"/>
</file>

<file path=xl/ctrlProps/ctrlProp1399.xml><?xml version="1.0" encoding="utf-8"?>
<formControlPr xmlns="http://schemas.microsoft.com/office/spreadsheetml/2009/9/main" objectType="CheckBox" fmlaLink="$H$47" lockText="1"/>
</file>

<file path=xl/ctrlProps/ctrlProp14.xml><?xml version="1.0" encoding="utf-8"?>
<formControlPr xmlns="http://schemas.microsoft.com/office/spreadsheetml/2009/9/main" objectType="CheckBox" fmlaLink="$H$40" lockText="1"/>
</file>

<file path=xl/ctrlProps/ctrlProp140.xml><?xml version="1.0" encoding="utf-8"?>
<formControlPr xmlns="http://schemas.microsoft.com/office/spreadsheetml/2009/9/main" objectType="CheckBox" fmlaLink="$H$79" lockText="1"/>
</file>

<file path=xl/ctrlProps/ctrlProp1400.xml><?xml version="1.0" encoding="utf-8"?>
<formControlPr xmlns="http://schemas.microsoft.com/office/spreadsheetml/2009/9/main" objectType="CheckBox" fmlaLink="$H$48" lockText="1"/>
</file>

<file path=xl/ctrlProps/ctrlProp1401.xml><?xml version="1.0" encoding="utf-8"?>
<formControlPr xmlns="http://schemas.microsoft.com/office/spreadsheetml/2009/9/main" objectType="CheckBox" fmlaLink="$H$49" lockText="1"/>
</file>

<file path=xl/ctrlProps/ctrlProp1402.xml><?xml version="1.0" encoding="utf-8"?>
<formControlPr xmlns="http://schemas.microsoft.com/office/spreadsheetml/2009/9/main" objectType="CheckBox" fmlaLink="$H$50" lockText="1"/>
</file>

<file path=xl/ctrlProps/ctrlProp1403.xml><?xml version="1.0" encoding="utf-8"?>
<formControlPr xmlns="http://schemas.microsoft.com/office/spreadsheetml/2009/9/main" objectType="CheckBox" fmlaLink="$H$51" lockText="1"/>
</file>

<file path=xl/ctrlProps/ctrlProp1404.xml><?xml version="1.0" encoding="utf-8"?>
<formControlPr xmlns="http://schemas.microsoft.com/office/spreadsheetml/2009/9/main" objectType="CheckBox" fmlaLink="$H$52" lockText="1"/>
</file>

<file path=xl/ctrlProps/ctrlProp1405.xml><?xml version="1.0" encoding="utf-8"?>
<formControlPr xmlns="http://schemas.microsoft.com/office/spreadsheetml/2009/9/main" objectType="CheckBox" fmlaLink="$H$53" lockText="1"/>
</file>

<file path=xl/ctrlProps/ctrlProp1406.xml><?xml version="1.0" encoding="utf-8"?>
<formControlPr xmlns="http://schemas.microsoft.com/office/spreadsheetml/2009/9/main" objectType="CheckBox" fmlaLink="$H$54" lockText="1"/>
</file>

<file path=xl/ctrlProps/ctrlProp1407.xml><?xml version="1.0" encoding="utf-8"?>
<formControlPr xmlns="http://schemas.microsoft.com/office/spreadsheetml/2009/9/main" objectType="CheckBox" fmlaLink="$H$55" lockText="1"/>
</file>

<file path=xl/ctrlProps/ctrlProp1408.xml><?xml version="1.0" encoding="utf-8"?>
<formControlPr xmlns="http://schemas.microsoft.com/office/spreadsheetml/2009/9/main" objectType="CheckBox" fmlaLink="$H$56" lockText="1"/>
</file>

<file path=xl/ctrlProps/ctrlProp1409.xml><?xml version="1.0" encoding="utf-8"?>
<formControlPr xmlns="http://schemas.microsoft.com/office/spreadsheetml/2009/9/main" objectType="CheckBox" fmlaLink="$H$57" lockText="1"/>
</file>

<file path=xl/ctrlProps/ctrlProp141.xml><?xml version="1.0" encoding="utf-8"?>
<formControlPr xmlns="http://schemas.microsoft.com/office/spreadsheetml/2009/9/main" objectType="CheckBox" fmlaLink="$H$77" lockText="1"/>
</file>

<file path=xl/ctrlProps/ctrlProp1410.xml><?xml version="1.0" encoding="utf-8"?>
<formControlPr xmlns="http://schemas.microsoft.com/office/spreadsheetml/2009/9/main" objectType="CheckBox" fmlaLink="$H$58" lockText="1"/>
</file>

<file path=xl/ctrlProps/ctrlProp1411.xml><?xml version="1.0" encoding="utf-8"?>
<formControlPr xmlns="http://schemas.microsoft.com/office/spreadsheetml/2009/9/main" objectType="CheckBox" fmlaLink="$H$78" lockText="1"/>
</file>

<file path=xl/ctrlProps/ctrlProp1412.xml><?xml version="1.0" encoding="utf-8"?>
<formControlPr xmlns="http://schemas.microsoft.com/office/spreadsheetml/2009/9/main" objectType="CheckBox" fmlaLink="$H$79" lockText="1"/>
</file>

<file path=xl/ctrlProps/ctrlProp1413.xml><?xml version="1.0" encoding="utf-8"?>
<formControlPr xmlns="http://schemas.microsoft.com/office/spreadsheetml/2009/9/main" objectType="CheckBox" fmlaLink="$H$77" lockText="1"/>
</file>

<file path=xl/ctrlProps/ctrlProp1414.xml><?xml version="1.0" encoding="utf-8"?>
<formControlPr xmlns="http://schemas.microsoft.com/office/spreadsheetml/2009/9/main" objectType="CheckBox" fmlaLink="$H$76" lockText="1"/>
</file>

<file path=xl/ctrlProps/ctrlProp1415.xml><?xml version="1.0" encoding="utf-8"?>
<formControlPr xmlns="http://schemas.microsoft.com/office/spreadsheetml/2009/9/main" objectType="CheckBox" fmlaLink="$H$75" lockText="1"/>
</file>

<file path=xl/ctrlProps/ctrlProp1416.xml><?xml version="1.0" encoding="utf-8"?>
<formControlPr xmlns="http://schemas.microsoft.com/office/spreadsheetml/2009/9/main" objectType="CheckBox" fmlaLink="$H$74" lockText="1"/>
</file>

<file path=xl/ctrlProps/ctrlProp1417.xml><?xml version="1.0" encoding="utf-8"?>
<formControlPr xmlns="http://schemas.microsoft.com/office/spreadsheetml/2009/9/main" objectType="CheckBox" fmlaLink="$H$73" lockText="1"/>
</file>

<file path=xl/ctrlProps/ctrlProp1418.xml><?xml version="1.0" encoding="utf-8"?>
<formControlPr xmlns="http://schemas.microsoft.com/office/spreadsheetml/2009/9/main" objectType="CheckBox" fmlaLink="$H$72" lockText="1"/>
</file>

<file path=xl/ctrlProps/ctrlProp1419.xml><?xml version="1.0" encoding="utf-8"?>
<formControlPr xmlns="http://schemas.microsoft.com/office/spreadsheetml/2009/9/main" objectType="CheckBox" fmlaLink="$H$71" lockText="1"/>
</file>

<file path=xl/ctrlProps/ctrlProp142.xml><?xml version="1.0" encoding="utf-8"?>
<formControlPr xmlns="http://schemas.microsoft.com/office/spreadsheetml/2009/9/main" objectType="CheckBox" fmlaLink="$H$76" lockText="1"/>
</file>

<file path=xl/ctrlProps/ctrlProp1420.xml><?xml version="1.0" encoding="utf-8"?>
<formControlPr xmlns="http://schemas.microsoft.com/office/spreadsheetml/2009/9/main" objectType="CheckBox" fmlaLink="$H$69" lockText="1"/>
</file>

<file path=xl/ctrlProps/ctrlProp1421.xml><?xml version="1.0" encoding="utf-8"?>
<formControlPr xmlns="http://schemas.microsoft.com/office/spreadsheetml/2009/9/main" objectType="CheckBox" fmlaLink="$H$70" lockText="1"/>
</file>

<file path=xl/ctrlProps/ctrlProp1422.xml><?xml version="1.0" encoding="utf-8"?>
<formControlPr xmlns="http://schemas.microsoft.com/office/spreadsheetml/2009/9/main" objectType="CheckBox" fmlaLink="$H$68" lockText="1"/>
</file>

<file path=xl/ctrlProps/ctrlProp1423.xml><?xml version="1.0" encoding="utf-8"?>
<formControlPr xmlns="http://schemas.microsoft.com/office/spreadsheetml/2009/9/main" objectType="CheckBox" fmlaLink="$H$67" lockText="1"/>
</file>

<file path=xl/ctrlProps/ctrlProp1424.xml><?xml version="1.0" encoding="utf-8"?>
<formControlPr xmlns="http://schemas.microsoft.com/office/spreadsheetml/2009/9/main" objectType="CheckBox" fmlaLink="$H$66" lockText="1"/>
</file>

<file path=xl/ctrlProps/ctrlProp1425.xml><?xml version="1.0" encoding="utf-8"?>
<formControlPr xmlns="http://schemas.microsoft.com/office/spreadsheetml/2009/9/main" objectType="CheckBox" fmlaLink="$H$65" lockText="1"/>
</file>

<file path=xl/ctrlProps/ctrlProp1426.xml><?xml version="1.0" encoding="utf-8"?>
<formControlPr xmlns="http://schemas.microsoft.com/office/spreadsheetml/2009/9/main" objectType="CheckBox" fmlaLink="$H$64" lockText="1"/>
</file>

<file path=xl/ctrlProps/ctrlProp1427.xml><?xml version="1.0" encoding="utf-8"?>
<formControlPr xmlns="http://schemas.microsoft.com/office/spreadsheetml/2009/9/main" objectType="CheckBox" fmlaLink="$H$63" lockText="1"/>
</file>

<file path=xl/ctrlProps/ctrlProp1428.xml><?xml version="1.0" encoding="utf-8"?>
<formControlPr xmlns="http://schemas.microsoft.com/office/spreadsheetml/2009/9/main" objectType="CheckBox" fmlaLink="$H$62" lockText="1"/>
</file>

<file path=xl/ctrlProps/ctrlProp1429.xml><?xml version="1.0" encoding="utf-8"?>
<formControlPr xmlns="http://schemas.microsoft.com/office/spreadsheetml/2009/9/main" objectType="CheckBox" fmlaLink="$H$61" lockText="1"/>
</file>

<file path=xl/ctrlProps/ctrlProp143.xml><?xml version="1.0" encoding="utf-8"?>
<formControlPr xmlns="http://schemas.microsoft.com/office/spreadsheetml/2009/9/main" objectType="CheckBox" fmlaLink="$H$75" lockText="1"/>
</file>

<file path=xl/ctrlProps/ctrlProp1430.xml><?xml version="1.0" encoding="utf-8"?>
<formControlPr xmlns="http://schemas.microsoft.com/office/spreadsheetml/2009/9/main" objectType="CheckBox" fmlaLink="$H$60" lockText="1"/>
</file>

<file path=xl/ctrlProps/ctrlProp1431.xml><?xml version="1.0" encoding="utf-8"?>
<formControlPr xmlns="http://schemas.microsoft.com/office/spreadsheetml/2009/9/main" objectType="CheckBox" fmlaLink="$H$59" lockText="1"/>
</file>

<file path=xl/ctrlProps/ctrlProp1432.xml><?xml version="1.0" encoding="utf-8"?>
<formControlPr xmlns="http://schemas.microsoft.com/office/spreadsheetml/2009/9/main" objectType="CheckBox" fmlaLink="$H$30" lockText="1"/>
</file>

<file path=xl/ctrlProps/ctrlProp1433.xml><?xml version="1.0" encoding="utf-8"?>
<formControlPr xmlns="http://schemas.microsoft.com/office/spreadsheetml/2009/9/main" objectType="CheckBox" fmlaLink="$H$31" lockText="1"/>
</file>

<file path=xl/ctrlProps/ctrlProp1434.xml><?xml version="1.0" encoding="utf-8"?>
<formControlPr xmlns="http://schemas.microsoft.com/office/spreadsheetml/2009/9/main" objectType="CheckBox" fmlaLink="$H$32" lockText="1"/>
</file>

<file path=xl/ctrlProps/ctrlProp1435.xml><?xml version="1.0" encoding="utf-8"?>
<formControlPr xmlns="http://schemas.microsoft.com/office/spreadsheetml/2009/9/main" objectType="CheckBox" fmlaLink="$H$34" lockText="1"/>
</file>

<file path=xl/ctrlProps/ctrlProp1436.xml><?xml version="1.0" encoding="utf-8"?>
<formControlPr xmlns="http://schemas.microsoft.com/office/spreadsheetml/2009/9/main" objectType="CheckBox" fmlaLink="$H$33" lockText="1"/>
</file>

<file path=xl/ctrlProps/ctrlProp1437.xml><?xml version="1.0" encoding="utf-8"?>
<formControlPr xmlns="http://schemas.microsoft.com/office/spreadsheetml/2009/9/main" objectType="CheckBox" fmlaLink="$H$29" lockText="1"/>
</file>

<file path=xl/ctrlProps/ctrlProp1438.xml><?xml version="1.0" encoding="utf-8"?>
<formControlPr xmlns="http://schemas.microsoft.com/office/spreadsheetml/2009/9/main" objectType="Spin" dx="15" fmlaLink="$X$33" inc="5" max="100" min="10" page="10" val="40"/>
</file>

<file path=xl/ctrlProps/ctrlProp1439.xml><?xml version="1.0" encoding="utf-8"?>
<formControlPr xmlns="http://schemas.microsoft.com/office/spreadsheetml/2009/9/main" objectType="CheckBox" fmlaLink="$H$35" lockText="1"/>
</file>

<file path=xl/ctrlProps/ctrlProp144.xml><?xml version="1.0" encoding="utf-8"?>
<formControlPr xmlns="http://schemas.microsoft.com/office/spreadsheetml/2009/9/main" objectType="CheckBox" fmlaLink="$H$74" lockText="1"/>
</file>

<file path=xl/ctrlProps/ctrlProp1440.xml><?xml version="1.0" encoding="utf-8"?>
<formControlPr xmlns="http://schemas.microsoft.com/office/spreadsheetml/2009/9/main" objectType="CheckBox" fmlaLink="$H$36" lockText="1"/>
</file>

<file path=xl/ctrlProps/ctrlProp1441.xml><?xml version="1.0" encoding="utf-8"?>
<formControlPr xmlns="http://schemas.microsoft.com/office/spreadsheetml/2009/9/main" objectType="CheckBox" fmlaLink="$H$37" lockText="1"/>
</file>

<file path=xl/ctrlProps/ctrlProp1442.xml><?xml version="1.0" encoding="utf-8"?>
<formControlPr xmlns="http://schemas.microsoft.com/office/spreadsheetml/2009/9/main" objectType="CheckBox" fmlaLink="$H$38" lockText="1"/>
</file>

<file path=xl/ctrlProps/ctrlProp1443.xml><?xml version="1.0" encoding="utf-8"?>
<formControlPr xmlns="http://schemas.microsoft.com/office/spreadsheetml/2009/9/main" objectType="CheckBox" fmlaLink="$H$39" lockText="1"/>
</file>

<file path=xl/ctrlProps/ctrlProp1444.xml><?xml version="1.0" encoding="utf-8"?>
<formControlPr xmlns="http://schemas.microsoft.com/office/spreadsheetml/2009/9/main" objectType="CheckBox" fmlaLink="$H$40" lockText="1"/>
</file>

<file path=xl/ctrlProps/ctrlProp1445.xml><?xml version="1.0" encoding="utf-8"?>
<formControlPr xmlns="http://schemas.microsoft.com/office/spreadsheetml/2009/9/main" objectType="CheckBox" fmlaLink="$H$41" lockText="1"/>
</file>

<file path=xl/ctrlProps/ctrlProp1446.xml><?xml version="1.0" encoding="utf-8"?>
<formControlPr xmlns="http://schemas.microsoft.com/office/spreadsheetml/2009/9/main" objectType="CheckBox" fmlaLink="$H$42" lockText="1"/>
</file>

<file path=xl/ctrlProps/ctrlProp1447.xml><?xml version="1.0" encoding="utf-8"?>
<formControlPr xmlns="http://schemas.microsoft.com/office/spreadsheetml/2009/9/main" objectType="CheckBox" fmlaLink="$H$43" lockText="1"/>
</file>

<file path=xl/ctrlProps/ctrlProp1448.xml><?xml version="1.0" encoding="utf-8"?>
<formControlPr xmlns="http://schemas.microsoft.com/office/spreadsheetml/2009/9/main" objectType="CheckBox" fmlaLink="$H$44" lockText="1"/>
</file>

<file path=xl/ctrlProps/ctrlProp1449.xml><?xml version="1.0" encoding="utf-8"?>
<formControlPr xmlns="http://schemas.microsoft.com/office/spreadsheetml/2009/9/main" objectType="CheckBox" fmlaLink="$H$45" lockText="1"/>
</file>

<file path=xl/ctrlProps/ctrlProp145.xml><?xml version="1.0" encoding="utf-8"?>
<formControlPr xmlns="http://schemas.microsoft.com/office/spreadsheetml/2009/9/main" objectType="CheckBox" fmlaLink="$H$73" lockText="1"/>
</file>

<file path=xl/ctrlProps/ctrlProp1450.xml><?xml version="1.0" encoding="utf-8"?>
<formControlPr xmlns="http://schemas.microsoft.com/office/spreadsheetml/2009/9/main" objectType="CheckBox" fmlaLink="$H$46" lockText="1"/>
</file>

<file path=xl/ctrlProps/ctrlProp1451.xml><?xml version="1.0" encoding="utf-8"?>
<formControlPr xmlns="http://schemas.microsoft.com/office/spreadsheetml/2009/9/main" objectType="CheckBox" fmlaLink="$H$47" lockText="1"/>
</file>

<file path=xl/ctrlProps/ctrlProp1452.xml><?xml version="1.0" encoding="utf-8"?>
<formControlPr xmlns="http://schemas.microsoft.com/office/spreadsheetml/2009/9/main" objectType="CheckBox" fmlaLink="$H$48" lockText="1"/>
</file>

<file path=xl/ctrlProps/ctrlProp1453.xml><?xml version="1.0" encoding="utf-8"?>
<formControlPr xmlns="http://schemas.microsoft.com/office/spreadsheetml/2009/9/main" objectType="CheckBox" fmlaLink="$H$49" lockText="1"/>
</file>

<file path=xl/ctrlProps/ctrlProp1454.xml><?xml version="1.0" encoding="utf-8"?>
<formControlPr xmlns="http://schemas.microsoft.com/office/spreadsheetml/2009/9/main" objectType="CheckBox" fmlaLink="$H$50" lockText="1"/>
</file>

<file path=xl/ctrlProps/ctrlProp1455.xml><?xml version="1.0" encoding="utf-8"?>
<formControlPr xmlns="http://schemas.microsoft.com/office/spreadsheetml/2009/9/main" objectType="CheckBox" fmlaLink="$H$51" lockText="1"/>
</file>

<file path=xl/ctrlProps/ctrlProp1456.xml><?xml version="1.0" encoding="utf-8"?>
<formControlPr xmlns="http://schemas.microsoft.com/office/spreadsheetml/2009/9/main" objectType="CheckBox" fmlaLink="$H$52" lockText="1"/>
</file>

<file path=xl/ctrlProps/ctrlProp1457.xml><?xml version="1.0" encoding="utf-8"?>
<formControlPr xmlns="http://schemas.microsoft.com/office/spreadsheetml/2009/9/main" objectType="CheckBox" fmlaLink="$H$53" lockText="1"/>
</file>

<file path=xl/ctrlProps/ctrlProp1458.xml><?xml version="1.0" encoding="utf-8"?>
<formControlPr xmlns="http://schemas.microsoft.com/office/spreadsheetml/2009/9/main" objectType="CheckBox" fmlaLink="$H$54" lockText="1"/>
</file>

<file path=xl/ctrlProps/ctrlProp1459.xml><?xml version="1.0" encoding="utf-8"?>
<formControlPr xmlns="http://schemas.microsoft.com/office/spreadsheetml/2009/9/main" objectType="CheckBox" fmlaLink="$H$55" lockText="1"/>
</file>

<file path=xl/ctrlProps/ctrlProp146.xml><?xml version="1.0" encoding="utf-8"?>
<formControlPr xmlns="http://schemas.microsoft.com/office/spreadsheetml/2009/9/main" objectType="CheckBox" fmlaLink="$H$72" lockText="1"/>
</file>

<file path=xl/ctrlProps/ctrlProp1460.xml><?xml version="1.0" encoding="utf-8"?>
<formControlPr xmlns="http://schemas.microsoft.com/office/spreadsheetml/2009/9/main" objectType="CheckBox" fmlaLink="$H$56" lockText="1"/>
</file>

<file path=xl/ctrlProps/ctrlProp1461.xml><?xml version="1.0" encoding="utf-8"?>
<formControlPr xmlns="http://schemas.microsoft.com/office/spreadsheetml/2009/9/main" objectType="CheckBox" fmlaLink="$H$57" lockText="1"/>
</file>

<file path=xl/ctrlProps/ctrlProp1462.xml><?xml version="1.0" encoding="utf-8"?>
<formControlPr xmlns="http://schemas.microsoft.com/office/spreadsheetml/2009/9/main" objectType="CheckBox" fmlaLink="$H$58" lockText="1"/>
</file>

<file path=xl/ctrlProps/ctrlProp1463.xml><?xml version="1.0" encoding="utf-8"?>
<formControlPr xmlns="http://schemas.microsoft.com/office/spreadsheetml/2009/9/main" objectType="CheckBox" fmlaLink="$H$78" lockText="1"/>
</file>

<file path=xl/ctrlProps/ctrlProp1464.xml><?xml version="1.0" encoding="utf-8"?>
<formControlPr xmlns="http://schemas.microsoft.com/office/spreadsheetml/2009/9/main" objectType="CheckBox" fmlaLink="$H$79" lockText="1"/>
</file>

<file path=xl/ctrlProps/ctrlProp1465.xml><?xml version="1.0" encoding="utf-8"?>
<formControlPr xmlns="http://schemas.microsoft.com/office/spreadsheetml/2009/9/main" objectType="CheckBox" fmlaLink="$H$77" lockText="1"/>
</file>

<file path=xl/ctrlProps/ctrlProp1466.xml><?xml version="1.0" encoding="utf-8"?>
<formControlPr xmlns="http://schemas.microsoft.com/office/spreadsheetml/2009/9/main" objectType="CheckBox" fmlaLink="$H$76" lockText="1"/>
</file>

<file path=xl/ctrlProps/ctrlProp1467.xml><?xml version="1.0" encoding="utf-8"?>
<formControlPr xmlns="http://schemas.microsoft.com/office/spreadsheetml/2009/9/main" objectType="CheckBox" fmlaLink="$H$75" lockText="1"/>
</file>

<file path=xl/ctrlProps/ctrlProp1468.xml><?xml version="1.0" encoding="utf-8"?>
<formControlPr xmlns="http://schemas.microsoft.com/office/spreadsheetml/2009/9/main" objectType="CheckBox" fmlaLink="$H$74" lockText="1"/>
</file>

<file path=xl/ctrlProps/ctrlProp1469.xml><?xml version="1.0" encoding="utf-8"?>
<formControlPr xmlns="http://schemas.microsoft.com/office/spreadsheetml/2009/9/main" objectType="CheckBox" fmlaLink="$H$73" lockText="1"/>
</file>

<file path=xl/ctrlProps/ctrlProp147.xml><?xml version="1.0" encoding="utf-8"?>
<formControlPr xmlns="http://schemas.microsoft.com/office/spreadsheetml/2009/9/main" objectType="CheckBox" fmlaLink="$H$71" lockText="1"/>
</file>

<file path=xl/ctrlProps/ctrlProp1470.xml><?xml version="1.0" encoding="utf-8"?>
<formControlPr xmlns="http://schemas.microsoft.com/office/spreadsheetml/2009/9/main" objectType="CheckBox" fmlaLink="$H$72" lockText="1"/>
</file>

<file path=xl/ctrlProps/ctrlProp1471.xml><?xml version="1.0" encoding="utf-8"?>
<formControlPr xmlns="http://schemas.microsoft.com/office/spreadsheetml/2009/9/main" objectType="CheckBox" fmlaLink="$H$71" lockText="1"/>
</file>

<file path=xl/ctrlProps/ctrlProp1472.xml><?xml version="1.0" encoding="utf-8"?>
<formControlPr xmlns="http://schemas.microsoft.com/office/spreadsheetml/2009/9/main" objectType="CheckBox" fmlaLink="$H$69" lockText="1"/>
</file>

<file path=xl/ctrlProps/ctrlProp1473.xml><?xml version="1.0" encoding="utf-8"?>
<formControlPr xmlns="http://schemas.microsoft.com/office/spreadsheetml/2009/9/main" objectType="CheckBox" fmlaLink="$H$70" lockText="1"/>
</file>

<file path=xl/ctrlProps/ctrlProp1474.xml><?xml version="1.0" encoding="utf-8"?>
<formControlPr xmlns="http://schemas.microsoft.com/office/spreadsheetml/2009/9/main" objectType="CheckBox" fmlaLink="$H$68" lockText="1"/>
</file>

<file path=xl/ctrlProps/ctrlProp1475.xml><?xml version="1.0" encoding="utf-8"?>
<formControlPr xmlns="http://schemas.microsoft.com/office/spreadsheetml/2009/9/main" objectType="CheckBox" fmlaLink="$H$67" lockText="1"/>
</file>

<file path=xl/ctrlProps/ctrlProp1476.xml><?xml version="1.0" encoding="utf-8"?>
<formControlPr xmlns="http://schemas.microsoft.com/office/spreadsheetml/2009/9/main" objectType="CheckBox" fmlaLink="$H$66" lockText="1"/>
</file>

<file path=xl/ctrlProps/ctrlProp1477.xml><?xml version="1.0" encoding="utf-8"?>
<formControlPr xmlns="http://schemas.microsoft.com/office/spreadsheetml/2009/9/main" objectType="CheckBox" fmlaLink="$H$65" lockText="1"/>
</file>

<file path=xl/ctrlProps/ctrlProp1478.xml><?xml version="1.0" encoding="utf-8"?>
<formControlPr xmlns="http://schemas.microsoft.com/office/spreadsheetml/2009/9/main" objectType="CheckBox" fmlaLink="$H$64" lockText="1"/>
</file>

<file path=xl/ctrlProps/ctrlProp1479.xml><?xml version="1.0" encoding="utf-8"?>
<formControlPr xmlns="http://schemas.microsoft.com/office/spreadsheetml/2009/9/main" objectType="CheckBox" fmlaLink="$H$63" lockText="1"/>
</file>

<file path=xl/ctrlProps/ctrlProp148.xml><?xml version="1.0" encoding="utf-8"?>
<formControlPr xmlns="http://schemas.microsoft.com/office/spreadsheetml/2009/9/main" objectType="CheckBox" fmlaLink="$H$69" lockText="1"/>
</file>

<file path=xl/ctrlProps/ctrlProp1480.xml><?xml version="1.0" encoding="utf-8"?>
<formControlPr xmlns="http://schemas.microsoft.com/office/spreadsheetml/2009/9/main" objectType="CheckBox" fmlaLink="$H$62" lockText="1"/>
</file>

<file path=xl/ctrlProps/ctrlProp1481.xml><?xml version="1.0" encoding="utf-8"?>
<formControlPr xmlns="http://schemas.microsoft.com/office/spreadsheetml/2009/9/main" objectType="CheckBox" fmlaLink="$H$61" lockText="1"/>
</file>

<file path=xl/ctrlProps/ctrlProp1482.xml><?xml version="1.0" encoding="utf-8"?>
<formControlPr xmlns="http://schemas.microsoft.com/office/spreadsheetml/2009/9/main" objectType="CheckBox" fmlaLink="$H$60" lockText="1"/>
</file>

<file path=xl/ctrlProps/ctrlProp1483.xml><?xml version="1.0" encoding="utf-8"?>
<formControlPr xmlns="http://schemas.microsoft.com/office/spreadsheetml/2009/9/main" objectType="CheckBox" fmlaLink="$H$59" lockText="1"/>
</file>

<file path=xl/ctrlProps/ctrlProp1484.xml><?xml version="1.0" encoding="utf-8"?>
<formControlPr xmlns="http://schemas.microsoft.com/office/spreadsheetml/2009/9/main" objectType="CheckBox" fmlaLink="$Y$27" lockText="1"/>
</file>

<file path=xl/ctrlProps/ctrlProp1485.xml><?xml version="1.0" encoding="utf-8"?>
<formControlPr xmlns="http://schemas.microsoft.com/office/spreadsheetml/2009/9/main" objectType="CheckBox" fmlaLink="$Y$28" lockText="1"/>
</file>

<file path=xl/ctrlProps/ctrlProp1486.xml><?xml version="1.0" encoding="utf-8"?>
<formControlPr xmlns="http://schemas.microsoft.com/office/spreadsheetml/2009/9/main" objectType="CheckBox" fmlaLink="$H$30" lockText="1"/>
</file>

<file path=xl/ctrlProps/ctrlProp1487.xml><?xml version="1.0" encoding="utf-8"?>
<formControlPr xmlns="http://schemas.microsoft.com/office/spreadsheetml/2009/9/main" objectType="CheckBox" fmlaLink="$H$31" lockText="1"/>
</file>

<file path=xl/ctrlProps/ctrlProp1488.xml><?xml version="1.0" encoding="utf-8"?>
<formControlPr xmlns="http://schemas.microsoft.com/office/spreadsheetml/2009/9/main" objectType="CheckBox" fmlaLink="$H$32" lockText="1"/>
</file>

<file path=xl/ctrlProps/ctrlProp1489.xml><?xml version="1.0" encoding="utf-8"?>
<formControlPr xmlns="http://schemas.microsoft.com/office/spreadsheetml/2009/9/main" objectType="CheckBox" fmlaLink="$H$34" lockText="1"/>
</file>

<file path=xl/ctrlProps/ctrlProp149.xml><?xml version="1.0" encoding="utf-8"?>
<formControlPr xmlns="http://schemas.microsoft.com/office/spreadsheetml/2009/9/main" objectType="CheckBox" fmlaLink="$H$70" lockText="1"/>
</file>

<file path=xl/ctrlProps/ctrlProp1490.xml><?xml version="1.0" encoding="utf-8"?>
<formControlPr xmlns="http://schemas.microsoft.com/office/spreadsheetml/2009/9/main" objectType="CheckBox" fmlaLink="$H$33" lockText="1"/>
</file>

<file path=xl/ctrlProps/ctrlProp1491.xml><?xml version="1.0" encoding="utf-8"?>
<formControlPr xmlns="http://schemas.microsoft.com/office/spreadsheetml/2009/9/main" objectType="CheckBox" fmlaLink="$H$29" lockText="1"/>
</file>

<file path=xl/ctrlProps/ctrlProp1492.xml><?xml version="1.0" encoding="utf-8"?>
<formControlPr xmlns="http://schemas.microsoft.com/office/spreadsheetml/2009/9/main" objectType="Spin" dx="15" fmlaLink="$X$33" inc="5" max="60" min="10" page="10" val="40"/>
</file>

<file path=xl/ctrlProps/ctrlProp1493.xml><?xml version="1.0" encoding="utf-8"?>
<formControlPr xmlns="http://schemas.microsoft.com/office/spreadsheetml/2009/9/main" objectType="CheckBox" fmlaLink="$H$35" lockText="1"/>
</file>

<file path=xl/ctrlProps/ctrlProp1494.xml><?xml version="1.0" encoding="utf-8"?>
<formControlPr xmlns="http://schemas.microsoft.com/office/spreadsheetml/2009/9/main" objectType="CheckBox" fmlaLink="$H$36" lockText="1"/>
</file>

<file path=xl/ctrlProps/ctrlProp1495.xml><?xml version="1.0" encoding="utf-8"?>
<formControlPr xmlns="http://schemas.microsoft.com/office/spreadsheetml/2009/9/main" objectType="CheckBox" fmlaLink="$H$37" lockText="1"/>
</file>

<file path=xl/ctrlProps/ctrlProp1496.xml><?xml version="1.0" encoding="utf-8"?>
<formControlPr xmlns="http://schemas.microsoft.com/office/spreadsheetml/2009/9/main" objectType="CheckBox" fmlaLink="$H$38" lockText="1"/>
</file>

<file path=xl/ctrlProps/ctrlProp1497.xml><?xml version="1.0" encoding="utf-8"?>
<formControlPr xmlns="http://schemas.microsoft.com/office/spreadsheetml/2009/9/main" objectType="CheckBox" fmlaLink="$H$39" lockText="1"/>
</file>

<file path=xl/ctrlProps/ctrlProp1498.xml><?xml version="1.0" encoding="utf-8"?>
<formControlPr xmlns="http://schemas.microsoft.com/office/spreadsheetml/2009/9/main" objectType="CheckBox" fmlaLink="$H$40" lockText="1"/>
</file>

<file path=xl/ctrlProps/ctrlProp1499.xml><?xml version="1.0" encoding="utf-8"?>
<formControlPr xmlns="http://schemas.microsoft.com/office/spreadsheetml/2009/9/main" objectType="CheckBox" fmlaLink="$H$41" lockText="1"/>
</file>

<file path=xl/ctrlProps/ctrlProp15.xml><?xml version="1.0" encoding="utf-8"?>
<formControlPr xmlns="http://schemas.microsoft.com/office/spreadsheetml/2009/9/main" objectType="CheckBox" fmlaLink="$H$41" lockText="1"/>
</file>

<file path=xl/ctrlProps/ctrlProp150.xml><?xml version="1.0" encoding="utf-8"?>
<formControlPr xmlns="http://schemas.microsoft.com/office/spreadsheetml/2009/9/main" objectType="CheckBox" fmlaLink="$H$68" lockText="1"/>
</file>

<file path=xl/ctrlProps/ctrlProp1500.xml><?xml version="1.0" encoding="utf-8"?>
<formControlPr xmlns="http://schemas.microsoft.com/office/spreadsheetml/2009/9/main" objectType="CheckBox" fmlaLink="$H$42" lockText="1"/>
</file>

<file path=xl/ctrlProps/ctrlProp1501.xml><?xml version="1.0" encoding="utf-8"?>
<formControlPr xmlns="http://schemas.microsoft.com/office/spreadsheetml/2009/9/main" objectType="CheckBox" fmlaLink="$H$43" lockText="1"/>
</file>

<file path=xl/ctrlProps/ctrlProp1502.xml><?xml version="1.0" encoding="utf-8"?>
<formControlPr xmlns="http://schemas.microsoft.com/office/spreadsheetml/2009/9/main" objectType="CheckBox" fmlaLink="$H$44" lockText="1"/>
</file>

<file path=xl/ctrlProps/ctrlProp1503.xml><?xml version="1.0" encoding="utf-8"?>
<formControlPr xmlns="http://schemas.microsoft.com/office/spreadsheetml/2009/9/main" objectType="CheckBox" fmlaLink="$H$45" lockText="1"/>
</file>

<file path=xl/ctrlProps/ctrlProp1504.xml><?xml version="1.0" encoding="utf-8"?>
<formControlPr xmlns="http://schemas.microsoft.com/office/spreadsheetml/2009/9/main" objectType="CheckBox" fmlaLink="$H$46" lockText="1"/>
</file>

<file path=xl/ctrlProps/ctrlProp1505.xml><?xml version="1.0" encoding="utf-8"?>
<formControlPr xmlns="http://schemas.microsoft.com/office/spreadsheetml/2009/9/main" objectType="CheckBox" fmlaLink="$H$47" lockText="1"/>
</file>

<file path=xl/ctrlProps/ctrlProp1506.xml><?xml version="1.0" encoding="utf-8"?>
<formControlPr xmlns="http://schemas.microsoft.com/office/spreadsheetml/2009/9/main" objectType="CheckBox" fmlaLink="$H$48" lockText="1"/>
</file>

<file path=xl/ctrlProps/ctrlProp1507.xml><?xml version="1.0" encoding="utf-8"?>
<formControlPr xmlns="http://schemas.microsoft.com/office/spreadsheetml/2009/9/main" objectType="CheckBox" fmlaLink="$H$49" lockText="1"/>
</file>

<file path=xl/ctrlProps/ctrlProp1508.xml><?xml version="1.0" encoding="utf-8"?>
<formControlPr xmlns="http://schemas.microsoft.com/office/spreadsheetml/2009/9/main" objectType="CheckBox" fmlaLink="$H$50" lockText="1"/>
</file>

<file path=xl/ctrlProps/ctrlProp1509.xml><?xml version="1.0" encoding="utf-8"?>
<formControlPr xmlns="http://schemas.microsoft.com/office/spreadsheetml/2009/9/main" objectType="CheckBox" fmlaLink="$H$51" lockText="1"/>
</file>

<file path=xl/ctrlProps/ctrlProp151.xml><?xml version="1.0" encoding="utf-8"?>
<formControlPr xmlns="http://schemas.microsoft.com/office/spreadsheetml/2009/9/main" objectType="CheckBox" fmlaLink="$H$67" lockText="1"/>
</file>

<file path=xl/ctrlProps/ctrlProp1510.xml><?xml version="1.0" encoding="utf-8"?>
<formControlPr xmlns="http://schemas.microsoft.com/office/spreadsheetml/2009/9/main" objectType="CheckBox" fmlaLink="$H$52" lockText="1"/>
</file>

<file path=xl/ctrlProps/ctrlProp1511.xml><?xml version="1.0" encoding="utf-8"?>
<formControlPr xmlns="http://schemas.microsoft.com/office/spreadsheetml/2009/9/main" objectType="CheckBox" fmlaLink="$H$53" lockText="1"/>
</file>

<file path=xl/ctrlProps/ctrlProp1512.xml><?xml version="1.0" encoding="utf-8"?>
<formControlPr xmlns="http://schemas.microsoft.com/office/spreadsheetml/2009/9/main" objectType="CheckBox" fmlaLink="$H$54" lockText="1"/>
</file>

<file path=xl/ctrlProps/ctrlProp1513.xml><?xml version="1.0" encoding="utf-8"?>
<formControlPr xmlns="http://schemas.microsoft.com/office/spreadsheetml/2009/9/main" objectType="CheckBox" fmlaLink="$H$55" lockText="1"/>
</file>

<file path=xl/ctrlProps/ctrlProp1514.xml><?xml version="1.0" encoding="utf-8"?>
<formControlPr xmlns="http://schemas.microsoft.com/office/spreadsheetml/2009/9/main" objectType="CheckBox" fmlaLink="$H$56" lockText="1"/>
</file>

<file path=xl/ctrlProps/ctrlProp1515.xml><?xml version="1.0" encoding="utf-8"?>
<formControlPr xmlns="http://schemas.microsoft.com/office/spreadsheetml/2009/9/main" objectType="CheckBox" fmlaLink="$H$57" lockText="1"/>
</file>

<file path=xl/ctrlProps/ctrlProp1516.xml><?xml version="1.0" encoding="utf-8"?>
<formControlPr xmlns="http://schemas.microsoft.com/office/spreadsheetml/2009/9/main" objectType="CheckBox" fmlaLink="$H$58" lockText="1"/>
</file>

<file path=xl/ctrlProps/ctrlProp1517.xml><?xml version="1.0" encoding="utf-8"?>
<formControlPr xmlns="http://schemas.microsoft.com/office/spreadsheetml/2009/9/main" objectType="CheckBox" fmlaLink="$H$78" lockText="1"/>
</file>

<file path=xl/ctrlProps/ctrlProp1518.xml><?xml version="1.0" encoding="utf-8"?>
<formControlPr xmlns="http://schemas.microsoft.com/office/spreadsheetml/2009/9/main" objectType="CheckBox" fmlaLink="$H$79" lockText="1"/>
</file>

<file path=xl/ctrlProps/ctrlProp1519.xml><?xml version="1.0" encoding="utf-8"?>
<formControlPr xmlns="http://schemas.microsoft.com/office/spreadsheetml/2009/9/main" objectType="CheckBox" fmlaLink="$H$77" lockText="1"/>
</file>

<file path=xl/ctrlProps/ctrlProp152.xml><?xml version="1.0" encoding="utf-8"?>
<formControlPr xmlns="http://schemas.microsoft.com/office/spreadsheetml/2009/9/main" objectType="CheckBox" fmlaLink="$H$66" lockText="1"/>
</file>

<file path=xl/ctrlProps/ctrlProp1520.xml><?xml version="1.0" encoding="utf-8"?>
<formControlPr xmlns="http://schemas.microsoft.com/office/spreadsheetml/2009/9/main" objectType="CheckBox" fmlaLink="$H$76" lockText="1"/>
</file>

<file path=xl/ctrlProps/ctrlProp1521.xml><?xml version="1.0" encoding="utf-8"?>
<formControlPr xmlns="http://schemas.microsoft.com/office/spreadsheetml/2009/9/main" objectType="CheckBox" fmlaLink="$H$75" lockText="1"/>
</file>

<file path=xl/ctrlProps/ctrlProp1522.xml><?xml version="1.0" encoding="utf-8"?>
<formControlPr xmlns="http://schemas.microsoft.com/office/spreadsheetml/2009/9/main" objectType="CheckBox" fmlaLink="$H$74" lockText="1"/>
</file>

<file path=xl/ctrlProps/ctrlProp1523.xml><?xml version="1.0" encoding="utf-8"?>
<formControlPr xmlns="http://schemas.microsoft.com/office/spreadsheetml/2009/9/main" objectType="CheckBox" fmlaLink="$H$73" lockText="1"/>
</file>

<file path=xl/ctrlProps/ctrlProp1524.xml><?xml version="1.0" encoding="utf-8"?>
<formControlPr xmlns="http://schemas.microsoft.com/office/spreadsheetml/2009/9/main" objectType="CheckBox" fmlaLink="$H$72" lockText="1"/>
</file>

<file path=xl/ctrlProps/ctrlProp1525.xml><?xml version="1.0" encoding="utf-8"?>
<formControlPr xmlns="http://schemas.microsoft.com/office/spreadsheetml/2009/9/main" objectType="CheckBox" fmlaLink="$H$71" lockText="1"/>
</file>

<file path=xl/ctrlProps/ctrlProp1526.xml><?xml version="1.0" encoding="utf-8"?>
<formControlPr xmlns="http://schemas.microsoft.com/office/spreadsheetml/2009/9/main" objectType="CheckBox" fmlaLink="$H$69" lockText="1"/>
</file>

<file path=xl/ctrlProps/ctrlProp1527.xml><?xml version="1.0" encoding="utf-8"?>
<formControlPr xmlns="http://schemas.microsoft.com/office/spreadsheetml/2009/9/main" objectType="CheckBox" fmlaLink="$H$70" lockText="1"/>
</file>

<file path=xl/ctrlProps/ctrlProp1528.xml><?xml version="1.0" encoding="utf-8"?>
<formControlPr xmlns="http://schemas.microsoft.com/office/spreadsheetml/2009/9/main" objectType="CheckBox" fmlaLink="$H$68" lockText="1"/>
</file>

<file path=xl/ctrlProps/ctrlProp1529.xml><?xml version="1.0" encoding="utf-8"?>
<formControlPr xmlns="http://schemas.microsoft.com/office/spreadsheetml/2009/9/main" objectType="CheckBox" fmlaLink="$H$67" lockText="1"/>
</file>

<file path=xl/ctrlProps/ctrlProp153.xml><?xml version="1.0" encoding="utf-8"?>
<formControlPr xmlns="http://schemas.microsoft.com/office/spreadsheetml/2009/9/main" objectType="CheckBox" fmlaLink="$H$65" lockText="1"/>
</file>

<file path=xl/ctrlProps/ctrlProp1530.xml><?xml version="1.0" encoding="utf-8"?>
<formControlPr xmlns="http://schemas.microsoft.com/office/spreadsheetml/2009/9/main" objectType="CheckBox" fmlaLink="$H$66" lockText="1"/>
</file>

<file path=xl/ctrlProps/ctrlProp1531.xml><?xml version="1.0" encoding="utf-8"?>
<formControlPr xmlns="http://schemas.microsoft.com/office/spreadsheetml/2009/9/main" objectType="CheckBox" fmlaLink="$H$65" lockText="1"/>
</file>

<file path=xl/ctrlProps/ctrlProp1532.xml><?xml version="1.0" encoding="utf-8"?>
<formControlPr xmlns="http://schemas.microsoft.com/office/spreadsheetml/2009/9/main" objectType="CheckBox" fmlaLink="$H$64" lockText="1"/>
</file>

<file path=xl/ctrlProps/ctrlProp1533.xml><?xml version="1.0" encoding="utf-8"?>
<formControlPr xmlns="http://schemas.microsoft.com/office/spreadsheetml/2009/9/main" objectType="CheckBox" fmlaLink="$H$63" lockText="1"/>
</file>

<file path=xl/ctrlProps/ctrlProp1534.xml><?xml version="1.0" encoding="utf-8"?>
<formControlPr xmlns="http://schemas.microsoft.com/office/spreadsheetml/2009/9/main" objectType="CheckBox" fmlaLink="$H$62" lockText="1"/>
</file>

<file path=xl/ctrlProps/ctrlProp1535.xml><?xml version="1.0" encoding="utf-8"?>
<formControlPr xmlns="http://schemas.microsoft.com/office/spreadsheetml/2009/9/main" objectType="CheckBox" fmlaLink="$H$61" lockText="1"/>
</file>

<file path=xl/ctrlProps/ctrlProp1536.xml><?xml version="1.0" encoding="utf-8"?>
<formControlPr xmlns="http://schemas.microsoft.com/office/spreadsheetml/2009/9/main" objectType="CheckBox" fmlaLink="$H$60" lockText="1"/>
</file>

<file path=xl/ctrlProps/ctrlProp1537.xml><?xml version="1.0" encoding="utf-8"?>
<formControlPr xmlns="http://schemas.microsoft.com/office/spreadsheetml/2009/9/main" objectType="CheckBox" fmlaLink="$H$59" lockText="1"/>
</file>

<file path=xl/ctrlProps/ctrlProp1538.xml><?xml version="1.0" encoding="utf-8"?>
<formControlPr xmlns="http://schemas.microsoft.com/office/spreadsheetml/2009/9/main" objectType="CheckBox" fmlaLink="$H$30" lockText="1"/>
</file>

<file path=xl/ctrlProps/ctrlProp1539.xml><?xml version="1.0" encoding="utf-8"?>
<formControlPr xmlns="http://schemas.microsoft.com/office/spreadsheetml/2009/9/main" objectType="CheckBox" fmlaLink="$H$31" lockText="1"/>
</file>

<file path=xl/ctrlProps/ctrlProp154.xml><?xml version="1.0" encoding="utf-8"?>
<formControlPr xmlns="http://schemas.microsoft.com/office/spreadsheetml/2009/9/main" objectType="CheckBox" fmlaLink="$H$64" lockText="1"/>
</file>

<file path=xl/ctrlProps/ctrlProp1540.xml><?xml version="1.0" encoding="utf-8"?>
<formControlPr xmlns="http://schemas.microsoft.com/office/spreadsheetml/2009/9/main" objectType="CheckBox" fmlaLink="$H$32" lockText="1"/>
</file>

<file path=xl/ctrlProps/ctrlProp1541.xml><?xml version="1.0" encoding="utf-8"?>
<formControlPr xmlns="http://schemas.microsoft.com/office/spreadsheetml/2009/9/main" objectType="CheckBox" fmlaLink="$H$34" lockText="1"/>
</file>

<file path=xl/ctrlProps/ctrlProp1542.xml><?xml version="1.0" encoding="utf-8"?>
<formControlPr xmlns="http://schemas.microsoft.com/office/spreadsheetml/2009/9/main" objectType="CheckBox" fmlaLink="$H$33" lockText="1"/>
</file>

<file path=xl/ctrlProps/ctrlProp1543.xml><?xml version="1.0" encoding="utf-8"?>
<formControlPr xmlns="http://schemas.microsoft.com/office/spreadsheetml/2009/9/main" objectType="CheckBox" fmlaLink="$H$29" lockText="1"/>
</file>

<file path=xl/ctrlProps/ctrlProp1544.xml><?xml version="1.0" encoding="utf-8"?>
<formControlPr xmlns="http://schemas.microsoft.com/office/spreadsheetml/2009/9/main" objectType="Spin" dx="15" fmlaLink="$X$33" inc="5" max="100" min="10" page="10" val="40"/>
</file>

<file path=xl/ctrlProps/ctrlProp1545.xml><?xml version="1.0" encoding="utf-8"?>
<formControlPr xmlns="http://schemas.microsoft.com/office/spreadsheetml/2009/9/main" objectType="CheckBox" fmlaLink="$H$35" lockText="1"/>
</file>

<file path=xl/ctrlProps/ctrlProp1546.xml><?xml version="1.0" encoding="utf-8"?>
<formControlPr xmlns="http://schemas.microsoft.com/office/spreadsheetml/2009/9/main" objectType="CheckBox" fmlaLink="$H$36" lockText="1"/>
</file>

<file path=xl/ctrlProps/ctrlProp1547.xml><?xml version="1.0" encoding="utf-8"?>
<formControlPr xmlns="http://schemas.microsoft.com/office/spreadsheetml/2009/9/main" objectType="CheckBox" fmlaLink="$H$37" lockText="1"/>
</file>

<file path=xl/ctrlProps/ctrlProp1548.xml><?xml version="1.0" encoding="utf-8"?>
<formControlPr xmlns="http://schemas.microsoft.com/office/spreadsheetml/2009/9/main" objectType="CheckBox" fmlaLink="$H$38" lockText="1"/>
</file>

<file path=xl/ctrlProps/ctrlProp1549.xml><?xml version="1.0" encoding="utf-8"?>
<formControlPr xmlns="http://schemas.microsoft.com/office/spreadsheetml/2009/9/main" objectType="CheckBox" fmlaLink="$H$39" lockText="1"/>
</file>

<file path=xl/ctrlProps/ctrlProp155.xml><?xml version="1.0" encoding="utf-8"?>
<formControlPr xmlns="http://schemas.microsoft.com/office/spreadsheetml/2009/9/main" objectType="CheckBox" fmlaLink="$H$63" lockText="1"/>
</file>

<file path=xl/ctrlProps/ctrlProp1550.xml><?xml version="1.0" encoding="utf-8"?>
<formControlPr xmlns="http://schemas.microsoft.com/office/spreadsheetml/2009/9/main" objectType="CheckBox" fmlaLink="$H$40" lockText="1"/>
</file>

<file path=xl/ctrlProps/ctrlProp1551.xml><?xml version="1.0" encoding="utf-8"?>
<formControlPr xmlns="http://schemas.microsoft.com/office/spreadsheetml/2009/9/main" objectType="CheckBox" fmlaLink="$H$41" lockText="1"/>
</file>

<file path=xl/ctrlProps/ctrlProp1552.xml><?xml version="1.0" encoding="utf-8"?>
<formControlPr xmlns="http://schemas.microsoft.com/office/spreadsheetml/2009/9/main" objectType="CheckBox" fmlaLink="$H$42" lockText="1"/>
</file>

<file path=xl/ctrlProps/ctrlProp1553.xml><?xml version="1.0" encoding="utf-8"?>
<formControlPr xmlns="http://schemas.microsoft.com/office/spreadsheetml/2009/9/main" objectType="CheckBox" fmlaLink="$H$43" lockText="1"/>
</file>

<file path=xl/ctrlProps/ctrlProp1554.xml><?xml version="1.0" encoding="utf-8"?>
<formControlPr xmlns="http://schemas.microsoft.com/office/spreadsheetml/2009/9/main" objectType="CheckBox" fmlaLink="$H$44" lockText="1"/>
</file>

<file path=xl/ctrlProps/ctrlProp1555.xml><?xml version="1.0" encoding="utf-8"?>
<formControlPr xmlns="http://schemas.microsoft.com/office/spreadsheetml/2009/9/main" objectType="CheckBox" fmlaLink="$H$45" lockText="1"/>
</file>

<file path=xl/ctrlProps/ctrlProp1556.xml><?xml version="1.0" encoding="utf-8"?>
<formControlPr xmlns="http://schemas.microsoft.com/office/spreadsheetml/2009/9/main" objectType="CheckBox" fmlaLink="$H$46" lockText="1"/>
</file>

<file path=xl/ctrlProps/ctrlProp1557.xml><?xml version="1.0" encoding="utf-8"?>
<formControlPr xmlns="http://schemas.microsoft.com/office/spreadsheetml/2009/9/main" objectType="CheckBox" fmlaLink="$H$47" lockText="1"/>
</file>

<file path=xl/ctrlProps/ctrlProp1558.xml><?xml version="1.0" encoding="utf-8"?>
<formControlPr xmlns="http://schemas.microsoft.com/office/spreadsheetml/2009/9/main" objectType="CheckBox" fmlaLink="$H$48" lockText="1"/>
</file>

<file path=xl/ctrlProps/ctrlProp1559.xml><?xml version="1.0" encoding="utf-8"?>
<formControlPr xmlns="http://schemas.microsoft.com/office/spreadsheetml/2009/9/main" objectType="CheckBox" fmlaLink="$H$49" lockText="1"/>
</file>

<file path=xl/ctrlProps/ctrlProp156.xml><?xml version="1.0" encoding="utf-8"?>
<formControlPr xmlns="http://schemas.microsoft.com/office/spreadsheetml/2009/9/main" objectType="CheckBox" fmlaLink="$H$62" lockText="1"/>
</file>

<file path=xl/ctrlProps/ctrlProp1560.xml><?xml version="1.0" encoding="utf-8"?>
<formControlPr xmlns="http://schemas.microsoft.com/office/spreadsheetml/2009/9/main" objectType="CheckBox" fmlaLink="$H$50" lockText="1"/>
</file>

<file path=xl/ctrlProps/ctrlProp1561.xml><?xml version="1.0" encoding="utf-8"?>
<formControlPr xmlns="http://schemas.microsoft.com/office/spreadsheetml/2009/9/main" objectType="CheckBox" fmlaLink="$H$51" lockText="1"/>
</file>

<file path=xl/ctrlProps/ctrlProp1562.xml><?xml version="1.0" encoding="utf-8"?>
<formControlPr xmlns="http://schemas.microsoft.com/office/spreadsheetml/2009/9/main" objectType="CheckBox" fmlaLink="$H$52" lockText="1"/>
</file>

<file path=xl/ctrlProps/ctrlProp1563.xml><?xml version="1.0" encoding="utf-8"?>
<formControlPr xmlns="http://schemas.microsoft.com/office/spreadsheetml/2009/9/main" objectType="CheckBox" fmlaLink="$H$53" lockText="1"/>
</file>

<file path=xl/ctrlProps/ctrlProp1564.xml><?xml version="1.0" encoding="utf-8"?>
<formControlPr xmlns="http://schemas.microsoft.com/office/spreadsheetml/2009/9/main" objectType="CheckBox" fmlaLink="$H$54" lockText="1"/>
</file>

<file path=xl/ctrlProps/ctrlProp1565.xml><?xml version="1.0" encoding="utf-8"?>
<formControlPr xmlns="http://schemas.microsoft.com/office/spreadsheetml/2009/9/main" objectType="CheckBox" fmlaLink="$H$55" lockText="1"/>
</file>

<file path=xl/ctrlProps/ctrlProp1566.xml><?xml version="1.0" encoding="utf-8"?>
<formControlPr xmlns="http://schemas.microsoft.com/office/spreadsheetml/2009/9/main" objectType="CheckBox" fmlaLink="$H$56" lockText="1"/>
</file>

<file path=xl/ctrlProps/ctrlProp1567.xml><?xml version="1.0" encoding="utf-8"?>
<formControlPr xmlns="http://schemas.microsoft.com/office/spreadsheetml/2009/9/main" objectType="CheckBox" fmlaLink="$H$57" lockText="1"/>
</file>

<file path=xl/ctrlProps/ctrlProp1568.xml><?xml version="1.0" encoding="utf-8"?>
<formControlPr xmlns="http://schemas.microsoft.com/office/spreadsheetml/2009/9/main" objectType="CheckBox" fmlaLink="$H$58" lockText="1"/>
</file>

<file path=xl/ctrlProps/ctrlProp1569.xml><?xml version="1.0" encoding="utf-8"?>
<formControlPr xmlns="http://schemas.microsoft.com/office/spreadsheetml/2009/9/main" objectType="CheckBox" fmlaLink="$H$78" lockText="1"/>
</file>

<file path=xl/ctrlProps/ctrlProp157.xml><?xml version="1.0" encoding="utf-8"?>
<formControlPr xmlns="http://schemas.microsoft.com/office/spreadsheetml/2009/9/main" objectType="CheckBox" fmlaLink="$H$61" lockText="1"/>
</file>

<file path=xl/ctrlProps/ctrlProp1570.xml><?xml version="1.0" encoding="utf-8"?>
<formControlPr xmlns="http://schemas.microsoft.com/office/spreadsheetml/2009/9/main" objectType="CheckBox" fmlaLink="$H$79" lockText="1"/>
</file>

<file path=xl/ctrlProps/ctrlProp1571.xml><?xml version="1.0" encoding="utf-8"?>
<formControlPr xmlns="http://schemas.microsoft.com/office/spreadsheetml/2009/9/main" objectType="CheckBox" fmlaLink="$H$77" lockText="1"/>
</file>

<file path=xl/ctrlProps/ctrlProp1572.xml><?xml version="1.0" encoding="utf-8"?>
<formControlPr xmlns="http://schemas.microsoft.com/office/spreadsheetml/2009/9/main" objectType="CheckBox" fmlaLink="$H$76" lockText="1"/>
</file>

<file path=xl/ctrlProps/ctrlProp1573.xml><?xml version="1.0" encoding="utf-8"?>
<formControlPr xmlns="http://schemas.microsoft.com/office/spreadsheetml/2009/9/main" objectType="CheckBox" fmlaLink="$H$75" lockText="1"/>
</file>

<file path=xl/ctrlProps/ctrlProp1574.xml><?xml version="1.0" encoding="utf-8"?>
<formControlPr xmlns="http://schemas.microsoft.com/office/spreadsheetml/2009/9/main" objectType="CheckBox" fmlaLink="$H$74" lockText="1"/>
</file>

<file path=xl/ctrlProps/ctrlProp1575.xml><?xml version="1.0" encoding="utf-8"?>
<formControlPr xmlns="http://schemas.microsoft.com/office/spreadsheetml/2009/9/main" objectType="CheckBox" fmlaLink="$H$73" lockText="1"/>
</file>

<file path=xl/ctrlProps/ctrlProp1576.xml><?xml version="1.0" encoding="utf-8"?>
<formControlPr xmlns="http://schemas.microsoft.com/office/spreadsheetml/2009/9/main" objectType="CheckBox" fmlaLink="$H$72" lockText="1"/>
</file>

<file path=xl/ctrlProps/ctrlProp1577.xml><?xml version="1.0" encoding="utf-8"?>
<formControlPr xmlns="http://schemas.microsoft.com/office/spreadsheetml/2009/9/main" objectType="CheckBox" fmlaLink="$H$71" lockText="1"/>
</file>

<file path=xl/ctrlProps/ctrlProp1578.xml><?xml version="1.0" encoding="utf-8"?>
<formControlPr xmlns="http://schemas.microsoft.com/office/spreadsheetml/2009/9/main" objectType="CheckBox" fmlaLink="$H$69" lockText="1"/>
</file>

<file path=xl/ctrlProps/ctrlProp1579.xml><?xml version="1.0" encoding="utf-8"?>
<formControlPr xmlns="http://schemas.microsoft.com/office/spreadsheetml/2009/9/main" objectType="CheckBox" fmlaLink="$H$70" lockText="1"/>
</file>

<file path=xl/ctrlProps/ctrlProp158.xml><?xml version="1.0" encoding="utf-8"?>
<formControlPr xmlns="http://schemas.microsoft.com/office/spreadsheetml/2009/9/main" objectType="CheckBox" fmlaLink="$H$60" lockText="1"/>
</file>

<file path=xl/ctrlProps/ctrlProp1580.xml><?xml version="1.0" encoding="utf-8"?>
<formControlPr xmlns="http://schemas.microsoft.com/office/spreadsheetml/2009/9/main" objectType="CheckBox" fmlaLink="$H$68" lockText="1"/>
</file>

<file path=xl/ctrlProps/ctrlProp1581.xml><?xml version="1.0" encoding="utf-8"?>
<formControlPr xmlns="http://schemas.microsoft.com/office/spreadsheetml/2009/9/main" objectType="CheckBox" fmlaLink="$H$67" lockText="1"/>
</file>

<file path=xl/ctrlProps/ctrlProp1582.xml><?xml version="1.0" encoding="utf-8"?>
<formControlPr xmlns="http://schemas.microsoft.com/office/spreadsheetml/2009/9/main" objectType="CheckBox" fmlaLink="$H$66" lockText="1"/>
</file>

<file path=xl/ctrlProps/ctrlProp1583.xml><?xml version="1.0" encoding="utf-8"?>
<formControlPr xmlns="http://schemas.microsoft.com/office/spreadsheetml/2009/9/main" objectType="CheckBox" fmlaLink="$H$65" lockText="1"/>
</file>

<file path=xl/ctrlProps/ctrlProp1584.xml><?xml version="1.0" encoding="utf-8"?>
<formControlPr xmlns="http://schemas.microsoft.com/office/spreadsheetml/2009/9/main" objectType="CheckBox" fmlaLink="$H$64" lockText="1"/>
</file>

<file path=xl/ctrlProps/ctrlProp1585.xml><?xml version="1.0" encoding="utf-8"?>
<formControlPr xmlns="http://schemas.microsoft.com/office/spreadsheetml/2009/9/main" objectType="CheckBox" fmlaLink="$H$63" lockText="1"/>
</file>

<file path=xl/ctrlProps/ctrlProp1586.xml><?xml version="1.0" encoding="utf-8"?>
<formControlPr xmlns="http://schemas.microsoft.com/office/spreadsheetml/2009/9/main" objectType="CheckBox" fmlaLink="$H$62" lockText="1"/>
</file>

<file path=xl/ctrlProps/ctrlProp1587.xml><?xml version="1.0" encoding="utf-8"?>
<formControlPr xmlns="http://schemas.microsoft.com/office/spreadsheetml/2009/9/main" objectType="CheckBox" fmlaLink="$H$61" lockText="1"/>
</file>

<file path=xl/ctrlProps/ctrlProp1588.xml><?xml version="1.0" encoding="utf-8"?>
<formControlPr xmlns="http://schemas.microsoft.com/office/spreadsheetml/2009/9/main" objectType="CheckBox" fmlaLink="$H$60" lockText="1"/>
</file>

<file path=xl/ctrlProps/ctrlProp1589.xml><?xml version="1.0" encoding="utf-8"?>
<formControlPr xmlns="http://schemas.microsoft.com/office/spreadsheetml/2009/9/main" objectType="CheckBox" fmlaLink="$H$59" lockText="1"/>
</file>

<file path=xl/ctrlProps/ctrlProp159.xml><?xml version="1.0" encoding="utf-8"?>
<formControlPr xmlns="http://schemas.microsoft.com/office/spreadsheetml/2009/9/main" objectType="CheckBox" fmlaLink="$H$59" lockText="1"/>
</file>

<file path=xl/ctrlProps/ctrlProp1590.xml><?xml version="1.0" encoding="utf-8"?>
<formControlPr xmlns="http://schemas.microsoft.com/office/spreadsheetml/2009/9/main" objectType="CheckBox" fmlaLink="$Y$27" lockText="1"/>
</file>

<file path=xl/ctrlProps/ctrlProp1591.xml><?xml version="1.0" encoding="utf-8"?>
<formControlPr xmlns="http://schemas.microsoft.com/office/spreadsheetml/2009/9/main" objectType="CheckBox" fmlaLink="$Y$28" lockText="1"/>
</file>

<file path=xl/ctrlProps/ctrlProp1592.xml><?xml version="1.0" encoding="utf-8"?>
<formControlPr xmlns="http://schemas.microsoft.com/office/spreadsheetml/2009/9/main" objectType="CheckBox" fmlaLink="$H$30" lockText="1"/>
</file>

<file path=xl/ctrlProps/ctrlProp1593.xml><?xml version="1.0" encoding="utf-8"?>
<formControlPr xmlns="http://schemas.microsoft.com/office/spreadsheetml/2009/9/main" objectType="CheckBox" fmlaLink="$H$31" lockText="1"/>
</file>

<file path=xl/ctrlProps/ctrlProp1594.xml><?xml version="1.0" encoding="utf-8"?>
<formControlPr xmlns="http://schemas.microsoft.com/office/spreadsheetml/2009/9/main" objectType="CheckBox" fmlaLink="$H$32" lockText="1"/>
</file>

<file path=xl/ctrlProps/ctrlProp1595.xml><?xml version="1.0" encoding="utf-8"?>
<formControlPr xmlns="http://schemas.microsoft.com/office/spreadsheetml/2009/9/main" objectType="CheckBox" fmlaLink="$H$34" lockText="1"/>
</file>

<file path=xl/ctrlProps/ctrlProp1596.xml><?xml version="1.0" encoding="utf-8"?>
<formControlPr xmlns="http://schemas.microsoft.com/office/spreadsheetml/2009/9/main" objectType="CheckBox" fmlaLink="$H$33" lockText="1"/>
</file>

<file path=xl/ctrlProps/ctrlProp1597.xml><?xml version="1.0" encoding="utf-8"?>
<formControlPr xmlns="http://schemas.microsoft.com/office/spreadsheetml/2009/9/main" objectType="CheckBox" fmlaLink="$H$29" lockText="1"/>
</file>

<file path=xl/ctrlProps/ctrlProp1598.xml><?xml version="1.0" encoding="utf-8"?>
<formControlPr xmlns="http://schemas.microsoft.com/office/spreadsheetml/2009/9/main" objectType="Spin" dx="15" fmlaLink="$X$33" inc="5" max="60" min="10" page="10" val="40"/>
</file>

<file path=xl/ctrlProps/ctrlProp1599.xml><?xml version="1.0" encoding="utf-8"?>
<formControlPr xmlns="http://schemas.microsoft.com/office/spreadsheetml/2009/9/main" objectType="CheckBox" fmlaLink="$H$35" lockText="1"/>
</file>

<file path=xl/ctrlProps/ctrlProp16.xml><?xml version="1.0" encoding="utf-8"?>
<formControlPr xmlns="http://schemas.microsoft.com/office/spreadsheetml/2009/9/main" objectType="CheckBox" fmlaLink="$H$42" lockText="1"/>
</file>

<file path=xl/ctrlProps/ctrlProp160.xml><?xml version="1.0" encoding="utf-8"?>
<formControlPr xmlns="http://schemas.microsoft.com/office/spreadsheetml/2009/9/main" objectType="CheckBox" fmlaLink="$H$30" lockText="1"/>
</file>

<file path=xl/ctrlProps/ctrlProp1600.xml><?xml version="1.0" encoding="utf-8"?>
<formControlPr xmlns="http://schemas.microsoft.com/office/spreadsheetml/2009/9/main" objectType="CheckBox" fmlaLink="$H$36" lockText="1"/>
</file>

<file path=xl/ctrlProps/ctrlProp1601.xml><?xml version="1.0" encoding="utf-8"?>
<formControlPr xmlns="http://schemas.microsoft.com/office/spreadsheetml/2009/9/main" objectType="CheckBox" fmlaLink="$H$37" lockText="1"/>
</file>

<file path=xl/ctrlProps/ctrlProp1602.xml><?xml version="1.0" encoding="utf-8"?>
<formControlPr xmlns="http://schemas.microsoft.com/office/spreadsheetml/2009/9/main" objectType="CheckBox" fmlaLink="$H$38" lockText="1"/>
</file>

<file path=xl/ctrlProps/ctrlProp1603.xml><?xml version="1.0" encoding="utf-8"?>
<formControlPr xmlns="http://schemas.microsoft.com/office/spreadsheetml/2009/9/main" objectType="CheckBox" fmlaLink="$H$39" lockText="1"/>
</file>

<file path=xl/ctrlProps/ctrlProp1604.xml><?xml version="1.0" encoding="utf-8"?>
<formControlPr xmlns="http://schemas.microsoft.com/office/spreadsheetml/2009/9/main" objectType="CheckBox" fmlaLink="$H$40" lockText="1"/>
</file>

<file path=xl/ctrlProps/ctrlProp1605.xml><?xml version="1.0" encoding="utf-8"?>
<formControlPr xmlns="http://schemas.microsoft.com/office/spreadsheetml/2009/9/main" objectType="CheckBox" fmlaLink="$H$41" lockText="1"/>
</file>

<file path=xl/ctrlProps/ctrlProp1606.xml><?xml version="1.0" encoding="utf-8"?>
<formControlPr xmlns="http://schemas.microsoft.com/office/spreadsheetml/2009/9/main" objectType="CheckBox" fmlaLink="$H$42" lockText="1"/>
</file>

<file path=xl/ctrlProps/ctrlProp1607.xml><?xml version="1.0" encoding="utf-8"?>
<formControlPr xmlns="http://schemas.microsoft.com/office/spreadsheetml/2009/9/main" objectType="CheckBox" fmlaLink="$H$43" lockText="1"/>
</file>

<file path=xl/ctrlProps/ctrlProp1608.xml><?xml version="1.0" encoding="utf-8"?>
<formControlPr xmlns="http://schemas.microsoft.com/office/spreadsheetml/2009/9/main" objectType="CheckBox" fmlaLink="$H$44" lockText="1"/>
</file>

<file path=xl/ctrlProps/ctrlProp1609.xml><?xml version="1.0" encoding="utf-8"?>
<formControlPr xmlns="http://schemas.microsoft.com/office/spreadsheetml/2009/9/main" objectType="CheckBox" fmlaLink="$H$45" lockText="1"/>
</file>

<file path=xl/ctrlProps/ctrlProp161.xml><?xml version="1.0" encoding="utf-8"?>
<formControlPr xmlns="http://schemas.microsoft.com/office/spreadsheetml/2009/9/main" objectType="CheckBox" fmlaLink="$H$31" lockText="1"/>
</file>

<file path=xl/ctrlProps/ctrlProp1610.xml><?xml version="1.0" encoding="utf-8"?>
<formControlPr xmlns="http://schemas.microsoft.com/office/spreadsheetml/2009/9/main" objectType="CheckBox" fmlaLink="$H$46" lockText="1"/>
</file>

<file path=xl/ctrlProps/ctrlProp1611.xml><?xml version="1.0" encoding="utf-8"?>
<formControlPr xmlns="http://schemas.microsoft.com/office/spreadsheetml/2009/9/main" objectType="CheckBox" fmlaLink="$H$47" lockText="1"/>
</file>

<file path=xl/ctrlProps/ctrlProp1612.xml><?xml version="1.0" encoding="utf-8"?>
<formControlPr xmlns="http://schemas.microsoft.com/office/spreadsheetml/2009/9/main" objectType="CheckBox" fmlaLink="$H$48" lockText="1"/>
</file>

<file path=xl/ctrlProps/ctrlProp1613.xml><?xml version="1.0" encoding="utf-8"?>
<formControlPr xmlns="http://schemas.microsoft.com/office/spreadsheetml/2009/9/main" objectType="CheckBox" fmlaLink="$H$49" lockText="1"/>
</file>

<file path=xl/ctrlProps/ctrlProp1614.xml><?xml version="1.0" encoding="utf-8"?>
<formControlPr xmlns="http://schemas.microsoft.com/office/spreadsheetml/2009/9/main" objectType="CheckBox" fmlaLink="$H$50" lockText="1"/>
</file>

<file path=xl/ctrlProps/ctrlProp1615.xml><?xml version="1.0" encoding="utf-8"?>
<formControlPr xmlns="http://schemas.microsoft.com/office/spreadsheetml/2009/9/main" objectType="CheckBox" fmlaLink="$H$51" lockText="1"/>
</file>

<file path=xl/ctrlProps/ctrlProp1616.xml><?xml version="1.0" encoding="utf-8"?>
<formControlPr xmlns="http://schemas.microsoft.com/office/spreadsheetml/2009/9/main" objectType="CheckBox" fmlaLink="$H$52" lockText="1"/>
</file>

<file path=xl/ctrlProps/ctrlProp1617.xml><?xml version="1.0" encoding="utf-8"?>
<formControlPr xmlns="http://schemas.microsoft.com/office/spreadsheetml/2009/9/main" objectType="CheckBox" fmlaLink="$H$53" lockText="1"/>
</file>

<file path=xl/ctrlProps/ctrlProp1618.xml><?xml version="1.0" encoding="utf-8"?>
<formControlPr xmlns="http://schemas.microsoft.com/office/spreadsheetml/2009/9/main" objectType="CheckBox" fmlaLink="$H$54" lockText="1"/>
</file>

<file path=xl/ctrlProps/ctrlProp1619.xml><?xml version="1.0" encoding="utf-8"?>
<formControlPr xmlns="http://schemas.microsoft.com/office/spreadsheetml/2009/9/main" objectType="CheckBox" fmlaLink="$H$55" lockText="1"/>
</file>

<file path=xl/ctrlProps/ctrlProp162.xml><?xml version="1.0" encoding="utf-8"?>
<formControlPr xmlns="http://schemas.microsoft.com/office/spreadsheetml/2009/9/main" objectType="CheckBox" fmlaLink="$H$32" lockText="1"/>
</file>

<file path=xl/ctrlProps/ctrlProp1620.xml><?xml version="1.0" encoding="utf-8"?>
<formControlPr xmlns="http://schemas.microsoft.com/office/spreadsheetml/2009/9/main" objectType="CheckBox" fmlaLink="$H$56" lockText="1"/>
</file>

<file path=xl/ctrlProps/ctrlProp1621.xml><?xml version="1.0" encoding="utf-8"?>
<formControlPr xmlns="http://schemas.microsoft.com/office/spreadsheetml/2009/9/main" objectType="CheckBox" fmlaLink="$H$57" lockText="1"/>
</file>

<file path=xl/ctrlProps/ctrlProp1622.xml><?xml version="1.0" encoding="utf-8"?>
<formControlPr xmlns="http://schemas.microsoft.com/office/spreadsheetml/2009/9/main" objectType="CheckBox" fmlaLink="$H$58" lockText="1"/>
</file>

<file path=xl/ctrlProps/ctrlProp1623.xml><?xml version="1.0" encoding="utf-8"?>
<formControlPr xmlns="http://schemas.microsoft.com/office/spreadsheetml/2009/9/main" objectType="CheckBox" fmlaLink="$H$78" lockText="1"/>
</file>

<file path=xl/ctrlProps/ctrlProp1624.xml><?xml version="1.0" encoding="utf-8"?>
<formControlPr xmlns="http://schemas.microsoft.com/office/spreadsheetml/2009/9/main" objectType="CheckBox" fmlaLink="$H$79" lockText="1"/>
</file>

<file path=xl/ctrlProps/ctrlProp1625.xml><?xml version="1.0" encoding="utf-8"?>
<formControlPr xmlns="http://schemas.microsoft.com/office/spreadsheetml/2009/9/main" objectType="CheckBox" fmlaLink="$H$77" lockText="1"/>
</file>

<file path=xl/ctrlProps/ctrlProp1626.xml><?xml version="1.0" encoding="utf-8"?>
<formControlPr xmlns="http://schemas.microsoft.com/office/spreadsheetml/2009/9/main" objectType="CheckBox" fmlaLink="$H$76" lockText="1"/>
</file>

<file path=xl/ctrlProps/ctrlProp1627.xml><?xml version="1.0" encoding="utf-8"?>
<formControlPr xmlns="http://schemas.microsoft.com/office/spreadsheetml/2009/9/main" objectType="CheckBox" fmlaLink="$H$75" lockText="1"/>
</file>

<file path=xl/ctrlProps/ctrlProp1628.xml><?xml version="1.0" encoding="utf-8"?>
<formControlPr xmlns="http://schemas.microsoft.com/office/spreadsheetml/2009/9/main" objectType="CheckBox" fmlaLink="$H$74" lockText="1"/>
</file>

<file path=xl/ctrlProps/ctrlProp1629.xml><?xml version="1.0" encoding="utf-8"?>
<formControlPr xmlns="http://schemas.microsoft.com/office/spreadsheetml/2009/9/main" objectType="CheckBox" fmlaLink="$H$73" lockText="1"/>
</file>

<file path=xl/ctrlProps/ctrlProp163.xml><?xml version="1.0" encoding="utf-8"?>
<formControlPr xmlns="http://schemas.microsoft.com/office/spreadsheetml/2009/9/main" objectType="CheckBox" fmlaLink="$H$34" lockText="1"/>
</file>

<file path=xl/ctrlProps/ctrlProp1630.xml><?xml version="1.0" encoding="utf-8"?>
<formControlPr xmlns="http://schemas.microsoft.com/office/spreadsheetml/2009/9/main" objectType="CheckBox" fmlaLink="$H$72" lockText="1"/>
</file>

<file path=xl/ctrlProps/ctrlProp1631.xml><?xml version="1.0" encoding="utf-8"?>
<formControlPr xmlns="http://schemas.microsoft.com/office/spreadsheetml/2009/9/main" objectType="CheckBox" fmlaLink="$H$71" lockText="1"/>
</file>

<file path=xl/ctrlProps/ctrlProp1632.xml><?xml version="1.0" encoding="utf-8"?>
<formControlPr xmlns="http://schemas.microsoft.com/office/spreadsheetml/2009/9/main" objectType="CheckBox" fmlaLink="$H$69" lockText="1"/>
</file>

<file path=xl/ctrlProps/ctrlProp1633.xml><?xml version="1.0" encoding="utf-8"?>
<formControlPr xmlns="http://schemas.microsoft.com/office/spreadsheetml/2009/9/main" objectType="CheckBox" fmlaLink="$H$70" lockText="1"/>
</file>

<file path=xl/ctrlProps/ctrlProp1634.xml><?xml version="1.0" encoding="utf-8"?>
<formControlPr xmlns="http://schemas.microsoft.com/office/spreadsheetml/2009/9/main" objectType="CheckBox" fmlaLink="$H$68" lockText="1"/>
</file>

<file path=xl/ctrlProps/ctrlProp1635.xml><?xml version="1.0" encoding="utf-8"?>
<formControlPr xmlns="http://schemas.microsoft.com/office/spreadsheetml/2009/9/main" objectType="CheckBox" fmlaLink="$H$67" lockText="1"/>
</file>

<file path=xl/ctrlProps/ctrlProp1636.xml><?xml version="1.0" encoding="utf-8"?>
<formControlPr xmlns="http://schemas.microsoft.com/office/spreadsheetml/2009/9/main" objectType="CheckBox" fmlaLink="$H$66" lockText="1"/>
</file>

<file path=xl/ctrlProps/ctrlProp1637.xml><?xml version="1.0" encoding="utf-8"?>
<formControlPr xmlns="http://schemas.microsoft.com/office/spreadsheetml/2009/9/main" objectType="CheckBox" fmlaLink="$H$65" lockText="1"/>
</file>

<file path=xl/ctrlProps/ctrlProp1638.xml><?xml version="1.0" encoding="utf-8"?>
<formControlPr xmlns="http://schemas.microsoft.com/office/spreadsheetml/2009/9/main" objectType="CheckBox" fmlaLink="$H$64" lockText="1"/>
</file>

<file path=xl/ctrlProps/ctrlProp1639.xml><?xml version="1.0" encoding="utf-8"?>
<formControlPr xmlns="http://schemas.microsoft.com/office/spreadsheetml/2009/9/main" objectType="CheckBox" fmlaLink="$H$63" lockText="1"/>
</file>

<file path=xl/ctrlProps/ctrlProp164.xml><?xml version="1.0" encoding="utf-8"?>
<formControlPr xmlns="http://schemas.microsoft.com/office/spreadsheetml/2009/9/main" objectType="CheckBox" fmlaLink="$H$33" lockText="1"/>
</file>

<file path=xl/ctrlProps/ctrlProp1640.xml><?xml version="1.0" encoding="utf-8"?>
<formControlPr xmlns="http://schemas.microsoft.com/office/spreadsheetml/2009/9/main" objectType="CheckBox" fmlaLink="$H$62" lockText="1"/>
</file>

<file path=xl/ctrlProps/ctrlProp1641.xml><?xml version="1.0" encoding="utf-8"?>
<formControlPr xmlns="http://schemas.microsoft.com/office/spreadsheetml/2009/9/main" objectType="CheckBox" fmlaLink="$H$61" lockText="1"/>
</file>

<file path=xl/ctrlProps/ctrlProp1642.xml><?xml version="1.0" encoding="utf-8"?>
<formControlPr xmlns="http://schemas.microsoft.com/office/spreadsheetml/2009/9/main" objectType="CheckBox" fmlaLink="$H$60" lockText="1"/>
</file>

<file path=xl/ctrlProps/ctrlProp1643.xml><?xml version="1.0" encoding="utf-8"?>
<formControlPr xmlns="http://schemas.microsoft.com/office/spreadsheetml/2009/9/main" objectType="CheckBox" fmlaLink="$H$59" lockText="1"/>
</file>

<file path=xl/ctrlProps/ctrlProp1644.xml><?xml version="1.0" encoding="utf-8"?>
<formControlPr xmlns="http://schemas.microsoft.com/office/spreadsheetml/2009/9/main" objectType="CheckBox" fmlaLink="$H$30" lockText="1"/>
</file>

<file path=xl/ctrlProps/ctrlProp1645.xml><?xml version="1.0" encoding="utf-8"?>
<formControlPr xmlns="http://schemas.microsoft.com/office/spreadsheetml/2009/9/main" objectType="CheckBox" fmlaLink="$H$31" lockText="1"/>
</file>

<file path=xl/ctrlProps/ctrlProp1646.xml><?xml version="1.0" encoding="utf-8"?>
<formControlPr xmlns="http://schemas.microsoft.com/office/spreadsheetml/2009/9/main" objectType="CheckBox" fmlaLink="$H$32" lockText="1"/>
</file>

<file path=xl/ctrlProps/ctrlProp1647.xml><?xml version="1.0" encoding="utf-8"?>
<formControlPr xmlns="http://schemas.microsoft.com/office/spreadsheetml/2009/9/main" objectType="CheckBox" fmlaLink="$H$34" lockText="1"/>
</file>

<file path=xl/ctrlProps/ctrlProp1648.xml><?xml version="1.0" encoding="utf-8"?>
<formControlPr xmlns="http://schemas.microsoft.com/office/spreadsheetml/2009/9/main" objectType="CheckBox" fmlaLink="$H$33" lockText="1"/>
</file>

<file path=xl/ctrlProps/ctrlProp1649.xml><?xml version="1.0" encoding="utf-8"?>
<formControlPr xmlns="http://schemas.microsoft.com/office/spreadsheetml/2009/9/main" objectType="CheckBox" fmlaLink="$H$29" lockText="1"/>
</file>

<file path=xl/ctrlProps/ctrlProp165.xml><?xml version="1.0" encoding="utf-8"?>
<formControlPr xmlns="http://schemas.microsoft.com/office/spreadsheetml/2009/9/main" objectType="CheckBox" fmlaLink="$H$29" lockText="1"/>
</file>

<file path=xl/ctrlProps/ctrlProp1650.xml><?xml version="1.0" encoding="utf-8"?>
<formControlPr xmlns="http://schemas.microsoft.com/office/spreadsheetml/2009/9/main" objectType="Spin" dx="15" fmlaLink="$X$33" inc="5" max="100" min="10" page="10" val="40"/>
</file>

<file path=xl/ctrlProps/ctrlProp1651.xml><?xml version="1.0" encoding="utf-8"?>
<formControlPr xmlns="http://schemas.microsoft.com/office/spreadsheetml/2009/9/main" objectType="CheckBox" fmlaLink="$H$35" lockText="1"/>
</file>

<file path=xl/ctrlProps/ctrlProp1652.xml><?xml version="1.0" encoding="utf-8"?>
<formControlPr xmlns="http://schemas.microsoft.com/office/spreadsheetml/2009/9/main" objectType="CheckBox" fmlaLink="$H$36" lockText="1"/>
</file>

<file path=xl/ctrlProps/ctrlProp1653.xml><?xml version="1.0" encoding="utf-8"?>
<formControlPr xmlns="http://schemas.microsoft.com/office/spreadsheetml/2009/9/main" objectType="CheckBox" fmlaLink="$H$37" lockText="1"/>
</file>

<file path=xl/ctrlProps/ctrlProp1654.xml><?xml version="1.0" encoding="utf-8"?>
<formControlPr xmlns="http://schemas.microsoft.com/office/spreadsheetml/2009/9/main" objectType="CheckBox" fmlaLink="$H$38" lockText="1"/>
</file>

<file path=xl/ctrlProps/ctrlProp1655.xml><?xml version="1.0" encoding="utf-8"?>
<formControlPr xmlns="http://schemas.microsoft.com/office/spreadsheetml/2009/9/main" objectType="CheckBox" fmlaLink="$H$39" lockText="1"/>
</file>

<file path=xl/ctrlProps/ctrlProp1656.xml><?xml version="1.0" encoding="utf-8"?>
<formControlPr xmlns="http://schemas.microsoft.com/office/spreadsheetml/2009/9/main" objectType="CheckBox" fmlaLink="$H$40" lockText="1"/>
</file>

<file path=xl/ctrlProps/ctrlProp1657.xml><?xml version="1.0" encoding="utf-8"?>
<formControlPr xmlns="http://schemas.microsoft.com/office/spreadsheetml/2009/9/main" objectType="CheckBox" fmlaLink="$H$41" lockText="1"/>
</file>

<file path=xl/ctrlProps/ctrlProp1658.xml><?xml version="1.0" encoding="utf-8"?>
<formControlPr xmlns="http://schemas.microsoft.com/office/spreadsheetml/2009/9/main" objectType="CheckBox" fmlaLink="$H$42" lockText="1"/>
</file>

<file path=xl/ctrlProps/ctrlProp1659.xml><?xml version="1.0" encoding="utf-8"?>
<formControlPr xmlns="http://schemas.microsoft.com/office/spreadsheetml/2009/9/main" objectType="CheckBox" fmlaLink="$H$43" lockText="1"/>
</file>

<file path=xl/ctrlProps/ctrlProp166.xml><?xml version="1.0" encoding="utf-8"?>
<formControlPr xmlns="http://schemas.microsoft.com/office/spreadsheetml/2009/9/main" objectType="Spin" dx="15" fmlaLink="$X$33" inc="5" max="100" min="10" page="10" val="40"/>
</file>

<file path=xl/ctrlProps/ctrlProp1660.xml><?xml version="1.0" encoding="utf-8"?>
<formControlPr xmlns="http://schemas.microsoft.com/office/spreadsheetml/2009/9/main" objectType="CheckBox" fmlaLink="$H$44" lockText="1"/>
</file>

<file path=xl/ctrlProps/ctrlProp1661.xml><?xml version="1.0" encoding="utf-8"?>
<formControlPr xmlns="http://schemas.microsoft.com/office/spreadsheetml/2009/9/main" objectType="CheckBox" fmlaLink="$H$45" lockText="1"/>
</file>

<file path=xl/ctrlProps/ctrlProp1662.xml><?xml version="1.0" encoding="utf-8"?>
<formControlPr xmlns="http://schemas.microsoft.com/office/spreadsheetml/2009/9/main" objectType="CheckBox" fmlaLink="$H$46" lockText="1"/>
</file>

<file path=xl/ctrlProps/ctrlProp1663.xml><?xml version="1.0" encoding="utf-8"?>
<formControlPr xmlns="http://schemas.microsoft.com/office/spreadsheetml/2009/9/main" objectType="CheckBox" fmlaLink="$H$47" lockText="1"/>
</file>

<file path=xl/ctrlProps/ctrlProp1664.xml><?xml version="1.0" encoding="utf-8"?>
<formControlPr xmlns="http://schemas.microsoft.com/office/spreadsheetml/2009/9/main" objectType="CheckBox" fmlaLink="$H$48" lockText="1"/>
</file>

<file path=xl/ctrlProps/ctrlProp1665.xml><?xml version="1.0" encoding="utf-8"?>
<formControlPr xmlns="http://schemas.microsoft.com/office/spreadsheetml/2009/9/main" objectType="CheckBox" fmlaLink="$H$49" lockText="1"/>
</file>

<file path=xl/ctrlProps/ctrlProp1666.xml><?xml version="1.0" encoding="utf-8"?>
<formControlPr xmlns="http://schemas.microsoft.com/office/spreadsheetml/2009/9/main" objectType="CheckBox" fmlaLink="$H$50" lockText="1"/>
</file>

<file path=xl/ctrlProps/ctrlProp1667.xml><?xml version="1.0" encoding="utf-8"?>
<formControlPr xmlns="http://schemas.microsoft.com/office/spreadsheetml/2009/9/main" objectType="CheckBox" fmlaLink="$H$51" lockText="1"/>
</file>

<file path=xl/ctrlProps/ctrlProp1668.xml><?xml version="1.0" encoding="utf-8"?>
<formControlPr xmlns="http://schemas.microsoft.com/office/spreadsheetml/2009/9/main" objectType="CheckBox" fmlaLink="$H$52" lockText="1"/>
</file>

<file path=xl/ctrlProps/ctrlProp1669.xml><?xml version="1.0" encoding="utf-8"?>
<formControlPr xmlns="http://schemas.microsoft.com/office/spreadsheetml/2009/9/main" objectType="CheckBox" fmlaLink="$H$53" lockText="1"/>
</file>

<file path=xl/ctrlProps/ctrlProp167.xml><?xml version="1.0" encoding="utf-8"?>
<formControlPr xmlns="http://schemas.microsoft.com/office/spreadsheetml/2009/9/main" objectType="CheckBox" fmlaLink="$H$35" lockText="1"/>
</file>

<file path=xl/ctrlProps/ctrlProp1670.xml><?xml version="1.0" encoding="utf-8"?>
<formControlPr xmlns="http://schemas.microsoft.com/office/spreadsheetml/2009/9/main" objectType="CheckBox" fmlaLink="$H$54" lockText="1"/>
</file>

<file path=xl/ctrlProps/ctrlProp1671.xml><?xml version="1.0" encoding="utf-8"?>
<formControlPr xmlns="http://schemas.microsoft.com/office/spreadsheetml/2009/9/main" objectType="CheckBox" fmlaLink="$H$55" lockText="1"/>
</file>

<file path=xl/ctrlProps/ctrlProp1672.xml><?xml version="1.0" encoding="utf-8"?>
<formControlPr xmlns="http://schemas.microsoft.com/office/spreadsheetml/2009/9/main" objectType="CheckBox" fmlaLink="$H$56" lockText="1"/>
</file>

<file path=xl/ctrlProps/ctrlProp1673.xml><?xml version="1.0" encoding="utf-8"?>
<formControlPr xmlns="http://schemas.microsoft.com/office/spreadsheetml/2009/9/main" objectType="CheckBox" fmlaLink="$H$57" lockText="1"/>
</file>

<file path=xl/ctrlProps/ctrlProp1674.xml><?xml version="1.0" encoding="utf-8"?>
<formControlPr xmlns="http://schemas.microsoft.com/office/spreadsheetml/2009/9/main" objectType="CheckBox" fmlaLink="$H$58" lockText="1"/>
</file>

<file path=xl/ctrlProps/ctrlProp1675.xml><?xml version="1.0" encoding="utf-8"?>
<formControlPr xmlns="http://schemas.microsoft.com/office/spreadsheetml/2009/9/main" objectType="CheckBox" fmlaLink="$H$78" lockText="1"/>
</file>

<file path=xl/ctrlProps/ctrlProp1676.xml><?xml version="1.0" encoding="utf-8"?>
<formControlPr xmlns="http://schemas.microsoft.com/office/spreadsheetml/2009/9/main" objectType="CheckBox" fmlaLink="$H$79" lockText="1"/>
</file>

<file path=xl/ctrlProps/ctrlProp1677.xml><?xml version="1.0" encoding="utf-8"?>
<formControlPr xmlns="http://schemas.microsoft.com/office/spreadsheetml/2009/9/main" objectType="CheckBox" fmlaLink="$H$77" lockText="1"/>
</file>

<file path=xl/ctrlProps/ctrlProp1678.xml><?xml version="1.0" encoding="utf-8"?>
<formControlPr xmlns="http://schemas.microsoft.com/office/spreadsheetml/2009/9/main" objectType="CheckBox" fmlaLink="$H$76" lockText="1"/>
</file>

<file path=xl/ctrlProps/ctrlProp1679.xml><?xml version="1.0" encoding="utf-8"?>
<formControlPr xmlns="http://schemas.microsoft.com/office/spreadsheetml/2009/9/main" objectType="CheckBox" fmlaLink="$H$75" lockText="1"/>
</file>

<file path=xl/ctrlProps/ctrlProp168.xml><?xml version="1.0" encoding="utf-8"?>
<formControlPr xmlns="http://schemas.microsoft.com/office/spreadsheetml/2009/9/main" objectType="CheckBox" fmlaLink="$H$36" lockText="1"/>
</file>

<file path=xl/ctrlProps/ctrlProp1680.xml><?xml version="1.0" encoding="utf-8"?>
<formControlPr xmlns="http://schemas.microsoft.com/office/spreadsheetml/2009/9/main" objectType="CheckBox" fmlaLink="$H$74" lockText="1"/>
</file>

<file path=xl/ctrlProps/ctrlProp1681.xml><?xml version="1.0" encoding="utf-8"?>
<formControlPr xmlns="http://schemas.microsoft.com/office/spreadsheetml/2009/9/main" objectType="CheckBox" fmlaLink="$H$73" lockText="1"/>
</file>

<file path=xl/ctrlProps/ctrlProp1682.xml><?xml version="1.0" encoding="utf-8"?>
<formControlPr xmlns="http://schemas.microsoft.com/office/spreadsheetml/2009/9/main" objectType="CheckBox" fmlaLink="$H$72" lockText="1"/>
</file>

<file path=xl/ctrlProps/ctrlProp1683.xml><?xml version="1.0" encoding="utf-8"?>
<formControlPr xmlns="http://schemas.microsoft.com/office/spreadsheetml/2009/9/main" objectType="CheckBox" fmlaLink="$H$71" lockText="1"/>
</file>

<file path=xl/ctrlProps/ctrlProp1684.xml><?xml version="1.0" encoding="utf-8"?>
<formControlPr xmlns="http://schemas.microsoft.com/office/spreadsheetml/2009/9/main" objectType="CheckBox" fmlaLink="$H$69" lockText="1"/>
</file>

<file path=xl/ctrlProps/ctrlProp1685.xml><?xml version="1.0" encoding="utf-8"?>
<formControlPr xmlns="http://schemas.microsoft.com/office/spreadsheetml/2009/9/main" objectType="CheckBox" fmlaLink="$H$70" lockText="1"/>
</file>

<file path=xl/ctrlProps/ctrlProp1686.xml><?xml version="1.0" encoding="utf-8"?>
<formControlPr xmlns="http://schemas.microsoft.com/office/spreadsheetml/2009/9/main" objectType="CheckBox" fmlaLink="$H$68" lockText="1"/>
</file>

<file path=xl/ctrlProps/ctrlProp1687.xml><?xml version="1.0" encoding="utf-8"?>
<formControlPr xmlns="http://schemas.microsoft.com/office/spreadsheetml/2009/9/main" objectType="CheckBox" fmlaLink="$H$67" lockText="1"/>
</file>

<file path=xl/ctrlProps/ctrlProp1688.xml><?xml version="1.0" encoding="utf-8"?>
<formControlPr xmlns="http://schemas.microsoft.com/office/spreadsheetml/2009/9/main" objectType="CheckBox" fmlaLink="$H$66" lockText="1"/>
</file>

<file path=xl/ctrlProps/ctrlProp1689.xml><?xml version="1.0" encoding="utf-8"?>
<formControlPr xmlns="http://schemas.microsoft.com/office/spreadsheetml/2009/9/main" objectType="CheckBox" fmlaLink="$H$65" lockText="1"/>
</file>

<file path=xl/ctrlProps/ctrlProp169.xml><?xml version="1.0" encoding="utf-8"?>
<formControlPr xmlns="http://schemas.microsoft.com/office/spreadsheetml/2009/9/main" objectType="CheckBox" fmlaLink="$H$37" lockText="1"/>
</file>

<file path=xl/ctrlProps/ctrlProp1690.xml><?xml version="1.0" encoding="utf-8"?>
<formControlPr xmlns="http://schemas.microsoft.com/office/spreadsheetml/2009/9/main" objectType="CheckBox" fmlaLink="$H$64" lockText="1"/>
</file>

<file path=xl/ctrlProps/ctrlProp1691.xml><?xml version="1.0" encoding="utf-8"?>
<formControlPr xmlns="http://schemas.microsoft.com/office/spreadsheetml/2009/9/main" objectType="CheckBox" fmlaLink="$H$63" lockText="1"/>
</file>

<file path=xl/ctrlProps/ctrlProp1692.xml><?xml version="1.0" encoding="utf-8"?>
<formControlPr xmlns="http://schemas.microsoft.com/office/spreadsheetml/2009/9/main" objectType="CheckBox" fmlaLink="$H$62" lockText="1"/>
</file>

<file path=xl/ctrlProps/ctrlProp1693.xml><?xml version="1.0" encoding="utf-8"?>
<formControlPr xmlns="http://schemas.microsoft.com/office/spreadsheetml/2009/9/main" objectType="CheckBox" fmlaLink="$H$61" lockText="1"/>
</file>

<file path=xl/ctrlProps/ctrlProp1694.xml><?xml version="1.0" encoding="utf-8"?>
<formControlPr xmlns="http://schemas.microsoft.com/office/spreadsheetml/2009/9/main" objectType="CheckBox" fmlaLink="$H$60" lockText="1"/>
</file>

<file path=xl/ctrlProps/ctrlProp1695.xml><?xml version="1.0" encoding="utf-8"?>
<formControlPr xmlns="http://schemas.microsoft.com/office/spreadsheetml/2009/9/main" objectType="CheckBox" fmlaLink="$H$59" lockText="1"/>
</file>

<file path=xl/ctrlProps/ctrlProp1696.xml><?xml version="1.0" encoding="utf-8"?>
<formControlPr xmlns="http://schemas.microsoft.com/office/spreadsheetml/2009/9/main" objectType="CheckBox" fmlaLink="$Y$27" lockText="1"/>
</file>

<file path=xl/ctrlProps/ctrlProp1697.xml><?xml version="1.0" encoding="utf-8"?>
<formControlPr xmlns="http://schemas.microsoft.com/office/spreadsheetml/2009/9/main" objectType="CheckBox" fmlaLink="$Y$28" lockText="1"/>
</file>

<file path=xl/ctrlProps/ctrlProp1698.xml><?xml version="1.0" encoding="utf-8"?>
<formControlPr xmlns="http://schemas.microsoft.com/office/spreadsheetml/2009/9/main" objectType="CheckBox" fmlaLink="$H$30" lockText="1"/>
</file>

<file path=xl/ctrlProps/ctrlProp1699.xml><?xml version="1.0" encoding="utf-8"?>
<formControlPr xmlns="http://schemas.microsoft.com/office/spreadsheetml/2009/9/main" objectType="CheckBox" fmlaLink="$H$31" lockText="1"/>
</file>

<file path=xl/ctrlProps/ctrlProp17.xml><?xml version="1.0" encoding="utf-8"?>
<formControlPr xmlns="http://schemas.microsoft.com/office/spreadsheetml/2009/9/main" objectType="CheckBox" fmlaLink="$H$43" lockText="1"/>
</file>

<file path=xl/ctrlProps/ctrlProp170.xml><?xml version="1.0" encoding="utf-8"?>
<formControlPr xmlns="http://schemas.microsoft.com/office/spreadsheetml/2009/9/main" objectType="CheckBox" fmlaLink="$H$38" lockText="1"/>
</file>

<file path=xl/ctrlProps/ctrlProp1700.xml><?xml version="1.0" encoding="utf-8"?>
<formControlPr xmlns="http://schemas.microsoft.com/office/spreadsheetml/2009/9/main" objectType="CheckBox" fmlaLink="$H$32" lockText="1"/>
</file>

<file path=xl/ctrlProps/ctrlProp1701.xml><?xml version="1.0" encoding="utf-8"?>
<formControlPr xmlns="http://schemas.microsoft.com/office/spreadsheetml/2009/9/main" objectType="CheckBox" fmlaLink="$H$34" lockText="1"/>
</file>

<file path=xl/ctrlProps/ctrlProp1702.xml><?xml version="1.0" encoding="utf-8"?>
<formControlPr xmlns="http://schemas.microsoft.com/office/spreadsheetml/2009/9/main" objectType="CheckBox" fmlaLink="$H$33" lockText="1"/>
</file>

<file path=xl/ctrlProps/ctrlProp1703.xml><?xml version="1.0" encoding="utf-8"?>
<formControlPr xmlns="http://schemas.microsoft.com/office/spreadsheetml/2009/9/main" objectType="CheckBox" fmlaLink="$H$29" lockText="1"/>
</file>

<file path=xl/ctrlProps/ctrlProp1704.xml><?xml version="1.0" encoding="utf-8"?>
<formControlPr xmlns="http://schemas.microsoft.com/office/spreadsheetml/2009/9/main" objectType="Spin" dx="15" fmlaLink="$X$33" inc="5" max="60" min="10" page="10" val="40"/>
</file>

<file path=xl/ctrlProps/ctrlProp1705.xml><?xml version="1.0" encoding="utf-8"?>
<formControlPr xmlns="http://schemas.microsoft.com/office/spreadsheetml/2009/9/main" objectType="CheckBox" fmlaLink="$H$35" lockText="1"/>
</file>

<file path=xl/ctrlProps/ctrlProp1706.xml><?xml version="1.0" encoding="utf-8"?>
<formControlPr xmlns="http://schemas.microsoft.com/office/spreadsheetml/2009/9/main" objectType="CheckBox" fmlaLink="$H$36" lockText="1"/>
</file>

<file path=xl/ctrlProps/ctrlProp1707.xml><?xml version="1.0" encoding="utf-8"?>
<formControlPr xmlns="http://schemas.microsoft.com/office/spreadsheetml/2009/9/main" objectType="CheckBox" fmlaLink="$H$37" lockText="1"/>
</file>

<file path=xl/ctrlProps/ctrlProp1708.xml><?xml version="1.0" encoding="utf-8"?>
<formControlPr xmlns="http://schemas.microsoft.com/office/spreadsheetml/2009/9/main" objectType="CheckBox" fmlaLink="$H$38" lockText="1"/>
</file>

<file path=xl/ctrlProps/ctrlProp1709.xml><?xml version="1.0" encoding="utf-8"?>
<formControlPr xmlns="http://schemas.microsoft.com/office/spreadsheetml/2009/9/main" objectType="CheckBox" fmlaLink="$H$39" lockText="1"/>
</file>

<file path=xl/ctrlProps/ctrlProp171.xml><?xml version="1.0" encoding="utf-8"?>
<formControlPr xmlns="http://schemas.microsoft.com/office/spreadsheetml/2009/9/main" objectType="CheckBox" fmlaLink="$H$39" lockText="1"/>
</file>

<file path=xl/ctrlProps/ctrlProp1710.xml><?xml version="1.0" encoding="utf-8"?>
<formControlPr xmlns="http://schemas.microsoft.com/office/spreadsheetml/2009/9/main" objectType="CheckBox" fmlaLink="$H$40" lockText="1"/>
</file>

<file path=xl/ctrlProps/ctrlProp1711.xml><?xml version="1.0" encoding="utf-8"?>
<formControlPr xmlns="http://schemas.microsoft.com/office/spreadsheetml/2009/9/main" objectType="CheckBox" fmlaLink="$H$41" lockText="1"/>
</file>

<file path=xl/ctrlProps/ctrlProp1712.xml><?xml version="1.0" encoding="utf-8"?>
<formControlPr xmlns="http://schemas.microsoft.com/office/spreadsheetml/2009/9/main" objectType="CheckBox" fmlaLink="$H$42" lockText="1"/>
</file>

<file path=xl/ctrlProps/ctrlProp1713.xml><?xml version="1.0" encoding="utf-8"?>
<formControlPr xmlns="http://schemas.microsoft.com/office/spreadsheetml/2009/9/main" objectType="CheckBox" fmlaLink="$H$43" lockText="1"/>
</file>

<file path=xl/ctrlProps/ctrlProp1714.xml><?xml version="1.0" encoding="utf-8"?>
<formControlPr xmlns="http://schemas.microsoft.com/office/spreadsheetml/2009/9/main" objectType="CheckBox" fmlaLink="$H$44" lockText="1"/>
</file>

<file path=xl/ctrlProps/ctrlProp1715.xml><?xml version="1.0" encoding="utf-8"?>
<formControlPr xmlns="http://schemas.microsoft.com/office/spreadsheetml/2009/9/main" objectType="CheckBox" fmlaLink="$H$45" lockText="1"/>
</file>

<file path=xl/ctrlProps/ctrlProp1716.xml><?xml version="1.0" encoding="utf-8"?>
<formControlPr xmlns="http://schemas.microsoft.com/office/spreadsheetml/2009/9/main" objectType="CheckBox" fmlaLink="$H$46" lockText="1"/>
</file>

<file path=xl/ctrlProps/ctrlProp1717.xml><?xml version="1.0" encoding="utf-8"?>
<formControlPr xmlns="http://schemas.microsoft.com/office/spreadsheetml/2009/9/main" objectType="CheckBox" fmlaLink="$H$47" lockText="1"/>
</file>

<file path=xl/ctrlProps/ctrlProp1718.xml><?xml version="1.0" encoding="utf-8"?>
<formControlPr xmlns="http://schemas.microsoft.com/office/spreadsheetml/2009/9/main" objectType="CheckBox" fmlaLink="$H$48" lockText="1"/>
</file>

<file path=xl/ctrlProps/ctrlProp1719.xml><?xml version="1.0" encoding="utf-8"?>
<formControlPr xmlns="http://schemas.microsoft.com/office/spreadsheetml/2009/9/main" objectType="CheckBox" fmlaLink="$H$49" lockText="1"/>
</file>

<file path=xl/ctrlProps/ctrlProp172.xml><?xml version="1.0" encoding="utf-8"?>
<formControlPr xmlns="http://schemas.microsoft.com/office/spreadsheetml/2009/9/main" objectType="CheckBox" fmlaLink="$H$40" lockText="1"/>
</file>

<file path=xl/ctrlProps/ctrlProp1720.xml><?xml version="1.0" encoding="utf-8"?>
<formControlPr xmlns="http://schemas.microsoft.com/office/spreadsheetml/2009/9/main" objectType="CheckBox" fmlaLink="$H$50" lockText="1"/>
</file>

<file path=xl/ctrlProps/ctrlProp1721.xml><?xml version="1.0" encoding="utf-8"?>
<formControlPr xmlns="http://schemas.microsoft.com/office/spreadsheetml/2009/9/main" objectType="CheckBox" fmlaLink="$H$51" lockText="1"/>
</file>

<file path=xl/ctrlProps/ctrlProp1722.xml><?xml version="1.0" encoding="utf-8"?>
<formControlPr xmlns="http://schemas.microsoft.com/office/spreadsheetml/2009/9/main" objectType="CheckBox" fmlaLink="$H$52" lockText="1"/>
</file>

<file path=xl/ctrlProps/ctrlProp1723.xml><?xml version="1.0" encoding="utf-8"?>
<formControlPr xmlns="http://schemas.microsoft.com/office/spreadsheetml/2009/9/main" objectType="CheckBox" fmlaLink="$H$53" lockText="1"/>
</file>

<file path=xl/ctrlProps/ctrlProp1724.xml><?xml version="1.0" encoding="utf-8"?>
<formControlPr xmlns="http://schemas.microsoft.com/office/spreadsheetml/2009/9/main" objectType="CheckBox" fmlaLink="$H$54" lockText="1"/>
</file>

<file path=xl/ctrlProps/ctrlProp1725.xml><?xml version="1.0" encoding="utf-8"?>
<formControlPr xmlns="http://schemas.microsoft.com/office/spreadsheetml/2009/9/main" objectType="CheckBox" fmlaLink="$H$55" lockText="1"/>
</file>

<file path=xl/ctrlProps/ctrlProp1726.xml><?xml version="1.0" encoding="utf-8"?>
<formControlPr xmlns="http://schemas.microsoft.com/office/spreadsheetml/2009/9/main" objectType="CheckBox" fmlaLink="$H$56" lockText="1"/>
</file>

<file path=xl/ctrlProps/ctrlProp1727.xml><?xml version="1.0" encoding="utf-8"?>
<formControlPr xmlns="http://schemas.microsoft.com/office/spreadsheetml/2009/9/main" objectType="CheckBox" fmlaLink="$H$57" lockText="1"/>
</file>

<file path=xl/ctrlProps/ctrlProp1728.xml><?xml version="1.0" encoding="utf-8"?>
<formControlPr xmlns="http://schemas.microsoft.com/office/spreadsheetml/2009/9/main" objectType="CheckBox" fmlaLink="$H$58" lockText="1"/>
</file>

<file path=xl/ctrlProps/ctrlProp1729.xml><?xml version="1.0" encoding="utf-8"?>
<formControlPr xmlns="http://schemas.microsoft.com/office/spreadsheetml/2009/9/main" objectType="CheckBox" fmlaLink="$H$78" lockText="1"/>
</file>

<file path=xl/ctrlProps/ctrlProp173.xml><?xml version="1.0" encoding="utf-8"?>
<formControlPr xmlns="http://schemas.microsoft.com/office/spreadsheetml/2009/9/main" objectType="CheckBox" fmlaLink="$H$41" lockText="1"/>
</file>

<file path=xl/ctrlProps/ctrlProp1730.xml><?xml version="1.0" encoding="utf-8"?>
<formControlPr xmlns="http://schemas.microsoft.com/office/spreadsheetml/2009/9/main" objectType="CheckBox" fmlaLink="$H$79" lockText="1"/>
</file>

<file path=xl/ctrlProps/ctrlProp1731.xml><?xml version="1.0" encoding="utf-8"?>
<formControlPr xmlns="http://schemas.microsoft.com/office/spreadsheetml/2009/9/main" objectType="CheckBox" fmlaLink="$H$77" lockText="1"/>
</file>

<file path=xl/ctrlProps/ctrlProp1732.xml><?xml version="1.0" encoding="utf-8"?>
<formControlPr xmlns="http://schemas.microsoft.com/office/spreadsheetml/2009/9/main" objectType="CheckBox" fmlaLink="$H$76" lockText="1"/>
</file>

<file path=xl/ctrlProps/ctrlProp1733.xml><?xml version="1.0" encoding="utf-8"?>
<formControlPr xmlns="http://schemas.microsoft.com/office/spreadsheetml/2009/9/main" objectType="CheckBox" fmlaLink="$H$75" lockText="1"/>
</file>

<file path=xl/ctrlProps/ctrlProp1734.xml><?xml version="1.0" encoding="utf-8"?>
<formControlPr xmlns="http://schemas.microsoft.com/office/spreadsheetml/2009/9/main" objectType="CheckBox" fmlaLink="$H$74" lockText="1"/>
</file>

<file path=xl/ctrlProps/ctrlProp1735.xml><?xml version="1.0" encoding="utf-8"?>
<formControlPr xmlns="http://schemas.microsoft.com/office/spreadsheetml/2009/9/main" objectType="CheckBox" fmlaLink="$H$73" lockText="1"/>
</file>

<file path=xl/ctrlProps/ctrlProp1736.xml><?xml version="1.0" encoding="utf-8"?>
<formControlPr xmlns="http://schemas.microsoft.com/office/spreadsheetml/2009/9/main" objectType="CheckBox" fmlaLink="$H$72" lockText="1"/>
</file>

<file path=xl/ctrlProps/ctrlProp1737.xml><?xml version="1.0" encoding="utf-8"?>
<formControlPr xmlns="http://schemas.microsoft.com/office/spreadsheetml/2009/9/main" objectType="CheckBox" fmlaLink="$H$71" lockText="1"/>
</file>

<file path=xl/ctrlProps/ctrlProp1738.xml><?xml version="1.0" encoding="utf-8"?>
<formControlPr xmlns="http://schemas.microsoft.com/office/spreadsheetml/2009/9/main" objectType="CheckBox" fmlaLink="$H$69" lockText="1"/>
</file>

<file path=xl/ctrlProps/ctrlProp1739.xml><?xml version="1.0" encoding="utf-8"?>
<formControlPr xmlns="http://schemas.microsoft.com/office/spreadsheetml/2009/9/main" objectType="CheckBox" fmlaLink="$H$70" lockText="1"/>
</file>

<file path=xl/ctrlProps/ctrlProp174.xml><?xml version="1.0" encoding="utf-8"?>
<formControlPr xmlns="http://schemas.microsoft.com/office/spreadsheetml/2009/9/main" objectType="CheckBox" fmlaLink="$H$42" lockText="1"/>
</file>

<file path=xl/ctrlProps/ctrlProp1740.xml><?xml version="1.0" encoding="utf-8"?>
<formControlPr xmlns="http://schemas.microsoft.com/office/spreadsheetml/2009/9/main" objectType="CheckBox" fmlaLink="$H$68" lockText="1"/>
</file>

<file path=xl/ctrlProps/ctrlProp1741.xml><?xml version="1.0" encoding="utf-8"?>
<formControlPr xmlns="http://schemas.microsoft.com/office/spreadsheetml/2009/9/main" objectType="CheckBox" fmlaLink="$H$67" lockText="1"/>
</file>

<file path=xl/ctrlProps/ctrlProp1742.xml><?xml version="1.0" encoding="utf-8"?>
<formControlPr xmlns="http://schemas.microsoft.com/office/spreadsheetml/2009/9/main" objectType="CheckBox" fmlaLink="$H$66" lockText="1"/>
</file>

<file path=xl/ctrlProps/ctrlProp1743.xml><?xml version="1.0" encoding="utf-8"?>
<formControlPr xmlns="http://schemas.microsoft.com/office/spreadsheetml/2009/9/main" objectType="CheckBox" fmlaLink="$H$65" lockText="1"/>
</file>

<file path=xl/ctrlProps/ctrlProp1744.xml><?xml version="1.0" encoding="utf-8"?>
<formControlPr xmlns="http://schemas.microsoft.com/office/spreadsheetml/2009/9/main" objectType="CheckBox" fmlaLink="$H$64" lockText="1"/>
</file>

<file path=xl/ctrlProps/ctrlProp1745.xml><?xml version="1.0" encoding="utf-8"?>
<formControlPr xmlns="http://schemas.microsoft.com/office/spreadsheetml/2009/9/main" objectType="CheckBox" fmlaLink="$H$63" lockText="1"/>
</file>

<file path=xl/ctrlProps/ctrlProp1746.xml><?xml version="1.0" encoding="utf-8"?>
<formControlPr xmlns="http://schemas.microsoft.com/office/spreadsheetml/2009/9/main" objectType="CheckBox" fmlaLink="$H$62" lockText="1"/>
</file>

<file path=xl/ctrlProps/ctrlProp1747.xml><?xml version="1.0" encoding="utf-8"?>
<formControlPr xmlns="http://schemas.microsoft.com/office/spreadsheetml/2009/9/main" objectType="CheckBox" fmlaLink="$H$61" lockText="1"/>
</file>

<file path=xl/ctrlProps/ctrlProp1748.xml><?xml version="1.0" encoding="utf-8"?>
<formControlPr xmlns="http://schemas.microsoft.com/office/spreadsheetml/2009/9/main" objectType="CheckBox" fmlaLink="$H$60" lockText="1"/>
</file>

<file path=xl/ctrlProps/ctrlProp1749.xml><?xml version="1.0" encoding="utf-8"?>
<formControlPr xmlns="http://schemas.microsoft.com/office/spreadsheetml/2009/9/main" objectType="CheckBox" fmlaLink="$H$59" lockText="1"/>
</file>

<file path=xl/ctrlProps/ctrlProp175.xml><?xml version="1.0" encoding="utf-8"?>
<formControlPr xmlns="http://schemas.microsoft.com/office/spreadsheetml/2009/9/main" objectType="CheckBox" fmlaLink="$H$43" lockText="1"/>
</file>

<file path=xl/ctrlProps/ctrlProp1750.xml><?xml version="1.0" encoding="utf-8"?>
<formControlPr xmlns="http://schemas.microsoft.com/office/spreadsheetml/2009/9/main" objectType="CheckBox" fmlaLink="$H$30" lockText="1"/>
</file>

<file path=xl/ctrlProps/ctrlProp1751.xml><?xml version="1.0" encoding="utf-8"?>
<formControlPr xmlns="http://schemas.microsoft.com/office/spreadsheetml/2009/9/main" objectType="CheckBox" fmlaLink="$H$31" lockText="1"/>
</file>

<file path=xl/ctrlProps/ctrlProp1752.xml><?xml version="1.0" encoding="utf-8"?>
<formControlPr xmlns="http://schemas.microsoft.com/office/spreadsheetml/2009/9/main" objectType="CheckBox" fmlaLink="$H$32" lockText="1"/>
</file>

<file path=xl/ctrlProps/ctrlProp1753.xml><?xml version="1.0" encoding="utf-8"?>
<formControlPr xmlns="http://schemas.microsoft.com/office/spreadsheetml/2009/9/main" objectType="CheckBox" fmlaLink="$H$34" lockText="1"/>
</file>

<file path=xl/ctrlProps/ctrlProp1754.xml><?xml version="1.0" encoding="utf-8"?>
<formControlPr xmlns="http://schemas.microsoft.com/office/spreadsheetml/2009/9/main" objectType="CheckBox" fmlaLink="$H$33" lockText="1"/>
</file>

<file path=xl/ctrlProps/ctrlProp1755.xml><?xml version="1.0" encoding="utf-8"?>
<formControlPr xmlns="http://schemas.microsoft.com/office/spreadsheetml/2009/9/main" objectType="CheckBox" fmlaLink="$H$29" lockText="1"/>
</file>

<file path=xl/ctrlProps/ctrlProp1756.xml><?xml version="1.0" encoding="utf-8"?>
<formControlPr xmlns="http://schemas.microsoft.com/office/spreadsheetml/2009/9/main" objectType="Spin" dx="15" fmlaLink="$X$33" inc="5" max="100" min="10" page="10" val="40"/>
</file>

<file path=xl/ctrlProps/ctrlProp1757.xml><?xml version="1.0" encoding="utf-8"?>
<formControlPr xmlns="http://schemas.microsoft.com/office/spreadsheetml/2009/9/main" objectType="CheckBox" fmlaLink="$H$35" lockText="1"/>
</file>

<file path=xl/ctrlProps/ctrlProp1758.xml><?xml version="1.0" encoding="utf-8"?>
<formControlPr xmlns="http://schemas.microsoft.com/office/spreadsheetml/2009/9/main" objectType="CheckBox" fmlaLink="$H$36" lockText="1"/>
</file>

<file path=xl/ctrlProps/ctrlProp1759.xml><?xml version="1.0" encoding="utf-8"?>
<formControlPr xmlns="http://schemas.microsoft.com/office/spreadsheetml/2009/9/main" objectType="CheckBox" fmlaLink="$H$37" lockText="1"/>
</file>

<file path=xl/ctrlProps/ctrlProp176.xml><?xml version="1.0" encoding="utf-8"?>
<formControlPr xmlns="http://schemas.microsoft.com/office/spreadsheetml/2009/9/main" objectType="CheckBox" fmlaLink="$H$44" lockText="1"/>
</file>

<file path=xl/ctrlProps/ctrlProp1760.xml><?xml version="1.0" encoding="utf-8"?>
<formControlPr xmlns="http://schemas.microsoft.com/office/spreadsheetml/2009/9/main" objectType="CheckBox" fmlaLink="$H$38" lockText="1"/>
</file>

<file path=xl/ctrlProps/ctrlProp1761.xml><?xml version="1.0" encoding="utf-8"?>
<formControlPr xmlns="http://schemas.microsoft.com/office/spreadsheetml/2009/9/main" objectType="CheckBox" fmlaLink="$H$39" lockText="1"/>
</file>

<file path=xl/ctrlProps/ctrlProp1762.xml><?xml version="1.0" encoding="utf-8"?>
<formControlPr xmlns="http://schemas.microsoft.com/office/spreadsheetml/2009/9/main" objectType="CheckBox" fmlaLink="$H$40" lockText="1"/>
</file>

<file path=xl/ctrlProps/ctrlProp1763.xml><?xml version="1.0" encoding="utf-8"?>
<formControlPr xmlns="http://schemas.microsoft.com/office/spreadsheetml/2009/9/main" objectType="CheckBox" fmlaLink="$H$41" lockText="1"/>
</file>

<file path=xl/ctrlProps/ctrlProp1764.xml><?xml version="1.0" encoding="utf-8"?>
<formControlPr xmlns="http://schemas.microsoft.com/office/spreadsheetml/2009/9/main" objectType="CheckBox" fmlaLink="$H$42" lockText="1"/>
</file>

<file path=xl/ctrlProps/ctrlProp1765.xml><?xml version="1.0" encoding="utf-8"?>
<formControlPr xmlns="http://schemas.microsoft.com/office/spreadsheetml/2009/9/main" objectType="CheckBox" fmlaLink="$H$43" lockText="1"/>
</file>

<file path=xl/ctrlProps/ctrlProp1766.xml><?xml version="1.0" encoding="utf-8"?>
<formControlPr xmlns="http://schemas.microsoft.com/office/spreadsheetml/2009/9/main" objectType="CheckBox" fmlaLink="$H$44" lockText="1"/>
</file>

<file path=xl/ctrlProps/ctrlProp1767.xml><?xml version="1.0" encoding="utf-8"?>
<formControlPr xmlns="http://schemas.microsoft.com/office/spreadsheetml/2009/9/main" objectType="CheckBox" fmlaLink="$H$45" lockText="1"/>
</file>

<file path=xl/ctrlProps/ctrlProp1768.xml><?xml version="1.0" encoding="utf-8"?>
<formControlPr xmlns="http://schemas.microsoft.com/office/spreadsheetml/2009/9/main" objectType="CheckBox" fmlaLink="$H$46" lockText="1"/>
</file>

<file path=xl/ctrlProps/ctrlProp1769.xml><?xml version="1.0" encoding="utf-8"?>
<formControlPr xmlns="http://schemas.microsoft.com/office/spreadsheetml/2009/9/main" objectType="CheckBox" fmlaLink="$H$47" lockText="1"/>
</file>

<file path=xl/ctrlProps/ctrlProp177.xml><?xml version="1.0" encoding="utf-8"?>
<formControlPr xmlns="http://schemas.microsoft.com/office/spreadsheetml/2009/9/main" objectType="CheckBox" fmlaLink="$H$45" lockText="1"/>
</file>

<file path=xl/ctrlProps/ctrlProp1770.xml><?xml version="1.0" encoding="utf-8"?>
<formControlPr xmlns="http://schemas.microsoft.com/office/spreadsheetml/2009/9/main" objectType="CheckBox" fmlaLink="$H$48" lockText="1"/>
</file>

<file path=xl/ctrlProps/ctrlProp1771.xml><?xml version="1.0" encoding="utf-8"?>
<formControlPr xmlns="http://schemas.microsoft.com/office/spreadsheetml/2009/9/main" objectType="CheckBox" fmlaLink="$H$49" lockText="1"/>
</file>

<file path=xl/ctrlProps/ctrlProp1772.xml><?xml version="1.0" encoding="utf-8"?>
<formControlPr xmlns="http://schemas.microsoft.com/office/spreadsheetml/2009/9/main" objectType="CheckBox" fmlaLink="$H$50" lockText="1"/>
</file>

<file path=xl/ctrlProps/ctrlProp1773.xml><?xml version="1.0" encoding="utf-8"?>
<formControlPr xmlns="http://schemas.microsoft.com/office/spreadsheetml/2009/9/main" objectType="CheckBox" fmlaLink="$H$51" lockText="1"/>
</file>

<file path=xl/ctrlProps/ctrlProp1774.xml><?xml version="1.0" encoding="utf-8"?>
<formControlPr xmlns="http://schemas.microsoft.com/office/spreadsheetml/2009/9/main" objectType="CheckBox" fmlaLink="$H$52" lockText="1"/>
</file>

<file path=xl/ctrlProps/ctrlProp1775.xml><?xml version="1.0" encoding="utf-8"?>
<formControlPr xmlns="http://schemas.microsoft.com/office/spreadsheetml/2009/9/main" objectType="CheckBox" fmlaLink="$H$53" lockText="1"/>
</file>

<file path=xl/ctrlProps/ctrlProp1776.xml><?xml version="1.0" encoding="utf-8"?>
<formControlPr xmlns="http://schemas.microsoft.com/office/spreadsheetml/2009/9/main" objectType="CheckBox" fmlaLink="$H$54" lockText="1"/>
</file>

<file path=xl/ctrlProps/ctrlProp1777.xml><?xml version="1.0" encoding="utf-8"?>
<formControlPr xmlns="http://schemas.microsoft.com/office/spreadsheetml/2009/9/main" objectType="CheckBox" fmlaLink="$H$55" lockText="1"/>
</file>

<file path=xl/ctrlProps/ctrlProp1778.xml><?xml version="1.0" encoding="utf-8"?>
<formControlPr xmlns="http://schemas.microsoft.com/office/spreadsheetml/2009/9/main" objectType="CheckBox" fmlaLink="$H$56" lockText="1"/>
</file>

<file path=xl/ctrlProps/ctrlProp1779.xml><?xml version="1.0" encoding="utf-8"?>
<formControlPr xmlns="http://schemas.microsoft.com/office/spreadsheetml/2009/9/main" objectType="CheckBox" fmlaLink="$H$57" lockText="1"/>
</file>

<file path=xl/ctrlProps/ctrlProp178.xml><?xml version="1.0" encoding="utf-8"?>
<formControlPr xmlns="http://schemas.microsoft.com/office/spreadsheetml/2009/9/main" objectType="CheckBox" fmlaLink="$H$46" lockText="1"/>
</file>

<file path=xl/ctrlProps/ctrlProp1780.xml><?xml version="1.0" encoding="utf-8"?>
<formControlPr xmlns="http://schemas.microsoft.com/office/spreadsheetml/2009/9/main" objectType="CheckBox" fmlaLink="$H$58" lockText="1"/>
</file>

<file path=xl/ctrlProps/ctrlProp1781.xml><?xml version="1.0" encoding="utf-8"?>
<formControlPr xmlns="http://schemas.microsoft.com/office/spreadsheetml/2009/9/main" objectType="CheckBox" fmlaLink="$H$78" lockText="1"/>
</file>

<file path=xl/ctrlProps/ctrlProp1782.xml><?xml version="1.0" encoding="utf-8"?>
<formControlPr xmlns="http://schemas.microsoft.com/office/spreadsheetml/2009/9/main" objectType="CheckBox" fmlaLink="$H$79" lockText="1"/>
</file>

<file path=xl/ctrlProps/ctrlProp1783.xml><?xml version="1.0" encoding="utf-8"?>
<formControlPr xmlns="http://schemas.microsoft.com/office/spreadsheetml/2009/9/main" objectType="CheckBox" fmlaLink="$H$77" lockText="1"/>
</file>

<file path=xl/ctrlProps/ctrlProp1784.xml><?xml version="1.0" encoding="utf-8"?>
<formControlPr xmlns="http://schemas.microsoft.com/office/spreadsheetml/2009/9/main" objectType="CheckBox" fmlaLink="$H$76" lockText="1"/>
</file>

<file path=xl/ctrlProps/ctrlProp1785.xml><?xml version="1.0" encoding="utf-8"?>
<formControlPr xmlns="http://schemas.microsoft.com/office/spreadsheetml/2009/9/main" objectType="CheckBox" fmlaLink="$H$75" lockText="1"/>
</file>

<file path=xl/ctrlProps/ctrlProp1786.xml><?xml version="1.0" encoding="utf-8"?>
<formControlPr xmlns="http://schemas.microsoft.com/office/spreadsheetml/2009/9/main" objectType="CheckBox" fmlaLink="$H$74" lockText="1"/>
</file>

<file path=xl/ctrlProps/ctrlProp1787.xml><?xml version="1.0" encoding="utf-8"?>
<formControlPr xmlns="http://schemas.microsoft.com/office/spreadsheetml/2009/9/main" objectType="CheckBox" fmlaLink="$H$73" lockText="1"/>
</file>

<file path=xl/ctrlProps/ctrlProp1788.xml><?xml version="1.0" encoding="utf-8"?>
<formControlPr xmlns="http://schemas.microsoft.com/office/spreadsheetml/2009/9/main" objectType="CheckBox" fmlaLink="$H$72" lockText="1"/>
</file>

<file path=xl/ctrlProps/ctrlProp1789.xml><?xml version="1.0" encoding="utf-8"?>
<formControlPr xmlns="http://schemas.microsoft.com/office/spreadsheetml/2009/9/main" objectType="CheckBox" fmlaLink="$H$71" lockText="1"/>
</file>

<file path=xl/ctrlProps/ctrlProp179.xml><?xml version="1.0" encoding="utf-8"?>
<formControlPr xmlns="http://schemas.microsoft.com/office/spreadsheetml/2009/9/main" objectType="CheckBox" fmlaLink="$H$47" lockText="1"/>
</file>

<file path=xl/ctrlProps/ctrlProp1790.xml><?xml version="1.0" encoding="utf-8"?>
<formControlPr xmlns="http://schemas.microsoft.com/office/spreadsheetml/2009/9/main" objectType="CheckBox" fmlaLink="$H$69" lockText="1"/>
</file>

<file path=xl/ctrlProps/ctrlProp1791.xml><?xml version="1.0" encoding="utf-8"?>
<formControlPr xmlns="http://schemas.microsoft.com/office/spreadsheetml/2009/9/main" objectType="CheckBox" fmlaLink="$H$70" lockText="1"/>
</file>

<file path=xl/ctrlProps/ctrlProp1792.xml><?xml version="1.0" encoding="utf-8"?>
<formControlPr xmlns="http://schemas.microsoft.com/office/spreadsheetml/2009/9/main" objectType="CheckBox" fmlaLink="$H$68" lockText="1"/>
</file>

<file path=xl/ctrlProps/ctrlProp1793.xml><?xml version="1.0" encoding="utf-8"?>
<formControlPr xmlns="http://schemas.microsoft.com/office/spreadsheetml/2009/9/main" objectType="CheckBox" fmlaLink="$H$67" lockText="1"/>
</file>

<file path=xl/ctrlProps/ctrlProp1794.xml><?xml version="1.0" encoding="utf-8"?>
<formControlPr xmlns="http://schemas.microsoft.com/office/spreadsheetml/2009/9/main" objectType="CheckBox" fmlaLink="$H$66" lockText="1"/>
</file>

<file path=xl/ctrlProps/ctrlProp1795.xml><?xml version="1.0" encoding="utf-8"?>
<formControlPr xmlns="http://schemas.microsoft.com/office/spreadsheetml/2009/9/main" objectType="CheckBox" fmlaLink="$H$65" lockText="1"/>
</file>

<file path=xl/ctrlProps/ctrlProp1796.xml><?xml version="1.0" encoding="utf-8"?>
<formControlPr xmlns="http://schemas.microsoft.com/office/spreadsheetml/2009/9/main" objectType="CheckBox" fmlaLink="$H$64" lockText="1"/>
</file>

<file path=xl/ctrlProps/ctrlProp1797.xml><?xml version="1.0" encoding="utf-8"?>
<formControlPr xmlns="http://schemas.microsoft.com/office/spreadsheetml/2009/9/main" objectType="CheckBox" fmlaLink="$H$63" lockText="1"/>
</file>

<file path=xl/ctrlProps/ctrlProp1798.xml><?xml version="1.0" encoding="utf-8"?>
<formControlPr xmlns="http://schemas.microsoft.com/office/spreadsheetml/2009/9/main" objectType="CheckBox" fmlaLink="$H$62" lockText="1"/>
</file>

<file path=xl/ctrlProps/ctrlProp1799.xml><?xml version="1.0" encoding="utf-8"?>
<formControlPr xmlns="http://schemas.microsoft.com/office/spreadsheetml/2009/9/main" objectType="CheckBox" fmlaLink="$H$61" lockText="1"/>
</file>

<file path=xl/ctrlProps/ctrlProp18.xml><?xml version="1.0" encoding="utf-8"?>
<formControlPr xmlns="http://schemas.microsoft.com/office/spreadsheetml/2009/9/main" objectType="CheckBox" fmlaLink="$H$44" lockText="1"/>
</file>

<file path=xl/ctrlProps/ctrlProp180.xml><?xml version="1.0" encoding="utf-8"?>
<formControlPr xmlns="http://schemas.microsoft.com/office/spreadsheetml/2009/9/main" objectType="CheckBox" fmlaLink="$H$48" lockText="1"/>
</file>

<file path=xl/ctrlProps/ctrlProp1800.xml><?xml version="1.0" encoding="utf-8"?>
<formControlPr xmlns="http://schemas.microsoft.com/office/spreadsheetml/2009/9/main" objectType="CheckBox" fmlaLink="$H$60" lockText="1"/>
</file>

<file path=xl/ctrlProps/ctrlProp1801.xml><?xml version="1.0" encoding="utf-8"?>
<formControlPr xmlns="http://schemas.microsoft.com/office/spreadsheetml/2009/9/main" objectType="CheckBox" fmlaLink="$H$59" lockText="1"/>
</file>

<file path=xl/ctrlProps/ctrlProp1802.xml><?xml version="1.0" encoding="utf-8"?>
<formControlPr xmlns="http://schemas.microsoft.com/office/spreadsheetml/2009/9/main" objectType="CheckBox" fmlaLink="$Y$27" lockText="1"/>
</file>

<file path=xl/ctrlProps/ctrlProp1803.xml><?xml version="1.0" encoding="utf-8"?>
<formControlPr xmlns="http://schemas.microsoft.com/office/spreadsheetml/2009/9/main" objectType="CheckBox" fmlaLink="$Y$28" lockText="1"/>
</file>

<file path=xl/ctrlProps/ctrlProp1804.xml><?xml version="1.0" encoding="utf-8"?>
<formControlPr xmlns="http://schemas.microsoft.com/office/spreadsheetml/2009/9/main" objectType="CheckBox" fmlaLink="$H$30" lockText="1"/>
</file>

<file path=xl/ctrlProps/ctrlProp1805.xml><?xml version="1.0" encoding="utf-8"?>
<formControlPr xmlns="http://schemas.microsoft.com/office/spreadsheetml/2009/9/main" objectType="CheckBox" fmlaLink="$H$31" lockText="1"/>
</file>

<file path=xl/ctrlProps/ctrlProp1806.xml><?xml version="1.0" encoding="utf-8"?>
<formControlPr xmlns="http://schemas.microsoft.com/office/spreadsheetml/2009/9/main" objectType="CheckBox" fmlaLink="$H$32" lockText="1"/>
</file>

<file path=xl/ctrlProps/ctrlProp1807.xml><?xml version="1.0" encoding="utf-8"?>
<formControlPr xmlns="http://schemas.microsoft.com/office/spreadsheetml/2009/9/main" objectType="CheckBox" fmlaLink="$H$34" lockText="1"/>
</file>

<file path=xl/ctrlProps/ctrlProp1808.xml><?xml version="1.0" encoding="utf-8"?>
<formControlPr xmlns="http://schemas.microsoft.com/office/spreadsheetml/2009/9/main" objectType="CheckBox" fmlaLink="$H$33" lockText="1"/>
</file>

<file path=xl/ctrlProps/ctrlProp1809.xml><?xml version="1.0" encoding="utf-8"?>
<formControlPr xmlns="http://schemas.microsoft.com/office/spreadsheetml/2009/9/main" objectType="CheckBox" fmlaLink="$H$29" lockText="1"/>
</file>

<file path=xl/ctrlProps/ctrlProp181.xml><?xml version="1.0" encoding="utf-8"?>
<formControlPr xmlns="http://schemas.microsoft.com/office/spreadsheetml/2009/9/main" objectType="CheckBox" fmlaLink="$H$49" lockText="1"/>
</file>

<file path=xl/ctrlProps/ctrlProp1810.xml><?xml version="1.0" encoding="utf-8"?>
<formControlPr xmlns="http://schemas.microsoft.com/office/spreadsheetml/2009/9/main" objectType="Spin" dx="15" fmlaLink="$X$33" inc="5" max="60" min="10" page="10" val="40"/>
</file>

<file path=xl/ctrlProps/ctrlProp1811.xml><?xml version="1.0" encoding="utf-8"?>
<formControlPr xmlns="http://schemas.microsoft.com/office/spreadsheetml/2009/9/main" objectType="CheckBox" fmlaLink="$H$35" lockText="1"/>
</file>

<file path=xl/ctrlProps/ctrlProp1812.xml><?xml version="1.0" encoding="utf-8"?>
<formControlPr xmlns="http://schemas.microsoft.com/office/spreadsheetml/2009/9/main" objectType="CheckBox" fmlaLink="$H$36" lockText="1"/>
</file>

<file path=xl/ctrlProps/ctrlProp1813.xml><?xml version="1.0" encoding="utf-8"?>
<formControlPr xmlns="http://schemas.microsoft.com/office/spreadsheetml/2009/9/main" objectType="CheckBox" fmlaLink="$H$37" lockText="1"/>
</file>

<file path=xl/ctrlProps/ctrlProp1814.xml><?xml version="1.0" encoding="utf-8"?>
<formControlPr xmlns="http://schemas.microsoft.com/office/spreadsheetml/2009/9/main" objectType="CheckBox" fmlaLink="$H$38" lockText="1"/>
</file>

<file path=xl/ctrlProps/ctrlProp1815.xml><?xml version="1.0" encoding="utf-8"?>
<formControlPr xmlns="http://schemas.microsoft.com/office/spreadsheetml/2009/9/main" objectType="CheckBox" fmlaLink="$H$39" lockText="1"/>
</file>

<file path=xl/ctrlProps/ctrlProp1816.xml><?xml version="1.0" encoding="utf-8"?>
<formControlPr xmlns="http://schemas.microsoft.com/office/spreadsheetml/2009/9/main" objectType="CheckBox" fmlaLink="$H$40" lockText="1"/>
</file>

<file path=xl/ctrlProps/ctrlProp1817.xml><?xml version="1.0" encoding="utf-8"?>
<formControlPr xmlns="http://schemas.microsoft.com/office/spreadsheetml/2009/9/main" objectType="CheckBox" fmlaLink="$H$41" lockText="1"/>
</file>

<file path=xl/ctrlProps/ctrlProp1818.xml><?xml version="1.0" encoding="utf-8"?>
<formControlPr xmlns="http://schemas.microsoft.com/office/spreadsheetml/2009/9/main" objectType="CheckBox" fmlaLink="$H$42" lockText="1"/>
</file>

<file path=xl/ctrlProps/ctrlProp1819.xml><?xml version="1.0" encoding="utf-8"?>
<formControlPr xmlns="http://schemas.microsoft.com/office/spreadsheetml/2009/9/main" objectType="CheckBox" fmlaLink="$H$43" lockText="1"/>
</file>

<file path=xl/ctrlProps/ctrlProp182.xml><?xml version="1.0" encoding="utf-8"?>
<formControlPr xmlns="http://schemas.microsoft.com/office/spreadsheetml/2009/9/main" objectType="CheckBox" fmlaLink="$H$50" lockText="1"/>
</file>

<file path=xl/ctrlProps/ctrlProp1820.xml><?xml version="1.0" encoding="utf-8"?>
<formControlPr xmlns="http://schemas.microsoft.com/office/spreadsheetml/2009/9/main" objectType="CheckBox" fmlaLink="$H$44" lockText="1"/>
</file>

<file path=xl/ctrlProps/ctrlProp1821.xml><?xml version="1.0" encoding="utf-8"?>
<formControlPr xmlns="http://schemas.microsoft.com/office/spreadsheetml/2009/9/main" objectType="CheckBox" fmlaLink="$H$45" lockText="1"/>
</file>

<file path=xl/ctrlProps/ctrlProp1822.xml><?xml version="1.0" encoding="utf-8"?>
<formControlPr xmlns="http://schemas.microsoft.com/office/spreadsheetml/2009/9/main" objectType="CheckBox" fmlaLink="$H$46" lockText="1"/>
</file>

<file path=xl/ctrlProps/ctrlProp1823.xml><?xml version="1.0" encoding="utf-8"?>
<formControlPr xmlns="http://schemas.microsoft.com/office/spreadsheetml/2009/9/main" objectType="CheckBox" fmlaLink="$H$47" lockText="1"/>
</file>

<file path=xl/ctrlProps/ctrlProp1824.xml><?xml version="1.0" encoding="utf-8"?>
<formControlPr xmlns="http://schemas.microsoft.com/office/spreadsheetml/2009/9/main" objectType="CheckBox" fmlaLink="$H$48" lockText="1"/>
</file>

<file path=xl/ctrlProps/ctrlProp1825.xml><?xml version="1.0" encoding="utf-8"?>
<formControlPr xmlns="http://schemas.microsoft.com/office/spreadsheetml/2009/9/main" objectType="CheckBox" fmlaLink="$H$49" lockText="1"/>
</file>

<file path=xl/ctrlProps/ctrlProp1826.xml><?xml version="1.0" encoding="utf-8"?>
<formControlPr xmlns="http://schemas.microsoft.com/office/spreadsheetml/2009/9/main" objectType="CheckBox" fmlaLink="$H$50" lockText="1"/>
</file>

<file path=xl/ctrlProps/ctrlProp1827.xml><?xml version="1.0" encoding="utf-8"?>
<formControlPr xmlns="http://schemas.microsoft.com/office/spreadsheetml/2009/9/main" objectType="CheckBox" fmlaLink="$H$51" lockText="1"/>
</file>

<file path=xl/ctrlProps/ctrlProp1828.xml><?xml version="1.0" encoding="utf-8"?>
<formControlPr xmlns="http://schemas.microsoft.com/office/spreadsheetml/2009/9/main" objectType="CheckBox" fmlaLink="$H$52" lockText="1"/>
</file>

<file path=xl/ctrlProps/ctrlProp1829.xml><?xml version="1.0" encoding="utf-8"?>
<formControlPr xmlns="http://schemas.microsoft.com/office/spreadsheetml/2009/9/main" objectType="CheckBox" fmlaLink="$H$53" lockText="1"/>
</file>

<file path=xl/ctrlProps/ctrlProp183.xml><?xml version="1.0" encoding="utf-8"?>
<formControlPr xmlns="http://schemas.microsoft.com/office/spreadsheetml/2009/9/main" objectType="CheckBox" fmlaLink="$H$51" lockText="1"/>
</file>

<file path=xl/ctrlProps/ctrlProp1830.xml><?xml version="1.0" encoding="utf-8"?>
<formControlPr xmlns="http://schemas.microsoft.com/office/spreadsheetml/2009/9/main" objectType="CheckBox" fmlaLink="$H$54" lockText="1"/>
</file>

<file path=xl/ctrlProps/ctrlProp1831.xml><?xml version="1.0" encoding="utf-8"?>
<formControlPr xmlns="http://schemas.microsoft.com/office/spreadsheetml/2009/9/main" objectType="CheckBox" fmlaLink="$H$55" lockText="1"/>
</file>

<file path=xl/ctrlProps/ctrlProp1832.xml><?xml version="1.0" encoding="utf-8"?>
<formControlPr xmlns="http://schemas.microsoft.com/office/spreadsheetml/2009/9/main" objectType="CheckBox" fmlaLink="$H$56" lockText="1"/>
</file>

<file path=xl/ctrlProps/ctrlProp1833.xml><?xml version="1.0" encoding="utf-8"?>
<formControlPr xmlns="http://schemas.microsoft.com/office/spreadsheetml/2009/9/main" objectType="CheckBox" fmlaLink="$H$57" lockText="1"/>
</file>

<file path=xl/ctrlProps/ctrlProp1834.xml><?xml version="1.0" encoding="utf-8"?>
<formControlPr xmlns="http://schemas.microsoft.com/office/spreadsheetml/2009/9/main" objectType="CheckBox" fmlaLink="$H$58" lockText="1"/>
</file>

<file path=xl/ctrlProps/ctrlProp1835.xml><?xml version="1.0" encoding="utf-8"?>
<formControlPr xmlns="http://schemas.microsoft.com/office/spreadsheetml/2009/9/main" objectType="CheckBox" fmlaLink="$H$78" lockText="1"/>
</file>

<file path=xl/ctrlProps/ctrlProp1836.xml><?xml version="1.0" encoding="utf-8"?>
<formControlPr xmlns="http://schemas.microsoft.com/office/spreadsheetml/2009/9/main" objectType="CheckBox" fmlaLink="$H$79" lockText="1"/>
</file>

<file path=xl/ctrlProps/ctrlProp1837.xml><?xml version="1.0" encoding="utf-8"?>
<formControlPr xmlns="http://schemas.microsoft.com/office/spreadsheetml/2009/9/main" objectType="CheckBox" fmlaLink="$H$77" lockText="1"/>
</file>

<file path=xl/ctrlProps/ctrlProp1838.xml><?xml version="1.0" encoding="utf-8"?>
<formControlPr xmlns="http://schemas.microsoft.com/office/spreadsheetml/2009/9/main" objectType="CheckBox" fmlaLink="$H$76" lockText="1"/>
</file>

<file path=xl/ctrlProps/ctrlProp1839.xml><?xml version="1.0" encoding="utf-8"?>
<formControlPr xmlns="http://schemas.microsoft.com/office/spreadsheetml/2009/9/main" objectType="CheckBox" fmlaLink="$H$75" lockText="1"/>
</file>

<file path=xl/ctrlProps/ctrlProp184.xml><?xml version="1.0" encoding="utf-8"?>
<formControlPr xmlns="http://schemas.microsoft.com/office/spreadsheetml/2009/9/main" objectType="CheckBox" fmlaLink="$H$52" lockText="1"/>
</file>

<file path=xl/ctrlProps/ctrlProp1840.xml><?xml version="1.0" encoding="utf-8"?>
<formControlPr xmlns="http://schemas.microsoft.com/office/spreadsheetml/2009/9/main" objectType="CheckBox" fmlaLink="$H$74" lockText="1"/>
</file>

<file path=xl/ctrlProps/ctrlProp1841.xml><?xml version="1.0" encoding="utf-8"?>
<formControlPr xmlns="http://schemas.microsoft.com/office/spreadsheetml/2009/9/main" objectType="CheckBox" fmlaLink="$H$73" lockText="1"/>
</file>

<file path=xl/ctrlProps/ctrlProp1842.xml><?xml version="1.0" encoding="utf-8"?>
<formControlPr xmlns="http://schemas.microsoft.com/office/spreadsheetml/2009/9/main" objectType="CheckBox" fmlaLink="$H$72" lockText="1"/>
</file>

<file path=xl/ctrlProps/ctrlProp1843.xml><?xml version="1.0" encoding="utf-8"?>
<formControlPr xmlns="http://schemas.microsoft.com/office/spreadsheetml/2009/9/main" objectType="CheckBox" fmlaLink="$H$71" lockText="1"/>
</file>

<file path=xl/ctrlProps/ctrlProp1844.xml><?xml version="1.0" encoding="utf-8"?>
<formControlPr xmlns="http://schemas.microsoft.com/office/spreadsheetml/2009/9/main" objectType="CheckBox" fmlaLink="$H$69" lockText="1"/>
</file>

<file path=xl/ctrlProps/ctrlProp1845.xml><?xml version="1.0" encoding="utf-8"?>
<formControlPr xmlns="http://schemas.microsoft.com/office/spreadsheetml/2009/9/main" objectType="CheckBox" fmlaLink="$H$70" lockText="1"/>
</file>

<file path=xl/ctrlProps/ctrlProp1846.xml><?xml version="1.0" encoding="utf-8"?>
<formControlPr xmlns="http://schemas.microsoft.com/office/spreadsheetml/2009/9/main" objectType="CheckBox" fmlaLink="$H$68" lockText="1"/>
</file>

<file path=xl/ctrlProps/ctrlProp1847.xml><?xml version="1.0" encoding="utf-8"?>
<formControlPr xmlns="http://schemas.microsoft.com/office/spreadsheetml/2009/9/main" objectType="CheckBox" fmlaLink="$H$67" lockText="1"/>
</file>

<file path=xl/ctrlProps/ctrlProp1848.xml><?xml version="1.0" encoding="utf-8"?>
<formControlPr xmlns="http://schemas.microsoft.com/office/spreadsheetml/2009/9/main" objectType="CheckBox" fmlaLink="$H$66" lockText="1"/>
</file>

<file path=xl/ctrlProps/ctrlProp1849.xml><?xml version="1.0" encoding="utf-8"?>
<formControlPr xmlns="http://schemas.microsoft.com/office/spreadsheetml/2009/9/main" objectType="CheckBox" fmlaLink="$H$65" lockText="1"/>
</file>

<file path=xl/ctrlProps/ctrlProp185.xml><?xml version="1.0" encoding="utf-8"?>
<formControlPr xmlns="http://schemas.microsoft.com/office/spreadsheetml/2009/9/main" objectType="CheckBox" fmlaLink="$H$53" lockText="1"/>
</file>

<file path=xl/ctrlProps/ctrlProp1850.xml><?xml version="1.0" encoding="utf-8"?>
<formControlPr xmlns="http://schemas.microsoft.com/office/spreadsheetml/2009/9/main" objectType="CheckBox" fmlaLink="$H$64" lockText="1"/>
</file>

<file path=xl/ctrlProps/ctrlProp1851.xml><?xml version="1.0" encoding="utf-8"?>
<formControlPr xmlns="http://schemas.microsoft.com/office/spreadsheetml/2009/9/main" objectType="CheckBox" fmlaLink="$H$63" lockText="1"/>
</file>

<file path=xl/ctrlProps/ctrlProp1852.xml><?xml version="1.0" encoding="utf-8"?>
<formControlPr xmlns="http://schemas.microsoft.com/office/spreadsheetml/2009/9/main" objectType="CheckBox" fmlaLink="$H$62" lockText="1"/>
</file>

<file path=xl/ctrlProps/ctrlProp1853.xml><?xml version="1.0" encoding="utf-8"?>
<formControlPr xmlns="http://schemas.microsoft.com/office/spreadsheetml/2009/9/main" objectType="CheckBox" fmlaLink="$H$61" lockText="1"/>
</file>

<file path=xl/ctrlProps/ctrlProp1854.xml><?xml version="1.0" encoding="utf-8"?>
<formControlPr xmlns="http://schemas.microsoft.com/office/spreadsheetml/2009/9/main" objectType="CheckBox" fmlaLink="$H$60" lockText="1"/>
</file>

<file path=xl/ctrlProps/ctrlProp1855.xml><?xml version="1.0" encoding="utf-8"?>
<formControlPr xmlns="http://schemas.microsoft.com/office/spreadsheetml/2009/9/main" objectType="CheckBox" fmlaLink="$H$59" lockText="1"/>
</file>

<file path=xl/ctrlProps/ctrlProp1856.xml><?xml version="1.0" encoding="utf-8"?>
<formControlPr xmlns="http://schemas.microsoft.com/office/spreadsheetml/2009/9/main" objectType="CheckBox" fmlaLink="$H$30" lockText="1"/>
</file>

<file path=xl/ctrlProps/ctrlProp1857.xml><?xml version="1.0" encoding="utf-8"?>
<formControlPr xmlns="http://schemas.microsoft.com/office/spreadsheetml/2009/9/main" objectType="CheckBox" fmlaLink="$H$31" lockText="1"/>
</file>

<file path=xl/ctrlProps/ctrlProp1858.xml><?xml version="1.0" encoding="utf-8"?>
<formControlPr xmlns="http://schemas.microsoft.com/office/spreadsheetml/2009/9/main" objectType="CheckBox" fmlaLink="$H$32" lockText="1"/>
</file>

<file path=xl/ctrlProps/ctrlProp1859.xml><?xml version="1.0" encoding="utf-8"?>
<formControlPr xmlns="http://schemas.microsoft.com/office/spreadsheetml/2009/9/main" objectType="CheckBox" fmlaLink="$H$34" lockText="1"/>
</file>

<file path=xl/ctrlProps/ctrlProp186.xml><?xml version="1.0" encoding="utf-8"?>
<formControlPr xmlns="http://schemas.microsoft.com/office/spreadsheetml/2009/9/main" objectType="CheckBox" fmlaLink="$H$54" lockText="1"/>
</file>

<file path=xl/ctrlProps/ctrlProp1860.xml><?xml version="1.0" encoding="utf-8"?>
<formControlPr xmlns="http://schemas.microsoft.com/office/spreadsheetml/2009/9/main" objectType="CheckBox" fmlaLink="$H$33" lockText="1"/>
</file>

<file path=xl/ctrlProps/ctrlProp1861.xml><?xml version="1.0" encoding="utf-8"?>
<formControlPr xmlns="http://schemas.microsoft.com/office/spreadsheetml/2009/9/main" objectType="CheckBox" fmlaLink="$H$29" lockText="1"/>
</file>

<file path=xl/ctrlProps/ctrlProp1862.xml><?xml version="1.0" encoding="utf-8"?>
<formControlPr xmlns="http://schemas.microsoft.com/office/spreadsheetml/2009/9/main" objectType="Spin" dx="15" fmlaLink="$X$33" inc="5" max="100" min="10" page="10" val="40"/>
</file>

<file path=xl/ctrlProps/ctrlProp1863.xml><?xml version="1.0" encoding="utf-8"?>
<formControlPr xmlns="http://schemas.microsoft.com/office/spreadsheetml/2009/9/main" objectType="CheckBox" fmlaLink="$H$35" lockText="1"/>
</file>

<file path=xl/ctrlProps/ctrlProp1864.xml><?xml version="1.0" encoding="utf-8"?>
<formControlPr xmlns="http://schemas.microsoft.com/office/spreadsheetml/2009/9/main" objectType="CheckBox" fmlaLink="$H$36" lockText="1"/>
</file>

<file path=xl/ctrlProps/ctrlProp1865.xml><?xml version="1.0" encoding="utf-8"?>
<formControlPr xmlns="http://schemas.microsoft.com/office/spreadsheetml/2009/9/main" objectType="CheckBox" fmlaLink="$H$37" lockText="1"/>
</file>

<file path=xl/ctrlProps/ctrlProp1866.xml><?xml version="1.0" encoding="utf-8"?>
<formControlPr xmlns="http://schemas.microsoft.com/office/spreadsheetml/2009/9/main" objectType="CheckBox" fmlaLink="$H$38" lockText="1"/>
</file>

<file path=xl/ctrlProps/ctrlProp1867.xml><?xml version="1.0" encoding="utf-8"?>
<formControlPr xmlns="http://schemas.microsoft.com/office/spreadsheetml/2009/9/main" objectType="CheckBox" fmlaLink="$H$39" lockText="1"/>
</file>

<file path=xl/ctrlProps/ctrlProp1868.xml><?xml version="1.0" encoding="utf-8"?>
<formControlPr xmlns="http://schemas.microsoft.com/office/spreadsheetml/2009/9/main" objectType="CheckBox" fmlaLink="$H$40" lockText="1"/>
</file>

<file path=xl/ctrlProps/ctrlProp1869.xml><?xml version="1.0" encoding="utf-8"?>
<formControlPr xmlns="http://schemas.microsoft.com/office/spreadsheetml/2009/9/main" objectType="CheckBox" fmlaLink="$H$41" lockText="1"/>
</file>

<file path=xl/ctrlProps/ctrlProp187.xml><?xml version="1.0" encoding="utf-8"?>
<formControlPr xmlns="http://schemas.microsoft.com/office/spreadsheetml/2009/9/main" objectType="CheckBox" fmlaLink="$H$55" lockText="1"/>
</file>

<file path=xl/ctrlProps/ctrlProp1870.xml><?xml version="1.0" encoding="utf-8"?>
<formControlPr xmlns="http://schemas.microsoft.com/office/spreadsheetml/2009/9/main" objectType="CheckBox" fmlaLink="$H$42" lockText="1"/>
</file>

<file path=xl/ctrlProps/ctrlProp1871.xml><?xml version="1.0" encoding="utf-8"?>
<formControlPr xmlns="http://schemas.microsoft.com/office/spreadsheetml/2009/9/main" objectType="CheckBox" fmlaLink="$H$43" lockText="1"/>
</file>

<file path=xl/ctrlProps/ctrlProp1872.xml><?xml version="1.0" encoding="utf-8"?>
<formControlPr xmlns="http://schemas.microsoft.com/office/spreadsheetml/2009/9/main" objectType="CheckBox" fmlaLink="$H$44" lockText="1"/>
</file>

<file path=xl/ctrlProps/ctrlProp1873.xml><?xml version="1.0" encoding="utf-8"?>
<formControlPr xmlns="http://schemas.microsoft.com/office/spreadsheetml/2009/9/main" objectType="CheckBox" fmlaLink="$H$45" lockText="1"/>
</file>

<file path=xl/ctrlProps/ctrlProp1874.xml><?xml version="1.0" encoding="utf-8"?>
<formControlPr xmlns="http://schemas.microsoft.com/office/spreadsheetml/2009/9/main" objectType="CheckBox" fmlaLink="$H$46" lockText="1"/>
</file>

<file path=xl/ctrlProps/ctrlProp1875.xml><?xml version="1.0" encoding="utf-8"?>
<formControlPr xmlns="http://schemas.microsoft.com/office/spreadsheetml/2009/9/main" objectType="CheckBox" fmlaLink="$H$47" lockText="1"/>
</file>

<file path=xl/ctrlProps/ctrlProp1876.xml><?xml version="1.0" encoding="utf-8"?>
<formControlPr xmlns="http://schemas.microsoft.com/office/spreadsheetml/2009/9/main" objectType="CheckBox" fmlaLink="$H$48" lockText="1"/>
</file>

<file path=xl/ctrlProps/ctrlProp1877.xml><?xml version="1.0" encoding="utf-8"?>
<formControlPr xmlns="http://schemas.microsoft.com/office/spreadsheetml/2009/9/main" objectType="CheckBox" fmlaLink="$H$49" lockText="1"/>
</file>

<file path=xl/ctrlProps/ctrlProp1878.xml><?xml version="1.0" encoding="utf-8"?>
<formControlPr xmlns="http://schemas.microsoft.com/office/spreadsheetml/2009/9/main" objectType="CheckBox" fmlaLink="$H$50" lockText="1"/>
</file>

<file path=xl/ctrlProps/ctrlProp1879.xml><?xml version="1.0" encoding="utf-8"?>
<formControlPr xmlns="http://schemas.microsoft.com/office/spreadsheetml/2009/9/main" objectType="CheckBox" fmlaLink="$H$51" lockText="1"/>
</file>

<file path=xl/ctrlProps/ctrlProp188.xml><?xml version="1.0" encoding="utf-8"?>
<formControlPr xmlns="http://schemas.microsoft.com/office/spreadsheetml/2009/9/main" objectType="CheckBox" fmlaLink="$H$56" lockText="1"/>
</file>

<file path=xl/ctrlProps/ctrlProp1880.xml><?xml version="1.0" encoding="utf-8"?>
<formControlPr xmlns="http://schemas.microsoft.com/office/spreadsheetml/2009/9/main" objectType="CheckBox" fmlaLink="$H$52" lockText="1"/>
</file>

<file path=xl/ctrlProps/ctrlProp1881.xml><?xml version="1.0" encoding="utf-8"?>
<formControlPr xmlns="http://schemas.microsoft.com/office/spreadsheetml/2009/9/main" objectType="CheckBox" fmlaLink="$H$53" lockText="1"/>
</file>

<file path=xl/ctrlProps/ctrlProp1882.xml><?xml version="1.0" encoding="utf-8"?>
<formControlPr xmlns="http://schemas.microsoft.com/office/spreadsheetml/2009/9/main" objectType="CheckBox" fmlaLink="$H$54" lockText="1"/>
</file>

<file path=xl/ctrlProps/ctrlProp1883.xml><?xml version="1.0" encoding="utf-8"?>
<formControlPr xmlns="http://schemas.microsoft.com/office/spreadsheetml/2009/9/main" objectType="CheckBox" fmlaLink="$H$55" lockText="1"/>
</file>

<file path=xl/ctrlProps/ctrlProp1884.xml><?xml version="1.0" encoding="utf-8"?>
<formControlPr xmlns="http://schemas.microsoft.com/office/spreadsheetml/2009/9/main" objectType="CheckBox" fmlaLink="$H$56" lockText="1"/>
</file>

<file path=xl/ctrlProps/ctrlProp1885.xml><?xml version="1.0" encoding="utf-8"?>
<formControlPr xmlns="http://schemas.microsoft.com/office/spreadsheetml/2009/9/main" objectType="CheckBox" fmlaLink="$H$57" lockText="1"/>
</file>

<file path=xl/ctrlProps/ctrlProp1886.xml><?xml version="1.0" encoding="utf-8"?>
<formControlPr xmlns="http://schemas.microsoft.com/office/spreadsheetml/2009/9/main" objectType="CheckBox" fmlaLink="$H$58" lockText="1"/>
</file>

<file path=xl/ctrlProps/ctrlProp1887.xml><?xml version="1.0" encoding="utf-8"?>
<formControlPr xmlns="http://schemas.microsoft.com/office/spreadsheetml/2009/9/main" objectType="CheckBox" fmlaLink="$H$78" lockText="1"/>
</file>

<file path=xl/ctrlProps/ctrlProp1888.xml><?xml version="1.0" encoding="utf-8"?>
<formControlPr xmlns="http://schemas.microsoft.com/office/spreadsheetml/2009/9/main" objectType="CheckBox" fmlaLink="$H$79" lockText="1"/>
</file>

<file path=xl/ctrlProps/ctrlProp1889.xml><?xml version="1.0" encoding="utf-8"?>
<formControlPr xmlns="http://schemas.microsoft.com/office/spreadsheetml/2009/9/main" objectType="CheckBox" fmlaLink="$H$77" lockText="1"/>
</file>

<file path=xl/ctrlProps/ctrlProp189.xml><?xml version="1.0" encoding="utf-8"?>
<formControlPr xmlns="http://schemas.microsoft.com/office/spreadsheetml/2009/9/main" objectType="CheckBox" fmlaLink="$H$57" lockText="1"/>
</file>

<file path=xl/ctrlProps/ctrlProp1890.xml><?xml version="1.0" encoding="utf-8"?>
<formControlPr xmlns="http://schemas.microsoft.com/office/spreadsheetml/2009/9/main" objectType="CheckBox" fmlaLink="$H$76" lockText="1"/>
</file>

<file path=xl/ctrlProps/ctrlProp1891.xml><?xml version="1.0" encoding="utf-8"?>
<formControlPr xmlns="http://schemas.microsoft.com/office/spreadsheetml/2009/9/main" objectType="CheckBox" fmlaLink="$H$75" lockText="1"/>
</file>

<file path=xl/ctrlProps/ctrlProp1892.xml><?xml version="1.0" encoding="utf-8"?>
<formControlPr xmlns="http://schemas.microsoft.com/office/spreadsheetml/2009/9/main" objectType="CheckBox" fmlaLink="$H$74" lockText="1"/>
</file>

<file path=xl/ctrlProps/ctrlProp1893.xml><?xml version="1.0" encoding="utf-8"?>
<formControlPr xmlns="http://schemas.microsoft.com/office/spreadsheetml/2009/9/main" objectType="CheckBox" fmlaLink="$H$73" lockText="1"/>
</file>

<file path=xl/ctrlProps/ctrlProp1894.xml><?xml version="1.0" encoding="utf-8"?>
<formControlPr xmlns="http://schemas.microsoft.com/office/spreadsheetml/2009/9/main" objectType="CheckBox" fmlaLink="$H$72" lockText="1"/>
</file>

<file path=xl/ctrlProps/ctrlProp1895.xml><?xml version="1.0" encoding="utf-8"?>
<formControlPr xmlns="http://schemas.microsoft.com/office/spreadsheetml/2009/9/main" objectType="CheckBox" fmlaLink="$H$71" lockText="1"/>
</file>

<file path=xl/ctrlProps/ctrlProp1896.xml><?xml version="1.0" encoding="utf-8"?>
<formControlPr xmlns="http://schemas.microsoft.com/office/spreadsheetml/2009/9/main" objectType="CheckBox" fmlaLink="$H$69" lockText="1"/>
</file>

<file path=xl/ctrlProps/ctrlProp1897.xml><?xml version="1.0" encoding="utf-8"?>
<formControlPr xmlns="http://schemas.microsoft.com/office/spreadsheetml/2009/9/main" objectType="CheckBox" fmlaLink="$H$70" lockText="1"/>
</file>

<file path=xl/ctrlProps/ctrlProp1898.xml><?xml version="1.0" encoding="utf-8"?>
<formControlPr xmlns="http://schemas.microsoft.com/office/spreadsheetml/2009/9/main" objectType="CheckBox" fmlaLink="$H$68" lockText="1"/>
</file>

<file path=xl/ctrlProps/ctrlProp1899.xml><?xml version="1.0" encoding="utf-8"?>
<formControlPr xmlns="http://schemas.microsoft.com/office/spreadsheetml/2009/9/main" objectType="CheckBox" fmlaLink="$H$67" lockText="1"/>
</file>

<file path=xl/ctrlProps/ctrlProp19.xml><?xml version="1.0" encoding="utf-8"?>
<formControlPr xmlns="http://schemas.microsoft.com/office/spreadsheetml/2009/9/main" objectType="CheckBox" fmlaLink="$H$45" lockText="1"/>
</file>

<file path=xl/ctrlProps/ctrlProp190.xml><?xml version="1.0" encoding="utf-8"?>
<formControlPr xmlns="http://schemas.microsoft.com/office/spreadsheetml/2009/9/main" objectType="CheckBox" fmlaLink="$H$58" lockText="1"/>
</file>

<file path=xl/ctrlProps/ctrlProp1900.xml><?xml version="1.0" encoding="utf-8"?>
<formControlPr xmlns="http://schemas.microsoft.com/office/spreadsheetml/2009/9/main" objectType="CheckBox" fmlaLink="$H$66" lockText="1"/>
</file>

<file path=xl/ctrlProps/ctrlProp1901.xml><?xml version="1.0" encoding="utf-8"?>
<formControlPr xmlns="http://schemas.microsoft.com/office/spreadsheetml/2009/9/main" objectType="CheckBox" fmlaLink="$H$65" lockText="1"/>
</file>

<file path=xl/ctrlProps/ctrlProp1902.xml><?xml version="1.0" encoding="utf-8"?>
<formControlPr xmlns="http://schemas.microsoft.com/office/spreadsheetml/2009/9/main" objectType="CheckBox" fmlaLink="$H$64" lockText="1"/>
</file>

<file path=xl/ctrlProps/ctrlProp1903.xml><?xml version="1.0" encoding="utf-8"?>
<formControlPr xmlns="http://schemas.microsoft.com/office/spreadsheetml/2009/9/main" objectType="CheckBox" fmlaLink="$H$63" lockText="1"/>
</file>

<file path=xl/ctrlProps/ctrlProp1904.xml><?xml version="1.0" encoding="utf-8"?>
<formControlPr xmlns="http://schemas.microsoft.com/office/spreadsheetml/2009/9/main" objectType="CheckBox" fmlaLink="$H$62" lockText="1"/>
</file>

<file path=xl/ctrlProps/ctrlProp1905.xml><?xml version="1.0" encoding="utf-8"?>
<formControlPr xmlns="http://schemas.microsoft.com/office/spreadsheetml/2009/9/main" objectType="CheckBox" fmlaLink="$H$61" lockText="1"/>
</file>

<file path=xl/ctrlProps/ctrlProp1906.xml><?xml version="1.0" encoding="utf-8"?>
<formControlPr xmlns="http://schemas.microsoft.com/office/spreadsheetml/2009/9/main" objectType="CheckBox" fmlaLink="$H$60" lockText="1"/>
</file>

<file path=xl/ctrlProps/ctrlProp1907.xml><?xml version="1.0" encoding="utf-8"?>
<formControlPr xmlns="http://schemas.microsoft.com/office/spreadsheetml/2009/9/main" objectType="CheckBox" fmlaLink="$H$59" lockText="1"/>
</file>

<file path=xl/ctrlProps/ctrlProp1908.xml><?xml version="1.0" encoding="utf-8"?>
<formControlPr xmlns="http://schemas.microsoft.com/office/spreadsheetml/2009/9/main" objectType="CheckBox" fmlaLink="$Y$27" lockText="1"/>
</file>

<file path=xl/ctrlProps/ctrlProp1909.xml><?xml version="1.0" encoding="utf-8"?>
<formControlPr xmlns="http://schemas.microsoft.com/office/spreadsheetml/2009/9/main" objectType="CheckBox" fmlaLink="$Y$28" lockText="1"/>
</file>

<file path=xl/ctrlProps/ctrlProp191.xml><?xml version="1.0" encoding="utf-8"?>
<formControlPr xmlns="http://schemas.microsoft.com/office/spreadsheetml/2009/9/main" objectType="CheckBox" fmlaLink="$H$78" lockText="1"/>
</file>

<file path=xl/ctrlProps/ctrlProp1910.xml><?xml version="1.0" encoding="utf-8"?>
<formControlPr xmlns="http://schemas.microsoft.com/office/spreadsheetml/2009/9/main" objectType="CheckBox" fmlaLink="$H$30" lockText="1"/>
</file>

<file path=xl/ctrlProps/ctrlProp1911.xml><?xml version="1.0" encoding="utf-8"?>
<formControlPr xmlns="http://schemas.microsoft.com/office/spreadsheetml/2009/9/main" objectType="CheckBox" fmlaLink="$H$31" lockText="1"/>
</file>

<file path=xl/ctrlProps/ctrlProp1912.xml><?xml version="1.0" encoding="utf-8"?>
<formControlPr xmlns="http://schemas.microsoft.com/office/spreadsheetml/2009/9/main" objectType="CheckBox" fmlaLink="$H$32" lockText="1"/>
</file>

<file path=xl/ctrlProps/ctrlProp1913.xml><?xml version="1.0" encoding="utf-8"?>
<formControlPr xmlns="http://schemas.microsoft.com/office/spreadsheetml/2009/9/main" objectType="CheckBox" fmlaLink="$H$34" lockText="1"/>
</file>

<file path=xl/ctrlProps/ctrlProp1914.xml><?xml version="1.0" encoding="utf-8"?>
<formControlPr xmlns="http://schemas.microsoft.com/office/spreadsheetml/2009/9/main" objectType="CheckBox" fmlaLink="$H$33" lockText="1"/>
</file>

<file path=xl/ctrlProps/ctrlProp1915.xml><?xml version="1.0" encoding="utf-8"?>
<formControlPr xmlns="http://schemas.microsoft.com/office/spreadsheetml/2009/9/main" objectType="CheckBox" fmlaLink="$H$29" lockText="1"/>
</file>

<file path=xl/ctrlProps/ctrlProp1916.xml><?xml version="1.0" encoding="utf-8"?>
<formControlPr xmlns="http://schemas.microsoft.com/office/spreadsheetml/2009/9/main" objectType="Spin" dx="15" fmlaLink="$X$33" inc="5" max="60" min="10" page="10" val="40"/>
</file>

<file path=xl/ctrlProps/ctrlProp1917.xml><?xml version="1.0" encoding="utf-8"?>
<formControlPr xmlns="http://schemas.microsoft.com/office/spreadsheetml/2009/9/main" objectType="CheckBox" fmlaLink="$H$35" lockText="1"/>
</file>

<file path=xl/ctrlProps/ctrlProp1918.xml><?xml version="1.0" encoding="utf-8"?>
<formControlPr xmlns="http://schemas.microsoft.com/office/spreadsheetml/2009/9/main" objectType="CheckBox" fmlaLink="$H$36" lockText="1"/>
</file>

<file path=xl/ctrlProps/ctrlProp1919.xml><?xml version="1.0" encoding="utf-8"?>
<formControlPr xmlns="http://schemas.microsoft.com/office/spreadsheetml/2009/9/main" objectType="CheckBox" fmlaLink="$H$37" lockText="1"/>
</file>

<file path=xl/ctrlProps/ctrlProp192.xml><?xml version="1.0" encoding="utf-8"?>
<formControlPr xmlns="http://schemas.microsoft.com/office/spreadsheetml/2009/9/main" objectType="CheckBox" fmlaLink="$H$79" lockText="1"/>
</file>

<file path=xl/ctrlProps/ctrlProp1920.xml><?xml version="1.0" encoding="utf-8"?>
<formControlPr xmlns="http://schemas.microsoft.com/office/spreadsheetml/2009/9/main" objectType="CheckBox" fmlaLink="$H$38" lockText="1"/>
</file>

<file path=xl/ctrlProps/ctrlProp1921.xml><?xml version="1.0" encoding="utf-8"?>
<formControlPr xmlns="http://schemas.microsoft.com/office/spreadsheetml/2009/9/main" objectType="CheckBox" fmlaLink="$H$39" lockText="1"/>
</file>

<file path=xl/ctrlProps/ctrlProp1922.xml><?xml version="1.0" encoding="utf-8"?>
<formControlPr xmlns="http://schemas.microsoft.com/office/spreadsheetml/2009/9/main" objectType="CheckBox" fmlaLink="$H$40" lockText="1"/>
</file>

<file path=xl/ctrlProps/ctrlProp1923.xml><?xml version="1.0" encoding="utf-8"?>
<formControlPr xmlns="http://schemas.microsoft.com/office/spreadsheetml/2009/9/main" objectType="CheckBox" fmlaLink="$H$41" lockText="1"/>
</file>

<file path=xl/ctrlProps/ctrlProp1924.xml><?xml version="1.0" encoding="utf-8"?>
<formControlPr xmlns="http://schemas.microsoft.com/office/spreadsheetml/2009/9/main" objectType="CheckBox" fmlaLink="$H$42" lockText="1"/>
</file>

<file path=xl/ctrlProps/ctrlProp1925.xml><?xml version="1.0" encoding="utf-8"?>
<formControlPr xmlns="http://schemas.microsoft.com/office/spreadsheetml/2009/9/main" objectType="CheckBox" fmlaLink="$H$43" lockText="1"/>
</file>

<file path=xl/ctrlProps/ctrlProp1926.xml><?xml version="1.0" encoding="utf-8"?>
<formControlPr xmlns="http://schemas.microsoft.com/office/spreadsheetml/2009/9/main" objectType="CheckBox" fmlaLink="$H$44" lockText="1"/>
</file>

<file path=xl/ctrlProps/ctrlProp1927.xml><?xml version="1.0" encoding="utf-8"?>
<formControlPr xmlns="http://schemas.microsoft.com/office/spreadsheetml/2009/9/main" objectType="CheckBox" fmlaLink="$H$45" lockText="1"/>
</file>

<file path=xl/ctrlProps/ctrlProp1928.xml><?xml version="1.0" encoding="utf-8"?>
<formControlPr xmlns="http://schemas.microsoft.com/office/spreadsheetml/2009/9/main" objectType="CheckBox" fmlaLink="$H$46" lockText="1"/>
</file>

<file path=xl/ctrlProps/ctrlProp1929.xml><?xml version="1.0" encoding="utf-8"?>
<formControlPr xmlns="http://schemas.microsoft.com/office/spreadsheetml/2009/9/main" objectType="CheckBox" fmlaLink="$H$47" lockText="1"/>
</file>

<file path=xl/ctrlProps/ctrlProp193.xml><?xml version="1.0" encoding="utf-8"?>
<formControlPr xmlns="http://schemas.microsoft.com/office/spreadsheetml/2009/9/main" objectType="CheckBox" fmlaLink="$H$77" lockText="1"/>
</file>

<file path=xl/ctrlProps/ctrlProp1930.xml><?xml version="1.0" encoding="utf-8"?>
<formControlPr xmlns="http://schemas.microsoft.com/office/spreadsheetml/2009/9/main" objectType="CheckBox" fmlaLink="$H$48" lockText="1"/>
</file>

<file path=xl/ctrlProps/ctrlProp1931.xml><?xml version="1.0" encoding="utf-8"?>
<formControlPr xmlns="http://schemas.microsoft.com/office/spreadsheetml/2009/9/main" objectType="CheckBox" fmlaLink="$H$49" lockText="1"/>
</file>

<file path=xl/ctrlProps/ctrlProp1932.xml><?xml version="1.0" encoding="utf-8"?>
<formControlPr xmlns="http://schemas.microsoft.com/office/spreadsheetml/2009/9/main" objectType="CheckBox" fmlaLink="$H$50" lockText="1"/>
</file>

<file path=xl/ctrlProps/ctrlProp1933.xml><?xml version="1.0" encoding="utf-8"?>
<formControlPr xmlns="http://schemas.microsoft.com/office/spreadsheetml/2009/9/main" objectType="CheckBox" fmlaLink="$H$51" lockText="1"/>
</file>

<file path=xl/ctrlProps/ctrlProp1934.xml><?xml version="1.0" encoding="utf-8"?>
<formControlPr xmlns="http://schemas.microsoft.com/office/spreadsheetml/2009/9/main" objectType="CheckBox" fmlaLink="$H$52" lockText="1"/>
</file>

<file path=xl/ctrlProps/ctrlProp1935.xml><?xml version="1.0" encoding="utf-8"?>
<formControlPr xmlns="http://schemas.microsoft.com/office/spreadsheetml/2009/9/main" objectType="CheckBox" fmlaLink="$H$53" lockText="1"/>
</file>

<file path=xl/ctrlProps/ctrlProp1936.xml><?xml version="1.0" encoding="utf-8"?>
<formControlPr xmlns="http://schemas.microsoft.com/office/spreadsheetml/2009/9/main" objectType="CheckBox" fmlaLink="$H$54" lockText="1"/>
</file>

<file path=xl/ctrlProps/ctrlProp1937.xml><?xml version="1.0" encoding="utf-8"?>
<formControlPr xmlns="http://schemas.microsoft.com/office/spreadsheetml/2009/9/main" objectType="CheckBox" fmlaLink="$H$55" lockText="1"/>
</file>

<file path=xl/ctrlProps/ctrlProp1938.xml><?xml version="1.0" encoding="utf-8"?>
<formControlPr xmlns="http://schemas.microsoft.com/office/spreadsheetml/2009/9/main" objectType="CheckBox" fmlaLink="$H$56" lockText="1"/>
</file>

<file path=xl/ctrlProps/ctrlProp1939.xml><?xml version="1.0" encoding="utf-8"?>
<formControlPr xmlns="http://schemas.microsoft.com/office/spreadsheetml/2009/9/main" objectType="CheckBox" fmlaLink="$H$57" lockText="1"/>
</file>

<file path=xl/ctrlProps/ctrlProp194.xml><?xml version="1.0" encoding="utf-8"?>
<formControlPr xmlns="http://schemas.microsoft.com/office/spreadsheetml/2009/9/main" objectType="CheckBox" fmlaLink="$H$76" lockText="1"/>
</file>

<file path=xl/ctrlProps/ctrlProp1940.xml><?xml version="1.0" encoding="utf-8"?>
<formControlPr xmlns="http://schemas.microsoft.com/office/spreadsheetml/2009/9/main" objectType="CheckBox" fmlaLink="$H$58" lockText="1"/>
</file>

<file path=xl/ctrlProps/ctrlProp1941.xml><?xml version="1.0" encoding="utf-8"?>
<formControlPr xmlns="http://schemas.microsoft.com/office/spreadsheetml/2009/9/main" objectType="CheckBox" fmlaLink="$H$78" lockText="1"/>
</file>

<file path=xl/ctrlProps/ctrlProp1942.xml><?xml version="1.0" encoding="utf-8"?>
<formControlPr xmlns="http://schemas.microsoft.com/office/spreadsheetml/2009/9/main" objectType="CheckBox" fmlaLink="$H$79" lockText="1"/>
</file>

<file path=xl/ctrlProps/ctrlProp1943.xml><?xml version="1.0" encoding="utf-8"?>
<formControlPr xmlns="http://schemas.microsoft.com/office/spreadsheetml/2009/9/main" objectType="CheckBox" fmlaLink="$H$77" lockText="1"/>
</file>

<file path=xl/ctrlProps/ctrlProp1944.xml><?xml version="1.0" encoding="utf-8"?>
<formControlPr xmlns="http://schemas.microsoft.com/office/spreadsheetml/2009/9/main" objectType="CheckBox" fmlaLink="$H$76" lockText="1"/>
</file>

<file path=xl/ctrlProps/ctrlProp1945.xml><?xml version="1.0" encoding="utf-8"?>
<formControlPr xmlns="http://schemas.microsoft.com/office/spreadsheetml/2009/9/main" objectType="CheckBox" fmlaLink="$H$75" lockText="1"/>
</file>

<file path=xl/ctrlProps/ctrlProp1946.xml><?xml version="1.0" encoding="utf-8"?>
<formControlPr xmlns="http://schemas.microsoft.com/office/spreadsheetml/2009/9/main" objectType="CheckBox" fmlaLink="$H$74" lockText="1"/>
</file>

<file path=xl/ctrlProps/ctrlProp1947.xml><?xml version="1.0" encoding="utf-8"?>
<formControlPr xmlns="http://schemas.microsoft.com/office/spreadsheetml/2009/9/main" objectType="CheckBox" fmlaLink="$H$73" lockText="1"/>
</file>

<file path=xl/ctrlProps/ctrlProp1948.xml><?xml version="1.0" encoding="utf-8"?>
<formControlPr xmlns="http://schemas.microsoft.com/office/spreadsheetml/2009/9/main" objectType="CheckBox" fmlaLink="$H$72" lockText="1"/>
</file>

<file path=xl/ctrlProps/ctrlProp1949.xml><?xml version="1.0" encoding="utf-8"?>
<formControlPr xmlns="http://schemas.microsoft.com/office/spreadsheetml/2009/9/main" objectType="CheckBox" fmlaLink="$H$71" lockText="1"/>
</file>

<file path=xl/ctrlProps/ctrlProp195.xml><?xml version="1.0" encoding="utf-8"?>
<formControlPr xmlns="http://schemas.microsoft.com/office/spreadsheetml/2009/9/main" objectType="CheckBox" fmlaLink="$H$75" lockText="1"/>
</file>

<file path=xl/ctrlProps/ctrlProp1950.xml><?xml version="1.0" encoding="utf-8"?>
<formControlPr xmlns="http://schemas.microsoft.com/office/spreadsheetml/2009/9/main" objectType="CheckBox" fmlaLink="$H$69" lockText="1"/>
</file>

<file path=xl/ctrlProps/ctrlProp1951.xml><?xml version="1.0" encoding="utf-8"?>
<formControlPr xmlns="http://schemas.microsoft.com/office/spreadsheetml/2009/9/main" objectType="CheckBox" fmlaLink="$H$70" lockText="1"/>
</file>

<file path=xl/ctrlProps/ctrlProp1952.xml><?xml version="1.0" encoding="utf-8"?>
<formControlPr xmlns="http://schemas.microsoft.com/office/spreadsheetml/2009/9/main" objectType="CheckBox" fmlaLink="$H$68" lockText="1"/>
</file>

<file path=xl/ctrlProps/ctrlProp1953.xml><?xml version="1.0" encoding="utf-8"?>
<formControlPr xmlns="http://schemas.microsoft.com/office/spreadsheetml/2009/9/main" objectType="CheckBox" fmlaLink="$H$67" lockText="1"/>
</file>

<file path=xl/ctrlProps/ctrlProp1954.xml><?xml version="1.0" encoding="utf-8"?>
<formControlPr xmlns="http://schemas.microsoft.com/office/spreadsheetml/2009/9/main" objectType="CheckBox" fmlaLink="$H$66" lockText="1"/>
</file>

<file path=xl/ctrlProps/ctrlProp1955.xml><?xml version="1.0" encoding="utf-8"?>
<formControlPr xmlns="http://schemas.microsoft.com/office/spreadsheetml/2009/9/main" objectType="CheckBox" fmlaLink="$H$65" lockText="1"/>
</file>

<file path=xl/ctrlProps/ctrlProp1956.xml><?xml version="1.0" encoding="utf-8"?>
<formControlPr xmlns="http://schemas.microsoft.com/office/spreadsheetml/2009/9/main" objectType="CheckBox" fmlaLink="$H$64" lockText="1"/>
</file>

<file path=xl/ctrlProps/ctrlProp1957.xml><?xml version="1.0" encoding="utf-8"?>
<formControlPr xmlns="http://schemas.microsoft.com/office/spreadsheetml/2009/9/main" objectType="CheckBox" fmlaLink="$H$63" lockText="1"/>
</file>

<file path=xl/ctrlProps/ctrlProp1958.xml><?xml version="1.0" encoding="utf-8"?>
<formControlPr xmlns="http://schemas.microsoft.com/office/spreadsheetml/2009/9/main" objectType="CheckBox" fmlaLink="$H$62" lockText="1"/>
</file>

<file path=xl/ctrlProps/ctrlProp1959.xml><?xml version="1.0" encoding="utf-8"?>
<formControlPr xmlns="http://schemas.microsoft.com/office/spreadsheetml/2009/9/main" objectType="CheckBox" fmlaLink="$H$61" lockText="1"/>
</file>

<file path=xl/ctrlProps/ctrlProp196.xml><?xml version="1.0" encoding="utf-8"?>
<formControlPr xmlns="http://schemas.microsoft.com/office/spreadsheetml/2009/9/main" objectType="CheckBox" fmlaLink="$H$74" lockText="1"/>
</file>

<file path=xl/ctrlProps/ctrlProp1960.xml><?xml version="1.0" encoding="utf-8"?>
<formControlPr xmlns="http://schemas.microsoft.com/office/spreadsheetml/2009/9/main" objectType="CheckBox" fmlaLink="$H$60" lockText="1"/>
</file>

<file path=xl/ctrlProps/ctrlProp1961.xml><?xml version="1.0" encoding="utf-8"?>
<formControlPr xmlns="http://schemas.microsoft.com/office/spreadsheetml/2009/9/main" objectType="CheckBox" fmlaLink="$H$59" lockText="1"/>
</file>

<file path=xl/ctrlProps/ctrlProp1962.xml><?xml version="1.0" encoding="utf-8"?>
<formControlPr xmlns="http://schemas.microsoft.com/office/spreadsheetml/2009/9/main" objectType="CheckBox" fmlaLink="$H$30" lockText="1"/>
</file>

<file path=xl/ctrlProps/ctrlProp1963.xml><?xml version="1.0" encoding="utf-8"?>
<formControlPr xmlns="http://schemas.microsoft.com/office/spreadsheetml/2009/9/main" objectType="CheckBox" fmlaLink="$H$31" lockText="1"/>
</file>

<file path=xl/ctrlProps/ctrlProp1964.xml><?xml version="1.0" encoding="utf-8"?>
<formControlPr xmlns="http://schemas.microsoft.com/office/spreadsheetml/2009/9/main" objectType="CheckBox" fmlaLink="$H$32" lockText="1"/>
</file>

<file path=xl/ctrlProps/ctrlProp1965.xml><?xml version="1.0" encoding="utf-8"?>
<formControlPr xmlns="http://schemas.microsoft.com/office/spreadsheetml/2009/9/main" objectType="CheckBox" fmlaLink="$H$34" lockText="1"/>
</file>

<file path=xl/ctrlProps/ctrlProp1966.xml><?xml version="1.0" encoding="utf-8"?>
<formControlPr xmlns="http://schemas.microsoft.com/office/spreadsheetml/2009/9/main" objectType="CheckBox" fmlaLink="$H$33" lockText="1"/>
</file>

<file path=xl/ctrlProps/ctrlProp1967.xml><?xml version="1.0" encoding="utf-8"?>
<formControlPr xmlns="http://schemas.microsoft.com/office/spreadsheetml/2009/9/main" objectType="CheckBox" fmlaLink="$H$29" lockText="1"/>
</file>

<file path=xl/ctrlProps/ctrlProp1968.xml><?xml version="1.0" encoding="utf-8"?>
<formControlPr xmlns="http://schemas.microsoft.com/office/spreadsheetml/2009/9/main" objectType="Spin" dx="15" fmlaLink="$X$33" inc="5" max="100" min="10" page="10" val="40"/>
</file>

<file path=xl/ctrlProps/ctrlProp1969.xml><?xml version="1.0" encoding="utf-8"?>
<formControlPr xmlns="http://schemas.microsoft.com/office/spreadsheetml/2009/9/main" objectType="CheckBox" fmlaLink="$H$35" lockText="1"/>
</file>

<file path=xl/ctrlProps/ctrlProp197.xml><?xml version="1.0" encoding="utf-8"?>
<formControlPr xmlns="http://schemas.microsoft.com/office/spreadsheetml/2009/9/main" objectType="CheckBox" fmlaLink="$H$73" lockText="1"/>
</file>

<file path=xl/ctrlProps/ctrlProp1970.xml><?xml version="1.0" encoding="utf-8"?>
<formControlPr xmlns="http://schemas.microsoft.com/office/spreadsheetml/2009/9/main" objectType="CheckBox" fmlaLink="$H$36" lockText="1"/>
</file>

<file path=xl/ctrlProps/ctrlProp1971.xml><?xml version="1.0" encoding="utf-8"?>
<formControlPr xmlns="http://schemas.microsoft.com/office/spreadsheetml/2009/9/main" objectType="CheckBox" fmlaLink="$H$37" lockText="1"/>
</file>

<file path=xl/ctrlProps/ctrlProp1972.xml><?xml version="1.0" encoding="utf-8"?>
<formControlPr xmlns="http://schemas.microsoft.com/office/spreadsheetml/2009/9/main" objectType="CheckBox" fmlaLink="$H$38" lockText="1"/>
</file>

<file path=xl/ctrlProps/ctrlProp1973.xml><?xml version="1.0" encoding="utf-8"?>
<formControlPr xmlns="http://schemas.microsoft.com/office/spreadsheetml/2009/9/main" objectType="CheckBox" fmlaLink="$H$39" lockText="1"/>
</file>

<file path=xl/ctrlProps/ctrlProp1974.xml><?xml version="1.0" encoding="utf-8"?>
<formControlPr xmlns="http://schemas.microsoft.com/office/spreadsheetml/2009/9/main" objectType="CheckBox" fmlaLink="$H$40" lockText="1"/>
</file>

<file path=xl/ctrlProps/ctrlProp1975.xml><?xml version="1.0" encoding="utf-8"?>
<formControlPr xmlns="http://schemas.microsoft.com/office/spreadsheetml/2009/9/main" objectType="CheckBox" fmlaLink="$H$41" lockText="1"/>
</file>

<file path=xl/ctrlProps/ctrlProp1976.xml><?xml version="1.0" encoding="utf-8"?>
<formControlPr xmlns="http://schemas.microsoft.com/office/spreadsheetml/2009/9/main" objectType="CheckBox" fmlaLink="$H$42" lockText="1"/>
</file>

<file path=xl/ctrlProps/ctrlProp1977.xml><?xml version="1.0" encoding="utf-8"?>
<formControlPr xmlns="http://schemas.microsoft.com/office/spreadsheetml/2009/9/main" objectType="CheckBox" fmlaLink="$H$43" lockText="1"/>
</file>

<file path=xl/ctrlProps/ctrlProp1978.xml><?xml version="1.0" encoding="utf-8"?>
<formControlPr xmlns="http://schemas.microsoft.com/office/spreadsheetml/2009/9/main" objectType="CheckBox" fmlaLink="$H$44" lockText="1"/>
</file>

<file path=xl/ctrlProps/ctrlProp1979.xml><?xml version="1.0" encoding="utf-8"?>
<formControlPr xmlns="http://schemas.microsoft.com/office/spreadsheetml/2009/9/main" objectType="CheckBox" fmlaLink="$H$45" lockText="1"/>
</file>

<file path=xl/ctrlProps/ctrlProp198.xml><?xml version="1.0" encoding="utf-8"?>
<formControlPr xmlns="http://schemas.microsoft.com/office/spreadsheetml/2009/9/main" objectType="CheckBox" fmlaLink="$H$72" lockText="1"/>
</file>

<file path=xl/ctrlProps/ctrlProp1980.xml><?xml version="1.0" encoding="utf-8"?>
<formControlPr xmlns="http://schemas.microsoft.com/office/spreadsheetml/2009/9/main" objectType="CheckBox" fmlaLink="$H$46" lockText="1"/>
</file>

<file path=xl/ctrlProps/ctrlProp1981.xml><?xml version="1.0" encoding="utf-8"?>
<formControlPr xmlns="http://schemas.microsoft.com/office/spreadsheetml/2009/9/main" objectType="CheckBox" fmlaLink="$H$47" lockText="1"/>
</file>

<file path=xl/ctrlProps/ctrlProp1982.xml><?xml version="1.0" encoding="utf-8"?>
<formControlPr xmlns="http://schemas.microsoft.com/office/spreadsheetml/2009/9/main" objectType="CheckBox" fmlaLink="$H$48" lockText="1"/>
</file>

<file path=xl/ctrlProps/ctrlProp1983.xml><?xml version="1.0" encoding="utf-8"?>
<formControlPr xmlns="http://schemas.microsoft.com/office/spreadsheetml/2009/9/main" objectType="CheckBox" fmlaLink="$H$49" lockText="1"/>
</file>

<file path=xl/ctrlProps/ctrlProp1984.xml><?xml version="1.0" encoding="utf-8"?>
<formControlPr xmlns="http://schemas.microsoft.com/office/spreadsheetml/2009/9/main" objectType="CheckBox" fmlaLink="$H$50" lockText="1"/>
</file>

<file path=xl/ctrlProps/ctrlProp1985.xml><?xml version="1.0" encoding="utf-8"?>
<formControlPr xmlns="http://schemas.microsoft.com/office/spreadsheetml/2009/9/main" objectType="CheckBox" fmlaLink="$H$51" lockText="1"/>
</file>

<file path=xl/ctrlProps/ctrlProp1986.xml><?xml version="1.0" encoding="utf-8"?>
<formControlPr xmlns="http://schemas.microsoft.com/office/spreadsheetml/2009/9/main" objectType="CheckBox" fmlaLink="$H$52" lockText="1"/>
</file>

<file path=xl/ctrlProps/ctrlProp1987.xml><?xml version="1.0" encoding="utf-8"?>
<formControlPr xmlns="http://schemas.microsoft.com/office/spreadsheetml/2009/9/main" objectType="CheckBox" fmlaLink="$H$53" lockText="1"/>
</file>

<file path=xl/ctrlProps/ctrlProp1988.xml><?xml version="1.0" encoding="utf-8"?>
<formControlPr xmlns="http://schemas.microsoft.com/office/spreadsheetml/2009/9/main" objectType="CheckBox" fmlaLink="$H$54" lockText="1"/>
</file>

<file path=xl/ctrlProps/ctrlProp1989.xml><?xml version="1.0" encoding="utf-8"?>
<formControlPr xmlns="http://schemas.microsoft.com/office/spreadsheetml/2009/9/main" objectType="CheckBox" fmlaLink="$H$55" lockText="1"/>
</file>

<file path=xl/ctrlProps/ctrlProp199.xml><?xml version="1.0" encoding="utf-8"?>
<formControlPr xmlns="http://schemas.microsoft.com/office/spreadsheetml/2009/9/main" objectType="CheckBox" fmlaLink="$H$71" lockText="1"/>
</file>

<file path=xl/ctrlProps/ctrlProp1990.xml><?xml version="1.0" encoding="utf-8"?>
<formControlPr xmlns="http://schemas.microsoft.com/office/spreadsheetml/2009/9/main" objectType="CheckBox" fmlaLink="$H$56" lockText="1"/>
</file>

<file path=xl/ctrlProps/ctrlProp1991.xml><?xml version="1.0" encoding="utf-8"?>
<formControlPr xmlns="http://schemas.microsoft.com/office/spreadsheetml/2009/9/main" objectType="CheckBox" fmlaLink="$H$57" lockText="1"/>
</file>

<file path=xl/ctrlProps/ctrlProp1992.xml><?xml version="1.0" encoding="utf-8"?>
<formControlPr xmlns="http://schemas.microsoft.com/office/spreadsheetml/2009/9/main" objectType="CheckBox" fmlaLink="$H$58" lockText="1"/>
</file>

<file path=xl/ctrlProps/ctrlProp1993.xml><?xml version="1.0" encoding="utf-8"?>
<formControlPr xmlns="http://schemas.microsoft.com/office/spreadsheetml/2009/9/main" objectType="CheckBox" fmlaLink="$H$78" lockText="1"/>
</file>

<file path=xl/ctrlProps/ctrlProp1994.xml><?xml version="1.0" encoding="utf-8"?>
<formControlPr xmlns="http://schemas.microsoft.com/office/spreadsheetml/2009/9/main" objectType="CheckBox" fmlaLink="$H$79" lockText="1"/>
</file>

<file path=xl/ctrlProps/ctrlProp1995.xml><?xml version="1.0" encoding="utf-8"?>
<formControlPr xmlns="http://schemas.microsoft.com/office/spreadsheetml/2009/9/main" objectType="CheckBox" fmlaLink="$H$77" lockText="1"/>
</file>

<file path=xl/ctrlProps/ctrlProp1996.xml><?xml version="1.0" encoding="utf-8"?>
<formControlPr xmlns="http://schemas.microsoft.com/office/spreadsheetml/2009/9/main" objectType="CheckBox" fmlaLink="$H$76" lockText="1"/>
</file>

<file path=xl/ctrlProps/ctrlProp1997.xml><?xml version="1.0" encoding="utf-8"?>
<formControlPr xmlns="http://schemas.microsoft.com/office/spreadsheetml/2009/9/main" objectType="CheckBox" fmlaLink="$H$75" lockText="1"/>
</file>

<file path=xl/ctrlProps/ctrlProp1998.xml><?xml version="1.0" encoding="utf-8"?>
<formControlPr xmlns="http://schemas.microsoft.com/office/spreadsheetml/2009/9/main" objectType="CheckBox" fmlaLink="$H$74" lockText="1"/>
</file>

<file path=xl/ctrlProps/ctrlProp1999.xml><?xml version="1.0" encoding="utf-8"?>
<formControlPr xmlns="http://schemas.microsoft.com/office/spreadsheetml/2009/9/main" objectType="CheckBox" fmlaLink="$H$73" lockText="1"/>
</file>

<file path=xl/ctrlProps/ctrlProp2.xml><?xml version="1.0" encoding="utf-8"?>
<formControlPr xmlns="http://schemas.microsoft.com/office/spreadsheetml/2009/9/main" objectType="CheckBox" fmlaLink="$H$30" lockText="1"/>
</file>

<file path=xl/ctrlProps/ctrlProp20.xml><?xml version="1.0" encoding="utf-8"?>
<formControlPr xmlns="http://schemas.microsoft.com/office/spreadsheetml/2009/9/main" objectType="CheckBox" fmlaLink="$H$46" lockText="1"/>
</file>

<file path=xl/ctrlProps/ctrlProp200.xml><?xml version="1.0" encoding="utf-8"?>
<formControlPr xmlns="http://schemas.microsoft.com/office/spreadsheetml/2009/9/main" objectType="CheckBox" fmlaLink="$H$69" lockText="1"/>
</file>

<file path=xl/ctrlProps/ctrlProp2000.xml><?xml version="1.0" encoding="utf-8"?>
<formControlPr xmlns="http://schemas.microsoft.com/office/spreadsheetml/2009/9/main" objectType="CheckBox" fmlaLink="$H$72" lockText="1"/>
</file>

<file path=xl/ctrlProps/ctrlProp2001.xml><?xml version="1.0" encoding="utf-8"?>
<formControlPr xmlns="http://schemas.microsoft.com/office/spreadsheetml/2009/9/main" objectType="CheckBox" fmlaLink="$H$71" lockText="1"/>
</file>

<file path=xl/ctrlProps/ctrlProp2002.xml><?xml version="1.0" encoding="utf-8"?>
<formControlPr xmlns="http://schemas.microsoft.com/office/spreadsheetml/2009/9/main" objectType="CheckBox" fmlaLink="$H$69" lockText="1"/>
</file>

<file path=xl/ctrlProps/ctrlProp2003.xml><?xml version="1.0" encoding="utf-8"?>
<formControlPr xmlns="http://schemas.microsoft.com/office/spreadsheetml/2009/9/main" objectType="CheckBox" fmlaLink="$H$70" lockText="1"/>
</file>

<file path=xl/ctrlProps/ctrlProp2004.xml><?xml version="1.0" encoding="utf-8"?>
<formControlPr xmlns="http://schemas.microsoft.com/office/spreadsheetml/2009/9/main" objectType="CheckBox" fmlaLink="$H$68" lockText="1"/>
</file>

<file path=xl/ctrlProps/ctrlProp2005.xml><?xml version="1.0" encoding="utf-8"?>
<formControlPr xmlns="http://schemas.microsoft.com/office/spreadsheetml/2009/9/main" objectType="CheckBox" fmlaLink="$H$67" lockText="1"/>
</file>

<file path=xl/ctrlProps/ctrlProp2006.xml><?xml version="1.0" encoding="utf-8"?>
<formControlPr xmlns="http://schemas.microsoft.com/office/spreadsheetml/2009/9/main" objectType="CheckBox" fmlaLink="$H$66" lockText="1"/>
</file>

<file path=xl/ctrlProps/ctrlProp2007.xml><?xml version="1.0" encoding="utf-8"?>
<formControlPr xmlns="http://schemas.microsoft.com/office/spreadsheetml/2009/9/main" objectType="CheckBox" fmlaLink="$H$65" lockText="1"/>
</file>

<file path=xl/ctrlProps/ctrlProp2008.xml><?xml version="1.0" encoding="utf-8"?>
<formControlPr xmlns="http://schemas.microsoft.com/office/spreadsheetml/2009/9/main" objectType="CheckBox" fmlaLink="$H$64" lockText="1"/>
</file>

<file path=xl/ctrlProps/ctrlProp2009.xml><?xml version="1.0" encoding="utf-8"?>
<formControlPr xmlns="http://schemas.microsoft.com/office/spreadsheetml/2009/9/main" objectType="CheckBox" fmlaLink="$H$63" lockText="1"/>
</file>

<file path=xl/ctrlProps/ctrlProp201.xml><?xml version="1.0" encoding="utf-8"?>
<formControlPr xmlns="http://schemas.microsoft.com/office/spreadsheetml/2009/9/main" objectType="CheckBox" fmlaLink="$H$70" lockText="1"/>
</file>

<file path=xl/ctrlProps/ctrlProp2010.xml><?xml version="1.0" encoding="utf-8"?>
<formControlPr xmlns="http://schemas.microsoft.com/office/spreadsheetml/2009/9/main" objectType="CheckBox" fmlaLink="$H$62" lockText="1"/>
</file>

<file path=xl/ctrlProps/ctrlProp2011.xml><?xml version="1.0" encoding="utf-8"?>
<formControlPr xmlns="http://schemas.microsoft.com/office/spreadsheetml/2009/9/main" objectType="CheckBox" fmlaLink="$H$61" lockText="1"/>
</file>

<file path=xl/ctrlProps/ctrlProp2012.xml><?xml version="1.0" encoding="utf-8"?>
<formControlPr xmlns="http://schemas.microsoft.com/office/spreadsheetml/2009/9/main" objectType="CheckBox" fmlaLink="$H$60" lockText="1"/>
</file>

<file path=xl/ctrlProps/ctrlProp2013.xml><?xml version="1.0" encoding="utf-8"?>
<formControlPr xmlns="http://schemas.microsoft.com/office/spreadsheetml/2009/9/main" objectType="CheckBox" fmlaLink="$H$59" lockText="1"/>
</file>

<file path=xl/ctrlProps/ctrlProp2014.xml><?xml version="1.0" encoding="utf-8"?>
<formControlPr xmlns="http://schemas.microsoft.com/office/spreadsheetml/2009/9/main" objectType="CheckBox" fmlaLink="$Y$27" lockText="1"/>
</file>

<file path=xl/ctrlProps/ctrlProp2015.xml><?xml version="1.0" encoding="utf-8"?>
<formControlPr xmlns="http://schemas.microsoft.com/office/spreadsheetml/2009/9/main" objectType="CheckBox" fmlaLink="$Y$28" lockText="1"/>
</file>

<file path=xl/ctrlProps/ctrlProp2016.xml><?xml version="1.0" encoding="utf-8"?>
<formControlPr xmlns="http://schemas.microsoft.com/office/spreadsheetml/2009/9/main" objectType="CheckBox" fmlaLink="$H$30" lockText="1"/>
</file>

<file path=xl/ctrlProps/ctrlProp2017.xml><?xml version="1.0" encoding="utf-8"?>
<formControlPr xmlns="http://schemas.microsoft.com/office/spreadsheetml/2009/9/main" objectType="CheckBox" fmlaLink="$H$31" lockText="1"/>
</file>

<file path=xl/ctrlProps/ctrlProp2018.xml><?xml version="1.0" encoding="utf-8"?>
<formControlPr xmlns="http://schemas.microsoft.com/office/spreadsheetml/2009/9/main" objectType="CheckBox" fmlaLink="$H$32" lockText="1"/>
</file>

<file path=xl/ctrlProps/ctrlProp2019.xml><?xml version="1.0" encoding="utf-8"?>
<formControlPr xmlns="http://schemas.microsoft.com/office/spreadsheetml/2009/9/main" objectType="CheckBox" fmlaLink="$H$34" lockText="1"/>
</file>

<file path=xl/ctrlProps/ctrlProp202.xml><?xml version="1.0" encoding="utf-8"?>
<formControlPr xmlns="http://schemas.microsoft.com/office/spreadsheetml/2009/9/main" objectType="CheckBox" fmlaLink="$H$68" lockText="1"/>
</file>

<file path=xl/ctrlProps/ctrlProp2020.xml><?xml version="1.0" encoding="utf-8"?>
<formControlPr xmlns="http://schemas.microsoft.com/office/spreadsheetml/2009/9/main" objectType="CheckBox" fmlaLink="$H$33" lockText="1"/>
</file>

<file path=xl/ctrlProps/ctrlProp2021.xml><?xml version="1.0" encoding="utf-8"?>
<formControlPr xmlns="http://schemas.microsoft.com/office/spreadsheetml/2009/9/main" objectType="CheckBox" fmlaLink="$H$29" lockText="1"/>
</file>

<file path=xl/ctrlProps/ctrlProp2022.xml><?xml version="1.0" encoding="utf-8"?>
<formControlPr xmlns="http://schemas.microsoft.com/office/spreadsheetml/2009/9/main" objectType="Spin" dx="15" fmlaLink="$X$33" inc="5" max="60" min="10" page="10" val="40"/>
</file>

<file path=xl/ctrlProps/ctrlProp2023.xml><?xml version="1.0" encoding="utf-8"?>
<formControlPr xmlns="http://schemas.microsoft.com/office/spreadsheetml/2009/9/main" objectType="CheckBox" fmlaLink="$H$35" lockText="1"/>
</file>

<file path=xl/ctrlProps/ctrlProp2024.xml><?xml version="1.0" encoding="utf-8"?>
<formControlPr xmlns="http://schemas.microsoft.com/office/spreadsheetml/2009/9/main" objectType="CheckBox" fmlaLink="$H$36" lockText="1"/>
</file>

<file path=xl/ctrlProps/ctrlProp2025.xml><?xml version="1.0" encoding="utf-8"?>
<formControlPr xmlns="http://schemas.microsoft.com/office/spreadsheetml/2009/9/main" objectType="CheckBox" fmlaLink="$H$37" lockText="1"/>
</file>

<file path=xl/ctrlProps/ctrlProp2026.xml><?xml version="1.0" encoding="utf-8"?>
<formControlPr xmlns="http://schemas.microsoft.com/office/spreadsheetml/2009/9/main" objectType="CheckBox" fmlaLink="$H$38" lockText="1"/>
</file>

<file path=xl/ctrlProps/ctrlProp2027.xml><?xml version="1.0" encoding="utf-8"?>
<formControlPr xmlns="http://schemas.microsoft.com/office/spreadsheetml/2009/9/main" objectType="CheckBox" fmlaLink="$H$39" lockText="1"/>
</file>

<file path=xl/ctrlProps/ctrlProp2028.xml><?xml version="1.0" encoding="utf-8"?>
<formControlPr xmlns="http://schemas.microsoft.com/office/spreadsheetml/2009/9/main" objectType="CheckBox" fmlaLink="$H$40" lockText="1"/>
</file>

<file path=xl/ctrlProps/ctrlProp2029.xml><?xml version="1.0" encoding="utf-8"?>
<formControlPr xmlns="http://schemas.microsoft.com/office/spreadsheetml/2009/9/main" objectType="CheckBox" fmlaLink="$H$41" lockText="1"/>
</file>

<file path=xl/ctrlProps/ctrlProp203.xml><?xml version="1.0" encoding="utf-8"?>
<formControlPr xmlns="http://schemas.microsoft.com/office/spreadsheetml/2009/9/main" objectType="CheckBox" fmlaLink="$H$67" lockText="1"/>
</file>

<file path=xl/ctrlProps/ctrlProp2030.xml><?xml version="1.0" encoding="utf-8"?>
<formControlPr xmlns="http://schemas.microsoft.com/office/spreadsheetml/2009/9/main" objectType="CheckBox" fmlaLink="$H$42" lockText="1"/>
</file>

<file path=xl/ctrlProps/ctrlProp2031.xml><?xml version="1.0" encoding="utf-8"?>
<formControlPr xmlns="http://schemas.microsoft.com/office/spreadsheetml/2009/9/main" objectType="CheckBox" fmlaLink="$H$43" lockText="1"/>
</file>

<file path=xl/ctrlProps/ctrlProp2032.xml><?xml version="1.0" encoding="utf-8"?>
<formControlPr xmlns="http://schemas.microsoft.com/office/spreadsheetml/2009/9/main" objectType="CheckBox" fmlaLink="$H$44" lockText="1"/>
</file>

<file path=xl/ctrlProps/ctrlProp2033.xml><?xml version="1.0" encoding="utf-8"?>
<formControlPr xmlns="http://schemas.microsoft.com/office/spreadsheetml/2009/9/main" objectType="CheckBox" fmlaLink="$H$45" lockText="1"/>
</file>

<file path=xl/ctrlProps/ctrlProp2034.xml><?xml version="1.0" encoding="utf-8"?>
<formControlPr xmlns="http://schemas.microsoft.com/office/spreadsheetml/2009/9/main" objectType="CheckBox" fmlaLink="$H$46" lockText="1"/>
</file>

<file path=xl/ctrlProps/ctrlProp2035.xml><?xml version="1.0" encoding="utf-8"?>
<formControlPr xmlns="http://schemas.microsoft.com/office/spreadsheetml/2009/9/main" objectType="CheckBox" fmlaLink="$H$47" lockText="1"/>
</file>

<file path=xl/ctrlProps/ctrlProp2036.xml><?xml version="1.0" encoding="utf-8"?>
<formControlPr xmlns="http://schemas.microsoft.com/office/spreadsheetml/2009/9/main" objectType="CheckBox" fmlaLink="$H$48" lockText="1"/>
</file>

<file path=xl/ctrlProps/ctrlProp2037.xml><?xml version="1.0" encoding="utf-8"?>
<formControlPr xmlns="http://schemas.microsoft.com/office/spreadsheetml/2009/9/main" objectType="CheckBox" fmlaLink="$H$49" lockText="1"/>
</file>

<file path=xl/ctrlProps/ctrlProp2038.xml><?xml version="1.0" encoding="utf-8"?>
<formControlPr xmlns="http://schemas.microsoft.com/office/spreadsheetml/2009/9/main" objectType="CheckBox" fmlaLink="$H$50" lockText="1"/>
</file>

<file path=xl/ctrlProps/ctrlProp2039.xml><?xml version="1.0" encoding="utf-8"?>
<formControlPr xmlns="http://schemas.microsoft.com/office/spreadsheetml/2009/9/main" objectType="CheckBox" fmlaLink="$H$51" lockText="1"/>
</file>

<file path=xl/ctrlProps/ctrlProp204.xml><?xml version="1.0" encoding="utf-8"?>
<formControlPr xmlns="http://schemas.microsoft.com/office/spreadsheetml/2009/9/main" objectType="CheckBox" fmlaLink="$H$66" lockText="1"/>
</file>

<file path=xl/ctrlProps/ctrlProp2040.xml><?xml version="1.0" encoding="utf-8"?>
<formControlPr xmlns="http://schemas.microsoft.com/office/spreadsheetml/2009/9/main" objectType="CheckBox" fmlaLink="$H$52" lockText="1"/>
</file>

<file path=xl/ctrlProps/ctrlProp2041.xml><?xml version="1.0" encoding="utf-8"?>
<formControlPr xmlns="http://schemas.microsoft.com/office/spreadsheetml/2009/9/main" objectType="CheckBox" fmlaLink="$H$53" lockText="1"/>
</file>

<file path=xl/ctrlProps/ctrlProp2042.xml><?xml version="1.0" encoding="utf-8"?>
<formControlPr xmlns="http://schemas.microsoft.com/office/spreadsheetml/2009/9/main" objectType="CheckBox" fmlaLink="$H$54" lockText="1"/>
</file>

<file path=xl/ctrlProps/ctrlProp2043.xml><?xml version="1.0" encoding="utf-8"?>
<formControlPr xmlns="http://schemas.microsoft.com/office/spreadsheetml/2009/9/main" objectType="CheckBox" fmlaLink="$H$55" lockText="1"/>
</file>

<file path=xl/ctrlProps/ctrlProp2044.xml><?xml version="1.0" encoding="utf-8"?>
<formControlPr xmlns="http://schemas.microsoft.com/office/spreadsheetml/2009/9/main" objectType="CheckBox" fmlaLink="$H$56" lockText="1"/>
</file>

<file path=xl/ctrlProps/ctrlProp2045.xml><?xml version="1.0" encoding="utf-8"?>
<formControlPr xmlns="http://schemas.microsoft.com/office/spreadsheetml/2009/9/main" objectType="CheckBox" fmlaLink="$H$57" lockText="1"/>
</file>

<file path=xl/ctrlProps/ctrlProp2046.xml><?xml version="1.0" encoding="utf-8"?>
<formControlPr xmlns="http://schemas.microsoft.com/office/spreadsheetml/2009/9/main" objectType="CheckBox" fmlaLink="$H$58" lockText="1"/>
</file>

<file path=xl/ctrlProps/ctrlProp2047.xml><?xml version="1.0" encoding="utf-8"?>
<formControlPr xmlns="http://schemas.microsoft.com/office/spreadsheetml/2009/9/main" objectType="CheckBox" fmlaLink="$H$78" lockText="1"/>
</file>

<file path=xl/ctrlProps/ctrlProp2048.xml><?xml version="1.0" encoding="utf-8"?>
<formControlPr xmlns="http://schemas.microsoft.com/office/spreadsheetml/2009/9/main" objectType="CheckBox" fmlaLink="$H$79" lockText="1"/>
</file>

<file path=xl/ctrlProps/ctrlProp2049.xml><?xml version="1.0" encoding="utf-8"?>
<formControlPr xmlns="http://schemas.microsoft.com/office/spreadsheetml/2009/9/main" objectType="CheckBox" fmlaLink="$H$77" lockText="1"/>
</file>

<file path=xl/ctrlProps/ctrlProp205.xml><?xml version="1.0" encoding="utf-8"?>
<formControlPr xmlns="http://schemas.microsoft.com/office/spreadsheetml/2009/9/main" objectType="CheckBox" fmlaLink="$H$65" lockText="1"/>
</file>

<file path=xl/ctrlProps/ctrlProp2050.xml><?xml version="1.0" encoding="utf-8"?>
<formControlPr xmlns="http://schemas.microsoft.com/office/spreadsheetml/2009/9/main" objectType="CheckBox" fmlaLink="$H$76" lockText="1"/>
</file>

<file path=xl/ctrlProps/ctrlProp2051.xml><?xml version="1.0" encoding="utf-8"?>
<formControlPr xmlns="http://schemas.microsoft.com/office/spreadsheetml/2009/9/main" objectType="CheckBox" fmlaLink="$H$75" lockText="1"/>
</file>

<file path=xl/ctrlProps/ctrlProp2052.xml><?xml version="1.0" encoding="utf-8"?>
<formControlPr xmlns="http://schemas.microsoft.com/office/spreadsheetml/2009/9/main" objectType="CheckBox" fmlaLink="$H$74" lockText="1"/>
</file>

<file path=xl/ctrlProps/ctrlProp2053.xml><?xml version="1.0" encoding="utf-8"?>
<formControlPr xmlns="http://schemas.microsoft.com/office/spreadsheetml/2009/9/main" objectType="CheckBox" fmlaLink="$H$73" lockText="1"/>
</file>

<file path=xl/ctrlProps/ctrlProp2054.xml><?xml version="1.0" encoding="utf-8"?>
<formControlPr xmlns="http://schemas.microsoft.com/office/spreadsheetml/2009/9/main" objectType="CheckBox" fmlaLink="$H$72" lockText="1"/>
</file>

<file path=xl/ctrlProps/ctrlProp2055.xml><?xml version="1.0" encoding="utf-8"?>
<formControlPr xmlns="http://schemas.microsoft.com/office/spreadsheetml/2009/9/main" objectType="CheckBox" fmlaLink="$H$71" lockText="1"/>
</file>

<file path=xl/ctrlProps/ctrlProp2056.xml><?xml version="1.0" encoding="utf-8"?>
<formControlPr xmlns="http://schemas.microsoft.com/office/spreadsheetml/2009/9/main" objectType="CheckBox" fmlaLink="$H$69" lockText="1"/>
</file>

<file path=xl/ctrlProps/ctrlProp2057.xml><?xml version="1.0" encoding="utf-8"?>
<formControlPr xmlns="http://schemas.microsoft.com/office/spreadsheetml/2009/9/main" objectType="CheckBox" fmlaLink="$H$70" lockText="1"/>
</file>

<file path=xl/ctrlProps/ctrlProp2058.xml><?xml version="1.0" encoding="utf-8"?>
<formControlPr xmlns="http://schemas.microsoft.com/office/spreadsheetml/2009/9/main" objectType="CheckBox" fmlaLink="$H$68" lockText="1"/>
</file>

<file path=xl/ctrlProps/ctrlProp2059.xml><?xml version="1.0" encoding="utf-8"?>
<formControlPr xmlns="http://schemas.microsoft.com/office/spreadsheetml/2009/9/main" objectType="CheckBox" fmlaLink="$H$67" lockText="1"/>
</file>

<file path=xl/ctrlProps/ctrlProp206.xml><?xml version="1.0" encoding="utf-8"?>
<formControlPr xmlns="http://schemas.microsoft.com/office/spreadsheetml/2009/9/main" objectType="CheckBox" fmlaLink="$H$64" lockText="1"/>
</file>

<file path=xl/ctrlProps/ctrlProp2060.xml><?xml version="1.0" encoding="utf-8"?>
<formControlPr xmlns="http://schemas.microsoft.com/office/spreadsheetml/2009/9/main" objectType="CheckBox" fmlaLink="$H$66" lockText="1"/>
</file>

<file path=xl/ctrlProps/ctrlProp2061.xml><?xml version="1.0" encoding="utf-8"?>
<formControlPr xmlns="http://schemas.microsoft.com/office/spreadsheetml/2009/9/main" objectType="CheckBox" fmlaLink="$H$65" lockText="1"/>
</file>

<file path=xl/ctrlProps/ctrlProp2062.xml><?xml version="1.0" encoding="utf-8"?>
<formControlPr xmlns="http://schemas.microsoft.com/office/spreadsheetml/2009/9/main" objectType="CheckBox" fmlaLink="$H$64" lockText="1"/>
</file>

<file path=xl/ctrlProps/ctrlProp2063.xml><?xml version="1.0" encoding="utf-8"?>
<formControlPr xmlns="http://schemas.microsoft.com/office/spreadsheetml/2009/9/main" objectType="CheckBox" fmlaLink="$H$63" lockText="1"/>
</file>

<file path=xl/ctrlProps/ctrlProp2064.xml><?xml version="1.0" encoding="utf-8"?>
<formControlPr xmlns="http://schemas.microsoft.com/office/spreadsheetml/2009/9/main" objectType="CheckBox" fmlaLink="$H$62" lockText="1"/>
</file>

<file path=xl/ctrlProps/ctrlProp2065.xml><?xml version="1.0" encoding="utf-8"?>
<formControlPr xmlns="http://schemas.microsoft.com/office/spreadsheetml/2009/9/main" objectType="CheckBox" fmlaLink="$H$61" lockText="1"/>
</file>

<file path=xl/ctrlProps/ctrlProp2066.xml><?xml version="1.0" encoding="utf-8"?>
<formControlPr xmlns="http://schemas.microsoft.com/office/spreadsheetml/2009/9/main" objectType="CheckBox" fmlaLink="$H$60" lockText="1"/>
</file>

<file path=xl/ctrlProps/ctrlProp2067.xml><?xml version="1.0" encoding="utf-8"?>
<formControlPr xmlns="http://schemas.microsoft.com/office/spreadsheetml/2009/9/main" objectType="CheckBox" fmlaLink="$H$59" lockText="1"/>
</file>

<file path=xl/ctrlProps/ctrlProp2068.xml><?xml version="1.0" encoding="utf-8"?>
<formControlPr xmlns="http://schemas.microsoft.com/office/spreadsheetml/2009/9/main" objectType="CheckBox" fmlaLink="$H$30" lockText="1"/>
</file>

<file path=xl/ctrlProps/ctrlProp2069.xml><?xml version="1.0" encoding="utf-8"?>
<formControlPr xmlns="http://schemas.microsoft.com/office/spreadsheetml/2009/9/main" objectType="CheckBox" fmlaLink="$H$31" lockText="1"/>
</file>

<file path=xl/ctrlProps/ctrlProp207.xml><?xml version="1.0" encoding="utf-8"?>
<formControlPr xmlns="http://schemas.microsoft.com/office/spreadsheetml/2009/9/main" objectType="CheckBox" fmlaLink="$H$63" lockText="1"/>
</file>

<file path=xl/ctrlProps/ctrlProp2070.xml><?xml version="1.0" encoding="utf-8"?>
<formControlPr xmlns="http://schemas.microsoft.com/office/spreadsheetml/2009/9/main" objectType="CheckBox" fmlaLink="$H$32" lockText="1"/>
</file>

<file path=xl/ctrlProps/ctrlProp2071.xml><?xml version="1.0" encoding="utf-8"?>
<formControlPr xmlns="http://schemas.microsoft.com/office/spreadsheetml/2009/9/main" objectType="CheckBox" fmlaLink="$H$34" lockText="1"/>
</file>

<file path=xl/ctrlProps/ctrlProp2072.xml><?xml version="1.0" encoding="utf-8"?>
<formControlPr xmlns="http://schemas.microsoft.com/office/spreadsheetml/2009/9/main" objectType="CheckBox" fmlaLink="$H$33" lockText="1"/>
</file>

<file path=xl/ctrlProps/ctrlProp2073.xml><?xml version="1.0" encoding="utf-8"?>
<formControlPr xmlns="http://schemas.microsoft.com/office/spreadsheetml/2009/9/main" objectType="CheckBox" fmlaLink="$H$29" lockText="1"/>
</file>

<file path=xl/ctrlProps/ctrlProp2074.xml><?xml version="1.0" encoding="utf-8"?>
<formControlPr xmlns="http://schemas.microsoft.com/office/spreadsheetml/2009/9/main" objectType="Spin" dx="15" fmlaLink="$X$33" inc="5" max="100" min="10" page="10" val="40"/>
</file>

<file path=xl/ctrlProps/ctrlProp2075.xml><?xml version="1.0" encoding="utf-8"?>
<formControlPr xmlns="http://schemas.microsoft.com/office/spreadsheetml/2009/9/main" objectType="CheckBox" fmlaLink="$H$35" lockText="1"/>
</file>

<file path=xl/ctrlProps/ctrlProp2076.xml><?xml version="1.0" encoding="utf-8"?>
<formControlPr xmlns="http://schemas.microsoft.com/office/spreadsheetml/2009/9/main" objectType="CheckBox" fmlaLink="$H$36" lockText="1"/>
</file>

<file path=xl/ctrlProps/ctrlProp2077.xml><?xml version="1.0" encoding="utf-8"?>
<formControlPr xmlns="http://schemas.microsoft.com/office/spreadsheetml/2009/9/main" objectType="CheckBox" fmlaLink="$H$37" lockText="1"/>
</file>

<file path=xl/ctrlProps/ctrlProp2078.xml><?xml version="1.0" encoding="utf-8"?>
<formControlPr xmlns="http://schemas.microsoft.com/office/spreadsheetml/2009/9/main" objectType="CheckBox" fmlaLink="$H$38" lockText="1"/>
</file>

<file path=xl/ctrlProps/ctrlProp2079.xml><?xml version="1.0" encoding="utf-8"?>
<formControlPr xmlns="http://schemas.microsoft.com/office/spreadsheetml/2009/9/main" objectType="CheckBox" fmlaLink="$H$39" lockText="1"/>
</file>

<file path=xl/ctrlProps/ctrlProp208.xml><?xml version="1.0" encoding="utf-8"?>
<formControlPr xmlns="http://schemas.microsoft.com/office/spreadsheetml/2009/9/main" objectType="CheckBox" fmlaLink="$H$62" lockText="1"/>
</file>

<file path=xl/ctrlProps/ctrlProp2080.xml><?xml version="1.0" encoding="utf-8"?>
<formControlPr xmlns="http://schemas.microsoft.com/office/spreadsheetml/2009/9/main" objectType="CheckBox" fmlaLink="$H$40" lockText="1"/>
</file>

<file path=xl/ctrlProps/ctrlProp2081.xml><?xml version="1.0" encoding="utf-8"?>
<formControlPr xmlns="http://schemas.microsoft.com/office/spreadsheetml/2009/9/main" objectType="CheckBox" fmlaLink="$H$41" lockText="1"/>
</file>

<file path=xl/ctrlProps/ctrlProp2082.xml><?xml version="1.0" encoding="utf-8"?>
<formControlPr xmlns="http://schemas.microsoft.com/office/spreadsheetml/2009/9/main" objectType="CheckBox" fmlaLink="$H$42" lockText="1"/>
</file>

<file path=xl/ctrlProps/ctrlProp2083.xml><?xml version="1.0" encoding="utf-8"?>
<formControlPr xmlns="http://schemas.microsoft.com/office/spreadsheetml/2009/9/main" objectType="CheckBox" fmlaLink="$H$43" lockText="1"/>
</file>

<file path=xl/ctrlProps/ctrlProp2084.xml><?xml version="1.0" encoding="utf-8"?>
<formControlPr xmlns="http://schemas.microsoft.com/office/spreadsheetml/2009/9/main" objectType="CheckBox" fmlaLink="$H$44" lockText="1"/>
</file>

<file path=xl/ctrlProps/ctrlProp2085.xml><?xml version="1.0" encoding="utf-8"?>
<formControlPr xmlns="http://schemas.microsoft.com/office/spreadsheetml/2009/9/main" objectType="CheckBox" fmlaLink="$H$45" lockText="1"/>
</file>

<file path=xl/ctrlProps/ctrlProp2086.xml><?xml version="1.0" encoding="utf-8"?>
<formControlPr xmlns="http://schemas.microsoft.com/office/spreadsheetml/2009/9/main" objectType="CheckBox" fmlaLink="$H$46" lockText="1"/>
</file>

<file path=xl/ctrlProps/ctrlProp2087.xml><?xml version="1.0" encoding="utf-8"?>
<formControlPr xmlns="http://schemas.microsoft.com/office/spreadsheetml/2009/9/main" objectType="CheckBox" fmlaLink="$H$47" lockText="1"/>
</file>

<file path=xl/ctrlProps/ctrlProp2088.xml><?xml version="1.0" encoding="utf-8"?>
<formControlPr xmlns="http://schemas.microsoft.com/office/spreadsheetml/2009/9/main" objectType="CheckBox" fmlaLink="$H$48" lockText="1"/>
</file>

<file path=xl/ctrlProps/ctrlProp2089.xml><?xml version="1.0" encoding="utf-8"?>
<formControlPr xmlns="http://schemas.microsoft.com/office/spreadsheetml/2009/9/main" objectType="CheckBox" fmlaLink="$H$49" lockText="1"/>
</file>

<file path=xl/ctrlProps/ctrlProp209.xml><?xml version="1.0" encoding="utf-8"?>
<formControlPr xmlns="http://schemas.microsoft.com/office/spreadsheetml/2009/9/main" objectType="CheckBox" fmlaLink="$H$61" lockText="1"/>
</file>

<file path=xl/ctrlProps/ctrlProp2090.xml><?xml version="1.0" encoding="utf-8"?>
<formControlPr xmlns="http://schemas.microsoft.com/office/spreadsheetml/2009/9/main" objectType="CheckBox" fmlaLink="$H$50" lockText="1"/>
</file>

<file path=xl/ctrlProps/ctrlProp2091.xml><?xml version="1.0" encoding="utf-8"?>
<formControlPr xmlns="http://schemas.microsoft.com/office/spreadsheetml/2009/9/main" objectType="CheckBox" fmlaLink="$H$51" lockText="1"/>
</file>

<file path=xl/ctrlProps/ctrlProp2092.xml><?xml version="1.0" encoding="utf-8"?>
<formControlPr xmlns="http://schemas.microsoft.com/office/spreadsheetml/2009/9/main" objectType="CheckBox" fmlaLink="$H$52" lockText="1"/>
</file>

<file path=xl/ctrlProps/ctrlProp2093.xml><?xml version="1.0" encoding="utf-8"?>
<formControlPr xmlns="http://schemas.microsoft.com/office/spreadsheetml/2009/9/main" objectType="CheckBox" fmlaLink="$H$53" lockText="1"/>
</file>

<file path=xl/ctrlProps/ctrlProp2094.xml><?xml version="1.0" encoding="utf-8"?>
<formControlPr xmlns="http://schemas.microsoft.com/office/spreadsheetml/2009/9/main" objectType="CheckBox" fmlaLink="$H$54" lockText="1"/>
</file>

<file path=xl/ctrlProps/ctrlProp2095.xml><?xml version="1.0" encoding="utf-8"?>
<formControlPr xmlns="http://schemas.microsoft.com/office/spreadsheetml/2009/9/main" objectType="CheckBox" fmlaLink="$H$55" lockText="1"/>
</file>

<file path=xl/ctrlProps/ctrlProp2096.xml><?xml version="1.0" encoding="utf-8"?>
<formControlPr xmlns="http://schemas.microsoft.com/office/spreadsheetml/2009/9/main" objectType="CheckBox" fmlaLink="$H$56" lockText="1"/>
</file>

<file path=xl/ctrlProps/ctrlProp2097.xml><?xml version="1.0" encoding="utf-8"?>
<formControlPr xmlns="http://schemas.microsoft.com/office/spreadsheetml/2009/9/main" objectType="CheckBox" fmlaLink="$H$57" lockText="1"/>
</file>

<file path=xl/ctrlProps/ctrlProp2098.xml><?xml version="1.0" encoding="utf-8"?>
<formControlPr xmlns="http://schemas.microsoft.com/office/spreadsheetml/2009/9/main" objectType="CheckBox" fmlaLink="$H$58" lockText="1"/>
</file>

<file path=xl/ctrlProps/ctrlProp2099.xml><?xml version="1.0" encoding="utf-8"?>
<formControlPr xmlns="http://schemas.microsoft.com/office/spreadsheetml/2009/9/main" objectType="CheckBox" fmlaLink="$H$78" lockText="1"/>
</file>

<file path=xl/ctrlProps/ctrlProp21.xml><?xml version="1.0" encoding="utf-8"?>
<formControlPr xmlns="http://schemas.microsoft.com/office/spreadsheetml/2009/9/main" objectType="CheckBox" fmlaLink="$H$47" lockText="1"/>
</file>

<file path=xl/ctrlProps/ctrlProp210.xml><?xml version="1.0" encoding="utf-8"?>
<formControlPr xmlns="http://schemas.microsoft.com/office/spreadsheetml/2009/9/main" objectType="CheckBox" fmlaLink="$H$60" lockText="1"/>
</file>

<file path=xl/ctrlProps/ctrlProp2100.xml><?xml version="1.0" encoding="utf-8"?>
<formControlPr xmlns="http://schemas.microsoft.com/office/spreadsheetml/2009/9/main" objectType="CheckBox" fmlaLink="$H$79" lockText="1"/>
</file>

<file path=xl/ctrlProps/ctrlProp2101.xml><?xml version="1.0" encoding="utf-8"?>
<formControlPr xmlns="http://schemas.microsoft.com/office/spreadsheetml/2009/9/main" objectType="CheckBox" fmlaLink="$H$77" lockText="1"/>
</file>

<file path=xl/ctrlProps/ctrlProp2102.xml><?xml version="1.0" encoding="utf-8"?>
<formControlPr xmlns="http://schemas.microsoft.com/office/spreadsheetml/2009/9/main" objectType="CheckBox" fmlaLink="$H$76" lockText="1"/>
</file>

<file path=xl/ctrlProps/ctrlProp2103.xml><?xml version="1.0" encoding="utf-8"?>
<formControlPr xmlns="http://schemas.microsoft.com/office/spreadsheetml/2009/9/main" objectType="CheckBox" fmlaLink="$H$75" lockText="1"/>
</file>

<file path=xl/ctrlProps/ctrlProp2104.xml><?xml version="1.0" encoding="utf-8"?>
<formControlPr xmlns="http://schemas.microsoft.com/office/spreadsheetml/2009/9/main" objectType="CheckBox" fmlaLink="$H$74" lockText="1"/>
</file>

<file path=xl/ctrlProps/ctrlProp2105.xml><?xml version="1.0" encoding="utf-8"?>
<formControlPr xmlns="http://schemas.microsoft.com/office/spreadsheetml/2009/9/main" objectType="CheckBox" fmlaLink="$H$73" lockText="1"/>
</file>

<file path=xl/ctrlProps/ctrlProp2106.xml><?xml version="1.0" encoding="utf-8"?>
<formControlPr xmlns="http://schemas.microsoft.com/office/spreadsheetml/2009/9/main" objectType="CheckBox" fmlaLink="$H$72" lockText="1"/>
</file>

<file path=xl/ctrlProps/ctrlProp2107.xml><?xml version="1.0" encoding="utf-8"?>
<formControlPr xmlns="http://schemas.microsoft.com/office/spreadsheetml/2009/9/main" objectType="CheckBox" fmlaLink="$H$71" lockText="1"/>
</file>

<file path=xl/ctrlProps/ctrlProp2108.xml><?xml version="1.0" encoding="utf-8"?>
<formControlPr xmlns="http://schemas.microsoft.com/office/spreadsheetml/2009/9/main" objectType="CheckBox" fmlaLink="$H$69" lockText="1"/>
</file>

<file path=xl/ctrlProps/ctrlProp2109.xml><?xml version="1.0" encoding="utf-8"?>
<formControlPr xmlns="http://schemas.microsoft.com/office/spreadsheetml/2009/9/main" objectType="CheckBox" fmlaLink="$H$70" lockText="1"/>
</file>

<file path=xl/ctrlProps/ctrlProp211.xml><?xml version="1.0" encoding="utf-8"?>
<formControlPr xmlns="http://schemas.microsoft.com/office/spreadsheetml/2009/9/main" objectType="CheckBox" fmlaLink="$H$59" lockText="1"/>
</file>

<file path=xl/ctrlProps/ctrlProp2110.xml><?xml version="1.0" encoding="utf-8"?>
<formControlPr xmlns="http://schemas.microsoft.com/office/spreadsheetml/2009/9/main" objectType="CheckBox" fmlaLink="$H$68" lockText="1"/>
</file>

<file path=xl/ctrlProps/ctrlProp2111.xml><?xml version="1.0" encoding="utf-8"?>
<formControlPr xmlns="http://schemas.microsoft.com/office/spreadsheetml/2009/9/main" objectType="CheckBox" fmlaLink="$H$67" lockText="1"/>
</file>

<file path=xl/ctrlProps/ctrlProp2112.xml><?xml version="1.0" encoding="utf-8"?>
<formControlPr xmlns="http://schemas.microsoft.com/office/spreadsheetml/2009/9/main" objectType="CheckBox" fmlaLink="$H$66" lockText="1"/>
</file>

<file path=xl/ctrlProps/ctrlProp2113.xml><?xml version="1.0" encoding="utf-8"?>
<formControlPr xmlns="http://schemas.microsoft.com/office/spreadsheetml/2009/9/main" objectType="CheckBox" fmlaLink="$H$65" lockText="1"/>
</file>

<file path=xl/ctrlProps/ctrlProp2114.xml><?xml version="1.0" encoding="utf-8"?>
<formControlPr xmlns="http://schemas.microsoft.com/office/spreadsheetml/2009/9/main" objectType="CheckBox" fmlaLink="$H$64" lockText="1"/>
</file>

<file path=xl/ctrlProps/ctrlProp2115.xml><?xml version="1.0" encoding="utf-8"?>
<formControlPr xmlns="http://schemas.microsoft.com/office/spreadsheetml/2009/9/main" objectType="CheckBox" fmlaLink="$H$63" lockText="1"/>
</file>

<file path=xl/ctrlProps/ctrlProp2116.xml><?xml version="1.0" encoding="utf-8"?>
<formControlPr xmlns="http://schemas.microsoft.com/office/spreadsheetml/2009/9/main" objectType="CheckBox" fmlaLink="$H$62" lockText="1"/>
</file>

<file path=xl/ctrlProps/ctrlProp2117.xml><?xml version="1.0" encoding="utf-8"?>
<formControlPr xmlns="http://schemas.microsoft.com/office/spreadsheetml/2009/9/main" objectType="CheckBox" fmlaLink="$H$61" lockText="1"/>
</file>

<file path=xl/ctrlProps/ctrlProp2118.xml><?xml version="1.0" encoding="utf-8"?>
<formControlPr xmlns="http://schemas.microsoft.com/office/spreadsheetml/2009/9/main" objectType="CheckBox" fmlaLink="$H$60" lockText="1"/>
</file>

<file path=xl/ctrlProps/ctrlProp2119.xml><?xml version="1.0" encoding="utf-8"?>
<formControlPr xmlns="http://schemas.microsoft.com/office/spreadsheetml/2009/9/main" objectType="CheckBox" fmlaLink="$H$59" lockText="1"/>
</file>

<file path=xl/ctrlProps/ctrlProp212.xml><?xml version="1.0" encoding="utf-8"?>
<formControlPr xmlns="http://schemas.microsoft.com/office/spreadsheetml/2009/9/main" objectType="CheckBox" fmlaLink="$Y$27" lockText="1"/>
</file>

<file path=xl/ctrlProps/ctrlProp2120.xml><?xml version="1.0" encoding="utf-8"?>
<formControlPr xmlns="http://schemas.microsoft.com/office/spreadsheetml/2009/9/main" objectType="CheckBox" fmlaLink="$Y$27" lockText="1"/>
</file>

<file path=xl/ctrlProps/ctrlProp2121.xml><?xml version="1.0" encoding="utf-8"?>
<formControlPr xmlns="http://schemas.microsoft.com/office/spreadsheetml/2009/9/main" objectType="Spin" dx="15" fmlaLink="$F$58" inc="5" max="60" min="10" page="10" val="60"/>
</file>

<file path=xl/ctrlProps/ctrlProp213.xml><?xml version="1.0" encoding="utf-8"?>
<formControlPr xmlns="http://schemas.microsoft.com/office/spreadsheetml/2009/9/main" objectType="CheckBox" fmlaLink="$Y$28" lockText="1"/>
</file>

<file path=xl/ctrlProps/ctrlProp214.xml><?xml version="1.0" encoding="utf-8"?>
<formControlPr xmlns="http://schemas.microsoft.com/office/spreadsheetml/2009/9/main" objectType="CheckBox" fmlaLink="$H$30" lockText="1"/>
</file>

<file path=xl/ctrlProps/ctrlProp215.xml><?xml version="1.0" encoding="utf-8"?>
<formControlPr xmlns="http://schemas.microsoft.com/office/spreadsheetml/2009/9/main" objectType="CheckBox" fmlaLink="$H$31" lockText="1"/>
</file>

<file path=xl/ctrlProps/ctrlProp216.xml><?xml version="1.0" encoding="utf-8"?>
<formControlPr xmlns="http://schemas.microsoft.com/office/spreadsheetml/2009/9/main" objectType="CheckBox" fmlaLink="$H$32" lockText="1"/>
</file>

<file path=xl/ctrlProps/ctrlProp217.xml><?xml version="1.0" encoding="utf-8"?>
<formControlPr xmlns="http://schemas.microsoft.com/office/spreadsheetml/2009/9/main" objectType="CheckBox" fmlaLink="$H$34" lockText="1"/>
</file>

<file path=xl/ctrlProps/ctrlProp218.xml><?xml version="1.0" encoding="utf-8"?>
<formControlPr xmlns="http://schemas.microsoft.com/office/spreadsheetml/2009/9/main" objectType="CheckBox" fmlaLink="$H$33" lockText="1"/>
</file>

<file path=xl/ctrlProps/ctrlProp219.xml><?xml version="1.0" encoding="utf-8"?>
<formControlPr xmlns="http://schemas.microsoft.com/office/spreadsheetml/2009/9/main" objectType="CheckBox" fmlaLink="$H$29" lockText="1"/>
</file>

<file path=xl/ctrlProps/ctrlProp22.xml><?xml version="1.0" encoding="utf-8"?>
<formControlPr xmlns="http://schemas.microsoft.com/office/spreadsheetml/2009/9/main" objectType="CheckBox" fmlaLink="$H$48" lockText="1"/>
</file>

<file path=xl/ctrlProps/ctrlProp220.xml><?xml version="1.0" encoding="utf-8"?>
<formControlPr xmlns="http://schemas.microsoft.com/office/spreadsheetml/2009/9/main" objectType="Spin" dx="15" fmlaLink="$X$33" inc="5" max="60" min="10" page="10" val="40"/>
</file>

<file path=xl/ctrlProps/ctrlProp221.xml><?xml version="1.0" encoding="utf-8"?>
<formControlPr xmlns="http://schemas.microsoft.com/office/spreadsheetml/2009/9/main" objectType="CheckBox" fmlaLink="$H$35" lockText="1"/>
</file>

<file path=xl/ctrlProps/ctrlProp222.xml><?xml version="1.0" encoding="utf-8"?>
<formControlPr xmlns="http://schemas.microsoft.com/office/spreadsheetml/2009/9/main" objectType="CheckBox" fmlaLink="$H$36" lockText="1"/>
</file>

<file path=xl/ctrlProps/ctrlProp223.xml><?xml version="1.0" encoding="utf-8"?>
<formControlPr xmlns="http://schemas.microsoft.com/office/spreadsheetml/2009/9/main" objectType="CheckBox" fmlaLink="$H$37" lockText="1"/>
</file>

<file path=xl/ctrlProps/ctrlProp224.xml><?xml version="1.0" encoding="utf-8"?>
<formControlPr xmlns="http://schemas.microsoft.com/office/spreadsheetml/2009/9/main" objectType="CheckBox" fmlaLink="$H$38" lockText="1"/>
</file>

<file path=xl/ctrlProps/ctrlProp225.xml><?xml version="1.0" encoding="utf-8"?>
<formControlPr xmlns="http://schemas.microsoft.com/office/spreadsheetml/2009/9/main" objectType="CheckBox" fmlaLink="$H$39" lockText="1"/>
</file>

<file path=xl/ctrlProps/ctrlProp226.xml><?xml version="1.0" encoding="utf-8"?>
<formControlPr xmlns="http://schemas.microsoft.com/office/spreadsheetml/2009/9/main" objectType="CheckBox" fmlaLink="$H$40" lockText="1"/>
</file>

<file path=xl/ctrlProps/ctrlProp227.xml><?xml version="1.0" encoding="utf-8"?>
<formControlPr xmlns="http://schemas.microsoft.com/office/spreadsheetml/2009/9/main" objectType="CheckBox" fmlaLink="$H$41" lockText="1"/>
</file>

<file path=xl/ctrlProps/ctrlProp228.xml><?xml version="1.0" encoding="utf-8"?>
<formControlPr xmlns="http://schemas.microsoft.com/office/spreadsheetml/2009/9/main" objectType="CheckBox" fmlaLink="$H$42" lockText="1"/>
</file>

<file path=xl/ctrlProps/ctrlProp229.xml><?xml version="1.0" encoding="utf-8"?>
<formControlPr xmlns="http://schemas.microsoft.com/office/spreadsheetml/2009/9/main" objectType="CheckBox" fmlaLink="$H$43" lockText="1"/>
</file>

<file path=xl/ctrlProps/ctrlProp23.xml><?xml version="1.0" encoding="utf-8"?>
<formControlPr xmlns="http://schemas.microsoft.com/office/spreadsheetml/2009/9/main" objectType="CheckBox" fmlaLink="$H$49" lockText="1"/>
</file>

<file path=xl/ctrlProps/ctrlProp230.xml><?xml version="1.0" encoding="utf-8"?>
<formControlPr xmlns="http://schemas.microsoft.com/office/spreadsheetml/2009/9/main" objectType="CheckBox" fmlaLink="$H$44" lockText="1"/>
</file>

<file path=xl/ctrlProps/ctrlProp231.xml><?xml version="1.0" encoding="utf-8"?>
<formControlPr xmlns="http://schemas.microsoft.com/office/spreadsheetml/2009/9/main" objectType="CheckBox" fmlaLink="$H$45" lockText="1"/>
</file>

<file path=xl/ctrlProps/ctrlProp232.xml><?xml version="1.0" encoding="utf-8"?>
<formControlPr xmlns="http://schemas.microsoft.com/office/spreadsheetml/2009/9/main" objectType="CheckBox" fmlaLink="$H$46" lockText="1"/>
</file>

<file path=xl/ctrlProps/ctrlProp233.xml><?xml version="1.0" encoding="utf-8"?>
<formControlPr xmlns="http://schemas.microsoft.com/office/spreadsheetml/2009/9/main" objectType="CheckBox" fmlaLink="$H$47" lockText="1"/>
</file>

<file path=xl/ctrlProps/ctrlProp234.xml><?xml version="1.0" encoding="utf-8"?>
<formControlPr xmlns="http://schemas.microsoft.com/office/spreadsheetml/2009/9/main" objectType="CheckBox" fmlaLink="$H$48" lockText="1"/>
</file>

<file path=xl/ctrlProps/ctrlProp235.xml><?xml version="1.0" encoding="utf-8"?>
<formControlPr xmlns="http://schemas.microsoft.com/office/spreadsheetml/2009/9/main" objectType="CheckBox" fmlaLink="$H$49" lockText="1"/>
</file>

<file path=xl/ctrlProps/ctrlProp236.xml><?xml version="1.0" encoding="utf-8"?>
<formControlPr xmlns="http://schemas.microsoft.com/office/spreadsheetml/2009/9/main" objectType="CheckBox" fmlaLink="$H$50" lockText="1"/>
</file>

<file path=xl/ctrlProps/ctrlProp237.xml><?xml version="1.0" encoding="utf-8"?>
<formControlPr xmlns="http://schemas.microsoft.com/office/spreadsheetml/2009/9/main" objectType="CheckBox" fmlaLink="$H$51" lockText="1"/>
</file>

<file path=xl/ctrlProps/ctrlProp238.xml><?xml version="1.0" encoding="utf-8"?>
<formControlPr xmlns="http://schemas.microsoft.com/office/spreadsheetml/2009/9/main" objectType="CheckBox" fmlaLink="$H$52" lockText="1"/>
</file>

<file path=xl/ctrlProps/ctrlProp239.xml><?xml version="1.0" encoding="utf-8"?>
<formControlPr xmlns="http://schemas.microsoft.com/office/spreadsheetml/2009/9/main" objectType="CheckBox" fmlaLink="$H$53" lockText="1"/>
</file>

<file path=xl/ctrlProps/ctrlProp24.xml><?xml version="1.0" encoding="utf-8"?>
<formControlPr xmlns="http://schemas.microsoft.com/office/spreadsheetml/2009/9/main" objectType="CheckBox" fmlaLink="$H$50" lockText="1"/>
</file>

<file path=xl/ctrlProps/ctrlProp240.xml><?xml version="1.0" encoding="utf-8"?>
<formControlPr xmlns="http://schemas.microsoft.com/office/spreadsheetml/2009/9/main" objectType="CheckBox" fmlaLink="$H$54" lockText="1"/>
</file>

<file path=xl/ctrlProps/ctrlProp241.xml><?xml version="1.0" encoding="utf-8"?>
<formControlPr xmlns="http://schemas.microsoft.com/office/spreadsheetml/2009/9/main" objectType="CheckBox" fmlaLink="$H$55" lockText="1"/>
</file>

<file path=xl/ctrlProps/ctrlProp242.xml><?xml version="1.0" encoding="utf-8"?>
<formControlPr xmlns="http://schemas.microsoft.com/office/spreadsheetml/2009/9/main" objectType="CheckBox" fmlaLink="$H$56" lockText="1"/>
</file>

<file path=xl/ctrlProps/ctrlProp243.xml><?xml version="1.0" encoding="utf-8"?>
<formControlPr xmlns="http://schemas.microsoft.com/office/spreadsheetml/2009/9/main" objectType="CheckBox" fmlaLink="$H$57" lockText="1"/>
</file>

<file path=xl/ctrlProps/ctrlProp244.xml><?xml version="1.0" encoding="utf-8"?>
<formControlPr xmlns="http://schemas.microsoft.com/office/spreadsheetml/2009/9/main" objectType="CheckBox" fmlaLink="$H$58" lockText="1"/>
</file>

<file path=xl/ctrlProps/ctrlProp245.xml><?xml version="1.0" encoding="utf-8"?>
<formControlPr xmlns="http://schemas.microsoft.com/office/spreadsheetml/2009/9/main" objectType="CheckBox" fmlaLink="$H$78" lockText="1"/>
</file>

<file path=xl/ctrlProps/ctrlProp246.xml><?xml version="1.0" encoding="utf-8"?>
<formControlPr xmlns="http://schemas.microsoft.com/office/spreadsheetml/2009/9/main" objectType="CheckBox" fmlaLink="$H$79" lockText="1"/>
</file>

<file path=xl/ctrlProps/ctrlProp247.xml><?xml version="1.0" encoding="utf-8"?>
<formControlPr xmlns="http://schemas.microsoft.com/office/spreadsheetml/2009/9/main" objectType="CheckBox" fmlaLink="$H$77" lockText="1"/>
</file>

<file path=xl/ctrlProps/ctrlProp248.xml><?xml version="1.0" encoding="utf-8"?>
<formControlPr xmlns="http://schemas.microsoft.com/office/spreadsheetml/2009/9/main" objectType="CheckBox" fmlaLink="$H$76" lockText="1"/>
</file>

<file path=xl/ctrlProps/ctrlProp249.xml><?xml version="1.0" encoding="utf-8"?>
<formControlPr xmlns="http://schemas.microsoft.com/office/spreadsheetml/2009/9/main" objectType="CheckBox" fmlaLink="$H$75" lockText="1"/>
</file>

<file path=xl/ctrlProps/ctrlProp25.xml><?xml version="1.0" encoding="utf-8"?>
<formControlPr xmlns="http://schemas.microsoft.com/office/spreadsheetml/2009/9/main" objectType="CheckBox" fmlaLink="$H$51" lockText="1"/>
</file>

<file path=xl/ctrlProps/ctrlProp250.xml><?xml version="1.0" encoding="utf-8"?>
<formControlPr xmlns="http://schemas.microsoft.com/office/spreadsheetml/2009/9/main" objectType="CheckBox" fmlaLink="$H$74" lockText="1"/>
</file>

<file path=xl/ctrlProps/ctrlProp251.xml><?xml version="1.0" encoding="utf-8"?>
<formControlPr xmlns="http://schemas.microsoft.com/office/spreadsheetml/2009/9/main" objectType="CheckBox" fmlaLink="$H$73" lockText="1"/>
</file>

<file path=xl/ctrlProps/ctrlProp252.xml><?xml version="1.0" encoding="utf-8"?>
<formControlPr xmlns="http://schemas.microsoft.com/office/spreadsheetml/2009/9/main" objectType="CheckBox" fmlaLink="$H$72" lockText="1"/>
</file>

<file path=xl/ctrlProps/ctrlProp253.xml><?xml version="1.0" encoding="utf-8"?>
<formControlPr xmlns="http://schemas.microsoft.com/office/spreadsheetml/2009/9/main" objectType="CheckBox" fmlaLink="$H$71" lockText="1"/>
</file>

<file path=xl/ctrlProps/ctrlProp254.xml><?xml version="1.0" encoding="utf-8"?>
<formControlPr xmlns="http://schemas.microsoft.com/office/spreadsheetml/2009/9/main" objectType="CheckBox" fmlaLink="$H$69" lockText="1"/>
</file>

<file path=xl/ctrlProps/ctrlProp255.xml><?xml version="1.0" encoding="utf-8"?>
<formControlPr xmlns="http://schemas.microsoft.com/office/spreadsheetml/2009/9/main" objectType="CheckBox" fmlaLink="$H$70" lockText="1"/>
</file>

<file path=xl/ctrlProps/ctrlProp256.xml><?xml version="1.0" encoding="utf-8"?>
<formControlPr xmlns="http://schemas.microsoft.com/office/spreadsheetml/2009/9/main" objectType="CheckBox" fmlaLink="$H$68" lockText="1"/>
</file>

<file path=xl/ctrlProps/ctrlProp257.xml><?xml version="1.0" encoding="utf-8"?>
<formControlPr xmlns="http://schemas.microsoft.com/office/spreadsheetml/2009/9/main" objectType="CheckBox" fmlaLink="$H$67" lockText="1"/>
</file>

<file path=xl/ctrlProps/ctrlProp258.xml><?xml version="1.0" encoding="utf-8"?>
<formControlPr xmlns="http://schemas.microsoft.com/office/spreadsheetml/2009/9/main" objectType="CheckBox" fmlaLink="$H$66" lockText="1"/>
</file>

<file path=xl/ctrlProps/ctrlProp259.xml><?xml version="1.0" encoding="utf-8"?>
<formControlPr xmlns="http://schemas.microsoft.com/office/spreadsheetml/2009/9/main" objectType="CheckBox" fmlaLink="$H$65" lockText="1"/>
</file>

<file path=xl/ctrlProps/ctrlProp26.xml><?xml version="1.0" encoding="utf-8"?>
<formControlPr xmlns="http://schemas.microsoft.com/office/spreadsheetml/2009/9/main" objectType="CheckBox" fmlaLink="$H$52" lockText="1"/>
</file>

<file path=xl/ctrlProps/ctrlProp260.xml><?xml version="1.0" encoding="utf-8"?>
<formControlPr xmlns="http://schemas.microsoft.com/office/spreadsheetml/2009/9/main" objectType="CheckBox" fmlaLink="$H$64" lockText="1"/>
</file>

<file path=xl/ctrlProps/ctrlProp261.xml><?xml version="1.0" encoding="utf-8"?>
<formControlPr xmlns="http://schemas.microsoft.com/office/spreadsheetml/2009/9/main" objectType="CheckBox" fmlaLink="$H$63" lockText="1"/>
</file>

<file path=xl/ctrlProps/ctrlProp262.xml><?xml version="1.0" encoding="utf-8"?>
<formControlPr xmlns="http://schemas.microsoft.com/office/spreadsheetml/2009/9/main" objectType="CheckBox" fmlaLink="$H$62" lockText="1"/>
</file>

<file path=xl/ctrlProps/ctrlProp263.xml><?xml version="1.0" encoding="utf-8"?>
<formControlPr xmlns="http://schemas.microsoft.com/office/spreadsheetml/2009/9/main" objectType="CheckBox" fmlaLink="$H$61" lockText="1"/>
</file>

<file path=xl/ctrlProps/ctrlProp264.xml><?xml version="1.0" encoding="utf-8"?>
<formControlPr xmlns="http://schemas.microsoft.com/office/spreadsheetml/2009/9/main" objectType="CheckBox" fmlaLink="$H$60" lockText="1"/>
</file>

<file path=xl/ctrlProps/ctrlProp265.xml><?xml version="1.0" encoding="utf-8"?>
<formControlPr xmlns="http://schemas.microsoft.com/office/spreadsheetml/2009/9/main" objectType="CheckBox" fmlaLink="$H$59" lockText="1"/>
</file>

<file path=xl/ctrlProps/ctrlProp266.xml><?xml version="1.0" encoding="utf-8"?>
<formControlPr xmlns="http://schemas.microsoft.com/office/spreadsheetml/2009/9/main" objectType="CheckBox" fmlaLink="$H$30" lockText="1"/>
</file>

<file path=xl/ctrlProps/ctrlProp267.xml><?xml version="1.0" encoding="utf-8"?>
<formControlPr xmlns="http://schemas.microsoft.com/office/spreadsheetml/2009/9/main" objectType="CheckBox" fmlaLink="$H$31" lockText="1"/>
</file>

<file path=xl/ctrlProps/ctrlProp268.xml><?xml version="1.0" encoding="utf-8"?>
<formControlPr xmlns="http://schemas.microsoft.com/office/spreadsheetml/2009/9/main" objectType="CheckBox" fmlaLink="$H$32" lockText="1"/>
</file>

<file path=xl/ctrlProps/ctrlProp269.xml><?xml version="1.0" encoding="utf-8"?>
<formControlPr xmlns="http://schemas.microsoft.com/office/spreadsheetml/2009/9/main" objectType="CheckBox" fmlaLink="$H$34" lockText="1"/>
</file>

<file path=xl/ctrlProps/ctrlProp27.xml><?xml version="1.0" encoding="utf-8"?>
<formControlPr xmlns="http://schemas.microsoft.com/office/spreadsheetml/2009/9/main" objectType="CheckBox" fmlaLink="$H$53" lockText="1"/>
</file>

<file path=xl/ctrlProps/ctrlProp270.xml><?xml version="1.0" encoding="utf-8"?>
<formControlPr xmlns="http://schemas.microsoft.com/office/spreadsheetml/2009/9/main" objectType="CheckBox" fmlaLink="$H$33" lockText="1"/>
</file>

<file path=xl/ctrlProps/ctrlProp271.xml><?xml version="1.0" encoding="utf-8"?>
<formControlPr xmlns="http://schemas.microsoft.com/office/spreadsheetml/2009/9/main" objectType="CheckBox" fmlaLink="$H$29" lockText="1"/>
</file>

<file path=xl/ctrlProps/ctrlProp272.xml><?xml version="1.0" encoding="utf-8"?>
<formControlPr xmlns="http://schemas.microsoft.com/office/spreadsheetml/2009/9/main" objectType="Spin" dx="15" fmlaLink="$X$33" inc="5" max="100" min="10" page="10" val="40"/>
</file>

<file path=xl/ctrlProps/ctrlProp273.xml><?xml version="1.0" encoding="utf-8"?>
<formControlPr xmlns="http://schemas.microsoft.com/office/spreadsheetml/2009/9/main" objectType="CheckBox" fmlaLink="$H$35" lockText="1"/>
</file>

<file path=xl/ctrlProps/ctrlProp274.xml><?xml version="1.0" encoding="utf-8"?>
<formControlPr xmlns="http://schemas.microsoft.com/office/spreadsheetml/2009/9/main" objectType="CheckBox" fmlaLink="$H$36" lockText="1"/>
</file>

<file path=xl/ctrlProps/ctrlProp275.xml><?xml version="1.0" encoding="utf-8"?>
<formControlPr xmlns="http://schemas.microsoft.com/office/spreadsheetml/2009/9/main" objectType="CheckBox" fmlaLink="$H$37" lockText="1"/>
</file>

<file path=xl/ctrlProps/ctrlProp276.xml><?xml version="1.0" encoding="utf-8"?>
<formControlPr xmlns="http://schemas.microsoft.com/office/spreadsheetml/2009/9/main" objectType="CheckBox" fmlaLink="$H$38" lockText="1"/>
</file>

<file path=xl/ctrlProps/ctrlProp277.xml><?xml version="1.0" encoding="utf-8"?>
<formControlPr xmlns="http://schemas.microsoft.com/office/spreadsheetml/2009/9/main" objectType="CheckBox" fmlaLink="$H$39" lockText="1"/>
</file>

<file path=xl/ctrlProps/ctrlProp278.xml><?xml version="1.0" encoding="utf-8"?>
<formControlPr xmlns="http://schemas.microsoft.com/office/spreadsheetml/2009/9/main" objectType="CheckBox" fmlaLink="$H$40" lockText="1"/>
</file>

<file path=xl/ctrlProps/ctrlProp279.xml><?xml version="1.0" encoding="utf-8"?>
<formControlPr xmlns="http://schemas.microsoft.com/office/spreadsheetml/2009/9/main" objectType="CheckBox" fmlaLink="$H$41" lockText="1"/>
</file>

<file path=xl/ctrlProps/ctrlProp28.xml><?xml version="1.0" encoding="utf-8"?>
<formControlPr xmlns="http://schemas.microsoft.com/office/spreadsheetml/2009/9/main" objectType="CheckBox" fmlaLink="$H$54" lockText="1"/>
</file>

<file path=xl/ctrlProps/ctrlProp280.xml><?xml version="1.0" encoding="utf-8"?>
<formControlPr xmlns="http://schemas.microsoft.com/office/spreadsheetml/2009/9/main" objectType="CheckBox" fmlaLink="$H$42" lockText="1"/>
</file>

<file path=xl/ctrlProps/ctrlProp281.xml><?xml version="1.0" encoding="utf-8"?>
<formControlPr xmlns="http://schemas.microsoft.com/office/spreadsheetml/2009/9/main" objectType="CheckBox" fmlaLink="$H$43" lockText="1"/>
</file>

<file path=xl/ctrlProps/ctrlProp282.xml><?xml version="1.0" encoding="utf-8"?>
<formControlPr xmlns="http://schemas.microsoft.com/office/spreadsheetml/2009/9/main" objectType="CheckBox" fmlaLink="$H$44" lockText="1"/>
</file>

<file path=xl/ctrlProps/ctrlProp283.xml><?xml version="1.0" encoding="utf-8"?>
<formControlPr xmlns="http://schemas.microsoft.com/office/spreadsheetml/2009/9/main" objectType="CheckBox" fmlaLink="$H$45" lockText="1"/>
</file>

<file path=xl/ctrlProps/ctrlProp284.xml><?xml version="1.0" encoding="utf-8"?>
<formControlPr xmlns="http://schemas.microsoft.com/office/spreadsheetml/2009/9/main" objectType="CheckBox" fmlaLink="$H$46" lockText="1"/>
</file>

<file path=xl/ctrlProps/ctrlProp285.xml><?xml version="1.0" encoding="utf-8"?>
<formControlPr xmlns="http://schemas.microsoft.com/office/spreadsheetml/2009/9/main" objectType="CheckBox" fmlaLink="$H$47" lockText="1"/>
</file>

<file path=xl/ctrlProps/ctrlProp286.xml><?xml version="1.0" encoding="utf-8"?>
<formControlPr xmlns="http://schemas.microsoft.com/office/spreadsheetml/2009/9/main" objectType="CheckBox" fmlaLink="$H$48" lockText="1"/>
</file>

<file path=xl/ctrlProps/ctrlProp287.xml><?xml version="1.0" encoding="utf-8"?>
<formControlPr xmlns="http://schemas.microsoft.com/office/spreadsheetml/2009/9/main" objectType="CheckBox" fmlaLink="$H$49" lockText="1"/>
</file>

<file path=xl/ctrlProps/ctrlProp288.xml><?xml version="1.0" encoding="utf-8"?>
<formControlPr xmlns="http://schemas.microsoft.com/office/spreadsheetml/2009/9/main" objectType="CheckBox" fmlaLink="$H$50" lockText="1"/>
</file>

<file path=xl/ctrlProps/ctrlProp289.xml><?xml version="1.0" encoding="utf-8"?>
<formControlPr xmlns="http://schemas.microsoft.com/office/spreadsheetml/2009/9/main" objectType="CheckBox" fmlaLink="$H$51" lockText="1"/>
</file>

<file path=xl/ctrlProps/ctrlProp29.xml><?xml version="1.0" encoding="utf-8"?>
<formControlPr xmlns="http://schemas.microsoft.com/office/spreadsheetml/2009/9/main" objectType="CheckBox" fmlaLink="$H$55" lockText="1"/>
</file>

<file path=xl/ctrlProps/ctrlProp290.xml><?xml version="1.0" encoding="utf-8"?>
<formControlPr xmlns="http://schemas.microsoft.com/office/spreadsheetml/2009/9/main" objectType="CheckBox" fmlaLink="$H$52" lockText="1"/>
</file>

<file path=xl/ctrlProps/ctrlProp291.xml><?xml version="1.0" encoding="utf-8"?>
<formControlPr xmlns="http://schemas.microsoft.com/office/spreadsheetml/2009/9/main" objectType="CheckBox" fmlaLink="$H$53" lockText="1"/>
</file>

<file path=xl/ctrlProps/ctrlProp292.xml><?xml version="1.0" encoding="utf-8"?>
<formControlPr xmlns="http://schemas.microsoft.com/office/spreadsheetml/2009/9/main" objectType="CheckBox" fmlaLink="$H$54" lockText="1"/>
</file>

<file path=xl/ctrlProps/ctrlProp293.xml><?xml version="1.0" encoding="utf-8"?>
<formControlPr xmlns="http://schemas.microsoft.com/office/spreadsheetml/2009/9/main" objectType="CheckBox" fmlaLink="$H$55" lockText="1"/>
</file>

<file path=xl/ctrlProps/ctrlProp294.xml><?xml version="1.0" encoding="utf-8"?>
<formControlPr xmlns="http://schemas.microsoft.com/office/spreadsheetml/2009/9/main" objectType="CheckBox" fmlaLink="$H$56" lockText="1"/>
</file>

<file path=xl/ctrlProps/ctrlProp295.xml><?xml version="1.0" encoding="utf-8"?>
<formControlPr xmlns="http://schemas.microsoft.com/office/spreadsheetml/2009/9/main" objectType="CheckBox" fmlaLink="$H$57" lockText="1"/>
</file>

<file path=xl/ctrlProps/ctrlProp296.xml><?xml version="1.0" encoding="utf-8"?>
<formControlPr xmlns="http://schemas.microsoft.com/office/spreadsheetml/2009/9/main" objectType="CheckBox" fmlaLink="$H$58" lockText="1"/>
</file>

<file path=xl/ctrlProps/ctrlProp297.xml><?xml version="1.0" encoding="utf-8"?>
<formControlPr xmlns="http://schemas.microsoft.com/office/spreadsheetml/2009/9/main" objectType="CheckBox" fmlaLink="$H$78" lockText="1"/>
</file>

<file path=xl/ctrlProps/ctrlProp298.xml><?xml version="1.0" encoding="utf-8"?>
<formControlPr xmlns="http://schemas.microsoft.com/office/spreadsheetml/2009/9/main" objectType="CheckBox" fmlaLink="$H$79" lockText="1"/>
</file>

<file path=xl/ctrlProps/ctrlProp299.xml><?xml version="1.0" encoding="utf-8"?>
<formControlPr xmlns="http://schemas.microsoft.com/office/spreadsheetml/2009/9/main" objectType="CheckBox" fmlaLink="$H$77" lockText="1"/>
</file>

<file path=xl/ctrlProps/ctrlProp3.xml><?xml version="1.0" encoding="utf-8"?>
<formControlPr xmlns="http://schemas.microsoft.com/office/spreadsheetml/2009/9/main" objectType="CheckBox" fmlaLink="$H$31" lockText="1"/>
</file>

<file path=xl/ctrlProps/ctrlProp30.xml><?xml version="1.0" encoding="utf-8"?>
<formControlPr xmlns="http://schemas.microsoft.com/office/spreadsheetml/2009/9/main" objectType="CheckBox" fmlaLink="$H$56" lockText="1"/>
</file>

<file path=xl/ctrlProps/ctrlProp300.xml><?xml version="1.0" encoding="utf-8"?>
<formControlPr xmlns="http://schemas.microsoft.com/office/spreadsheetml/2009/9/main" objectType="CheckBox" fmlaLink="$H$76" lockText="1"/>
</file>

<file path=xl/ctrlProps/ctrlProp301.xml><?xml version="1.0" encoding="utf-8"?>
<formControlPr xmlns="http://schemas.microsoft.com/office/spreadsheetml/2009/9/main" objectType="CheckBox" fmlaLink="$H$75" lockText="1"/>
</file>

<file path=xl/ctrlProps/ctrlProp302.xml><?xml version="1.0" encoding="utf-8"?>
<formControlPr xmlns="http://schemas.microsoft.com/office/spreadsheetml/2009/9/main" objectType="CheckBox" fmlaLink="$H$74" lockText="1"/>
</file>

<file path=xl/ctrlProps/ctrlProp303.xml><?xml version="1.0" encoding="utf-8"?>
<formControlPr xmlns="http://schemas.microsoft.com/office/spreadsheetml/2009/9/main" objectType="CheckBox" fmlaLink="$H$73" lockText="1"/>
</file>

<file path=xl/ctrlProps/ctrlProp304.xml><?xml version="1.0" encoding="utf-8"?>
<formControlPr xmlns="http://schemas.microsoft.com/office/spreadsheetml/2009/9/main" objectType="CheckBox" fmlaLink="$H$72" lockText="1"/>
</file>

<file path=xl/ctrlProps/ctrlProp305.xml><?xml version="1.0" encoding="utf-8"?>
<formControlPr xmlns="http://schemas.microsoft.com/office/spreadsheetml/2009/9/main" objectType="CheckBox" fmlaLink="$H$71" lockText="1"/>
</file>

<file path=xl/ctrlProps/ctrlProp306.xml><?xml version="1.0" encoding="utf-8"?>
<formControlPr xmlns="http://schemas.microsoft.com/office/spreadsheetml/2009/9/main" objectType="CheckBox" fmlaLink="$H$69" lockText="1"/>
</file>

<file path=xl/ctrlProps/ctrlProp307.xml><?xml version="1.0" encoding="utf-8"?>
<formControlPr xmlns="http://schemas.microsoft.com/office/spreadsheetml/2009/9/main" objectType="CheckBox" fmlaLink="$H$70" lockText="1"/>
</file>

<file path=xl/ctrlProps/ctrlProp308.xml><?xml version="1.0" encoding="utf-8"?>
<formControlPr xmlns="http://schemas.microsoft.com/office/spreadsheetml/2009/9/main" objectType="CheckBox" fmlaLink="$H$68" lockText="1"/>
</file>

<file path=xl/ctrlProps/ctrlProp309.xml><?xml version="1.0" encoding="utf-8"?>
<formControlPr xmlns="http://schemas.microsoft.com/office/spreadsheetml/2009/9/main" objectType="CheckBox" fmlaLink="$H$67" lockText="1"/>
</file>

<file path=xl/ctrlProps/ctrlProp31.xml><?xml version="1.0" encoding="utf-8"?>
<formControlPr xmlns="http://schemas.microsoft.com/office/spreadsheetml/2009/9/main" objectType="CheckBox" fmlaLink="$H$57" lockText="1"/>
</file>

<file path=xl/ctrlProps/ctrlProp310.xml><?xml version="1.0" encoding="utf-8"?>
<formControlPr xmlns="http://schemas.microsoft.com/office/spreadsheetml/2009/9/main" objectType="CheckBox" fmlaLink="$H$66" lockText="1"/>
</file>

<file path=xl/ctrlProps/ctrlProp311.xml><?xml version="1.0" encoding="utf-8"?>
<formControlPr xmlns="http://schemas.microsoft.com/office/spreadsheetml/2009/9/main" objectType="CheckBox" fmlaLink="$H$65" lockText="1"/>
</file>

<file path=xl/ctrlProps/ctrlProp312.xml><?xml version="1.0" encoding="utf-8"?>
<formControlPr xmlns="http://schemas.microsoft.com/office/spreadsheetml/2009/9/main" objectType="CheckBox" fmlaLink="$H$64" lockText="1"/>
</file>

<file path=xl/ctrlProps/ctrlProp313.xml><?xml version="1.0" encoding="utf-8"?>
<formControlPr xmlns="http://schemas.microsoft.com/office/spreadsheetml/2009/9/main" objectType="CheckBox" fmlaLink="$H$63" lockText="1"/>
</file>

<file path=xl/ctrlProps/ctrlProp314.xml><?xml version="1.0" encoding="utf-8"?>
<formControlPr xmlns="http://schemas.microsoft.com/office/spreadsheetml/2009/9/main" objectType="CheckBox" fmlaLink="$H$62" lockText="1"/>
</file>

<file path=xl/ctrlProps/ctrlProp315.xml><?xml version="1.0" encoding="utf-8"?>
<formControlPr xmlns="http://schemas.microsoft.com/office/spreadsheetml/2009/9/main" objectType="CheckBox" fmlaLink="$H$61" lockText="1"/>
</file>

<file path=xl/ctrlProps/ctrlProp316.xml><?xml version="1.0" encoding="utf-8"?>
<formControlPr xmlns="http://schemas.microsoft.com/office/spreadsheetml/2009/9/main" objectType="CheckBox" fmlaLink="$H$60" lockText="1"/>
</file>

<file path=xl/ctrlProps/ctrlProp317.xml><?xml version="1.0" encoding="utf-8"?>
<formControlPr xmlns="http://schemas.microsoft.com/office/spreadsheetml/2009/9/main" objectType="CheckBox" fmlaLink="$H$59" lockText="1"/>
</file>

<file path=xl/ctrlProps/ctrlProp318.xml><?xml version="1.0" encoding="utf-8"?>
<formControlPr xmlns="http://schemas.microsoft.com/office/spreadsheetml/2009/9/main" objectType="CheckBox" fmlaLink="$Y$27" lockText="1"/>
</file>

<file path=xl/ctrlProps/ctrlProp319.xml><?xml version="1.0" encoding="utf-8"?>
<formControlPr xmlns="http://schemas.microsoft.com/office/spreadsheetml/2009/9/main" objectType="CheckBox" fmlaLink="$Y$28" lockText="1"/>
</file>

<file path=xl/ctrlProps/ctrlProp32.xml><?xml version="1.0" encoding="utf-8"?>
<formControlPr xmlns="http://schemas.microsoft.com/office/spreadsheetml/2009/9/main" objectType="CheckBox" fmlaLink="$H$58" lockText="1"/>
</file>

<file path=xl/ctrlProps/ctrlProp320.xml><?xml version="1.0" encoding="utf-8"?>
<formControlPr xmlns="http://schemas.microsoft.com/office/spreadsheetml/2009/9/main" objectType="CheckBox" fmlaLink="$H$30" lockText="1"/>
</file>

<file path=xl/ctrlProps/ctrlProp321.xml><?xml version="1.0" encoding="utf-8"?>
<formControlPr xmlns="http://schemas.microsoft.com/office/spreadsheetml/2009/9/main" objectType="CheckBox" fmlaLink="$H$31" lockText="1"/>
</file>

<file path=xl/ctrlProps/ctrlProp322.xml><?xml version="1.0" encoding="utf-8"?>
<formControlPr xmlns="http://schemas.microsoft.com/office/spreadsheetml/2009/9/main" objectType="CheckBox" fmlaLink="$H$32" lockText="1"/>
</file>

<file path=xl/ctrlProps/ctrlProp323.xml><?xml version="1.0" encoding="utf-8"?>
<formControlPr xmlns="http://schemas.microsoft.com/office/spreadsheetml/2009/9/main" objectType="CheckBox" fmlaLink="$H$34" lockText="1"/>
</file>

<file path=xl/ctrlProps/ctrlProp324.xml><?xml version="1.0" encoding="utf-8"?>
<formControlPr xmlns="http://schemas.microsoft.com/office/spreadsheetml/2009/9/main" objectType="CheckBox" fmlaLink="$H$33" lockText="1"/>
</file>

<file path=xl/ctrlProps/ctrlProp325.xml><?xml version="1.0" encoding="utf-8"?>
<formControlPr xmlns="http://schemas.microsoft.com/office/spreadsheetml/2009/9/main" objectType="CheckBox" fmlaLink="$H$29" lockText="1"/>
</file>

<file path=xl/ctrlProps/ctrlProp326.xml><?xml version="1.0" encoding="utf-8"?>
<formControlPr xmlns="http://schemas.microsoft.com/office/spreadsheetml/2009/9/main" objectType="Spin" dx="15" fmlaLink="$X$33" inc="5" max="60" min="10" page="10" val="40"/>
</file>

<file path=xl/ctrlProps/ctrlProp327.xml><?xml version="1.0" encoding="utf-8"?>
<formControlPr xmlns="http://schemas.microsoft.com/office/spreadsheetml/2009/9/main" objectType="CheckBox" fmlaLink="$H$35" lockText="1"/>
</file>

<file path=xl/ctrlProps/ctrlProp328.xml><?xml version="1.0" encoding="utf-8"?>
<formControlPr xmlns="http://schemas.microsoft.com/office/spreadsheetml/2009/9/main" objectType="CheckBox" fmlaLink="$H$36" lockText="1"/>
</file>

<file path=xl/ctrlProps/ctrlProp329.xml><?xml version="1.0" encoding="utf-8"?>
<formControlPr xmlns="http://schemas.microsoft.com/office/spreadsheetml/2009/9/main" objectType="CheckBox" fmlaLink="$H$37" lockText="1"/>
</file>

<file path=xl/ctrlProps/ctrlProp33.xml><?xml version="1.0" encoding="utf-8"?>
<formControlPr xmlns="http://schemas.microsoft.com/office/spreadsheetml/2009/9/main" objectType="CheckBox" fmlaLink="$H$78" lockText="1"/>
</file>

<file path=xl/ctrlProps/ctrlProp330.xml><?xml version="1.0" encoding="utf-8"?>
<formControlPr xmlns="http://schemas.microsoft.com/office/spreadsheetml/2009/9/main" objectType="CheckBox" fmlaLink="$H$38" lockText="1"/>
</file>

<file path=xl/ctrlProps/ctrlProp331.xml><?xml version="1.0" encoding="utf-8"?>
<formControlPr xmlns="http://schemas.microsoft.com/office/spreadsheetml/2009/9/main" objectType="CheckBox" fmlaLink="$H$39" lockText="1"/>
</file>

<file path=xl/ctrlProps/ctrlProp332.xml><?xml version="1.0" encoding="utf-8"?>
<formControlPr xmlns="http://schemas.microsoft.com/office/spreadsheetml/2009/9/main" objectType="CheckBox" fmlaLink="$H$40" lockText="1"/>
</file>

<file path=xl/ctrlProps/ctrlProp333.xml><?xml version="1.0" encoding="utf-8"?>
<formControlPr xmlns="http://schemas.microsoft.com/office/spreadsheetml/2009/9/main" objectType="CheckBox" fmlaLink="$H$41" lockText="1"/>
</file>

<file path=xl/ctrlProps/ctrlProp334.xml><?xml version="1.0" encoding="utf-8"?>
<formControlPr xmlns="http://schemas.microsoft.com/office/spreadsheetml/2009/9/main" objectType="CheckBox" fmlaLink="$H$42" lockText="1"/>
</file>

<file path=xl/ctrlProps/ctrlProp335.xml><?xml version="1.0" encoding="utf-8"?>
<formControlPr xmlns="http://schemas.microsoft.com/office/spreadsheetml/2009/9/main" objectType="CheckBox" fmlaLink="$H$43" lockText="1"/>
</file>

<file path=xl/ctrlProps/ctrlProp336.xml><?xml version="1.0" encoding="utf-8"?>
<formControlPr xmlns="http://schemas.microsoft.com/office/spreadsheetml/2009/9/main" objectType="CheckBox" fmlaLink="$H$44" lockText="1"/>
</file>

<file path=xl/ctrlProps/ctrlProp337.xml><?xml version="1.0" encoding="utf-8"?>
<formControlPr xmlns="http://schemas.microsoft.com/office/spreadsheetml/2009/9/main" objectType="CheckBox" fmlaLink="$H$45" lockText="1"/>
</file>

<file path=xl/ctrlProps/ctrlProp338.xml><?xml version="1.0" encoding="utf-8"?>
<formControlPr xmlns="http://schemas.microsoft.com/office/spreadsheetml/2009/9/main" objectType="CheckBox" fmlaLink="$H$46" lockText="1"/>
</file>

<file path=xl/ctrlProps/ctrlProp339.xml><?xml version="1.0" encoding="utf-8"?>
<formControlPr xmlns="http://schemas.microsoft.com/office/spreadsheetml/2009/9/main" objectType="CheckBox" fmlaLink="$H$47" lockText="1"/>
</file>

<file path=xl/ctrlProps/ctrlProp34.xml><?xml version="1.0" encoding="utf-8"?>
<formControlPr xmlns="http://schemas.microsoft.com/office/spreadsheetml/2009/9/main" objectType="CheckBox" fmlaLink="$H$79" lockText="1"/>
</file>

<file path=xl/ctrlProps/ctrlProp340.xml><?xml version="1.0" encoding="utf-8"?>
<formControlPr xmlns="http://schemas.microsoft.com/office/spreadsheetml/2009/9/main" objectType="CheckBox" fmlaLink="$H$48" lockText="1"/>
</file>

<file path=xl/ctrlProps/ctrlProp341.xml><?xml version="1.0" encoding="utf-8"?>
<formControlPr xmlns="http://schemas.microsoft.com/office/spreadsheetml/2009/9/main" objectType="CheckBox" fmlaLink="$H$49" lockText="1"/>
</file>

<file path=xl/ctrlProps/ctrlProp342.xml><?xml version="1.0" encoding="utf-8"?>
<formControlPr xmlns="http://schemas.microsoft.com/office/spreadsheetml/2009/9/main" objectType="CheckBox" fmlaLink="$H$50" lockText="1"/>
</file>

<file path=xl/ctrlProps/ctrlProp343.xml><?xml version="1.0" encoding="utf-8"?>
<formControlPr xmlns="http://schemas.microsoft.com/office/spreadsheetml/2009/9/main" objectType="CheckBox" fmlaLink="$H$51" lockText="1"/>
</file>

<file path=xl/ctrlProps/ctrlProp344.xml><?xml version="1.0" encoding="utf-8"?>
<formControlPr xmlns="http://schemas.microsoft.com/office/spreadsheetml/2009/9/main" objectType="CheckBox" fmlaLink="$H$52" lockText="1"/>
</file>

<file path=xl/ctrlProps/ctrlProp345.xml><?xml version="1.0" encoding="utf-8"?>
<formControlPr xmlns="http://schemas.microsoft.com/office/spreadsheetml/2009/9/main" objectType="CheckBox" fmlaLink="$H$53" lockText="1"/>
</file>

<file path=xl/ctrlProps/ctrlProp346.xml><?xml version="1.0" encoding="utf-8"?>
<formControlPr xmlns="http://schemas.microsoft.com/office/spreadsheetml/2009/9/main" objectType="CheckBox" fmlaLink="$H$54" lockText="1"/>
</file>

<file path=xl/ctrlProps/ctrlProp347.xml><?xml version="1.0" encoding="utf-8"?>
<formControlPr xmlns="http://schemas.microsoft.com/office/spreadsheetml/2009/9/main" objectType="CheckBox" fmlaLink="$H$55" lockText="1"/>
</file>

<file path=xl/ctrlProps/ctrlProp348.xml><?xml version="1.0" encoding="utf-8"?>
<formControlPr xmlns="http://schemas.microsoft.com/office/spreadsheetml/2009/9/main" objectType="CheckBox" fmlaLink="$H$56" lockText="1"/>
</file>

<file path=xl/ctrlProps/ctrlProp349.xml><?xml version="1.0" encoding="utf-8"?>
<formControlPr xmlns="http://schemas.microsoft.com/office/spreadsheetml/2009/9/main" objectType="CheckBox" fmlaLink="$H$57" lockText="1"/>
</file>

<file path=xl/ctrlProps/ctrlProp35.xml><?xml version="1.0" encoding="utf-8"?>
<formControlPr xmlns="http://schemas.microsoft.com/office/spreadsheetml/2009/9/main" objectType="CheckBox" fmlaLink="$H$77" lockText="1"/>
</file>

<file path=xl/ctrlProps/ctrlProp350.xml><?xml version="1.0" encoding="utf-8"?>
<formControlPr xmlns="http://schemas.microsoft.com/office/spreadsheetml/2009/9/main" objectType="CheckBox" fmlaLink="$H$58" lockText="1"/>
</file>

<file path=xl/ctrlProps/ctrlProp351.xml><?xml version="1.0" encoding="utf-8"?>
<formControlPr xmlns="http://schemas.microsoft.com/office/spreadsheetml/2009/9/main" objectType="CheckBox" fmlaLink="$H$78" lockText="1"/>
</file>

<file path=xl/ctrlProps/ctrlProp352.xml><?xml version="1.0" encoding="utf-8"?>
<formControlPr xmlns="http://schemas.microsoft.com/office/spreadsheetml/2009/9/main" objectType="CheckBox" fmlaLink="$H$79" lockText="1"/>
</file>

<file path=xl/ctrlProps/ctrlProp353.xml><?xml version="1.0" encoding="utf-8"?>
<formControlPr xmlns="http://schemas.microsoft.com/office/spreadsheetml/2009/9/main" objectType="CheckBox" fmlaLink="$H$77" lockText="1"/>
</file>

<file path=xl/ctrlProps/ctrlProp354.xml><?xml version="1.0" encoding="utf-8"?>
<formControlPr xmlns="http://schemas.microsoft.com/office/spreadsheetml/2009/9/main" objectType="CheckBox" fmlaLink="$H$76" lockText="1"/>
</file>

<file path=xl/ctrlProps/ctrlProp355.xml><?xml version="1.0" encoding="utf-8"?>
<formControlPr xmlns="http://schemas.microsoft.com/office/spreadsheetml/2009/9/main" objectType="CheckBox" fmlaLink="$H$75" lockText="1"/>
</file>

<file path=xl/ctrlProps/ctrlProp356.xml><?xml version="1.0" encoding="utf-8"?>
<formControlPr xmlns="http://schemas.microsoft.com/office/spreadsheetml/2009/9/main" objectType="CheckBox" fmlaLink="$H$74" lockText="1"/>
</file>

<file path=xl/ctrlProps/ctrlProp357.xml><?xml version="1.0" encoding="utf-8"?>
<formControlPr xmlns="http://schemas.microsoft.com/office/spreadsheetml/2009/9/main" objectType="CheckBox" fmlaLink="$H$73" lockText="1"/>
</file>

<file path=xl/ctrlProps/ctrlProp358.xml><?xml version="1.0" encoding="utf-8"?>
<formControlPr xmlns="http://schemas.microsoft.com/office/spreadsheetml/2009/9/main" objectType="CheckBox" fmlaLink="$H$72" lockText="1"/>
</file>

<file path=xl/ctrlProps/ctrlProp359.xml><?xml version="1.0" encoding="utf-8"?>
<formControlPr xmlns="http://schemas.microsoft.com/office/spreadsheetml/2009/9/main" objectType="CheckBox" fmlaLink="$H$71" lockText="1"/>
</file>

<file path=xl/ctrlProps/ctrlProp36.xml><?xml version="1.0" encoding="utf-8"?>
<formControlPr xmlns="http://schemas.microsoft.com/office/spreadsheetml/2009/9/main" objectType="CheckBox" fmlaLink="$H$76" lockText="1"/>
</file>

<file path=xl/ctrlProps/ctrlProp360.xml><?xml version="1.0" encoding="utf-8"?>
<formControlPr xmlns="http://schemas.microsoft.com/office/spreadsheetml/2009/9/main" objectType="CheckBox" fmlaLink="$H$69" lockText="1"/>
</file>

<file path=xl/ctrlProps/ctrlProp361.xml><?xml version="1.0" encoding="utf-8"?>
<formControlPr xmlns="http://schemas.microsoft.com/office/spreadsheetml/2009/9/main" objectType="CheckBox" fmlaLink="$H$70" lockText="1"/>
</file>

<file path=xl/ctrlProps/ctrlProp362.xml><?xml version="1.0" encoding="utf-8"?>
<formControlPr xmlns="http://schemas.microsoft.com/office/spreadsheetml/2009/9/main" objectType="CheckBox" fmlaLink="$H$68" lockText="1"/>
</file>

<file path=xl/ctrlProps/ctrlProp363.xml><?xml version="1.0" encoding="utf-8"?>
<formControlPr xmlns="http://schemas.microsoft.com/office/spreadsheetml/2009/9/main" objectType="CheckBox" fmlaLink="$H$67" lockText="1"/>
</file>

<file path=xl/ctrlProps/ctrlProp364.xml><?xml version="1.0" encoding="utf-8"?>
<formControlPr xmlns="http://schemas.microsoft.com/office/spreadsheetml/2009/9/main" objectType="CheckBox" fmlaLink="$H$66" lockText="1"/>
</file>

<file path=xl/ctrlProps/ctrlProp365.xml><?xml version="1.0" encoding="utf-8"?>
<formControlPr xmlns="http://schemas.microsoft.com/office/spreadsheetml/2009/9/main" objectType="CheckBox" fmlaLink="$H$65" lockText="1"/>
</file>

<file path=xl/ctrlProps/ctrlProp366.xml><?xml version="1.0" encoding="utf-8"?>
<formControlPr xmlns="http://schemas.microsoft.com/office/spreadsheetml/2009/9/main" objectType="CheckBox" fmlaLink="$H$64" lockText="1"/>
</file>

<file path=xl/ctrlProps/ctrlProp367.xml><?xml version="1.0" encoding="utf-8"?>
<formControlPr xmlns="http://schemas.microsoft.com/office/spreadsheetml/2009/9/main" objectType="CheckBox" fmlaLink="$H$63" lockText="1"/>
</file>

<file path=xl/ctrlProps/ctrlProp368.xml><?xml version="1.0" encoding="utf-8"?>
<formControlPr xmlns="http://schemas.microsoft.com/office/spreadsheetml/2009/9/main" objectType="CheckBox" fmlaLink="$H$62" lockText="1"/>
</file>

<file path=xl/ctrlProps/ctrlProp369.xml><?xml version="1.0" encoding="utf-8"?>
<formControlPr xmlns="http://schemas.microsoft.com/office/spreadsheetml/2009/9/main" objectType="CheckBox" fmlaLink="$H$61" lockText="1"/>
</file>

<file path=xl/ctrlProps/ctrlProp37.xml><?xml version="1.0" encoding="utf-8"?>
<formControlPr xmlns="http://schemas.microsoft.com/office/spreadsheetml/2009/9/main" objectType="CheckBox" fmlaLink="$H$75" lockText="1"/>
</file>

<file path=xl/ctrlProps/ctrlProp370.xml><?xml version="1.0" encoding="utf-8"?>
<formControlPr xmlns="http://schemas.microsoft.com/office/spreadsheetml/2009/9/main" objectType="CheckBox" fmlaLink="$H$60" lockText="1"/>
</file>

<file path=xl/ctrlProps/ctrlProp371.xml><?xml version="1.0" encoding="utf-8"?>
<formControlPr xmlns="http://schemas.microsoft.com/office/spreadsheetml/2009/9/main" objectType="CheckBox" fmlaLink="$H$59" lockText="1"/>
</file>

<file path=xl/ctrlProps/ctrlProp372.xml><?xml version="1.0" encoding="utf-8"?>
<formControlPr xmlns="http://schemas.microsoft.com/office/spreadsheetml/2009/9/main" objectType="CheckBox" fmlaLink="$H$30" lockText="1"/>
</file>

<file path=xl/ctrlProps/ctrlProp373.xml><?xml version="1.0" encoding="utf-8"?>
<formControlPr xmlns="http://schemas.microsoft.com/office/spreadsheetml/2009/9/main" objectType="CheckBox" fmlaLink="$H$31" lockText="1"/>
</file>

<file path=xl/ctrlProps/ctrlProp374.xml><?xml version="1.0" encoding="utf-8"?>
<formControlPr xmlns="http://schemas.microsoft.com/office/spreadsheetml/2009/9/main" objectType="CheckBox" fmlaLink="$H$32" lockText="1"/>
</file>

<file path=xl/ctrlProps/ctrlProp375.xml><?xml version="1.0" encoding="utf-8"?>
<formControlPr xmlns="http://schemas.microsoft.com/office/spreadsheetml/2009/9/main" objectType="CheckBox" fmlaLink="$H$34" lockText="1"/>
</file>

<file path=xl/ctrlProps/ctrlProp376.xml><?xml version="1.0" encoding="utf-8"?>
<formControlPr xmlns="http://schemas.microsoft.com/office/spreadsheetml/2009/9/main" objectType="CheckBox" fmlaLink="$H$33" lockText="1"/>
</file>

<file path=xl/ctrlProps/ctrlProp377.xml><?xml version="1.0" encoding="utf-8"?>
<formControlPr xmlns="http://schemas.microsoft.com/office/spreadsheetml/2009/9/main" objectType="CheckBox" fmlaLink="$H$29" lockText="1"/>
</file>

<file path=xl/ctrlProps/ctrlProp378.xml><?xml version="1.0" encoding="utf-8"?>
<formControlPr xmlns="http://schemas.microsoft.com/office/spreadsheetml/2009/9/main" objectType="Spin" dx="15" fmlaLink="$X$33" inc="5" max="100" min="10" page="10" val="40"/>
</file>

<file path=xl/ctrlProps/ctrlProp379.xml><?xml version="1.0" encoding="utf-8"?>
<formControlPr xmlns="http://schemas.microsoft.com/office/spreadsheetml/2009/9/main" objectType="CheckBox" fmlaLink="$H$35" lockText="1"/>
</file>

<file path=xl/ctrlProps/ctrlProp38.xml><?xml version="1.0" encoding="utf-8"?>
<formControlPr xmlns="http://schemas.microsoft.com/office/spreadsheetml/2009/9/main" objectType="CheckBox" fmlaLink="$H$74" lockText="1"/>
</file>

<file path=xl/ctrlProps/ctrlProp380.xml><?xml version="1.0" encoding="utf-8"?>
<formControlPr xmlns="http://schemas.microsoft.com/office/spreadsheetml/2009/9/main" objectType="CheckBox" fmlaLink="$H$36" lockText="1"/>
</file>

<file path=xl/ctrlProps/ctrlProp381.xml><?xml version="1.0" encoding="utf-8"?>
<formControlPr xmlns="http://schemas.microsoft.com/office/spreadsheetml/2009/9/main" objectType="CheckBox" fmlaLink="$H$37" lockText="1"/>
</file>

<file path=xl/ctrlProps/ctrlProp382.xml><?xml version="1.0" encoding="utf-8"?>
<formControlPr xmlns="http://schemas.microsoft.com/office/spreadsheetml/2009/9/main" objectType="CheckBox" fmlaLink="$H$38" lockText="1"/>
</file>

<file path=xl/ctrlProps/ctrlProp383.xml><?xml version="1.0" encoding="utf-8"?>
<formControlPr xmlns="http://schemas.microsoft.com/office/spreadsheetml/2009/9/main" objectType="CheckBox" fmlaLink="$H$39" lockText="1"/>
</file>

<file path=xl/ctrlProps/ctrlProp384.xml><?xml version="1.0" encoding="utf-8"?>
<formControlPr xmlns="http://schemas.microsoft.com/office/spreadsheetml/2009/9/main" objectType="CheckBox" fmlaLink="$H$40" lockText="1"/>
</file>

<file path=xl/ctrlProps/ctrlProp385.xml><?xml version="1.0" encoding="utf-8"?>
<formControlPr xmlns="http://schemas.microsoft.com/office/spreadsheetml/2009/9/main" objectType="CheckBox" fmlaLink="$H$41" lockText="1"/>
</file>

<file path=xl/ctrlProps/ctrlProp386.xml><?xml version="1.0" encoding="utf-8"?>
<formControlPr xmlns="http://schemas.microsoft.com/office/spreadsheetml/2009/9/main" objectType="CheckBox" fmlaLink="$H$42" lockText="1"/>
</file>

<file path=xl/ctrlProps/ctrlProp387.xml><?xml version="1.0" encoding="utf-8"?>
<formControlPr xmlns="http://schemas.microsoft.com/office/spreadsheetml/2009/9/main" objectType="CheckBox" fmlaLink="$H$43" lockText="1"/>
</file>

<file path=xl/ctrlProps/ctrlProp388.xml><?xml version="1.0" encoding="utf-8"?>
<formControlPr xmlns="http://schemas.microsoft.com/office/spreadsheetml/2009/9/main" objectType="CheckBox" fmlaLink="$H$44" lockText="1"/>
</file>

<file path=xl/ctrlProps/ctrlProp389.xml><?xml version="1.0" encoding="utf-8"?>
<formControlPr xmlns="http://schemas.microsoft.com/office/spreadsheetml/2009/9/main" objectType="CheckBox" fmlaLink="$H$45" lockText="1"/>
</file>

<file path=xl/ctrlProps/ctrlProp39.xml><?xml version="1.0" encoding="utf-8"?>
<formControlPr xmlns="http://schemas.microsoft.com/office/spreadsheetml/2009/9/main" objectType="CheckBox" fmlaLink="$H$73" lockText="1"/>
</file>

<file path=xl/ctrlProps/ctrlProp390.xml><?xml version="1.0" encoding="utf-8"?>
<formControlPr xmlns="http://schemas.microsoft.com/office/spreadsheetml/2009/9/main" objectType="CheckBox" fmlaLink="$H$46" lockText="1"/>
</file>

<file path=xl/ctrlProps/ctrlProp391.xml><?xml version="1.0" encoding="utf-8"?>
<formControlPr xmlns="http://schemas.microsoft.com/office/spreadsheetml/2009/9/main" objectType="CheckBox" fmlaLink="$H$47" lockText="1"/>
</file>

<file path=xl/ctrlProps/ctrlProp392.xml><?xml version="1.0" encoding="utf-8"?>
<formControlPr xmlns="http://schemas.microsoft.com/office/spreadsheetml/2009/9/main" objectType="CheckBox" fmlaLink="$H$48" lockText="1"/>
</file>

<file path=xl/ctrlProps/ctrlProp393.xml><?xml version="1.0" encoding="utf-8"?>
<formControlPr xmlns="http://schemas.microsoft.com/office/spreadsheetml/2009/9/main" objectType="CheckBox" fmlaLink="$H$49" lockText="1"/>
</file>

<file path=xl/ctrlProps/ctrlProp394.xml><?xml version="1.0" encoding="utf-8"?>
<formControlPr xmlns="http://schemas.microsoft.com/office/spreadsheetml/2009/9/main" objectType="CheckBox" fmlaLink="$H$50" lockText="1"/>
</file>

<file path=xl/ctrlProps/ctrlProp395.xml><?xml version="1.0" encoding="utf-8"?>
<formControlPr xmlns="http://schemas.microsoft.com/office/spreadsheetml/2009/9/main" objectType="CheckBox" fmlaLink="$H$51" lockText="1"/>
</file>

<file path=xl/ctrlProps/ctrlProp396.xml><?xml version="1.0" encoding="utf-8"?>
<formControlPr xmlns="http://schemas.microsoft.com/office/spreadsheetml/2009/9/main" objectType="CheckBox" fmlaLink="$H$52" lockText="1"/>
</file>

<file path=xl/ctrlProps/ctrlProp397.xml><?xml version="1.0" encoding="utf-8"?>
<formControlPr xmlns="http://schemas.microsoft.com/office/spreadsheetml/2009/9/main" objectType="CheckBox" fmlaLink="$H$53" lockText="1"/>
</file>

<file path=xl/ctrlProps/ctrlProp398.xml><?xml version="1.0" encoding="utf-8"?>
<formControlPr xmlns="http://schemas.microsoft.com/office/spreadsheetml/2009/9/main" objectType="CheckBox" fmlaLink="$H$54" lockText="1"/>
</file>

<file path=xl/ctrlProps/ctrlProp399.xml><?xml version="1.0" encoding="utf-8"?>
<formControlPr xmlns="http://schemas.microsoft.com/office/spreadsheetml/2009/9/main" objectType="CheckBox" fmlaLink="$H$55" lockText="1"/>
</file>

<file path=xl/ctrlProps/ctrlProp4.xml><?xml version="1.0" encoding="utf-8"?>
<formControlPr xmlns="http://schemas.microsoft.com/office/spreadsheetml/2009/9/main" objectType="CheckBox" fmlaLink="$H$32" lockText="1"/>
</file>

<file path=xl/ctrlProps/ctrlProp40.xml><?xml version="1.0" encoding="utf-8"?>
<formControlPr xmlns="http://schemas.microsoft.com/office/spreadsheetml/2009/9/main" objectType="CheckBox" fmlaLink="$H$72" lockText="1"/>
</file>

<file path=xl/ctrlProps/ctrlProp400.xml><?xml version="1.0" encoding="utf-8"?>
<formControlPr xmlns="http://schemas.microsoft.com/office/spreadsheetml/2009/9/main" objectType="CheckBox" fmlaLink="$H$56" lockText="1"/>
</file>

<file path=xl/ctrlProps/ctrlProp401.xml><?xml version="1.0" encoding="utf-8"?>
<formControlPr xmlns="http://schemas.microsoft.com/office/spreadsheetml/2009/9/main" objectType="CheckBox" fmlaLink="$H$57" lockText="1"/>
</file>

<file path=xl/ctrlProps/ctrlProp402.xml><?xml version="1.0" encoding="utf-8"?>
<formControlPr xmlns="http://schemas.microsoft.com/office/spreadsheetml/2009/9/main" objectType="CheckBox" fmlaLink="$H$58" lockText="1"/>
</file>

<file path=xl/ctrlProps/ctrlProp403.xml><?xml version="1.0" encoding="utf-8"?>
<formControlPr xmlns="http://schemas.microsoft.com/office/spreadsheetml/2009/9/main" objectType="CheckBox" fmlaLink="$H$78" lockText="1"/>
</file>

<file path=xl/ctrlProps/ctrlProp404.xml><?xml version="1.0" encoding="utf-8"?>
<formControlPr xmlns="http://schemas.microsoft.com/office/spreadsheetml/2009/9/main" objectType="CheckBox" fmlaLink="$H$79" lockText="1"/>
</file>

<file path=xl/ctrlProps/ctrlProp405.xml><?xml version="1.0" encoding="utf-8"?>
<formControlPr xmlns="http://schemas.microsoft.com/office/spreadsheetml/2009/9/main" objectType="CheckBox" fmlaLink="$H$77" lockText="1"/>
</file>

<file path=xl/ctrlProps/ctrlProp406.xml><?xml version="1.0" encoding="utf-8"?>
<formControlPr xmlns="http://schemas.microsoft.com/office/spreadsheetml/2009/9/main" objectType="CheckBox" fmlaLink="$H$76" lockText="1"/>
</file>

<file path=xl/ctrlProps/ctrlProp407.xml><?xml version="1.0" encoding="utf-8"?>
<formControlPr xmlns="http://schemas.microsoft.com/office/spreadsheetml/2009/9/main" objectType="CheckBox" fmlaLink="$H$75" lockText="1"/>
</file>

<file path=xl/ctrlProps/ctrlProp408.xml><?xml version="1.0" encoding="utf-8"?>
<formControlPr xmlns="http://schemas.microsoft.com/office/spreadsheetml/2009/9/main" objectType="CheckBox" fmlaLink="$H$74" lockText="1"/>
</file>

<file path=xl/ctrlProps/ctrlProp409.xml><?xml version="1.0" encoding="utf-8"?>
<formControlPr xmlns="http://schemas.microsoft.com/office/spreadsheetml/2009/9/main" objectType="CheckBox" fmlaLink="$H$73" lockText="1"/>
</file>

<file path=xl/ctrlProps/ctrlProp41.xml><?xml version="1.0" encoding="utf-8"?>
<formControlPr xmlns="http://schemas.microsoft.com/office/spreadsheetml/2009/9/main" objectType="CheckBox" fmlaLink="$H$71" lockText="1"/>
</file>

<file path=xl/ctrlProps/ctrlProp410.xml><?xml version="1.0" encoding="utf-8"?>
<formControlPr xmlns="http://schemas.microsoft.com/office/spreadsheetml/2009/9/main" objectType="CheckBox" fmlaLink="$H$72" lockText="1"/>
</file>

<file path=xl/ctrlProps/ctrlProp411.xml><?xml version="1.0" encoding="utf-8"?>
<formControlPr xmlns="http://schemas.microsoft.com/office/spreadsheetml/2009/9/main" objectType="CheckBox" fmlaLink="$H$71" lockText="1"/>
</file>

<file path=xl/ctrlProps/ctrlProp412.xml><?xml version="1.0" encoding="utf-8"?>
<formControlPr xmlns="http://schemas.microsoft.com/office/spreadsheetml/2009/9/main" objectType="CheckBox" fmlaLink="$H$69" lockText="1"/>
</file>

<file path=xl/ctrlProps/ctrlProp413.xml><?xml version="1.0" encoding="utf-8"?>
<formControlPr xmlns="http://schemas.microsoft.com/office/spreadsheetml/2009/9/main" objectType="CheckBox" fmlaLink="$H$70" lockText="1"/>
</file>

<file path=xl/ctrlProps/ctrlProp414.xml><?xml version="1.0" encoding="utf-8"?>
<formControlPr xmlns="http://schemas.microsoft.com/office/spreadsheetml/2009/9/main" objectType="CheckBox" fmlaLink="$H$68" lockText="1"/>
</file>

<file path=xl/ctrlProps/ctrlProp415.xml><?xml version="1.0" encoding="utf-8"?>
<formControlPr xmlns="http://schemas.microsoft.com/office/spreadsheetml/2009/9/main" objectType="CheckBox" fmlaLink="$H$67" lockText="1"/>
</file>

<file path=xl/ctrlProps/ctrlProp416.xml><?xml version="1.0" encoding="utf-8"?>
<formControlPr xmlns="http://schemas.microsoft.com/office/spreadsheetml/2009/9/main" objectType="CheckBox" fmlaLink="$H$66" lockText="1"/>
</file>

<file path=xl/ctrlProps/ctrlProp417.xml><?xml version="1.0" encoding="utf-8"?>
<formControlPr xmlns="http://schemas.microsoft.com/office/spreadsheetml/2009/9/main" objectType="CheckBox" fmlaLink="$H$65" lockText="1"/>
</file>

<file path=xl/ctrlProps/ctrlProp418.xml><?xml version="1.0" encoding="utf-8"?>
<formControlPr xmlns="http://schemas.microsoft.com/office/spreadsheetml/2009/9/main" objectType="CheckBox" fmlaLink="$H$64" lockText="1"/>
</file>

<file path=xl/ctrlProps/ctrlProp419.xml><?xml version="1.0" encoding="utf-8"?>
<formControlPr xmlns="http://schemas.microsoft.com/office/spreadsheetml/2009/9/main" objectType="CheckBox" fmlaLink="$H$63" lockText="1"/>
</file>

<file path=xl/ctrlProps/ctrlProp42.xml><?xml version="1.0" encoding="utf-8"?>
<formControlPr xmlns="http://schemas.microsoft.com/office/spreadsheetml/2009/9/main" objectType="CheckBox" fmlaLink="$H$69" lockText="1"/>
</file>

<file path=xl/ctrlProps/ctrlProp420.xml><?xml version="1.0" encoding="utf-8"?>
<formControlPr xmlns="http://schemas.microsoft.com/office/spreadsheetml/2009/9/main" objectType="CheckBox" fmlaLink="$H$62" lockText="1"/>
</file>

<file path=xl/ctrlProps/ctrlProp421.xml><?xml version="1.0" encoding="utf-8"?>
<formControlPr xmlns="http://schemas.microsoft.com/office/spreadsheetml/2009/9/main" objectType="CheckBox" fmlaLink="$H$61" lockText="1"/>
</file>

<file path=xl/ctrlProps/ctrlProp422.xml><?xml version="1.0" encoding="utf-8"?>
<formControlPr xmlns="http://schemas.microsoft.com/office/spreadsheetml/2009/9/main" objectType="CheckBox" fmlaLink="$H$60" lockText="1"/>
</file>

<file path=xl/ctrlProps/ctrlProp423.xml><?xml version="1.0" encoding="utf-8"?>
<formControlPr xmlns="http://schemas.microsoft.com/office/spreadsheetml/2009/9/main" objectType="CheckBox" fmlaLink="$H$59" lockText="1"/>
</file>

<file path=xl/ctrlProps/ctrlProp424.xml><?xml version="1.0" encoding="utf-8"?>
<formControlPr xmlns="http://schemas.microsoft.com/office/spreadsheetml/2009/9/main" objectType="CheckBox" fmlaLink="$Y$27" lockText="1"/>
</file>

<file path=xl/ctrlProps/ctrlProp425.xml><?xml version="1.0" encoding="utf-8"?>
<formControlPr xmlns="http://schemas.microsoft.com/office/spreadsheetml/2009/9/main" objectType="CheckBox" fmlaLink="$Y$28" lockText="1"/>
</file>

<file path=xl/ctrlProps/ctrlProp426.xml><?xml version="1.0" encoding="utf-8"?>
<formControlPr xmlns="http://schemas.microsoft.com/office/spreadsheetml/2009/9/main" objectType="CheckBox" fmlaLink="$H$30" lockText="1"/>
</file>

<file path=xl/ctrlProps/ctrlProp427.xml><?xml version="1.0" encoding="utf-8"?>
<formControlPr xmlns="http://schemas.microsoft.com/office/spreadsheetml/2009/9/main" objectType="CheckBox" fmlaLink="$H$31" lockText="1"/>
</file>

<file path=xl/ctrlProps/ctrlProp428.xml><?xml version="1.0" encoding="utf-8"?>
<formControlPr xmlns="http://schemas.microsoft.com/office/spreadsheetml/2009/9/main" objectType="CheckBox" fmlaLink="$H$32" lockText="1"/>
</file>

<file path=xl/ctrlProps/ctrlProp429.xml><?xml version="1.0" encoding="utf-8"?>
<formControlPr xmlns="http://schemas.microsoft.com/office/spreadsheetml/2009/9/main" objectType="CheckBox" fmlaLink="$H$34" lockText="1"/>
</file>

<file path=xl/ctrlProps/ctrlProp43.xml><?xml version="1.0" encoding="utf-8"?>
<formControlPr xmlns="http://schemas.microsoft.com/office/spreadsheetml/2009/9/main" objectType="CheckBox" fmlaLink="$H$70" lockText="1"/>
</file>

<file path=xl/ctrlProps/ctrlProp430.xml><?xml version="1.0" encoding="utf-8"?>
<formControlPr xmlns="http://schemas.microsoft.com/office/spreadsheetml/2009/9/main" objectType="CheckBox" fmlaLink="$H$33" lockText="1"/>
</file>

<file path=xl/ctrlProps/ctrlProp431.xml><?xml version="1.0" encoding="utf-8"?>
<formControlPr xmlns="http://schemas.microsoft.com/office/spreadsheetml/2009/9/main" objectType="CheckBox" fmlaLink="$H$29" lockText="1"/>
</file>

<file path=xl/ctrlProps/ctrlProp432.xml><?xml version="1.0" encoding="utf-8"?>
<formControlPr xmlns="http://schemas.microsoft.com/office/spreadsheetml/2009/9/main" objectType="Spin" dx="15" fmlaLink="$X$33" inc="5" max="60" min="10" page="10" val="40"/>
</file>

<file path=xl/ctrlProps/ctrlProp433.xml><?xml version="1.0" encoding="utf-8"?>
<formControlPr xmlns="http://schemas.microsoft.com/office/spreadsheetml/2009/9/main" objectType="CheckBox" fmlaLink="$H$35" lockText="1"/>
</file>

<file path=xl/ctrlProps/ctrlProp434.xml><?xml version="1.0" encoding="utf-8"?>
<formControlPr xmlns="http://schemas.microsoft.com/office/spreadsheetml/2009/9/main" objectType="CheckBox" fmlaLink="$H$36" lockText="1"/>
</file>

<file path=xl/ctrlProps/ctrlProp435.xml><?xml version="1.0" encoding="utf-8"?>
<formControlPr xmlns="http://schemas.microsoft.com/office/spreadsheetml/2009/9/main" objectType="CheckBox" fmlaLink="$H$37" lockText="1"/>
</file>

<file path=xl/ctrlProps/ctrlProp436.xml><?xml version="1.0" encoding="utf-8"?>
<formControlPr xmlns="http://schemas.microsoft.com/office/spreadsheetml/2009/9/main" objectType="CheckBox" fmlaLink="$H$38" lockText="1"/>
</file>

<file path=xl/ctrlProps/ctrlProp437.xml><?xml version="1.0" encoding="utf-8"?>
<formControlPr xmlns="http://schemas.microsoft.com/office/spreadsheetml/2009/9/main" objectType="CheckBox" fmlaLink="$H$39" lockText="1"/>
</file>

<file path=xl/ctrlProps/ctrlProp438.xml><?xml version="1.0" encoding="utf-8"?>
<formControlPr xmlns="http://schemas.microsoft.com/office/spreadsheetml/2009/9/main" objectType="CheckBox" fmlaLink="$H$40" lockText="1"/>
</file>

<file path=xl/ctrlProps/ctrlProp439.xml><?xml version="1.0" encoding="utf-8"?>
<formControlPr xmlns="http://schemas.microsoft.com/office/spreadsheetml/2009/9/main" objectType="CheckBox" fmlaLink="$H$41" lockText="1"/>
</file>

<file path=xl/ctrlProps/ctrlProp44.xml><?xml version="1.0" encoding="utf-8"?>
<formControlPr xmlns="http://schemas.microsoft.com/office/spreadsheetml/2009/9/main" objectType="CheckBox" fmlaLink="$H$68" lockText="1"/>
</file>

<file path=xl/ctrlProps/ctrlProp440.xml><?xml version="1.0" encoding="utf-8"?>
<formControlPr xmlns="http://schemas.microsoft.com/office/spreadsheetml/2009/9/main" objectType="CheckBox" fmlaLink="$H$42" lockText="1"/>
</file>

<file path=xl/ctrlProps/ctrlProp441.xml><?xml version="1.0" encoding="utf-8"?>
<formControlPr xmlns="http://schemas.microsoft.com/office/spreadsheetml/2009/9/main" objectType="CheckBox" fmlaLink="$H$43" lockText="1"/>
</file>

<file path=xl/ctrlProps/ctrlProp442.xml><?xml version="1.0" encoding="utf-8"?>
<formControlPr xmlns="http://schemas.microsoft.com/office/spreadsheetml/2009/9/main" objectType="CheckBox" fmlaLink="$H$44" lockText="1"/>
</file>

<file path=xl/ctrlProps/ctrlProp443.xml><?xml version="1.0" encoding="utf-8"?>
<formControlPr xmlns="http://schemas.microsoft.com/office/spreadsheetml/2009/9/main" objectType="CheckBox" fmlaLink="$H$45" lockText="1"/>
</file>

<file path=xl/ctrlProps/ctrlProp444.xml><?xml version="1.0" encoding="utf-8"?>
<formControlPr xmlns="http://schemas.microsoft.com/office/spreadsheetml/2009/9/main" objectType="CheckBox" fmlaLink="$H$46" lockText="1"/>
</file>

<file path=xl/ctrlProps/ctrlProp445.xml><?xml version="1.0" encoding="utf-8"?>
<formControlPr xmlns="http://schemas.microsoft.com/office/spreadsheetml/2009/9/main" objectType="CheckBox" fmlaLink="$H$47" lockText="1"/>
</file>

<file path=xl/ctrlProps/ctrlProp446.xml><?xml version="1.0" encoding="utf-8"?>
<formControlPr xmlns="http://schemas.microsoft.com/office/spreadsheetml/2009/9/main" objectType="CheckBox" fmlaLink="$H$48" lockText="1"/>
</file>

<file path=xl/ctrlProps/ctrlProp447.xml><?xml version="1.0" encoding="utf-8"?>
<formControlPr xmlns="http://schemas.microsoft.com/office/spreadsheetml/2009/9/main" objectType="CheckBox" fmlaLink="$H$49" lockText="1"/>
</file>

<file path=xl/ctrlProps/ctrlProp448.xml><?xml version="1.0" encoding="utf-8"?>
<formControlPr xmlns="http://schemas.microsoft.com/office/spreadsheetml/2009/9/main" objectType="CheckBox" fmlaLink="$H$50" lockText="1"/>
</file>

<file path=xl/ctrlProps/ctrlProp449.xml><?xml version="1.0" encoding="utf-8"?>
<formControlPr xmlns="http://schemas.microsoft.com/office/spreadsheetml/2009/9/main" objectType="CheckBox" fmlaLink="$H$51" lockText="1"/>
</file>

<file path=xl/ctrlProps/ctrlProp45.xml><?xml version="1.0" encoding="utf-8"?>
<formControlPr xmlns="http://schemas.microsoft.com/office/spreadsheetml/2009/9/main" objectType="CheckBox" fmlaLink="$H$67" lockText="1"/>
</file>

<file path=xl/ctrlProps/ctrlProp450.xml><?xml version="1.0" encoding="utf-8"?>
<formControlPr xmlns="http://schemas.microsoft.com/office/spreadsheetml/2009/9/main" objectType="CheckBox" fmlaLink="$H$52" lockText="1"/>
</file>

<file path=xl/ctrlProps/ctrlProp451.xml><?xml version="1.0" encoding="utf-8"?>
<formControlPr xmlns="http://schemas.microsoft.com/office/spreadsheetml/2009/9/main" objectType="CheckBox" fmlaLink="$H$53" lockText="1"/>
</file>

<file path=xl/ctrlProps/ctrlProp452.xml><?xml version="1.0" encoding="utf-8"?>
<formControlPr xmlns="http://schemas.microsoft.com/office/spreadsheetml/2009/9/main" objectType="CheckBox" fmlaLink="$H$54" lockText="1"/>
</file>

<file path=xl/ctrlProps/ctrlProp453.xml><?xml version="1.0" encoding="utf-8"?>
<formControlPr xmlns="http://schemas.microsoft.com/office/spreadsheetml/2009/9/main" objectType="CheckBox" fmlaLink="$H$55" lockText="1"/>
</file>

<file path=xl/ctrlProps/ctrlProp454.xml><?xml version="1.0" encoding="utf-8"?>
<formControlPr xmlns="http://schemas.microsoft.com/office/spreadsheetml/2009/9/main" objectType="CheckBox" fmlaLink="$H$56" lockText="1"/>
</file>

<file path=xl/ctrlProps/ctrlProp455.xml><?xml version="1.0" encoding="utf-8"?>
<formControlPr xmlns="http://schemas.microsoft.com/office/spreadsheetml/2009/9/main" objectType="CheckBox" fmlaLink="$H$57" lockText="1"/>
</file>

<file path=xl/ctrlProps/ctrlProp456.xml><?xml version="1.0" encoding="utf-8"?>
<formControlPr xmlns="http://schemas.microsoft.com/office/spreadsheetml/2009/9/main" objectType="CheckBox" fmlaLink="$H$58" lockText="1"/>
</file>

<file path=xl/ctrlProps/ctrlProp457.xml><?xml version="1.0" encoding="utf-8"?>
<formControlPr xmlns="http://schemas.microsoft.com/office/spreadsheetml/2009/9/main" objectType="CheckBox" fmlaLink="$H$78" lockText="1"/>
</file>

<file path=xl/ctrlProps/ctrlProp458.xml><?xml version="1.0" encoding="utf-8"?>
<formControlPr xmlns="http://schemas.microsoft.com/office/spreadsheetml/2009/9/main" objectType="CheckBox" fmlaLink="$H$79" lockText="1"/>
</file>

<file path=xl/ctrlProps/ctrlProp459.xml><?xml version="1.0" encoding="utf-8"?>
<formControlPr xmlns="http://schemas.microsoft.com/office/spreadsheetml/2009/9/main" objectType="CheckBox" fmlaLink="$H$77" lockText="1"/>
</file>

<file path=xl/ctrlProps/ctrlProp46.xml><?xml version="1.0" encoding="utf-8"?>
<formControlPr xmlns="http://schemas.microsoft.com/office/spreadsheetml/2009/9/main" objectType="CheckBox" fmlaLink="$H$66" lockText="1"/>
</file>

<file path=xl/ctrlProps/ctrlProp460.xml><?xml version="1.0" encoding="utf-8"?>
<formControlPr xmlns="http://schemas.microsoft.com/office/spreadsheetml/2009/9/main" objectType="CheckBox" fmlaLink="$H$76" lockText="1"/>
</file>

<file path=xl/ctrlProps/ctrlProp461.xml><?xml version="1.0" encoding="utf-8"?>
<formControlPr xmlns="http://schemas.microsoft.com/office/spreadsheetml/2009/9/main" objectType="CheckBox" fmlaLink="$H$75" lockText="1"/>
</file>

<file path=xl/ctrlProps/ctrlProp462.xml><?xml version="1.0" encoding="utf-8"?>
<formControlPr xmlns="http://schemas.microsoft.com/office/spreadsheetml/2009/9/main" objectType="CheckBox" fmlaLink="$H$74" lockText="1"/>
</file>

<file path=xl/ctrlProps/ctrlProp463.xml><?xml version="1.0" encoding="utf-8"?>
<formControlPr xmlns="http://schemas.microsoft.com/office/spreadsheetml/2009/9/main" objectType="CheckBox" fmlaLink="$H$73" lockText="1"/>
</file>

<file path=xl/ctrlProps/ctrlProp464.xml><?xml version="1.0" encoding="utf-8"?>
<formControlPr xmlns="http://schemas.microsoft.com/office/spreadsheetml/2009/9/main" objectType="CheckBox" fmlaLink="$H$72" lockText="1"/>
</file>

<file path=xl/ctrlProps/ctrlProp465.xml><?xml version="1.0" encoding="utf-8"?>
<formControlPr xmlns="http://schemas.microsoft.com/office/spreadsheetml/2009/9/main" objectType="CheckBox" fmlaLink="$H$71" lockText="1"/>
</file>

<file path=xl/ctrlProps/ctrlProp466.xml><?xml version="1.0" encoding="utf-8"?>
<formControlPr xmlns="http://schemas.microsoft.com/office/spreadsheetml/2009/9/main" objectType="CheckBox" fmlaLink="$H$69" lockText="1"/>
</file>

<file path=xl/ctrlProps/ctrlProp467.xml><?xml version="1.0" encoding="utf-8"?>
<formControlPr xmlns="http://schemas.microsoft.com/office/spreadsheetml/2009/9/main" objectType="CheckBox" fmlaLink="$H$70" lockText="1"/>
</file>

<file path=xl/ctrlProps/ctrlProp468.xml><?xml version="1.0" encoding="utf-8"?>
<formControlPr xmlns="http://schemas.microsoft.com/office/spreadsheetml/2009/9/main" objectType="CheckBox" fmlaLink="$H$68" lockText="1"/>
</file>

<file path=xl/ctrlProps/ctrlProp469.xml><?xml version="1.0" encoding="utf-8"?>
<formControlPr xmlns="http://schemas.microsoft.com/office/spreadsheetml/2009/9/main" objectType="CheckBox" fmlaLink="$H$67" lockText="1"/>
</file>

<file path=xl/ctrlProps/ctrlProp47.xml><?xml version="1.0" encoding="utf-8"?>
<formControlPr xmlns="http://schemas.microsoft.com/office/spreadsheetml/2009/9/main" objectType="CheckBox" fmlaLink="$H$65" lockText="1"/>
</file>

<file path=xl/ctrlProps/ctrlProp470.xml><?xml version="1.0" encoding="utf-8"?>
<formControlPr xmlns="http://schemas.microsoft.com/office/spreadsheetml/2009/9/main" objectType="CheckBox" fmlaLink="$H$66" lockText="1"/>
</file>

<file path=xl/ctrlProps/ctrlProp471.xml><?xml version="1.0" encoding="utf-8"?>
<formControlPr xmlns="http://schemas.microsoft.com/office/spreadsheetml/2009/9/main" objectType="CheckBox" fmlaLink="$H$65" lockText="1"/>
</file>

<file path=xl/ctrlProps/ctrlProp472.xml><?xml version="1.0" encoding="utf-8"?>
<formControlPr xmlns="http://schemas.microsoft.com/office/spreadsheetml/2009/9/main" objectType="CheckBox" fmlaLink="$H$64" lockText="1"/>
</file>

<file path=xl/ctrlProps/ctrlProp473.xml><?xml version="1.0" encoding="utf-8"?>
<formControlPr xmlns="http://schemas.microsoft.com/office/spreadsheetml/2009/9/main" objectType="CheckBox" fmlaLink="$H$63" lockText="1"/>
</file>

<file path=xl/ctrlProps/ctrlProp474.xml><?xml version="1.0" encoding="utf-8"?>
<formControlPr xmlns="http://schemas.microsoft.com/office/spreadsheetml/2009/9/main" objectType="CheckBox" fmlaLink="$H$62" lockText="1"/>
</file>

<file path=xl/ctrlProps/ctrlProp475.xml><?xml version="1.0" encoding="utf-8"?>
<formControlPr xmlns="http://schemas.microsoft.com/office/spreadsheetml/2009/9/main" objectType="CheckBox" fmlaLink="$H$61" lockText="1"/>
</file>

<file path=xl/ctrlProps/ctrlProp476.xml><?xml version="1.0" encoding="utf-8"?>
<formControlPr xmlns="http://schemas.microsoft.com/office/spreadsheetml/2009/9/main" objectType="CheckBox" fmlaLink="$H$60" lockText="1"/>
</file>

<file path=xl/ctrlProps/ctrlProp477.xml><?xml version="1.0" encoding="utf-8"?>
<formControlPr xmlns="http://schemas.microsoft.com/office/spreadsheetml/2009/9/main" objectType="CheckBox" fmlaLink="$H$59" lockText="1"/>
</file>

<file path=xl/ctrlProps/ctrlProp478.xml><?xml version="1.0" encoding="utf-8"?>
<formControlPr xmlns="http://schemas.microsoft.com/office/spreadsheetml/2009/9/main" objectType="CheckBox" fmlaLink="$H$30" lockText="1"/>
</file>

<file path=xl/ctrlProps/ctrlProp479.xml><?xml version="1.0" encoding="utf-8"?>
<formControlPr xmlns="http://schemas.microsoft.com/office/spreadsheetml/2009/9/main" objectType="CheckBox" fmlaLink="$H$31" lockText="1"/>
</file>

<file path=xl/ctrlProps/ctrlProp48.xml><?xml version="1.0" encoding="utf-8"?>
<formControlPr xmlns="http://schemas.microsoft.com/office/spreadsheetml/2009/9/main" objectType="CheckBox" fmlaLink="$H$64" lockText="1"/>
</file>

<file path=xl/ctrlProps/ctrlProp480.xml><?xml version="1.0" encoding="utf-8"?>
<formControlPr xmlns="http://schemas.microsoft.com/office/spreadsheetml/2009/9/main" objectType="CheckBox" fmlaLink="$H$32" lockText="1"/>
</file>

<file path=xl/ctrlProps/ctrlProp481.xml><?xml version="1.0" encoding="utf-8"?>
<formControlPr xmlns="http://schemas.microsoft.com/office/spreadsheetml/2009/9/main" objectType="CheckBox" fmlaLink="$H$34" lockText="1"/>
</file>

<file path=xl/ctrlProps/ctrlProp482.xml><?xml version="1.0" encoding="utf-8"?>
<formControlPr xmlns="http://schemas.microsoft.com/office/spreadsheetml/2009/9/main" objectType="CheckBox" fmlaLink="$H$33" lockText="1"/>
</file>

<file path=xl/ctrlProps/ctrlProp483.xml><?xml version="1.0" encoding="utf-8"?>
<formControlPr xmlns="http://schemas.microsoft.com/office/spreadsheetml/2009/9/main" objectType="CheckBox" fmlaLink="$H$29" lockText="1"/>
</file>

<file path=xl/ctrlProps/ctrlProp484.xml><?xml version="1.0" encoding="utf-8"?>
<formControlPr xmlns="http://schemas.microsoft.com/office/spreadsheetml/2009/9/main" objectType="Spin" dx="15" fmlaLink="$X$33" inc="5" max="100" min="10" page="10" val="40"/>
</file>

<file path=xl/ctrlProps/ctrlProp485.xml><?xml version="1.0" encoding="utf-8"?>
<formControlPr xmlns="http://schemas.microsoft.com/office/spreadsheetml/2009/9/main" objectType="CheckBox" fmlaLink="$H$35" lockText="1"/>
</file>

<file path=xl/ctrlProps/ctrlProp486.xml><?xml version="1.0" encoding="utf-8"?>
<formControlPr xmlns="http://schemas.microsoft.com/office/spreadsheetml/2009/9/main" objectType="CheckBox" fmlaLink="$H$36" lockText="1"/>
</file>

<file path=xl/ctrlProps/ctrlProp487.xml><?xml version="1.0" encoding="utf-8"?>
<formControlPr xmlns="http://schemas.microsoft.com/office/spreadsheetml/2009/9/main" objectType="CheckBox" fmlaLink="$H$37" lockText="1"/>
</file>

<file path=xl/ctrlProps/ctrlProp488.xml><?xml version="1.0" encoding="utf-8"?>
<formControlPr xmlns="http://schemas.microsoft.com/office/spreadsheetml/2009/9/main" objectType="CheckBox" fmlaLink="$H$38" lockText="1"/>
</file>

<file path=xl/ctrlProps/ctrlProp489.xml><?xml version="1.0" encoding="utf-8"?>
<formControlPr xmlns="http://schemas.microsoft.com/office/spreadsheetml/2009/9/main" objectType="CheckBox" fmlaLink="$H$39" lockText="1"/>
</file>

<file path=xl/ctrlProps/ctrlProp49.xml><?xml version="1.0" encoding="utf-8"?>
<formControlPr xmlns="http://schemas.microsoft.com/office/spreadsheetml/2009/9/main" objectType="CheckBox" fmlaLink="$H$63" lockText="1"/>
</file>

<file path=xl/ctrlProps/ctrlProp490.xml><?xml version="1.0" encoding="utf-8"?>
<formControlPr xmlns="http://schemas.microsoft.com/office/spreadsheetml/2009/9/main" objectType="CheckBox" fmlaLink="$H$40" lockText="1"/>
</file>

<file path=xl/ctrlProps/ctrlProp491.xml><?xml version="1.0" encoding="utf-8"?>
<formControlPr xmlns="http://schemas.microsoft.com/office/spreadsheetml/2009/9/main" objectType="CheckBox" fmlaLink="$H$41" lockText="1"/>
</file>

<file path=xl/ctrlProps/ctrlProp492.xml><?xml version="1.0" encoding="utf-8"?>
<formControlPr xmlns="http://schemas.microsoft.com/office/spreadsheetml/2009/9/main" objectType="CheckBox" fmlaLink="$H$42" lockText="1"/>
</file>

<file path=xl/ctrlProps/ctrlProp493.xml><?xml version="1.0" encoding="utf-8"?>
<formControlPr xmlns="http://schemas.microsoft.com/office/spreadsheetml/2009/9/main" objectType="CheckBox" fmlaLink="$H$43" lockText="1"/>
</file>

<file path=xl/ctrlProps/ctrlProp494.xml><?xml version="1.0" encoding="utf-8"?>
<formControlPr xmlns="http://schemas.microsoft.com/office/spreadsheetml/2009/9/main" objectType="CheckBox" fmlaLink="$H$44" lockText="1"/>
</file>

<file path=xl/ctrlProps/ctrlProp495.xml><?xml version="1.0" encoding="utf-8"?>
<formControlPr xmlns="http://schemas.microsoft.com/office/spreadsheetml/2009/9/main" objectType="CheckBox" fmlaLink="$H$45" lockText="1"/>
</file>

<file path=xl/ctrlProps/ctrlProp496.xml><?xml version="1.0" encoding="utf-8"?>
<formControlPr xmlns="http://schemas.microsoft.com/office/spreadsheetml/2009/9/main" objectType="CheckBox" fmlaLink="$H$46" lockText="1"/>
</file>

<file path=xl/ctrlProps/ctrlProp497.xml><?xml version="1.0" encoding="utf-8"?>
<formControlPr xmlns="http://schemas.microsoft.com/office/spreadsheetml/2009/9/main" objectType="CheckBox" fmlaLink="$H$47" lockText="1"/>
</file>

<file path=xl/ctrlProps/ctrlProp498.xml><?xml version="1.0" encoding="utf-8"?>
<formControlPr xmlns="http://schemas.microsoft.com/office/spreadsheetml/2009/9/main" objectType="CheckBox" fmlaLink="$H$48" lockText="1"/>
</file>

<file path=xl/ctrlProps/ctrlProp499.xml><?xml version="1.0" encoding="utf-8"?>
<formControlPr xmlns="http://schemas.microsoft.com/office/spreadsheetml/2009/9/main" objectType="CheckBox" fmlaLink="$H$49" lockText="1"/>
</file>

<file path=xl/ctrlProps/ctrlProp5.xml><?xml version="1.0" encoding="utf-8"?>
<formControlPr xmlns="http://schemas.microsoft.com/office/spreadsheetml/2009/9/main" objectType="CheckBox" fmlaLink="$H$34" lockText="1"/>
</file>

<file path=xl/ctrlProps/ctrlProp50.xml><?xml version="1.0" encoding="utf-8"?>
<formControlPr xmlns="http://schemas.microsoft.com/office/spreadsheetml/2009/9/main" objectType="CheckBox" fmlaLink="$H$62" lockText="1"/>
</file>

<file path=xl/ctrlProps/ctrlProp500.xml><?xml version="1.0" encoding="utf-8"?>
<formControlPr xmlns="http://schemas.microsoft.com/office/spreadsheetml/2009/9/main" objectType="CheckBox" fmlaLink="$H$50" lockText="1"/>
</file>

<file path=xl/ctrlProps/ctrlProp501.xml><?xml version="1.0" encoding="utf-8"?>
<formControlPr xmlns="http://schemas.microsoft.com/office/spreadsheetml/2009/9/main" objectType="CheckBox" fmlaLink="$H$51" lockText="1"/>
</file>

<file path=xl/ctrlProps/ctrlProp502.xml><?xml version="1.0" encoding="utf-8"?>
<formControlPr xmlns="http://schemas.microsoft.com/office/spreadsheetml/2009/9/main" objectType="CheckBox" fmlaLink="$H$52" lockText="1"/>
</file>

<file path=xl/ctrlProps/ctrlProp503.xml><?xml version="1.0" encoding="utf-8"?>
<formControlPr xmlns="http://schemas.microsoft.com/office/spreadsheetml/2009/9/main" objectType="CheckBox" fmlaLink="$H$53" lockText="1"/>
</file>

<file path=xl/ctrlProps/ctrlProp504.xml><?xml version="1.0" encoding="utf-8"?>
<formControlPr xmlns="http://schemas.microsoft.com/office/spreadsheetml/2009/9/main" objectType="CheckBox" fmlaLink="$H$54" lockText="1"/>
</file>

<file path=xl/ctrlProps/ctrlProp505.xml><?xml version="1.0" encoding="utf-8"?>
<formControlPr xmlns="http://schemas.microsoft.com/office/spreadsheetml/2009/9/main" objectType="CheckBox" fmlaLink="$H$55" lockText="1"/>
</file>

<file path=xl/ctrlProps/ctrlProp506.xml><?xml version="1.0" encoding="utf-8"?>
<formControlPr xmlns="http://schemas.microsoft.com/office/spreadsheetml/2009/9/main" objectType="CheckBox" fmlaLink="$H$56" lockText="1"/>
</file>

<file path=xl/ctrlProps/ctrlProp507.xml><?xml version="1.0" encoding="utf-8"?>
<formControlPr xmlns="http://schemas.microsoft.com/office/spreadsheetml/2009/9/main" objectType="CheckBox" fmlaLink="$H$57" lockText="1"/>
</file>

<file path=xl/ctrlProps/ctrlProp508.xml><?xml version="1.0" encoding="utf-8"?>
<formControlPr xmlns="http://schemas.microsoft.com/office/spreadsheetml/2009/9/main" objectType="CheckBox" fmlaLink="$H$58" lockText="1"/>
</file>

<file path=xl/ctrlProps/ctrlProp509.xml><?xml version="1.0" encoding="utf-8"?>
<formControlPr xmlns="http://schemas.microsoft.com/office/spreadsheetml/2009/9/main" objectType="CheckBox" fmlaLink="$H$78" lockText="1"/>
</file>

<file path=xl/ctrlProps/ctrlProp51.xml><?xml version="1.0" encoding="utf-8"?>
<formControlPr xmlns="http://schemas.microsoft.com/office/spreadsheetml/2009/9/main" objectType="CheckBox" fmlaLink="$H$61" lockText="1"/>
</file>

<file path=xl/ctrlProps/ctrlProp510.xml><?xml version="1.0" encoding="utf-8"?>
<formControlPr xmlns="http://schemas.microsoft.com/office/spreadsheetml/2009/9/main" objectType="CheckBox" fmlaLink="$H$79" lockText="1"/>
</file>

<file path=xl/ctrlProps/ctrlProp511.xml><?xml version="1.0" encoding="utf-8"?>
<formControlPr xmlns="http://schemas.microsoft.com/office/spreadsheetml/2009/9/main" objectType="CheckBox" fmlaLink="$H$77" lockText="1"/>
</file>

<file path=xl/ctrlProps/ctrlProp512.xml><?xml version="1.0" encoding="utf-8"?>
<formControlPr xmlns="http://schemas.microsoft.com/office/spreadsheetml/2009/9/main" objectType="CheckBox" fmlaLink="$H$76" lockText="1"/>
</file>

<file path=xl/ctrlProps/ctrlProp513.xml><?xml version="1.0" encoding="utf-8"?>
<formControlPr xmlns="http://schemas.microsoft.com/office/spreadsheetml/2009/9/main" objectType="CheckBox" fmlaLink="$H$75" lockText="1"/>
</file>

<file path=xl/ctrlProps/ctrlProp514.xml><?xml version="1.0" encoding="utf-8"?>
<formControlPr xmlns="http://schemas.microsoft.com/office/spreadsheetml/2009/9/main" objectType="CheckBox" fmlaLink="$H$74" lockText="1"/>
</file>

<file path=xl/ctrlProps/ctrlProp515.xml><?xml version="1.0" encoding="utf-8"?>
<formControlPr xmlns="http://schemas.microsoft.com/office/spreadsheetml/2009/9/main" objectType="CheckBox" fmlaLink="$H$73" lockText="1"/>
</file>

<file path=xl/ctrlProps/ctrlProp516.xml><?xml version="1.0" encoding="utf-8"?>
<formControlPr xmlns="http://schemas.microsoft.com/office/spreadsheetml/2009/9/main" objectType="CheckBox" fmlaLink="$H$72" lockText="1"/>
</file>

<file path=xl/ctrlProps/ctrlProp517.xml><?xml version="1.0" encoding="utf-8"?>
<formControlPr xmlns="http://schemas.microsoft.com/office/spreadsheetml/2009/9/main" objectType="CheckBox" fmlaLink="$H$71" lockText="1"/>
</file>

<file path=xl/ctrlProps/ctrlProp518.xml><?xml version="1.0" encoding="utf-8"?>
<formControlPr xmlns="http://schemas.microsoft.com/office/spreadsheetml/2009/9/main" objectType="CheckBox" fmlaLink="$H$69" lockText="1"/>
</file>

<file path=xl/ctrlProps/ctrlProp519.xml><?xml version="1.0" encoding="utf-8"?>
<formControlPr xmlns="http://schemas.microsoft.com/office/spreadsheetml/2009/9/main" objectType="CheckBox" fmlaLink="$H$70" lockText="1"/>
</file>

<file path=xl/ctrlProps/ctrlProp52.xml><?xml version="1.0" encoding="utf-8"?>
<formControlPr xmlns="http://schemas.microsoft.com/office/spreadsheetml/2009/9/main" objectType="CheckBox" fmlaLink="$H$60" lockText="1"/>
</file>

<file path=xl/ctrlProps/ctrlProp520.xml><?xml version="1.0" encoding="utf-8"?>
<formControlPr xmlns="http://schemas.microsoft.com/office/spreadsheetml/2009/9/main" objectType="CheckBox" fmlaLink="$H$68" lockText="1"/>
</file>

<file path=xl/ctrlProps/ctrlProp521.xml><?xml version="1.0" encoding="utf-8"?>
<formControlPr xmlns="http://schemas.microsoft.com/office/spreadsheetml/2009/9/main" objectType="CheckBox" fmlaLink="$H$67" lockText="1"/>
</file>

<file path=xl/ctrlProps/ctrlProp522.xml><?xml version="1.0" encoding="utf-8"?>
<formControlPr xmlns="http://schemas.microsoft.com/office/spreadsheetml/2009/9/main" objectType="CheckBox" fmlaLink="$H$66" lockText="1"/>
</file>

<file path=xl/ctrlProps/ctrlProp523.xml><?xml version="1.0" encoding="utf-8"?>
<formControlPr xmlns="http://schemas.microsoft.com/office/spreadsheetml/2009/9/main" objectType="CheckBox" fmlaLink="$H$65" lockText="1"/>
</file>

<file path=xl/ctrlProps/ctrlProp524.xml><?xml version="1.0" encoding="utf-8"?>
<formControlPr xmlns="http://schemas.microsoft.com/office/spreadsheetml/2009/9/main" objectType="CheckBox" fmlaLink="$H$64" lockText="1"/>
</file>

<file path=xl/ctrlProps/ctrlProp525.xml><?xml version="1.0" encoding="utf-8"?>
<formControlPr xmlns="http://schemas.microsoft.com/office/spreadsheetml/2009/9/main" objectType="CheckBox" fmlaLink="$H$63" lockText="1"/>
</file>

<file path=xl/ctrlProps/ctrlProp526.xml><?xml version="1.0" encoding="utf-8"?>
<formControlPr xmlns="http://schemas.microsoft.com/office/spreadsheetml/2009/9/main" objectType="CheckBox" fmlaLink="$H$62" lockText="1"/>
</file>

<file path=xl/ctrlProps/ctrlProp527.xml><?xml version="1.0" encoding="utf-8"?>
<formControlPr xmlns="http://schemas.microsoft.com/office/spreadsheetml/2009/9/main" objectType="CheckBox" fmlaLink="$H$61" lockText="1"/>
</file>

<file path=xl/ctrlProps/ctrlProp528.xml><?xml version="1.0" encoding="utf-8"?>
<formControlPr xmlns="http://schemas.microsoft.com/office/spreadsheetml/2009/9/main" objectType="CheckBox" fmlaLink="$H$60" lockText="1"/>
</file>

<file path=xl/ctrlProps/ctrlProp529.xml><?xml version="1.0" encoding="utf-8"?>
<formControlPr xmlns="http://schemas.microsoft.com/office/spreadsheetml/2009/9/main" objectType="CheckBox" fmlaLink="$H$59" lockText="1"/>
</file>

<file path=xl/ctrlProps/ctrlProp53.xml><?xml version="1.0" encoding="utf-8"?>
<formControlPr xmlns="http://schemas.microsoft.com/office/spreadsheetml/2009/9/main" objectType="CheckBox" fmlaLink="$H$59" lockText="1"/>
</file>

<file path=xl/ctrlProps/ctrlProp530.xml><?xml version="1.0" encoding="utf-8"?>
<formControlPr xmlns="http://schemas.microsoft.com/office/spreadsheetml/2009/9/main" objectType="CheckBox" fmlaLink="$Y$27" lockText="1"/>
</file>

<file path=xl/ctrlProps/ctrlProp531.xml><?xml version="1.0" encoding="utf-8"?>
<formControlPr xmlns="http://schemas.microsoft.com/office/spreadsheetml/2009/9/main" objectType="CheckBox" fmlaLink="$Y$28" lockText="1"/>
</file>

<file path=xl/ctrlProps/ctrlProp532.xml><?xml version="1.0" encoding="utf-8"?>
<formControlPr xmlns="http://schemas.microsoft.com/office/spreadsheetml/2009/9/main" objectType="CheckBox" fmlaLink="$H$30" lockText="1"/>
</file>

<file path=xl/ctrlProps/ctrlProp533.xml><?xml version="1.0" encoding="utf-8"?>
<formControlPr xmlns="http://schemas.microsoft.com/office/spreadsheetml/2009/9/main" objectType="CheckBox" fmlaLink="$H$31" lockText="1"/>
</file>

<file path=xl/ctrlProps/ctrlProp534.xml><?xml version="1.0" encoding="utf-8"?>
<formControlPr xmlns="http://schemas.microsoft.com/office/spreadsheetml/2009/9/main" objectType="CheckBox" fmlaLink="$H$32" lockText="1"/>
</file>

<file path=xl/ctrlProps/ctrlProp535.xml><?xml version="1.0" encoding="utf-8"?>
<formControlPr xmlns="http://schemas.microsoft.com/office/spreadsheetml/2009/9/main" objectType="CheckBox" fmlaLink="$H$34" lockText="1"/>
</file>

<file path=xl/ctrlProps/ctrlProp536.xml><?xml version="1.0" encoding="utf-8"?>
<formControlPr xmlns="http://schemas.microsoft.com/office/spreadsheetml/2009/9/main" objectType="CheckBox" fmlaLink="$H$33" lockText="1"/>
</file>

<file path=xl/ctrlProps/ctrlProp537.xml><?xml version="1.0" encoding="utf-8"?>
<formControlPr xmlns="http://schemas.microsoft.com/office/spreadsheetml/2009/9/main" objectType="CheckBox" fmlaLink="$H$29" lockText="1"/>
</file>

<file path=xl/ctrlProps/ctrlProp538.xml><?xml version="1.0" encoding="utf-8"?>
<formControlPr xmlns="http://schemas.microsoft.com/office/spreadsheetml/2009/9/main" objectType="Spin" dx="15" fmlaLink="$X$33" inc="5" max="60" min="10" page="10" val="40"/>
</file>

<file path=xl/ctrlProps/ctrlProp539.xml><?xml version="1.0" encoding="utf-8"?>
<formControlPr xmlns="http://schemas.microsoft.com/office/spreadsheetml/2009/9/main" objectType="CheckBox" fmlaLink="$H$35" lockText="1"/>
</file>

<file path=xl/ctrlProps/ctrlProp54.xml><?xml version="1.0" encoding="utf-8"?>
<formControlPr xmlns="http://schemas.microsoft.com/office/spreadsheetml/2009/9/main" objectType="CheckBox" fmlaLink="$H$30" lockText="1"/>
</file>

<file path=xl/ctrlProps/ctrlProp540.xml><?xml version="1.0" encoding="utf-8"?>
<formControlPr xmlns="http://schemas.microsoft.com/office/spreadsheetml/2009/9/main" objectType="CheckBox" fmlaLink="$H$36" lockText="1"/>
</file>

<file path=xl/ctrlProps/ctrlProp541.xml><?xml version="1.0" encoding="utf-8"?>
<formControlPr xmlns="http://schemas.microsoft.com/office/spreadsheetml/2009/9/main" objectType="CheckBox" fmlaLink="$H$37" lockText="1"/>
</file>

<file path=xl/ctrlProps/ctrlProp542.xml><?xml version="1.0" encoding="utf-8"?>
<formControlPr xmlns="http://schemas.microsoft.com/office/spreadsheetml/2009/9/main" objectType="CheckBox" fmlaLink="$H$38" lockText="1"/>
</file>

<file path=xl/ctrlProps/ctrlProp543.xml><?xml version="1.0" encoding="utf-8"?>
<formControlPr xmlns="http://schemas.microsoft.com/office/spreadsheetml/2009/9/main" objectType="CheckBox" fmlaLink="$H$39" lockText="1"/>
</file>

<file path=xl/ctrlProps/ctrlProp544.xml><?xml version="1.0" encoding="utf-8"?>
<formControlPr xmlns="http://schemas.microsoft.com/office/spreadsheetml/2009/9/main" objectType="CheckBox" fmlaLink="$H$40" lockText="1"/>
</file>

<file path=xl/ctrlProps/ctrlProp545.xml><?xml version="1.0" encoding="utf-8"?>
<formControlPr xmlns="http://schemas.microsoft.com/office/spreadsheetml/2009/9/main" objectType="CheckBox" fmlaLink="$H$41" lockText="1"/>
</file>

<file path=xl/ctrlProps/ctrlProp546.xml><?xml version="1.0" encoding="utf-8"?>
<formControlPr xmlns="http://schemas.microsoft.com/office/spreadsheetml/2009/9/main" objectType="CheckBox" fmlaLink="$H$42" lockText="1"/>
</file>

<file path=xl/ctrlProps/ctrlProp547.xml><?xml version="1.0" encoding="utf-8"?>
<formControlPr xmlns="http://schemas.microsoft.com/office/spreadsheetml/2009/9/main" objectType="CheckBox" fmlaLink="$H$43" lockText="1"/>
</file>

<file path=xl/ctrlProps/ctrlProp548.xml><?xml version="1.0" encoding="utf-8"?>
<formControlPr xmlns="http://schemas.microsoft.com/office/spreadsheetml/2009/9/main" objectType="CheckBox" fmlaLink="$H$44" lockText="1"/>
</file>

<file path=xl/ctrlProps/ctrlProp549.xml><?xml version="1.0" encoding="utf-8"?>
<formControlPr xmlns="http://schemas.microsoft.com/office/spreadsheetml/2009/9/main" objectType="CheckBox" fmlaLink="$H$45" lockText="1"/>
</file>

<file path=xl/ctrlProps/ctrlProp55.xml><?xml version="1.0" encoding="utf-8"?>
<formControlPr xmlns="http://schemas.microsoft.com/office/spreadsheetml/2009/9/main" objectType="CheckBox" fmlaLink="$H$31" lockText="1"/>
</file>

<file path=xl/ctrlProps/ctrlProp550.xml><?xml version="1.0" encoding="utf-8"?>
<formControlPr xmlns="http://schemas.microsoft.com/office/spreadsheetml/2009/9/main" objectType="CheckBox" fmlaLink="$H$46" lockText="1"/>
</file>

<file path=xl/ctrlProps/ctrlProp551.xml><?xml version="1.0" encoding="utf-8"?>
<formControlPr xmlns="http://schemas.microsoft.com/office/spreadsheetml/2009/9/main" objectType="CheckBox" fmlaLink="$H$47" lockText="1"/>
</file>

<file path=xl/ctrlProps/ctrlProp552.xml><?xml version="1.0" encoding="utf-8"?>
<formControlPr xmlns="http://schemas.microsoft.com/office/spreadsheetml/2009/9/main" objectType="CheckBox" fmlaLink="$H$48" lockText="1"/>
</file>

<file path=xl/ctrlProps/ctrlProp553.xml><?xml version="1.0" encoding="utf-8"?>
<formControlPr xmlns="http://schemas.microsoft.com/office/spreadsheetml/2009/9/main" objectType="CheckBox" fmlaLink="$H$49" lockText="1"/>
</file>

<file path=xl/ctrlProps/ctrlProp554.xml><?xml version="1.0" encoding="utf-8"?>
<formControlPr xmlns="http://schemas.microsoft.com/office/spreadsheetml/2009/9/main" objectType="CheckBox" fmlaLink="$H$50" lockText="1"/>
</file>

<file path=xl/ctrlProps/ctrlProp555.xml><?xml version="1.0" encoding="utf-8"?>
<formControlPr xmlns="http://schemas.microsoft.com/office/spreadsheetml/2009/9/main" objectType="CheckBox" fmlaLink="$H$51" lockText="1"/>
</file>

<file path=xl/ctrlProps/ctrlProp556.xml><?xml version="1.0" encoding="utf-8"?>
<formControlPr xmlns="http://schemas.microsoft.com/office/spreadsheetml/2009/9/main" objectType="CheckBox" fmlaLink="$H$52" lockText="1"/>
</file>

<file path=xl/ctrlProps/ctrlProp557.xml><?xml version="1.0" encoding="utf-8"?>
<formControlPr xmlns="http://schemas.microsoft.com/office/spreadsheetml/2009/9/main" objectType="CheckBox" fmlaLink="$H$53" lockText="1"/>
</file>

<file path=xl/ctrlProps/ctrlProp558.xml><?xml version="1.0" encoding="utf-8"?>
<formControlPr xmlns="http://schemas.microsoft.com/office/spreadsheetml/2009/9/main" objectType="CheckBox" fmlaLink="$H$54" lockText="1"/>
</file>

<file path=xl/ctrlProps/ctrlProp559.xml><?xml version="1.0" encoding="utf-8"?>
<formControlPr xmlns="http://schemas.microsoft.com/office/spreadsheetml/2009/9/main" objectType="CheckBox" fmlaLink="$H$55" lockText="1"/>
</file>

<file path=xl/ctrlProps/ctrlProp56.xml><?xml version="1.0" encoding="utf-8"?>
<formControlPr xmlns="http://schemas.microsoft.com/office/spreadsheetml/2009/9/main" objectType="CheckBox" fmlaLink="$H$32" lockText="1"/>
</file>

<file path=xl/ctrlProps/ctrlProp560.xml><?xml version="1.0" encoding="utf-8"?>
<formControlPr xmlns="http://schemas.microsoft.com/office/spreadsheetml/2009/9/main" objectType="CheckBox" fmlaLink="$H$56" lockText="1"/>
</file>

<file path=xl/ctrlProps/ctrlProp561.xml><?xml version="1.0" encoding="utf-8"?>
<formControlPr xmlns="http://schemas.microsoft.com/office/spreadsheetml/2009/9/main" objectType="CheckBox" fmlaLink="$H$57" lockText="1"/>
</file>

<file path=xl/ctrlProps/ctrlProp562.xml><?xml version="1.0" encoding="utf-8"?>
<formControlPr xmlns="http://schemas.microsoft.com/office/spreadsheetml/2009/9/main" objectType="CheckBox" fmlaLink="$H$58" lockText="1"/>
</file>

<file path=xl/ctrlProps/ctrlProp563.xml><?xml version="1.0" encoding="utf-8"?>
<formControlPr xmlns="http://schemas.microsoft.com/office/spreadsheetml/2009/9/main" objectType="CheckBox" fmlaLink="$H$78" lockText="1"/>
</file>

<file path=xl/ctrlProps/ctrlProp564.xml><?xml version="1.0" encoding="utf-8"?>
<formControlPr xmlns="http://schemas.microsoft.com/office/spreadsheetml/2009/9/main" objectType="CheckBox" fmlaLink="$H$79" lockText="1"/>
</file>

<file path=xl/ctrlProps/ctrlProp565.xml><?xml version="1.0" encoding="utf-8"?>
<formControlPr xmlns="http://schemas.microsoft.com/office/spreadsheetml/2009/9/main" objectType="CheckBox" fmlaLink="$H$77" lockText="1"/>
</file>

<file path=xl/ctrlProps/ctrlProp566.xml><?xml version="1.0" encoding="utf-8"?>
<formControlPr xmlns="http://schemas.microsoft.com/office/spreadsheetml/2009/9/main" objectType="CheckBox" fmlaLink="$H$76" lockText="1"/>
</file>

<file path=xl/ctrlProps/ctrlProp567.xml><?xml version="1.0" encoding="utf-8"?>
<formControlPr xmlns="http://schemas.microsoft.com/office/spreadsheetml/2009/9/main" objectType="CheckBox" fmlaLink="$H$75" lockText="1"/>
</file>

<file path=xl/ctrlProps/ctrlProp568.xml><?xml version="1.0" encoding="utf-8"?>
<formControlPr xmlns="http://schemas.microsoft.com/office/spreadsheetml/2009/9/main" objectType="CheckBox" fmlaLink="$H$74" lockText="1"/>
</file>

<file path=xl/ctrlProps/ctrlProp569.xml><?xml version="1.0" encoding="utf-8"?>
<formControlPr xmlns="http://schemas.microsoft.com/office/spreadsheetml/2009/9/main" objectType="CheckBox" fmlaLink="$H$73" lockText="1"/>
</file>

<file path=xl/ctrlProps/ctrlProp57.xml><?xml version="1.0" encoding="utf-8"?>
<formControlPr xmlns="http://schemas.microsoft.com/office/spreadsheetml/2009/9/main" objectType="CheckBox" fmlaLink="$H$34" lockText="1"/>
</file>

<file path=xl/ctrlProps/ctrlProp570.xml><?xml version="1.0" encoding="utf-8"?>
<formControlPr xmlns="http://schemas.microsoft.com/office/spreadsheetml/2009/9/main" objectType="CheckBox" fmlaLink="$H$72" lockText="1"/>
</file>

<file path=xl/ctrlProps/ctrlProp571.xml><?xml version="1.0" encoding="utf-8"?>
<formControlPr xmlns="http://schemas.microsoft.com/office/spreadsheetml/2009/9/main" objectType="CheckBox" fmlaLink="$H$71" lockText="1"/>
</file>

<file path=xl/ctrlProps/ctrlProp572.xml><?xml version="1.0" encoding="utf-8"?>
<formControlPr xmlns="http://schemas.microsoft.com/office/spreadsheetml/2009/9/main" objectType="CheckBox" fmlaLink="$H$69" lockText="1"/>
</file>

<file path=xl/ctrlProps/ctrlProp573.xml><?xml version="1.0" encoding="utf-8"?>
<formControlPr xmlns="http://schemas.microsoft.com/office/spreadsheetml/2009/9/main" objectType="CheckBox" fmlaLink="$H$70" lockText="1"/>
</file>

<file path=xl/ctrlProps/ctrlProp574.xml><?xml version="1.0" encoding="utf-8"?>
<formControlPr xmlns="http://schemas.microsoft.com/office/spreadsheetml/2009/9/main" objectType="CheckBox" fmlaLink="$H$68" lockText="1"/>
</file>

<file path=xl/ctrlProps/ctrlProp575.xml><?xml version="1.0" encoding="utf-8"?>
<formControlPr xmlns="http://schemas.microsoft.com/office/spreadsheetml/2009/9/main" objectType="CheckBox" fmlaLink="$H$67" lockText="1"/>
</file>

<file path=xl/ctrlProps/ctrlProp576.xml><?xml version="1.0" encoding="utf-8"?>
<formControlPr xmlns="http://schemas.microsoft.com/office/spreadsheetml/2009/9/main" objectType="CheckBox" fmlaLink="$H$66" lockText="1"/>
</file>

<file path=xl/ctrlProps/ctrlProp577.xml><?xml version="1.0" encoding="utf-8"?>
<formControlPr xmlns="http://schemas.microsoft.com/office/spreadsheetml/2009/9/main" objectType="CheckBox" fmlaLink="$H$65" lockText="1"/>
</file>

<file path=xl/ctrlProps/ctrlProp578.xml><?xml version="1.0" encoding="utf-8"?>
<formControlPr xmlns="http://schemas.microsoft.com/office/spreadsheetml/2009/9/main" objectType="CheckBox" fmlaLink="$H$64" lockText="1"/>
</file>

<file path=xl/ctrlProps/ctrlProp579.xml><?xml version="1.0" encoding="utf-8"?>
<formControlPr xmlns="http://schemas.microsoft.com/office/spreadsheetml/2009/9/main" objectType="CheckBox" fmlaLink="$H$63" lockText="1"/>
</file>

<file path=xl/ctrlProps/ctrlProp58.xml><?xml version="1.0" encoding="utf-8"?>
<formControlPr xmlns="http://schemas.microsoft.com/office/spreadsheetml/2009/9/main" objectType="CheckBox" fmlaLink="$H$33" lockText="1"/>
</file>

<file path=xl/ctrlProps/ctrlProp580.xml><?xml version="1.0" encoding="utf-8"?>
<formControlPr xmlns="http://schemas.microsoft.com/office/spreadsheetml/2009/9/main" objectType="CheckBox" fmlaLink="$H$62" lockText="1"/>
</file>

<file path=xl/ctrlProps/ctrlProp581.xml><?xml version="1.0" encoding="utf-8"?>
<formControlPr xmlns="http://schemas.microsoft.com/office/spreadsheetml/2009/9/main" objectType="CheckBox" fmlaLink="$H$61" lockText="1"/>
</file>

<file path=xl/ctrlProps/ctrlProp582.xml><?xml version="1.0" encoding="utf-8"?>
<formControlPr xmlns="http://schemas.microsoft.com/office/spreadsheetml/2009/9/main" objectType="CheckBox" fmlaLink="$H$60" lockText="1"/>
</file>

<file path=xl/ctrlProps/ctrlProp583.xml><?xml version="1.0" encoding="utf-8"?>
<formControlPr xmlns="http://schemas.microsoft.com/office/spreadsheetml/2009/9/main" objectType="CheckBox" fmlaLink="$H$59" lockText="1"/>
</file>

<file path=xl/ctrlProps/ctrlProp584.xml><?xml version="1.0" encoding="utf-8"?>
<formControlPr xmlns="http://schemas.microsoft.com/office/spreadsheetml/2009/9/main" objectType="CheckBox" fmlaLink="$H$30" lockText="1"/>
</file>

<file path=xl/ctrlProps/ctrlProp585.xml><?xml version="1.0" encoding="utf-8"?>
<formControlPr xmlns="http://schemas.microsoft.com/office/spreadsheetml/2009/9/main" objectType="CheckBox" fmlaLink="$H$31" lockText="1"/>
</file>

<file path=xl/ctrlProps/ctrlProp586.xml><?xml version="1.0" encoding="utf-8"?>
<formControlPr xmlns="http://schemas.microsoft.com/office/spreadsheetml/2009/9/main" objectType="CheckBox" fmlaLink="$H$32" lockText="1"/>
</file>

<file path=xl/ctrlProps/ctrlProp587.xml><?xml version="1.0" encoding="utf-8"?>
<formControlPr xmlns="http://schemas.microsoft.com/office/spreadsheetml/2009/9/main" objectType="CheckBox" fmlaLink="$H$34" lockText="1"/>
</file>

<file path=xl/ctrlProps/ctrlProp588.xml><?xml version="1.0" encoding="utf-8"?>
<formControlPr xmlns="http://schemas.microsoft.com/office/spreadsheetml/2009/9/main" objectType="CheckBox" fmlaLink="$H$33" lockText="1"/>
</file>

<file path=xl/ctrlProps/ctrlProp589.xml><?xml version="1.0" encoding="utf-8"?>
<formControlPr xmlns="http://schemas.microsoft.com/office/spreadsheetml/2009/9/main" objectType="CheckBox" fmlaLink="$H$29" lockText="1"/>
</file>

<file path=xl/ctrlProps/ctrlProp59.xml><?xml version="1.0" encoding="utf-8"?>
<formControlPr xmlns="http://schemas.microsoft.com/office/spreadsheetml/2009/9/main" objectType="CheckBox" fmlaLink="$H$29" lockText="1"/>
</file>

<file path=xl/ctrlProps/ctrlProp590.xml><?xml version="1.0" encoding="utf-8"?>
<formControlPr xmlns="http://schemas.microsoft.com/office/spreadsheetml/2009/9/main" objectType="Spin" dx="15" fmlaLink="$X$33" inc="5" max="100" min="10" page="10" val="40"/>
</file>

<file path=xl/ctrlProps/ctrlProp591.xml><?xml version="1.0" encoding="utf-8"?>
<formControlPr xmlns="http://schemas.microsoft.com/office/spreadsheetml/2009/9/main" objectType="CheckBox" fmlaLink="$H$35" lockText="1"/>
</file>

<file path=xl/ctrlProps/ctrlProp592.xml><?xml version="1.0" encoding="utf-8"?>
<formControlPr xmlns="http://schemas.microsoft.com/office/spreadsheetml/2009/9/main" objectType="CheckBox" fmlaLink="$H$36" lockText="1"/>
</file>

<file path=xl/ctrlProps/ctrlProp593.xml><?xml version="1.0" encoding="utf-8"?>
<formControlPr xmlns="http://schemas.microsoft.com/office/spreadsheetml/2009/9/main" objectType="CheckBox" fmlaLink="$H$37" lockText="1"/>
</file>

<file path=xl/ctrlProps/ctrlProp594.xml><?xml version="1.0" encoding="utf-8"?>
<formControlPr xmlns="http://schemas.microsoft.com/office/spreadsheetml/2009/9/main" objectType="CheckBox" fmlaLink="$H$38" lockText="1"/>
</file>

<file path=xl/ctrlProps/ctrlProp595.xml><?xml version="1.0" encoding="utf-8"?>
<formControlPr xmlns="http://schemas.microsoft.com/office/spreadsheetml/2009/9/main" objectType="CheckBox" fmlaLink="$H$39" lockText="1"/>
</file>

<file path=xl/ctrlProps/ctrlProp596.xml><?xml version="1.0" encoding="utf-8"?>
<formControlPr xmlns="http://schemas.microsoft.com/office/spreadsheetml/2009/9/main" objectType="CheckBox" fmlaLink="$H$40" lockText="1"/>
</file>

<file path=xl/ctrlProps/ctrlProp597.xml><?xml version="1.0" encoding="utf-8"?>
<formControlPr xmlns="http://schemas.microsoft.com/office/spreadsheetml/2009/9/main" objectType="CheckBox" fmlaLink="$H$41" lockText="1"/>
</file>

<file path=xl/ctrlProps/ctrlProp598.xml><?xml version="1.0" encoding="utf-8"?>
<formControlPr xmlns="http://schemas.microsoft.com/office/spreadsheetml/2009/9/main" objectType="CheckBox" fmlaLink="$H$42" lockText="1"/>
</file>

<file path=xl/ctrlProps/ctrlProp599.xml><?xml version="1.0" encoding="utf-8"?>
<formControlPr xmlns="http://schemas.microsoft.com/office/spreadsheetml/2009/9/main" objectType="CheckBox" fmlaLink="$H$43" lockText="1"/>
</file>

<file path=xl/ctrlProps/ctrlProp6.xml><?xml version="1.0" encoding="utf-8"?>
<formControlPr xmlns="http://schemas.microsoft.com/office/spreadsheetml/2009/9/main" objectType="CheckBox" fmlaLink="$H$33" lockText="1"/>
</file>

<file path=xl/ctrlProps/ctrlProp60.xml><?xml version="1.0" encoding="utf-8"?>
<formControlPr xmlns="http://schemas.microsoft.com/office/spreadsheetml/2009/9/main" objectType="Spin" dx="15" fmlaLink="$X$33" inc="5" max="100" min="10" page="10" val="40"/>
</file>

<file path=xl/ctrlProps/ctrlProp600.xml><?xml version="1.0" encoding="utf-8"?>
<formControlPr xmlns="http://schemas.microsoft.com/office/spreadsheetml/2009/9/main" objectType="CheckBox" fmlaLink="$H$44" lockText="1"/>
</file>

<file path=xl/ctrlProps/ctrlProp601.xml><?xml version="1.0" encoding="utf-8"?>
<formControlPr xmlns="http://schemas.microsoft.com/office/spreadsheetml/2009/9/main" objectType="CheckBox" fmlaLink="$H$45" lockText="1"/>
</file>

<file path=xl/ctrlProps/ctrlProp602.xml><?xml version="1.0" encoding="utf-8"?>
<formControlPr xmlns="http://schemas.microsoft.com/office/spreadsheetml/2009/9/main" objectType="CheckBox" fmlaLink="$H$46" lockText="1"/>
</file>

<file path=xl/ctrlProps/ctrlProp603.xml><?xml version="1.0" encoding="utf-8"?>
<formControlPr xmlns="http://schemas.microsoft.com/office/spreadsheetml/2009/9/main" objectType="CheckBox" fmlaLink="$H$47" lockText="1"/>
</file>

<file path=xl/ctrlProps/ctrlProp604.xml><?xml version="1.0" encoding="utf-8"?>
<formControlPr xmlns="http://schemas.microsoft.com/office/spreadsheetml/2009/9/main" objectType="CheckBox" fmlaLink="$H$48" lockText="1"/>
</file>

<file path=xl/ctrlProps/ctrlProp605.xml><?xml version="1.0" encoding="utf-8"?>
<formControlPr xmlns="http://schemas.microsoft.com/office/spreadsheetml/2009/9/main" objectType="CheckBox" fmlaLink="$H$49" lockText="1"/>
</file>

<file path=xl/ctrlProps/ctrlProp606.xml><?xml version="1.0" encoding="utf-8"?>
<formControlPr xmlns="http://schemas.microsoft.com/office/spreadsheetml/2009/9/main" objectType="CheckBox" fmlaLink="$H$50" lockText="1"/>
</file>

<file path=xl/ctrlProps/ctrlProp607.xml><?xml version="1.0" encoding="utf-8"?>
<formControlPr xmlns="http://schemas.microsoft.com/office/spreadsheetml/2009/9/main" objectType="CheckBox" fmlaLink="$H$51" lockText="1"/>
</file>

<file path=xl/ctrlProps/ctrlProp608.xml><?xml version="1.0" encoding="utf-8"?>
<formControlPr xmlns="http://schemas.microsoft.com/office/spreadsheetml/2009/9/main" objectType="CheckBox" fmlaLink="$H$52" lockText="1"/>
</file>

<file path=xl/ctrlProps/ctrlProp609.xml><?xml version="1.0" encoding="utf-8"?>
<formControlPr xmlns="http://schemas.microsoft.com/office/spreadsheetml/2009/9/main" objectType="CheckBox" fmlaLink="$H$53" lockText="1"/>
</file>

<file path=xl/ctrlProps/ctrlProp61.xml><?xml version="1.0" encoding="utf-8"?>
<formControlPr xmlns="http://schemas.microsoft.com/office/spreadsheetml/2009/9/main" objectType="CheckBox" fmlaLink="$H$35" lockText="1"/>
</file>

<file path=xl/ctrlProps/ctrlProp610.xml><?xml version="1.0" encoding="utf-8"?>
<formControlPr xmlns="http://schemas.microsoft.com/office/spreadsheetml/2009/9/main" objectType="CheckBox" fmlaLink="$H$54" lockText="1"/>
</file>

<file path=xl/ctrlProps/ctrlProp611.xml><?xml version="1.0" encoding="utf-8"?>
<formControlPr xmlns="http://schemas.microsoft.com/office/spreadsheetml/2009/9/main" objectType="CheckBox" fmlaLink="$H$55" lockText="1"/>
</file>

<file path=xl/ctrlProps/ctrlProp612.xml><?xml version="1.0" encoding="utf-8"?>
<formControlPr xmlns="http://schemas.microsoft.com/office/spreadsheetml/2009/9/main" objectType="CheckBox" fmlaLink="$H$56" lockText="1"/>
</file>

<file path=xl/ctrlProps/ctrlProp613.xml><?xml version="1.0" encoding="utf-8"?>
<formControlPr xmlns="http://schemas.microsoft.com/office/spreadsheetml/2009/9/main" objectType="CheckBox" fmlaLink="$H$57" lockText="1"/>
</file>

<file path=xl/ctrlProps/ctrlProp614.xml><?xml version="1.0" encoding="utf-8"?>
<formControlPr xmlns="http://schemas.microsoft.com/office/spreadsheetml/2009/9/main" objectType="CheckBox" fmlaLink="$H$58" lockText="1"/>
</file>

<file path=xl/ctrlProps/ctrlProp615.xml><?xml version="1.0" encoding="utf-8"?>
<formControlPr xmlns="http://schemas.microsoft.com/office/spreadsheetml/2009/9/main" objectType="CheckBox" fmlaLink="$H$78" lockText="1"/>
</file>

<file path=xl/ctrlProps/ctrlProp616.xml><?xml version="1.0" encoding="utf-8"?>
<formControlPr xmlns="http://schemas.microsoft.com/office/spreadsheetml/2009/9/main" objectType="CheckBox" fmlaLink="$H$79" lockText="1"/>
</file>

<file path=xl/ctrlProps/ctrlProp617.xml><?xml version="1.0" encoding="utf-8"?>
<formControlPr xmlns="http://schemas.microsoft.com/office/spreadsheetml/2009/9/main" objectType="CheckBox" fmlaLink="$H$77" lockText="1"/>
</file>

<file path=xl/ctrlProps/ctrlProp618.xml><?xml version="1.0" encoding="utf-8"?>
<formControlPr xmlns="http://schemas.microsoft.com/office/spreadsheetml/2009/9/main" objectType="CheckBox" fmlaLink="$H$76" lockText="1"/>
</file>

<file path=xl/ctrlProps/ctrlProp619.xml><?xml version="1.0" encoding="utf-8"?>
<formControlPr xmlns="http://schemas.microsoft.com/office/spreadsheetml/2009/9/main" objectType="CheckBox" fmlaLink="$H$75" lockText="1"/>
</file>

<file path=xl/ctrlProps/ctrlProp62.xml><?xml version="1.0" encoding="utf-8"?>
<formControlPr xmlns="http://schemas.microsoft.com/office/spreadsheetml/2009/9/main" objectType="CheckBox" fmlaLink="$H$36" lockText="1"/>
</file>

<file path=xl/ctrlProps/ctrlProp620.xml><?xml version="1.0" encoding="utf-8"?>
<formControlPr xmlns="http://schemas.microsoft.com/office/spreadsheetml/2009/9/main" objectType="CheckBox" fmlaLink="$H$74" lockText="1"/>
</file>

<file path=xl/ctrlProps/ctrlProp621.xml><?xml version="1.0" encoding="utf-8"?>
<formControlPr xmlns="http://schemas.microsoft.com/office/spreadsheetml/2009/9/main" objectType="CheckBox" fmlaLink="$H$73" lockText="1"/>
</file>

<file path=xl/ctrlProps/ctrlProp622.xml><?xml version="1.0" encoding="utf-8"?>
<formControlPr xmlns="http://schemas.microsoft.com/office/spreadsheetml/2009/9/main" objectType="CheckBox" fmlaLink="$H$72" lockText="1"/>
</file>

<file path=xl/ctrlProps/ctrlProp623.xml><?xml version="1.0" encoding="utf-8"?>
<formControlPr xmlns="http://schemas.microsoft.com/office/spreadsheetml/2009/9/main" objectType="CheckBox" fmlaLink="$H$71" lockText="1"/>
</file>

<file path=xl/ctrlProps/ctrlProp624.xml><?xml version="1.0" encoding="utf-8"?>
<formControlPr xmlns="http://schemas.microsoft.com/office/spreadsheetml/2009/9/main" objectType="CheckBox" fmlaLink="$H$69" lockText="1"/>
</file>

<file path=xl/ctrlProps/ctrlProp625.xml><?xml version="1.0" encoding="utf-8"?>
<formControlPr xmlns="http://schemas.microsoft.com/office/spreadsheetml/2009/9/main" objectType="CheckBox" fmlaLink="$H$70" lockText="1"/>
</file>

<file path=xl/ctrlProps/ctrlProp626.xml><?xml version="1.0" encoding="utf-8"?>
<formControlPr xmlns="http://schemas.microsoft.com/office/spreadsheetml/2009/9/main" objectType="CheckBox" fmlaLink="$H$68" lockText="1"/>
</file>

<file path=xl/ctrlProps/ctrlProp627.xml><?xml version="1.0" encoding="utf-8"?>
<formControlPr xmlns="http://schemas.microsoft.com/office/spreadsheetml/2009/9/main" objectType="CheckBox" fmlaLink="$H$67" lockText="1"/>
</file>

<file path=xl/ctrlProps/ctrlProp628.xml><?xml version="1.0" encoding="utf-8"?>
<formControlPr xmlns="http://schemas.microsoft.com/office/spreadsheetml/2009/9/main" objectType="CheckBox" fmlaLink="$H$66" lockText="1"/>
</file>

<file path=xl/ctrlProps/ctrlProp629.xml><?xml version="1.0" encoding="utf-8"?>
<formControlPr xmlns="http://schemas.microsoft.com/office/spreadsheetml/2009/9/main" objectType="CheckBox" fmlaLink="$H$65" lockText="1"/>
</file>

<file path=xl/ctrlProps/ctrlProp63.xml><?xml version="1.0" encoding="utf-8"?>
<formControlPr xmlns="http://schemas.microsoft.com/office/spreadsheetml/2009/9/main" objectType="CheckBox" fmlaLink="$H$37" lockText="1"/>
</file>

<file path=xl/ctrlProps/ctrlProp630.xml><?xml version="1.0" encoding="utf-8"?>
<formControlPr xmlns="http://schemas.microsoft.com/office/spreadsheetml/2009/9/main" objectType="CheckBox" fmlaLink="$H$64" lockText="1"/>
</file>

<file path=xl/ctrlProps/ctrlProp631.xml><?xml version="1.0" encoding="utf-8"?>
<formControlPr xmlns="http://schemas.microsoft.com/office/spreadsheetml/2009/9/main" objectType="CheckBox" fmlaLink="$H$63" lockText="1"/>
</file>

<file path=xl/ctrlProps/ctrlProp632.xml><?xml version="1.0" encoding="utf-8"?>
<formControlPr xmlns="http://schemas.microsoft.com/office/spreadsheetml/2009/9/main" objectType="CheckBox" fmlaLink="$H$62" lockText="1"/>
</file>

<file path=xl/ctrlProps/ctrlProp633.xml><?xml version="1.0" encoding="utf-8"?>
<formControlPr xmlns="http://schemas.microsoft.com/office/spreadsheetml/2009/9/main" objectType="CheckBox" fmlaLink="$H$61" lockText="1"/>
</file>

<file path=xl/ctrlProps/ctrlProp634.xml><?xml version="1.0" encoding="utf-8"?>
<formControlPr xmlns="http://schemas.microsoft.com/office/spreadsheetml/2009/9/main" objectType="CheckBox" fmlaLink="$H$60" lockText="1"/>
</file>

<file path=xl/ctrlProps/ctrlProp635.xml><?xml version="1.0" encoding="utf-8"?>
<formControlPr xmlns="http://schemas.microsoft.com/office/spreadsheetml/2009/9/main" objectType="CheckBox" fmlaLink="$H$59" lockText="1"/>
</file>

<file path=xl/ctrlProps/ctrlProp636.xml><?xml version="1.0" encoding="utf-8"?>
<formControlPr xmlns="http://schemas.microsoft.com/office/spreadsheetml/2009/9/main" objectType="CheckBox" fmlaLink="$Y$27" lockText="1"/>
</file>

<file path=xl/ctrlProps/ctrlProp637.xml><?xml version="1.0" encoding="utf-8"?>
<formControlPr xmlns="http://schemas.microsoft.com/office/spreadsheetml/2009/9/main" objectType="CheckBox" fmlaLink="$Y$28" lockText="1"/>
</file>

<file path=xl/ctrlProps/ctrlProp638.xml><?xml version="1.0" encoding="utf-8"?>
<formControlPr xmlns="http://schemas.microsoft.com/office/spreadsheetml/2009/9/main" objectType="CheckBox" fmlaLink="$H$30" lockText="1"/>
</file>

<file path=xl/ctrlProps/ctrlProp639.xml><?xml version="1.0" encoding="utf-8"?>
<formControlPr xmlns="http://schemas.microsoft.com/office/spreadsheetml/2009/9/main" objectType="CheckBox" fmlaLink="$H$31" lockText="1"/>
</file>

<file path=xl/ctrlProps/ctrlProp64.xml><?xml version="1.0" encoding="utf-8"?>
<formControlPr xmlns="http://schemas.microsoft.com/office/spreadsheetml/2009/9/main" objectType="CheckBox" fmlaLink="$H$38" lockText="1"/>
</file>

<file path=xl/ctrlProps/ctrlProp640.xml><?xml version="1.0" encoding="utf-8"?>
<formControlPr xmlns="http://schemas.microsoft.com/office/spreadsheetml/2009/9/main" objectType="CheckBox" fmlaLink="$H$32" lockText="1"/>
</file>

<file path=xl/ctrlProps/ctrlProp641.xml><?xml version="1.0" encoding="utf-8"?>
<formControlPr xmlns="http://schemas.microsoft.com/office/spreadsheetml/2009/9/main" objectType="CheckBox" fmlaLink="$H$34" lockText="1"/>
</file>

<file path=xl/ctrlProps/ctrlProp642.xml><?xml version="1.0" encoding="utf-8"?>
<formControlPr xmlns="http://schemas.microsoft.com/office/spreadsheetml/2009/9/main" objectType="CheckBox" fmlaLink="$H$33" lockText="1"/>
</file>

<file path=xl/ctrlProps/ctrlProp643.xml><?xml version="1.0" encoding="utf-8"?>
<formControlPr xmlns="http://schemas.microsoft.com/office/spreadsheetml/2009/9/main" objectType="CheckBox" fmlaLink="$H$29" lockText="1"/>
</file>

<file path=xl/ctrlProps/ctrlProp644.xml><?xml version="1.0" encoding="utf-8"?>
<formControlPr xmlns="http://schemas.microsoft.com/office/spreadsheetml/2009/9/main" objectType="Spin" dx="15" fmlaLink="$X$33" inc="5" max="60" min="10" page="10" val="40"/>
</file>

<file path=xl/ctrlProps/ctrlProp645.xml><?xml version="1.0" encoding="utf-8"?>
<formControlPr xmlns="http://schemas.microsoft.com/office/spreadsheetml/2009/9/main" objectType="CheckBox" fmlaLink="$H$35" lockText="1"/>
</file>

<file path=xl/ctrlProps/ctrlProp646.xml><?xml version="1.0" encoding="utf-8"?>
<formControlPr xmlns="http://schemas.microsoft.com/office/spreadsheetml/2009/9/main" objectType="CheckBox" fmlaLink="$H$36" lockText="1"/>
</file>

<file path=xl/ctrlProps/ctrlProp647.xml><?xml version="1.0" encoding="utf-8"?>
<formControlPr xmlns="http://schemas.microsoft.com/office/spreadsheetml/2009/9/main" objectType="CheckBox" fmlaLink="$H$37" lockText="1"/>
</file>

<file path=xl/ctrlProps/ctrlProp648.xml><?xml version="1.0" encoding="utf-8"?>
<formControlPr xmlns="http://schemas.microsoft.com/office/spreadsheetml/2009/9/main" objectType="CheckBox" fmlaLink="$H$38" lockText="1"/>
</file>

<file path=xl/ctrlProps/ctrlProp649.xml><?xml version="1.0" encoding="utf-8"?>
<formControlPr xmlns="http://schemas.microsoft.com/office/spreadsheetml/2009/9/main" objectType="CheckBox" fmlaLink="$H$39" lockText="1"/>
</file>

<file path=xl/ctrlProps/ctrlProp65.xml><?xml version="1.0" encoding="utf-8"?>
<formControlPr xmlns="http://schemas.microsoft.com/office/spreadsheetml/2009/9/main" objectType="CheckBox" fmlaLink="$H$39" lockText="1"/>
</file>

<file path=xl/ctrlProps/ctrlProp650.xml><?xml version="1.0" encoding="utf-8"?>
<formControlPr xmlns="http://schemas.microsoft.com/office/spreadsheetml/2009/9/main" objectType="CheckBox" fmlaLink="$H$40" lockText="1"/>
</file>

<file path=xl/ctrlProps/ctrlProp651.xml><?xml version="1.0" encoding="utf-8"?>
<formControlPr xmlns="http://schemas.microsoft.com/office/spreadsheetml/2009/9/main" objectType="CheckBox" fmlaLink="$H$41" lockText="1"/>
</file>

<file path=xl/ctrlProps/ctrlProp652.xml><?xml version="1.0" encoding="utf-8"?>
<formControlPr xmlns="http://schemas.microsoft.com/office/spreadsheetml/2009/9/main" objectType="CheckBox" fmlaLink="$H$42" lockText="1"/>
</file>

<file path=xl/ctrlProps/ctrlProp653.xml><?xml version="1.0" encoding="utf-8"?>
<formControlPr xmlns="http://schemas.microsoft.com/office/spreadsheetml/2009/9/main" objectType="CheckBox" fmlaLink="$H$43" lockText="1"/>
</file>

<file path=xl/ctrlProps/ctrlProp654.xml><?xml version="1.0" encoding="utf-8"?>
<formControlPr xmlns="http://schemas.microsoft.com/office/spreadsheetml/2009/9/main" objectType="CheckBox" fmlaLink="$H$44" lockText="1"/>
</file>

<file path=xl/ctrlProps/ctrlProp655.xml><?xml version="1.0" encoding="utf-8"?>
<formControlPr xmlns="http://schemas.microsoft.com/office/spreadsheetml/2009/9/main" objectType="CheckBox" fmlaLink="$H$45" lockText="1"/>
</file>

<file path=xl/ctrlProps/ctrlProp656.xml><?xml version="1.0" encoding="utf-8"?>
<formControlPr xmlns="http://schemas.microsoft.com/office/spreadsheetml/2009/9/main" objectType="CheckBox" fmlaLink="$H$46" lockText="1"/>
</file>

<file path=xl/ctrlProps/ctrlProp657.xml><?xml version="1.0" encoding="utf-8"?>
<formControlPr xmlns="http://schemas.microsoft.com/office/spreadsheetml/2009/9/main" objectType="CheckBox" fmlaLink="$H$47" lockText="1"/>
</file>

<file path=xl/ctrlProps/ctrlProp658.xml><?xml version="1.0" encoding="utf-8"?>
<formControlPr xmlns="http://schemas.microsoft.com/office/spreadsheetml/2009/9/main" objectType="CheckBox" fmlaLink="$H$48" lockText="1"/>
</file>

<file path=xl/ctrlProps/ctrlProp659.xml><?xml version="1.0" encoding="utf-8"?>
<formControlPr xmlns="http://schemas.microsoft.com/office/spreadsheetml/2009/9/main" objectType="CheckBox" fmlaLink="$H$49" lockText="1"/>
</file>

<file path=xl/ctrlProps/ctrlProp66.xml><?xml version="1.0" encoding="utf-8"?>
<formControlPr xmlns="http://schemas.microsoft.com/office/spreadsheetml/2009/9/main" objectType="CheckBox" fmlaLink="$H$40" lockText="1"/>
</file>

<file path=xl/ctrlProps/ctrlProp660.xml><?xml version="1.0" encoding="utf-8"?>
<formControlPr xmlns="http://schemas.microsoft.com/office/spreadsheetml/2009/9/main" objectType="CheckBox" fmlaLink="$H$50" lockText="1"/>
</file>

<file path=xl/ctrlProps/ctrlProp661.xml><?xml version="1.0" encoding="utf-8"?>
<formControlPr xmlns="http://schemas.microsoft.com/office/spreadsheetml/2009/9/main" objectType="CheckBox" fmlaLink="$H$51" lockText="1"/>
</file>

<file path=xl/ctrlProps/ctrlProp662.xml><?xml version="1.0" encoding="utf-8"?>
<formControlPr xmlns="http://schemas.microsoft.com/office/spreadsheetml/2009/9/main" objectType="CheckBox" fmlaLink="$H$52" lockText="1"/>
</file>

<file path=xl/ctrlProps/ctrlProp663.xml><?xml version="1.0" encoding="utf-8"?>
<formControlPr xmlns="http://schemas.microsoft.com/office/spreadsheetml/2009/9/main" objectType="CheckBox" fmlaLink="$H$53" lockText="1"/>
</file>

<file path=xl/ctrlProps/ctrlProp664.xml><?xml version="1.0" encoding="utf-8"?>
<formControlPr xmlns="http://schemas.microsoft.com/office/spreadsheetml/2009/9/main" objectType="CheckBox" fmlaLink="$H$54" lockText="1"/>
</file>

<file path=xl/ctrlProps/ctrlProp665.xml><?xml version="1.0" encoding="utf-8"?>
<formControlPr xmlns="http://schemas.microsoft.com/office/spreadsheetml/2009/9/main" objectType="CheckBox" fmlaLink="$H$55" lockText="1"/>
</file>

<file path=xl/ctrlProps/ctrlProp666.xml><?xml version="1.0" encoding="utf-8"?>
<formControlPr xmlns="http://schemas.microsoft.com/office/spreadsheetml/2009/9/main" objectType="CheckBox" fmlaLink="$H$56" lockText="1"/>
</file>

<file path=xl/ctrlProps/ctrlProp667.xml><?xml version="1.0" encoding="utf-8"?>
<formControlPr xmlns="http://schemas.microsoft.com/office/spreadsheetml/2009/9/main" objectType="CheckBox" fmlaLink="$H$57" lockText="1"/>
</file>

<file path=xl/ctrlProps/ctrlProp668.xml><?xml version="1.0" encoding="utf-8"?>
<formControlPr xmlns="http://schemas.microsoft.com/office/spreadsheetml/2009/9/main" objectType="CheckBox" fmlaLink="$H$58" lockText="1"/>
</file>

<file path=xl/ctrlProps/ctrlProp669.xml><?xml version="1.0" encoding="utf-8"?>
<formControlPr xmlns="http://schemas.microsoft.com/office/spreadsheetml/2009/9/main" objectType="CheckBox" fmlaLink="$H$78" lockText="1"/>
</file>

<file path=xl/ctrlProps/ctrlProp67.xml><?xml version="1.0" encoding="utf-8"?>
<formControlPr xmlns="http://schemas.microsoft.com/office/spreadsheetml/2009/9/main" objectType="CheckBox" fmlaLink="$H$41" lockText="1"/>
</file>

<file path=xl/ctrlProps/ctrlProp670.xml><?xml version="1.0" encoding="utf-8"?>
<formControlPr xmlns="http://schemas.microsoft.com/office/spreadsheetml/2009/9/main" objectType="CheckBox" fmlaLink="$H$79" lockText="1"/>
</file>

<file path=xl/ctrlProps/ctrlProp671.xml><?xml version="1.0" encoding="utf-8"?>
<formControlPr xmlns="http://schemas.microsoft.com/office/spreadsheetml/2009/9/main" objectType="CheckBox" fmlaLink="$H$77" lockText="1"/>
</file>

<file path=xl/ctrlProps/ctrlProp672.xml><?xml version="1.0" encoding="utf-8"?>
<formControlPr xmlns="http://schemas.microsoft.com/office/spreadsheetml/2009/9/main" objectType="CheckBox" fmlaLink="$H$76" lockText="1"/>
</file>

<file path=xl/ctrlProps/ctrlProp673.xml><?xml version="1.0" encoding="utf-8"?>
<formControlPr xmlns="http://schemas.microsoft.com/office/spreadsheetml/2009/9/main" objectType="CheckBox" fmlaLink="$H$75" lockText="1"/>
</file>

<file path=xl/ctrlProps/ctrlProp674.xml><?xml version="1.0" encoding="utf-8"?>
<formControlPr xmlns="http://schemas.microsoft.com/office/spreadsheetml/2009/9/main" objectType="CheckBox" fmlaLink="$H$74" lockText="1"/>
</file>

<file path=xl/ctrlProps/ctrlProp675.xml><?xml version="1.0" encoding="utf-8"?>
<formControlPr xmlns="http://schemas.microsoft.com/office/spreadsheetml/2009/9/main" objectType="CheckBox" fmlaLink="$H$73" lockText="1"/>
</file>

<file path=xl/ctrlProps/ctrlProp676.xml><?xml version="1.0" encoding="utf-8"?>
<formControlPr xmlns="http://schemas.microsoft.com/office/spreadsheetml/2009/9/main" objectType="CheckBox" fmlaLink="$H$72" lockText="1"/>
</file>

<file path=xl/ctrlProps/ctrlProp677.xml><?xml version="1.0" encoding="utf-8"?>
<formControlPr xmlns="http://schemas.microsoft.com/office/spreadsheetml/2009/9/main" objectType="CheckBox" fmlaLink="$H$71" lockText="1"/>
</file>

<file path=xl/ctrlProps/ctrlProp678.xml><?xml version="1.0" encoding="utf-8"?>
<formControlPr xmlns="http://schemas.microsoft.com/office/spreadsheetml/2009/9/main" objectType="CheckBox" fmlaLink="$H$69" lockText="1"/>
</file>

<file path=xl/ctrlProps/ctrlProp679.xml><?xml version="1.0" encoding="utf-8"?>
<formControlPr xmlns="http://schemas.microsoft.com/office/spreadsheetml/2009/9/main" objectType="CheckBox" fmlaLink="$H$70" lockText="1"/>
</file>

<file path=xl/ctrlProps/ctrlProp68.xml><?xml version="1.0" encoding="utf-8"?>
<formControlPr xmlns="http://schemas.microsoft.com/office/spreadsheetml/2009/9/main" objectType="CheckBox" fmlaLink="$H$42" lockText="1"/>
</file>

<file path=xl/ctrlProps/ctrlProp680.xml><?xml version="1.0" encoding="utf-8"?>
<formControlPr xmlns="http://schemas.microsoft.com/office/spreadsheetml/2009/9/main" objectType="CheckBox" fmlaLink="$H$68" lockText="1"/>
</file>

<file path=xl/ctrlProps/ctrlProp681.xml><?xml version="1.0" encoding="utf-8"?>
<formControlPr xmlns="http://schemas.microsoft.com/office/spreadsheetml/2009/9/main" objectType="CheckBox" fmlaLink="$H$67" lockText="1"/>
</file>

<file path=xl/ctrlProps/ctrlProp682.xml><?xml version="1.0" encoding="utf-8"?>
<formControlPr xmlns="http://schemas.microsoft.com/office/spreadsheetml/2009/9/main" objectType="CheckBox" fmlaLink="$H$66" lockText="1"/>
</file>

<file path=xl/ctrlProps/ctrlProp683.xml><?xml version="1.0" encoding="utf-8"?>
<formControlPr xmlns="http://schemas.microsoft.com/office/spreadsheetml/2009/9/main" objectType="CheckBox" fmlaLink="$H$65" lockText="1"/>
</file>

<file path=xl/ctrlProps/ctrlProp684.xml><?xml version="1.0" encoding="utf-8"?>
<formControlPr xmlns="http://schemas.microsoft.com/office/spreadsheetml/2009/9/main" objectType="CheckBox" fmlaLink="$H$64" lockText="1"/>
</file>

<file path=xl/ctrlProps/ctrlProp685.xml><?xml version="1.0" encoding="utf-8"?>
<formControlPr xmlns="http://schemas.microsoft.com/office/spreadsheetml/2009/9/main" objectType="CheckBox" fmlaLink="$H$63" lockText="1"/>
</file>

<file path=xl/ctrlProps/ctrlProp686.xml><?xml version="1.0" encoding="utf-8"?>
<formControlPr xmlns="http://schemas.microsoft.com/office/spreadsheetml/2009/9/main" objectType="CheckBox" fmlaLink="$H$62" lockText="1"/>
</file>

<file path=xl/ctrlProps/ctrlProp687.xml><?xml version="1.0" encoding="utf-8"?>
<formControlPr xmlns="http://schemas.microsoft.com/office/spreadsheetml/2009/9/main" objectType="CheckBox" fmlaLink="$H$61" lockText="1"/>
</file>

<file path=xl/ctrlProps/ctrlProp688.xml><?xml version="1.0" encoding="utf-8"?>
<formControlPr xmlns="http://schemas.microsoft.com/office/spreadsheetml/2009/9/main" objectType="CheckBox" fmlaLink="$H$60" lockText="1"/>
</file>

<file path=xl/ctrlProps/ctrlProp689.xml><?xml version="1.0" encoding="utf-8"?>
<formControlPr xmlns="http://schemas.microsoft.com/office/spreadsheetml/2009/9/main" objectType="CheckBox" fmlaLink="$H$59" lockText="1"/>
</file>

<file path=xl/ctrlProps/ctrlProp69.xml><?xml version="1.0" encoding="utf-8"?>
<formControlPr xmlns="http://schemas.microsoft.com/office/spreadsheetml/2009/9/main" objectType="CheckBox" fmlaLink="$H$43" lockText="1"/>
</file>

<file path=xl/ctrlProps/ctrlProp690.xml><?xml version="1.0" encoding="utf-8"?>
<formControlPr xmlns="http://schemas.microsoft.com/office/spreadsheetml/2009/9/main" objectType="CheckBox" fmlaLink="$H$30" lockText="1"/>
</file>

<file path=xl/ctrlProps/ctrlProp691.xml><?xml version="1.0" encoding="utf-8"?>
<formControlPr xmlns="http://schemas.microsoft.com/office/spreadsheetml/2009/9/main" objectType="CheckBox" fmlaLink="$H$31" lockText="1"/>
</file>

<file path=xl/ctrlProps/ctrlProp692.xml><?xml version="1.0" encoding="utf-8"?>
<formControlPr xmlns="http://schemas.microsoft.com/office/spreadsheetml/2009/9/main" objectType="CheckBox" fmlaLink="$H$32" lockText="1"/>
</file>

<file path=xl/ctrlProps/ctrlProp693.xml><?xml version="1.0" encoding="utf-8"?>
<formControlPr xmlns="http://schemas.microsoft.com/office/spreadsheetml/2009/9/main" objectType="CheckBox" fmlaLink="$H$34" lockText="1"/>
</file>

<file path=xl/ctrlProps/ctrlProp694.xml><?xml version="1.0" encoding="utf-8"?>
<formControlPr xmlns="http://schemas.microsoft.com/office/spreadsheetml/2009/9/main" objectType="CheckBox" fmlaLink="$H$33" lockText="1"/>
</file>

<file path=xl/ctrlProps/ctrlProp695.xml><?xml version="1.0" encoding="utf-8"?>
<formControlPr xmlns="http://schemas.microsoft.com/office/spreadsheetml/2009/9/main" objectType="CheckBox" fmlaLink="$H$29" lockText="1"/>
</file>

<file path=xl/ctrlProps/ctrlProp696.xml><?xml version="1.0" encoding="utf-8"?>
<formControlPr xmlns="http://schemas.microsoft.com/office/spreadsheetml/2009/9/main" objectType="Spin" dx="15" fmlaLink="$X$33" inc="5" max="100" min="10" page="10" val="40"/>
</file>

<file path=xl/ctrlProps/ctrlProp697.xml><?xml version="1.0" encoding="utf-8"?>
<formControlPr xmlns="http://schemas.microsoft.com/office/spreadsheetml/2009/9/main" objectType="CheckBox" fmlaLink="$H$35" lockText="1"/>
</file>

<file path=xl/ctrlProps/ctrlProp698.xml><?xml version="1.0" encoding="utf-8"?>
<formControlPr xmlns="http://schemas.microsoft.com/office/spreadsheetml/2009/9/main" objectType="CheckBox" fmlaLink="$H$36" lockText="1"/>
</file>

<file path=xl/ctrlProps/ctrlProp699.xml><?xml version="1.0" encoding="utf-8"?>
<formControlPr xmlns="http://schemas.microsoft.com/office/spreadsheetml/2009/9/main" objectType="CheckBox" fmlaLink="$H$37" lockText="1"/>
</file>

<file path=xl/ctrlProps/ctrlProp7.xml><?xml version="1.0" encoding="utf-8"?>
<formControlPr xmlns="http://schemas.microsoft.com/office/spreadsheetml/2009/9/main" objectType="CheckBox" fmlaLink="$H$29" lockText="1"/>
</file>

<file path=xl/ctrlProps/ctrlProp70.xml><?xml version="1.0" encoding="utf-8"?>
<formControlPr xmlns="http://schemas.microsoft.com/office/spreadsheetml/2009/9/main" objectType="CheckBox" fmlaLink="$H$44" lockText="1"/>
</file>

<file path=xl/ctrlProps/ctrlProp700.xml><?xml version="1.0" encoding="utf-8"?>
<formControlPr xmlns="http://schemas.microsoft.com/office/spreadsheetml/2009/9/main" objectType="CheckBox" fmlaLink="$H$38" lockText="1"/>
</file>

<file path=xl/ctrlProps/ctrlProp701.xml><?xml version="1.0" encoding="utf-8"?>
<formControlPr xmlns="http://schemas.microsoft.com/office/spreadsheetml/2009/9/main" objectType="CheckBox" fmlaLink="$H$39" lockText="1"/>
</file>

<file path=xl/ctrlProps/ctrlProp702.xml><?xml version="1.0" encoding="utf-8"?>
<formControlPr xmlns="http://schemas.microsoft.com/office/spreadsheetml/2009/9/main" objectType="CheckBox" fmlaLink="$H$40" lockText="1"/>
</file>

<file path=xl/ctrlProps/ctrlProp703.xml><?xml version="1.0" encoding="utf-8"?>
<formControlPr xmlns="http://schemas.microsoft.com/office/spreadsheetml/2009/9/main" objectType="CheckBox" fmlaLink="$H$41" lockText="1"/>
</file>

<file path=xl/ctrlProps/ctrlProp704.xml><?xml version="1.0" encoding="utf-8"?>
<formControlPr xmlns="http://schemas.microsoft.com/office/spreadsheetml/2009/9/main" objectType="CheckBox" fmlaLink="$H$42" lockText="1"/>
</file>

<file path=xl/ctrlProps/ctrlProp705.xml><?xml version="1.0" encoding="utf-8"?>
<formControlPr xmlns="http://schemas.microsoft.com/office/spreadsheetml/2009/9/main" objectType="CheckBox" fmlaLink="$H$43" lockText="1"/>
</file>

<file path=xl/ctrlProps/ctrlProp706.xml><?xml version="1.0" encoding="utf-8"?>
<formControlPr xmlns="http://schemas.microsoft.com/office/spreadsheetml/2009/9/main" objectType="CheckBox" fmlaLink="$H$44" lockText="1"/>
</file>

<file path=xl/ctrlProps/ctrlProp707.xml><?xml version="1.0" encoding="utf-8"?>
<formControlPr xmlns="http://schemas.microsoft.com/office/spreadsheetml/2009/9/main" objectType="CheckBox" fmlaLink="$H$45" lockText="1"/>
</file>

<file path=xl/ctrlProps/ctrlProp708.xml><?xml version="1.0" encoding="utf-8"?>
<formControlPr xmlns="http://schemas.microsoft.com/office/spreadsheetml/2009/9/main" objectType="CheckBox" fmlaLink="$H$46" lockText="1"/>
</file>

<file path=xl/ctrlProps/ctrlProp709.xml><?xml version="1.0" encoding="utf-8"?>
<formControlPr xmlns="http://schemas.microsoft.com/office/spreadsheetml/2009/9/main" objectType="CheckBox" fmlaLink="$H$47" lockText="1"/>
</file>

<file path=xl/ctrlProps/ctrlProp71.xml><?xml version="1.0" encoding="utf-8"?>
<formControlPr xmlns="http://schemas.microsoft.com/office/spreadsheetml/2009/9/main" objectType="CheckBox" fmlaLink="$H$45" lockText="1"/>
</file>

<file path=xl/ctrlProps/ctrlProp710.xml><?xml version="1.0" encoding="utf-8"?>
<formControlPr xmlns="http://schemas.microsoft.com/office/spreadsheetml/2009/9/main" objectType="CheckBox" fmlaLink="$H$48" lockText="1"/>
</file>

<file path=xl/ctrlProps/ctrlProp711.xml><?xml version="1.0" encoding="utf-8"?>
<formControlPr xmlns="http://schemas.microsoft.com/office/spreadsheetml/2009/9/main" objectType="CheckBox" fmlaLink="$H$49" lockText="1"/>
</file>

<file path=xl/ctrlProps/ctrlProp712.xml><?xml version="1.0" encoding="utf-8"?>
<formControlPr xmlns="http://schemas.microsoft.com/office/spreadsheetml/2009/9/main" objectType="CheckBox" fmlaLink="$H$50" lockText="1"/>
</file>

<file path=xl/ctrlProps/ctrlProp713.xml><?xml version="1.0" encoding="utf-8"?>
<formControlPr xmlns="http://schemas.microsoft.com/office/spreadsheetml/2009/9/main" objectType="CheckBox" fmlaLink="$H$51" lockText="1"/>
</file>

<file path=xl/ctrlProps/ctrlProp714.xml><?xml version="1.0" encoding="utf-8"?>
<formControlPr xmlns="http://schemas.microsoft.com/office/spreadsheetml/2009/9/main" objectType="CheckBox" fmlaLink="$H$52" lockText="1"/>
</file>

<file path=xl/ctrlProps/ctrlProp715.xml><?xml version="1.0" encoding="utf-8"?>
<formControlPr xmlns="http://schemas.microsoft.com/office/spreadsheetml/2009/9/main" objectType="CheckBox" fmlaLink="$H$53" lockText="1"/>
</file>

<file path=xl/ctrlProps/ctrlProp716.xml><?xml version="1.0" encoding="utf-8"?>
<formControlPr xmlns="http://schemas.microsoft.com/office/spreadsheetml/2009/9/main" objectType="CheckBox" fmlaLink="$H$54" lockText="1"/>
</file>

<file path=xl/ctrlProps/ctrlProp717.xml><?xml version="1.0" encoding="utf-8"?>
<formControlPr xmlns="http://schemas.microsoft.com/office/spreadsheetml/2009/9/main" objectType="CheckBox" fmlaLink="$H$55" lockText="1"/>
</file>

<file path=xl/ctrlProps/ctrlProp718.xml><?xml version="1.0" encoding="utf-8"?>
<formControlPr xmlns="http://schemas.microsoft.com/office/spreadsheetml/2009/9/main" objectType="CheckBox" fmlaLink="$H$56" lockText="1"/>
</file>

<file path=xl/ctrlProps/ctrlProp719.xml><?xml version="1.0" encoding="utf-8"?>
<formControlPr xmlns="http://schemas.microsoft.com/office/spreadsheetml/2009/9/main" objectType="CheckBox" fmlaLink="$H$57" lockText="1"/>
</file>

<file path=xl/ctrlProps/ctrlProp72.xml><?xml version="1.0" encoding="utf-8"?>
<formControlPr xmlns="http://schemas.microsoft.com/office/spreadsheetml/2009/9/main" objectType="CheckBox" fmlaLink="$H$46" lockText="1"/>
</file>

<file path=xl/ctrlProps/ctrlProp720.xml><?xml version="1.0" encoding="utf-8"?>
<formControlPr xmlns="http://schemas.microsoft.com/office/spreadsheetml/2009/9/main" objectType="CheckBox" fmlaLink="$H$58" lockText="1"/>
</file>

<file path=xl/ctrlProps/ctrlProp721.xml><?xml version="1.0" encoding="utf-8"?>
<formControlPr xmlns="http://schemas.microsoft.com/office/spreadsheetml/2009/9/main" objectType="CheckBox" fmlaLink="$H$78" lockText="1"/>
</file>

<file path=xl/ctrlProps/ctrlProp722.xml><?xml version="1.0" encoding="utf-8"?>
<formControlPr xmlns="http://schemas.microsoft.com/office/spreadsheetml/2009/9/main" objectType="CheckBox" fmlaLink="$H$79" lockText="1"/>
</file>

<file path=xl/ctrlProps/ctrlProp723.xml><?xml version="1.0" encoding="utf-8"?>
<formControlPr xmlns="http://schemas.microsoft.com/office/spreadsheetml/2009/9/main" objectType="CheckBox" fmlaLink="$H$77" lockText="1"/>
</file>

<file path=xl/ctrlProps/ctrlProp724.xml><?xml version="1.0" encoding="utf-8"?>
<formControlPr xmlns="http://schemas.microsoft.com/office/spreadsheetml/2009/9/main" objectType="CheckBox" fmlaLink="$H$76" lockText="1"/>
</file>

<file path=xl/ctrlProps/ctrlProp725.xml><?xml version="1.0" encoding="utf-8"?>
<formControlPr xmlns="http://schemas.microsoft.com/office/spreadsheetml/2009/9/main" objectType="CheckBox" fmlaLink="$H$75" lockText="1"/>
</file>

<file path=xl/ctrlProps/ctrlProp726.xml><?xml version="1.0" encoding="utf-8"?>
<formControlPr xmlns="http://schemas.microsoft.com/office/spreadsheetml/2009/9/main" objectType="CheckBox" fmlaLink="$H$74" lockText="1"/>
</file>

<file path=xl/ctrlProps/ctrlProp727.xml><?xml version="1.0" encoding="utf-8"?>
<formControlPr xmlns="http://schemas.microsoft.com/office/spreadsheetml/2009/9/main" objectType="CheckBox" fmlaLink="$H$73" lockText="1"/>
</file>

<file path=xl/ctrlProps/ctrlProp728.xml><?xml version="1.0" encoding="utf-8"?>
<formControlPr xmlns="http://schemas.microsoft.com/office/spreadsheetml/2009/9/main" objectType="CheckBox" fmlaLink="$H$72" lockText="1"/>
</file>

<file path=xl/ctrlProps/ctrlProp729.xml><?xml version="1.0" encoding="utf-8"?>
<formControlPr xmlns="http://schemas.microsoft.com/office/spreadsheetml/2009/9/main" objectType="CheckBox" fmlaLink="$H$71" lockText="1"/>
</file>

<file path=xl/ctrlProps/ctrlProp73.xml><?xml version="1.0" encoding="utf-8"?>
<formControlPr xmlns="http://schemas.microsoft.com/office/spreadsheetml/2009/9/main" objectType="CheckBox" fmlaLink="$H$47" lockText="1"/>
</file>

<file path=xl/ctrlProps/ctrlProp730.xml><?xml version="1.0" encoding="utf-8"?>
<formControlPr xmlns="http://schemas.microsoft.com/office/spreadsheetml/2009/9/main" objectType="CheckBox" fmlaLink="$H$69" lockText="1"/>
</file>

<file path=xl/ctrlProps/ctrlProp731.xml><?xml version="1.0" encoding="utf-8"?>
<formControlPr xmlns="http://schemas.microsoft.com/office/spreadsheetml/2009/9/main" objectType="CheckBox" fmlaLink="$H$70" lockText="1"/>
</file>

<file path=xl/ctrlProps/ctrlProp732.xml><?xml version="1.0" encoding="utf-8"?>
<formControlPr xmlns="http://schemas.microsoft.com/office/spreadsheetml/2009/9/main" objectType="CheckBox" fmlaLink="$H$68" lockText="1"/>
</file>

<file path=xl/ctrlProps/ctrlProp733.xml><?xml version="1.0" encoding="utf-8"?>
<formControlPr xmlns="http://schemas.microsoft.com/office/spreadsheetml/2009/9/main" objectType="CheckBox" fmlaLink="$H$67" lockText="1"/>
</file>

<file path=xl/ctrlProps/ctrlProp734.xml><?xml version="1.0" encoding="utf-8"?>
<formControlPr xmlns="http://schemas.microsoft.com/office/spreadsheetml/2009/9/main" objectType="CheckBox" fmlaLink="$H$66" lockText="1"/>
</file>

<file path=xl/ctrlProps/ctrlProp735.xml><?xml version="1.0" encoding="utf-8"?>
<formControlPr xmlns="http://schemas.microsoft.com/office/spreadsheetml/2009/9/main" objectType="CheckBox" fmlaLink="$H$65" lockText="1"/>
</file>

<file path=xl/ctrlProps/ctrlProp736.xml><?xml version="1.0" encoding="utf-8"?>
<formControlPr xmlns="http://schemas.microsoft.com/office/spreadsheetml/2009/9/main" objectType="CheckBox" fmlaLink="$H$64" lockText="1"/>
</file>

<file path=xl/ctrlProps/ctrlProp737.xml><?xml version="1.0" encoding="utf-8"?>
<formControlPr xmlns="http://schemas.microsoft.com/office/spreadsheetml/2009/9/main" objectType="CheckBox" fmlaLink="$H$63" lockText="1"/>
</file>

<file path=xl/ctrlProps/ctrlProp738.xml><?xml version="1.0" encoding="utf-8"?>
<formControlPr xmlns="http://schemas.microsoft.com/office/spreadsheetml/2009/9/main" objectType="CheckBox" fmlaLink="$H$62" lockText="1"/>
</file>

<file path=xl/ctrlProps/ctrlProp739.xml><?xml version="1.0" encoding="utf-8"?>
<formControlPr xmlns="http://schemas.microsoft.com/office/spreadsheetml/2009/9/main" objectType="CheckBox" fmlaLink="$H$61" lockText="1"/>
</file>

<file path=xl/ctrlProps/ctrlProp74.xml><?xml version="1.0" encoding="utf-8"?>
<formControlPr xmlns="http://schemas.microsoft.com/office/spreadsheetml/2009/9/main" objectType="CheckBox" fmlaLink="$H$48" lockText="1"/>
</file>

<file path=xl/ctrlProps/ctrlProp740.xml><?xml version="1.0" encoding="utf-8"?>
<formControlPr xmlns="http://schemas.microsoft.com/office/spreadsheetml/2009/9/main" objectType="CheckBox" fmlaLink="$H$60" lockText="1"/>
</file>

<file path=xl/ctrlProps/ctrlProp741.xml><?xml version="1.0" encoding="utf-8"?>
<formControlPr xmlns="http://schemas.microsoft.com/office/spreadsheetml/2009/9/main" objectType="CheckBox" fmlaLink="$H$59" lockText="1"/>
</file>

<file path=xl/ctrlProps/ctrlProp742.xml><?xml version="1.0" encoding="utf-8"?>
<formControlPr xmlns="http://schemas.microsoft.com/office/spreadsheetml/2009/9/main" objectType="CheckBox" fmlaLink="$Y$27" lockText="1"/>
</file>

<file path=xl/ctrlProps/ctrlProp743.xml><?xml version="1.0" encoding="utf-8"?>
<formControlPr xmlns="http://schemas.microsoft.com/office/spreadsheetml/2009/9/main" objectType="CheckBox" fmlaLink="$Y$28" lockText="1"/>
</file>

<file path=xl/ctrlProps/ctrlProp744.xml><?xml version="1.0" encoding="utf-8"?>
<formControlPr xmlns="http://schemas.microsoft.com/office/spreadsheetml/2009/9/main" objectType="CheckBox" fmlaLink="$H$30" lockText="1"/>
</file>

<file path=xl/ctrlProps/ctrlProp745.xml><?xml version="1.0" encoding="utf-8"?>
<formControlPr xmlns="http://schemas.microsoft.com/office/spreadsheetml/2009/9/main" objectType="CheckBox" fmlaLink="$H$31" lockText="1"/>
</file>

<file path=xl/ctrlProps/ctrlProp746.xml><?xml version="1.0" encoding="utf-8"?>
<formControlPr xmlns="http://schemas.microsoft.com/office/spreadsheetml/2009/9/main" objectType="CheckBox" fmlaLink="$H$32" lockText="1"/>
</file>

<file path=xl/ctrlProps/ctrlProp747.xml><?xml version="1.0" encoding="utf-8"?>
<formControlPr xmlns="http://schemas.microsoft.com/office/spreadsheetml/2009/9/main" objectType="CheckBox" fmlaLink="$H$34" lockText="1"/>
</file>

<file path=xl/ctrlProps/ctrlProp748.xml><?xml version="1.0" encoding="utf-8"?>
<formControlPr xmlns="http://schemas.microsoft.com/office/spreadsheetml/2009/9/main" objectType="CheckBox" fmlaLink="$H$33" lockText="1"/>
</file>

<file path=xl/ctrlProps/ctrlProp749.xml><?xml version="1.0" encoding="utf-8"?>
<formControlPr xmlns="http://schemas.microsoft.com/office/spreadsheetml/2009/9/main" objectType="CheckBox" fmlaLink="$H$29" lockText="1"/>
</file>

<file path=xl/ctrlProps/ctrlProp75.xml><?xml version="1.0" encoding="utf-8"?>
<formControlPr xmlns="http://schemas.microsoft.com/office/spreadsheetml/2009/9/main" objectType="CheckBox" fmlaLink="$H$49" lockText="1"/>
</file>

<file path=xl/ctrlProps/ctrlProp750.xml><?xml version="1.0" encoding="utf-8"?>
<formControlPr xmlns="http://schemas.microsoft.com/office/spreadsheetml/2009/9/main" objectType="Spin" dx="15" fmlaLink="$X$33" inc="5" max="60" min="10" page="10" val="40"/>
</file>

<file path=xl/ctrlProps/ctrlProp751.xml><?xml version="1.0" encoding="utf-8"?>
<formControlPr xmlns="http://schemas.microsoft.com/office/spreadsheetml/2009/9/main" objectType="CheckBox" fmlaLink="$H$35" lockText="1"/>
</file>

<file path=xl/ctrlProps/ctrlProp752.xml><?xml version="1.0" encoding="utf-8"?>
<formControlPr xmlns="http://schemas.microsoft.com/office/spreadsheetml/2009/9/main" objectType="CheckBox" fmlaLink="$H$36" lockText="1"/>
</file>

<file path=xl/ctrlProps/ctrlProp753.xml><?xml version="1.0" encoding="utf-8"?>
<formControlPr xmlns="http://schemas.microsoft.com/office/spreadsheetml/2009/9/main" objectType="CheckBox" fmlaLink="$H$37" lockText="1"/>
</file>

<file path=xl/ctrlProps/ctrlProp754.xml><?xml version="1.0" encoding="utf-8"?>
<formControlPr xmlns="http://schemas.microsoft.com/office/spreadsheetml/2009/9/main" objectType="CheckBox" fmlaLink="$H$38" lockText="1"/>
</file>

<file path=xl/ctrlProps/ctrlProp755.xml><?xml version="1.0" encoding="utf-8"?>
<formControlPr xmlns="http://schemas.microsoft.com/office/spreadsheetml/2009/9/main" objectType="CheckBox" fmlaLink="$H$39" lockText="1"/>
</file>

<file path=xl/ctrlProps/ctrlProp756.xml><?xml version="1.0" encoding="utf-8"?>
<formControlPr xmlns="http://schemas.microsoft.com/office/spreadsheetml/2009/9/main" objectType="CheckBox" fmlaLink="$H$40" lockText="1"/>
</file>

<file path=xl/ctrlProps/ctrlProp757.xml><?xml version="1.0" encoding="utf-8"?>
<formControlPr xmlns="http://schemas.microsoft.com/office/spreadsheetml/2009/9/main" objectType="CheckBox" fmlaLink="$H$41" lockText="1"/>
</file>

<file path=xl/ctrlProps/ctrlProp758.xml><?xml version="1.0" encoding="utf-8"?>
<formControlPr xmlns="http://schemas.microsoft.com/office/spreadsheetml/2009/9/main" objectType="CheckBox" fmlaLink="$H$42" lockText="1"/>
</file>

<file path=xl/ctrlProps/ctrlProp759.xml><?xml version="1.0" encoding="utf-8"?>
<formControlPr xmlns="http://schemas.microsoft.com/office/spreadsheetml/2009/9/main" objectType="CheckBox" fmlaLink="$H$43" lockText="1"/>
</file>

<file path=xl/ctrlProps/ctrlProp76.xml><?xml version="1.0" encoding="utf-8"?>
<formControlPr xmlns="http://schemas.microsoft.com/office/spreadsheetml/2009/9/main" objectType="CheckBox" fmlaLink="$H$50" lockText="1"/>
</file>

<file path=xl/ctrlProps/ctrlProp760.xml><?xml version="1.0" encoding="utf-8"?>
<formControlPr xmlns="http://schemas.microsoft.com/office/spreadsheetml/2009/9/main" objectType="CheckBox" fmlaLink="$H$44" lockText="1"/>
</file>

<file path=xl/ctrlProps/ctrlProp761.xml><?xml version="1.0" encoding="utf-8"?>
<formControlPr xmlns="http://schemas.microsoft.com/office/spreadsheetml/2009/9/main" objectType="CheckBox" fmlaLink="$H$45" lockText="1"/>
</file>

<file path=xl/ctrlProps/ctrlProp762.xml><?xml version="1.0" encoding="utf-8"?>
<formControlPr xmlns="http://schemas.microsoft.com/office/spreadsheetml/2009/9/main" objectType="CheckBox" fmlaLink="$H$46" lockText="1"/>
</file>

<file path=xl/ctrlProps/ctrlProp763.xml><?xml version="1.0" encoding="utf-8"?>
<formControlPr xmlns="http://schemas.microsoft.com/office/spreadsheetml/2009/9/main" objectType="CheckBox" fmlaLink="$H$47" lockText="1"/>
</file>

<file path=xl/ctrlProps/ctrlProp764.xml><?xml version="1.0" encoding="utf-8"?>
<formControlPr xmlns="http://schemas.microsoft.com/office/spreadsheetml/2009/9/main" objectType="CheckBox" fmlaLink="$H$48" lockText="1"/>
</file>

<file path=xl/ctrlProps/ctrlProp765.xml><?xml version="1.0" encoding="utf-8"?>
<formControlPr xmlns="http://schemas.microsoft.com/office/spreadsheetml/2009/9/main" objectType="CheckBox" fmlaLink="$H$49" lockText="1"/>
</file>

<file path=xl/ctrlProps/ctrlProp766.xml><?xml version="1.0" encoding="utf-8"?>
<formControlPr xmlns="http://schemas.microsoft.com/office/spreadsheetml/2009/9/main" objectType="CheckBox" fmlaLink="$H$50" lockText="1"/>
</file>

<file path=xl/ctrlProps/ctrlProp767.xml><?xml version="1.0" encoding="utf-8"?>
<formControlPr xmlns="http://schemas.microsoft.com/office/spreadsheetml/2009/9/main" objectType="CheckBox" fmlaLink="$H$51" lockText="1"/>
</file>

<file path=xl/ctrlProps/ctrlProp768.xml><?xml version="1.0" encoding="utf-8"?>
<formControlPr xmlns="http://schemas.microsoft.com/office/spreadsheetml/2009/9/main" objectType="CheckBox" fmlaLink="$H$52" lockText="1"/>
</file>

<file path=xl/ctrlProps/ctrlProp769.xml><?xml version="1.0" encoding="utf-8"?>
<formControlPr xmlns="http://schemas.microsoft.com/office/spreadsheetml/2009/9/main" objectType="CheckBox" fmlaLink="$H$53" lockText="1"/>
</file>

<file path=xl/ctrlProps/ctrlProp77.xml><?xml version="1.0" encoding="utf-8"?>
<formControlPr xmlns="http://schemas.microsoft.com/office/spreadsheetml/2009/9/main" objectType="CheckBox" fmlaLink="$H$51" lockText="1"/>
</file>

<file path=xl/ctrlProps/ctrlProp770.xml><?xml version="1.0" encoding="utf-8"?>
<formControlPr xmlns="http://schemas.microsoft.com/office/spreadsheetml/2009/9/main" objectType="CheckBox" fmlaLink="$H$54" lockText="1"/>
</file>

<file path=xl/ctrlProps/ctrlProp771.xml><?xml version="1.0" encoding="utf-8"?>
<formControlPr xmlns="http://schemas.microsoft.com/office/spreadsheetml/2009/9/main" objectType="CheckBox" fmlaLink="$H$55" lockText="1"/>
</file>

<file path=xl/ctrlProps/ctrlProp772.xml><?xml version="1.0" encoding="utf-8"?>
<formControlPr xmlns="http://schemas.microsoft.com/office/spreadsheetml/2009/9/main" objectType="CheckBox" fmlaLink="$H$56" lockText="1"/>
</file>

<file path=xl/ctrlProps/ctrlProp773.xml><?xml version="1.0" encoding="utf-8"?>
<formControlPr xmlns="http://schemas.microsoft.com/office/spreadsheetml/2009/9/main" objectType="CheckBox" fmlaLink="$H$57" lockText="1"/>
</file>

<file path=xl/ctrlProps/ctrlProp774.xml><?xml version="1.0" encoding="utf-8"?>
<formControlPr xmlns="http://schemas.microsoft.com/office/spreadsheetml/2009/9/main" objectType="CheckBox" fmlaLink="$H$58" lockText="1"/>
</file>

<file path=xl/ctrlProps/ctrlProp775.xml><?xml version="1.0" encoding="utf-8"?>
<formControlPr xmlns="http://schemas.microsoft.com/office/spreadsheetml/2009/9/main" objectType="CheckBox" fmlaLink="$H$78" lockText="1"/>
</file>

<file path=xl/ctrlProps/ctrlProp776.xml><?xml version="1.0" encoding="utf-8"?>
<formControlPr xmlns="http://schemas.microsoft.com/office/spreadsheetml/2009/9/main" objectType="CheckBox" fmlaLink="$H$79" lockText="1"/>
</file>

<file path=xl/ctrlProps/ctrlProp777.xml><?xml version="1.0" encoding="utf-8"?>
<formControlPr xmlns="http://schemas.microsoft.com/office/spreadsheetml/2009/9/main" objectType="CheckBox" fmlaLink="$H$77" lockText="1"/>
</file>

<file path=xl/ctrlProps/ctrlProp778.xml><?xml version="1.0" encoding="utf-8"?>
<formControlPr xmlns="http://schemas.microsoft.com/office/spreadsheetml/2009/9/main" objectType="CheckBox" fmlaLink="$H$76" lockText="1"/>
</file>

<file path=xl/ctrlProps/ctrlProp779.xml><?xml version="1.0" encoding="utf-8"?>
<formControlPr xmlns="http://schemas.microsoft.com/office/spreadsheetml/2009/9/main" objectType="CheckBox" fmlaLink="$H$75" lockText="1"/>
</file>

<file path=xl/ctrlProps/ctrlProp78.xml><?xml version="1.0" encoding="utf-8"?>
<formControlPr xmlns="http://schemas.microsoft.com/office/spreadsheetml/2009/9/main" objectType="CheckBox" fmlaLink="$H$52" lockText="1"/>
</file>

<file path=xl/ctrlProps/ctrlProp780.xml><?xml version="1.0" encoding="utf-8"?>
<formControlPr xmlns="http://schemas.microsoft.com/office/spreadsheetml/2009/9/main" objectType="CheckBox" fmlaLink="$H$74" lockText="1"/>
</file>

<file path=xl/ctrlProps/ctrlProp781.xml><?xml version="1.0" encoding="utf-8"?>
<formControlPr xmlns="http://schemas.microsoft.com/office/spreadsheetml/2009/9/main" objectType="CheckBox" fmlaLink="$H$73" lockText="1"/>
</file>

<file path=xl/ctrlProps/ctrlProp782.xml><?xml version="1.0" encoding="utf-8"?>
<formControlPr xmlns="http://schemas.microsoft.com/office/spreadsheetml/2009/9/main" objectType="CheckBox" fmlaLink="$H$72" lockText="1"/>
</file>

<file path=xl/ctrlProps/ctrlProp783.xml><?xml version="1.0" encoding="utf-8"?>
<formControlPr xmlns="http://schemas.microsoft.com/office/spreadsheetml/2009/9/main" objectType="CheckBox" fmlaLink="$H$71" lockText="1"/>
</file>

<file path=xl/ctrlProps/ctrlProp784.xml><?xml version="1.0" encoding="utf-8"?>
<formControlPr xmlns="http://schemas.microsoft.com/office/spreadsheetml/2009/9/main" objectType="CheckBox" fmlaLink="$H$69" lockText="1"/>
</file>

<file path=xl/ctrlProps/ctrlProp785.xml><?xml version="1.0" encoding="utf-8"?>
<formControlPr xmlns="http://schemas.microsoft.com/office/spreadsheetml/2009/9/main" objectType="CheckBox" fmlaLink="$H$70" lockText="1"/>
</file>

<file path=xl/ctrlProps/ctrlProp786.xml><?xml version="1.0" encoding="utf-8"?>
<formControlPr xmlns="http://schemas.microsoft.com/office/spreadsheetml/2009/9/main" objectType="CheckBox" fmlaLink="$H$68" lockText="1"/>
</file>

<file path=xl/ctrlProps/ctrlProp787.xml><?xml version="1.0" encoding="utf-8"?>
<formControlPr xmlns="http://schemas.microsoft.com/office/spreadsheetml/2009/9/main" objectType="CheckBox" fmlaLink="$H$67" lockText="1"/>
</file>

<file path=xl/ctrlProps/ctrlProp788.xml><?xml version="1.0" encoding="utf-8"?>
<formControlPr xmlns="http://schemas.microsoft.com/office/spreadsheetml/2009/9/main" objectType="CheckBox" fmlaLink="$H$66" lockText="1"/>
</file>

<file path=xl/ctrlProps/ctrlProp789.xml><?xml version="1.0" encoding="utf-8"?>
<formControlPr xmlns="http://schemas.microsoft.com/office/spreadsheetml/2009/9/main" objectType="CheckBox" fmlaLink="$H$65" lockText="1"/>
</file>

<file path=xl/ctrlProps/ctrlProp79.xml><?xml version="1.0" encoding="utf-8"?>
<formControlPr xmlns="http://schemas.microsoft.com/office/spreadsheetml/2009/9/main" objectType="CheckBox" fmlaLink="$H$53" lockText="1"/>
</file>

<file path=xl/ctrlProps/ctrlProp790.xml><?xml version="1.0" encoding="utf-8"?>
<formControlPr xmlns="http://schemas.microsoft.com/office/spreadsheetml/2009/9/main" objectType="CheckBox" fmlaLink="$H$64" lockText="1"/>
</file>

<file path=xl/ctrlProps/ctrlProp791.xml><?xml version="1.0" encoding="utf-8"?>
<formControlPr xmlns="http://schemas.microsoft.com/office/spreadsheetml/2009/9/main" objectType="CheckBox" fmlaLink="$H$63" lockText="1"/>
</file>

<file path=xl/ctrlProps/ctrlProp792.xml><?xml version="1.0" encoding="utf-8"?>
<formControlPr xmlns="http://schemas.microsoft.com/office/spreadsheetml/2009/9/main" objectType="CheckBox" fmlaLink="$H$62" lockText="1"/>
</file>

<file path=xl/ctrlProps/ctrlProp793.xml><?xml version="1.0" encoding="utf-8"?>
<formControlPr xmlns="http://schemas.microsoft.com/office/spreadsheetml/2009/9/main" objectType="CheckBox" fmlaLink="$H$61" lockText="1"/>
</file>

<file path=xl/ctrlProps/ctrlProp794.xml><?xml version="1.0" encoding="utf-8"?>
<formControlPr xmlns="http://schemas.microsoft.com/office/spreadsheetml/2009/9/main" objectType="CheckBox" fmlaLink="$H$60" lockText="1"/>
</file>

<file path=xl/ctrlProps/ctrlProp795.xml><?xml version="1.0" encoding="utf-8"?>
<formControlPr xmlns="http://schemas.microsoft.com/office/spreadsheetml/2009/9/main" objectType="CheckBox" fmlaLink="$H$59" lockText="1"/>
</file>

<file path=xl/ctrlProps/ctrlProp796.xml><?xml version="1.0" encoding="utf-8"?>
<formControlPr xmlns="http://schemas.microsoft.com/office/spreadsheetml/2009/9/main" objectType="CheckBox" fmlaLink="$H$30" lockText="1"/>
</file>

<file path=xl/ctrlProps/ctrlProp797.xml><?xml version="1.0" encoding="utf-8"?>
<formControlPr xmlns="http://schemas.microsoft.com/office/spreadsheetml/2009/9/main" objectType="CheckBox" fmlaLink="$H$31" lockText="1"/>
</file>

<file path=xl/ctrlProps/ctrlProp798.xml><?xml version="1.0" encoding="utf-8"?>
<formControlPr xmlns="http://schemas.microsoft.com/office/spreadsheetml/2009/9/main" objectType="CheckBox" fmlaLink="$H$32" lockText="1"/>
</file>

<file path=xl/ctrlProps/ctrlProp799.xml><?xml version="1.0" encoding="utf-8"?>
<formControlPr xmlns="http://schemas.microsoft.com/office/spreadsheetml/2009/9/main" objectType="CheckBox" fmlaLink="$H$34" lockText="1"/>
</file>

<file path=xl/ctrlProps/ctrlProp8.xml><?xml version="1.0" encoding="utf-8"?>
<formControlPr xmlns="http://schemas.microsoft.com/office/spreadsheetml/2009/9/main" objectType="Spin" dx="15" fmlaLink="$X$33" inc="5" max="60" min="10" page="10" val="40"/>
</file>

<file path=xl/ctrlProps/ctrlProp80.xml><?xml version="1.0" encoding="utf-8"?>
<formControlPr xmlns="http://schemas.microsoft.com/office/spreadsheetml/2009/9/main" objectType="CheckBox" fmlaLink="$H$54" lockText="1"/>
</file>

<file path=xl/ctrlProps/ctrlProp800.xml><?xml version="1.0" encoding="utf-8"?>
<formControlPr xmlns="http://schemas.microsoft.com/office/spreadsheetml/2009/9/main" objectType="CheckBox" fmlaLink="$H$33" lockText="1"/>
</file>

<file path=xl/ctrlProps/ctrlProp801.xml><?xml version="1.0" encoding="utf-8"?>
<formControlPr xmlns="http://schemas.microsoft.com/office/spreadsheetml/2009/9/main" objectType="CheckBox" fmlaLink="$H$29" lockText="1"/>
</file>

<file path=xl/ctrlProps/ctrlProp802.xml><?xml version="1.0" encoding="utf-8"?>
<formControlPr xmlns="http://schemas.microsoft.com/office/spreadsheetml/2009/9/main" objectType="Spin" dx="15" fmlaLink="$X$33" inc="5" max="100" min="10" page="10" val="40"/>
</file>

<file path=xl/ctrlProps/ctrlProp803.xml><?xml version="1.0" encoding="utf-8"?>
<formControlPr xmlns="http://schemas.microsoft.com/office/spreadsheetml/2009/9/main" objectType="CheckBox" fmlaLink="$H$35" lockText="1"/>
</file>

<file path=xl/ctrlProps/ctrlProp804.xml><?xml version="1.0" encoding="utf-8"?>
<formControlPr xmlns="http://schemas.microsoft.com/office/spreadsheetml/2009/9/main" objectType="CheckBox" fmlaLink="$H$36" lockText="1"/>
</file>

<file path=xl/ctrlProps/ctrlProp805.xml><?xml version="1.0" encoding="utf-8"?>
<formControlPr xmlns="http://schemas.microsoft.com/office/spreadsheetml/2009/9/main" objectType="CheckBox" fmlaLink="$H$37" lockText="1"/>
</file>

<file path=xl/ctrlProps/ctrlProp806.xml><?xml version="1.0" encoding="utf-8"?>
<formControlPr xmlns="http://schemas.microsoft.com/office/spreadsheetml/2009/9/main" objectType="CheckBox" fmlaLink="$H$38" lockText="1"/>
</file>

<file path=xl/ctrlProps/ctrlProp807.xml><?xml version="1.0" encoding="utf-8"?>
<formControlPr xmlns="http://schemas.microsoft.com/office/spreadsheetml/2009/9/main" objectType="CheckBox" fmlaLink="$H$39" lockText="1"/>
</file>

<file path=xl/ctrlProps/ctrlProp808.xml><?xml version="1.0" encoding="utf-8"?>
<formControlPr xmlns="http://schemas.microsoft.com/office/spreadsheetml/2009/9/main" objectType="CheckBox" fmlaLink="$H$40" lockText="1"/>
</file>

<file path=xl/ctrlProps/ctrlProp809.xml><?xml version="1.0" encoding="utf-8"?>
<formControlPr xmlns="http://schemas.microsoft.com/office/spreadsheetml/2009/9/main" objectType="CheckBox" fmlaLink="$H$41" lockText="1"/>
</file>

<file path=xl/ctrlProps/ctrlProp81.xml><?xml version="1.0" encoding="utf-8"?>
<formControlPr xmlns="http://schemas.microsoft.com/office/spreadsheetml/2009/9/main" objectType="CheckBox" fmlaLink="$H$55" lockText="1"/>
</file>

<file path=xl/ctrlProps/ctrlProp810.xml><?xml version="1.0" encoding="utf-8"?>
<formControlPr xmlns="http://schemas.microsoft.com/office/spreadsheetml/2009/9/main" objectType="CheckBox" fmlaLink="$H$42" lockText="1"/>
</file>

<file path=xl/ctrlProps/ctrlProp811.xml><?xml version="1.0" encoding="utf-8"?>
<formControlPr xmlns="http://schemas.microsoft.com/office/spreadsheetml/2009/9/main" objectType="CheckBox" fmlaLink="$H$43" lockText="1"/>
</file>

<file path=xl/ctrlProps/ctrlProp812.xml><?xml version="1.0" encoding="utf-8"?>
<formControlPr xmlns="http://schemas.microsoft.com/office/spreadsheetml/2009/9/main" objectType="CheckBox" fmlaLink="$H$44" lockText="1"/>
</file>

<file path=xl/ctrlProps/ctrlProp813.xml><?xml version="1.0" encoding="utf-8"?>
<formControlPr xmlns="http://schemas.microsoft.com/office/spreadsheetml/2009/9/main" objectType="CheckBox" fmlaLink="$H$45" lockText="1"/>
</file>

<file path=xl/ctrlProps/ctrlProp814.xml><?xml version="1.0" encoding="utf-8"?>
<formControlPr xmlns="http://schemas.microsoft.com/office/spreadsheetml/2009/9/main" objectType="CheckBox" fmlaLink="$H$46" lockText="1"/>
</file>

<file path=xl/ctrlProps/ctrlProp815.xml><?xml version="1.0" encoding="utf-8"?>
<formControlPr xmlns="http://schemas.microsoft.com/office/spreadsheetml/2009/9/main" objectType="CheckBox" fmlaLink="$H$47" lockText="1"/>
</file>

<file path=xl/ctrlProps/ctrlProp816.xml><?xml version="1.0" encoding="utf-8"?>
<formControlPr xmlns="http://schemas.microsoft.com/office/spreadsheetml/2009/9/main" objectType="CheckBox" fmlaLink="$H$48" lockText="1"/>
</file>

<file path=xl/ctrlProps/ctrlProp817.xml><?xml version="1.0" encoding="utf-8"?>
<formControlPr xmlns="http://schemas.microsoft.com/office/spreadsheetml/2009/9/main" objectType="CheckBox" fmlaLink="$H$49" lockText="1"/>
</file>

<file path=xl/ctrlProps/ctrlProp818.xml><?xml version="1.0" encoding="utf-8"?>
<formControlPr xmlns="http://schemas.microsoft.com/office/spreadsheetml/2009/9/main" objectType="CheckBox" fmlaLink="$H$50" lockText="1"/>
</file>

<file path=xl/ctrlProps/ctrlProp819.xml><?xml version="1.0" encoding="utf-8"?>
<formControlPr xmlns="http://schemas.microsoft.com/office/spreadsheetml/2009/9/main" objectType="CheckBox" fmlaLink="$H$51" lockText="1"/>
</file>

<file path=xl/ctrlProps/ctrlProp82.xml><?xml version="1.0" encoding="utf-8"?>
<formControlPr xmlns="http://schemas.microsoft.com/office/spreadsheetml/2009/9/main" objectType="CheckBox" fmlaLink="$H$56" lockText="1"/>
</file>

<file path=xl/ctrlProps/ctrlProp820.xml><?xml version="1.0" encoding="utf-8"?>
<formControlPr xmlns="http://schemas.microsoft.com/office/spreadsheetml/2009/9/main" objectType="CheckBox" fmlaLink="$H$52" lockText="1"/>
</file>

<file path=xl/ctrlProps/ctrlProp821.xml><?xml version="1.0" encoding="utf-8"?>
<formControlPr xmlns="http://schemas.microsoft.com/office/spreadsheetml/2009/9/main" objectType="CheckBox" fmlaLink="$H$53" lockText="1"/>
</file>

<file path=xl/ctrlProps/ctrlProp822.xml><?xml version="1.0" encoding="utf-8"?>
<formControlPr xmlns="http://schemas.microsoft.com/office/spreadsheetml/2009/9/main" objectType="CheckBox" fmlaLink="$H$54" lockText="1"/>
</file>

<file path=xl/ctrlProps/ctrlProp823.xml><?xml version="1.0" encoding="utf-8"?>
<formControlPr xmlns="http://schemas.microsoft.com/office/spreadsheetml/2009/9/main" objectType="CheckBox" fmlaLink="$H$55" lockText="1"/>
</file>

<file path=xl/ctrlProps/ctrlProp824.xml><?xml version="1.0" encoding="utf-8"?>
<formControlPr xmlns="http://schemas.microsoft.com/office/spreadsheetml/2009/9/main" objectType="CheckBox" fmlaLink="$H$56" lockText="1"/>
</file>

<file path=xl/ctrlProps/ctrlProp825.xml><?xml version="1.0" encoding="utf-8"?>
<formControlPr xmlns="http://schemas.microsoft.com/office/spreadsheetml/2009/9/main" objectType="CheckBox" fmlaLink="$H$57" lockText="1"/>
</file>

<file path=xl/ctrlProps/ctrlProp826.xml><?xml version="1.0" encoding="utf-8"?>
<formControlPr xmlns="http://schemas.microsoft.com/office/spreadsheetml/2009/9/main" objectType="CheckBox" fmlaLink="$H$58" lockText="1"/>
</file>

<file path=xl/ctrlProps/ctrlProp827.xml><?xml version="1.0" encoding="utf-8"?>
<formControlPr xmlns="http://schemas.microsoft.com/office/spreadsheetml/2009/9/main" objectType="CheckBox" fmlaLink="$H$78" lockText="1"/>
</file>

<file path=xl/ctrlProps/ctrlProp828.xml><?xml version="1.0" encoding="utf-8"?>
<formControlPr xmlns="http://schemas.microsoft.com/office/spreadsheetml/2009/9/main" objectType="CheckBox" fmlaLink="$H$79" lockText="1"/>
</file>

<file path=xl/ctrlProps/ctrlProp829.xml><?xml version="1.0" encoding="utf-8"?>
<formControlPr xmlns="http://schemas.microsoft.com/office/spreadsheetml/2009/9/main" objectType="CheckBox" fmlaLink="$H$77" lockText="1"/>
</file>

<file path=xl/ctrlProps/ctrlProp83.xml><?xml version="1.0" encoding="utf-8"?>
<formControlPr xmlns="http://schemas.microsoft.com/office/spreadsheetml/2009/9/main" objectType="CheckBox" fmlaLink="$H$57" lockText="1"/>
</file>

<file path=xl/ctrlProps/ctrlProp830.xml><?xml version="1.0" encoding="utf-8"?>
<formControlPr xmlns="http://schemas.microsoft.com/office/spreadsheetml/2009/9/main" objectType="CheckBox" fmlaLink="$H$76" lockText="1"/>
</file>

<file path=xl/ctrlProps/ctrlProp831.xml><?xml version="1.0" encoding="utf-8"?>
<formControlPr xmlns="http://schemas.microsoft.com/office/spreadsheetml/2009/9/main" objectType="CheckBox" fmlaLink="$H$75" lockText="1"/>
</file>

<file path=xl/ctrlProps/ctrlProp832.xml><?xml version="1.0" encoding="utf-8"?>
<formControlPr xmlns="http://schemas.microsoft.com/office/spreadsheetml/2009/9/main" objectType="CheckBox" fmlaLink="$H$74" lockText="1"/>
</file>

<file path=xl/ctrlProps/ctrlProp833.xml><?xml version="1.0" encoding="utf-8"?>
<formControlPr xmlns="http://schemas.microsoft.com/office/spreadsheetml/2009/9/main" objectType="CheckBox" fmlaLink="$H$73" lockText="1"/>
</file>

<file path=xl/ctrlProps/ctrlProp834.xml><?xml version="1.0" encoding="utf-8"?>
<formControlPr xmlns="http://schemas.microsoft.com/office/spreadsheetml/2009/9/main" objectType="CheckBox" fmlaLink="$H$72" lockText="1"/>
</file>

<file path=xl/ctrlProps/ctrlProp835.xml><?xml version="1.0" encoding="utf-8"?>
<formControlPr xmlns="http://schemas.microsoft.com/office/spreadsheetml/2009/9/main" objectType="CheckBox" fmlaLink="$H$71" lockText="1"/>
</file>

<file path=xl/ctrlProps/ctrlProp836.xml><?xml version="1.0" encoding="utf-8"?>
<formControlPr xmlns="http://schemas.microsoft.com/office/spreadsheetml/2009/9/main" objectType="CheckBox" fmlaLink="$H$69" lockText="1"/>
</file>

<file path=xl/ctrlProps/ctrlProp837.xml><?xml version="1.0" encoding="utf-8"?>
<formControlPr xmlns="http://schemas.microsoft.com/office/spreadsheetml/2009/9/main" objectType="CheckBox" fmlaLink="$H$70" lockText="1"/>
</file>

<file path=xl/ctrlProps/ctrlProp838.xml><?xml version="1.0" encoding="utf-8"?>
<formControlPr xmlns="http://schemas.microsoft.com/office/spreadsheetml/2009/9/main" objectType="CheckBox" fmlaLink="$H$68" lockText="1"/>
</file>

<file path=xl/ctrlProps/ctrlProp839.xml><?xml version="1.0" encoding="utf-8"?>
<formControlPr xmlns="http://schemas.microsoft.com/office/spreadsheetml/2009/9/main" objectType="CheckBox" fmlaLink="$H$67" lockText="1"/>
</file>

<file path=xl/ctrlProps/ctrlProp84.xml><?xml version="1.0" encoding="utf-8"?>
<formControlPr xmlns="http://schemas.microsoft.com/office/spreadsheetml/2009/9/main" objectType="CheckBox" fmlaLink="$H$58" lockText="1"/>
</file>

<file path=xl/ctrlProps/ctrlProp840.xml><?xml version="1.0" encoding="utf-8"?>
<formControlPr xmlns="http://schemas.microsoft.com/office/spreadsheetml/2009/9/main" objectType="CheckBox" fmlaLink="$H$66" lockText="1"/>
</file>

<file path=xl/ctrlProps/ctrlProp841.xml><?xml version="1.0" encoding="utf-8"?>
<formControlPr xmlns="http://schemas.microsoft.com/office/spreadsheetml/2009/9/main" objectType="CheckBox" fmlaLink="$H$65" lockText="1"/>
</file>

<file path=xl/ctrlProps/ctrlProp842.xml><?xml version="1.0" encoding="utf-8"?>
<formControlPr xmlns="http://schemas.microsoft.com/office/spreadsheetml/2009/9/main" objectType="CheckBox" fmlaLink="$H$64" lockText="1"/>
</file>

<file path=xl/ctrlProps/ctrlProp843.xml><?xml version="1.0" encoding="utf-8"?>
<formControlPr xmlns="http://schemas.microsoft.com/office/spreadsheetml/2009/9/main" objectType="CheckBox" fmlaLink="$H$63" lockText="1"/>
</file>

<file path=xl/ctrlProps/ctrlProp844.xml><?xml version="1.0" encoding="utf-8"?>
<formControlPr xmlns="http://schemas.microsoft.com/office/spreadsheetml/2009/9/main" objectType="CheckBox" fmlaLink="$H$62" lockText="1"/>
</file>

<file path=xl/ctrlProps/ctrlProp845.xml><?xml version="1.0" encoding="utf-8"?>
<formControlPr xmlns="http://schemas.microsoft.com/office/spreadsheetml/2009/9/main" objectType="CheckBox" fmlaLink="$H$61" lockText="1"/>
</file>

<file path=xl/ctrlProps/ctrlProp846.xml><?xml version="1.0" encoding="utf-8"?>
<formControlPr xmlns="http://schemas.microsoft.com/office/spreadsheetml/2009/9/main" objectType="CheckBox" fmlaLink="$H$60" lockText="1"/>
</file>

<file path=xl/ctrlProps/ctrlProp847.xml><?xml version="1.0" encoding="utf-8"?>
<formControlPr xmlns="http://schemas.microsoft.com/office/spreadsheetml/2009/9/main" objectType="CheckBox" fmlaLink="$H$59" lockText="1"/>
</file>

<file path=xl/ctrlProps/ctrlProp848.xml><?xml version="1.0" encoding="utf-8"?>
<formControlPr xmlns="http://schemas.microsoft.com/office/spreadsheetml/2009/9/main" objectType="CheckBox" fmlaLink="$Y$27" lockText="1"/>
</file>

<file path=xl/ctrlProps/ctrlProp849.xml><?xml version="1.0" encoding="utf-8"?>
<formControlPr xmlns="http://schemas.microsoft.com/office/spreadsheetml/2009/9/main" objectType="CheckBox" fmlaLink="$Y$28" lockText="1"/>
</file>

<file path=xl/ctrlProps/ctrlProp85.xml><?xml version="1.0" encoding="utf-8"?>
<formControlPr xmlns="http://schemas.microsoft.com/office/spreadsheetml/2009/9/main" objectType="CheckBox" fmlaLink="$H$78" lockText="1"/>
</file>

<file path=xl/ctrlProps/ctrlProp850.xml><?xml version="1.0" encoding="utf-8"?>
<formControlPr xmlns="http://schemas.microsoft.com/office/spreadsheetml/2009/9/main" objectType="CheckBox" fmlaLink="$H$30" lockText="1"/>
</file>

<file path=xl/ctrlProps/ctrlProp851.xml><?xml version="1.0" encoding="utf-8"?>
<formControlPr xmlns="http://schemas.microsoft.com/office/spreadsheetml/2009/9/main" objectType="CheckBox" fmlaLink="$H$31" lockText="1"/>
</file>

<file path=xl/ctrlProps/ctrlProp852.xml><?xml version="1.0" encoding="utf-8"?>
<formControlPr xmlns="http://schemas.microsoft.com/office/spreadsheetml/2009/9/main" objectType="CheckBox" fmlaLink="$H$32" lockText="1"/>
</file>

<file path=xl/ctrlProps/ctrlProp853.xml><?xml version="1.0" encoding="utf-8"?>
<formControlPr xmlns="http://schemas.microsoft.com/office/spreadsheetml/2009/9/main" objectType="CheckBox" fmlaLink="$H$34" lockText="1"/>
</file>

<file path=xl/ctrlProps/ctrlProp854.xml><?xml version="1.0" encoding="utf-8"?>
<formControlPr xmlns="http://schemas.microsoft.com/office/spreadsheetml/2009/9/main" objectType="CheckBox" fmlaLink="$H$33" lockText="1"/>
</file>

<file path=xl/ctrlProps/ctrlProp855.xml><?xml version="1.0" encoding="utf-8"?>
<formControlPr xmlns="http://schemas.microsoft.com/office/spreadsheetml/2009/9/main" objectType="CheckBox" fmlaLink="$H$29" lockText="1"/>
</file>

<file path=xl/ctrlProps/ctrlProp856.xml><?xml version="1.0" encoding="utf-8"?>
<formControlPr xmlns="http://schemas.microsoft.com/office/spreadsheetml/2009/9/main" objectType="Spin" dx="15" fmlaLink="$X$33" inc="5" max="60" min="10" page="10" val="40"/>
</file>

<file path=xl/ctrlProps/ctrlProp857.xml><?xml version="1.0" encoding="utf-8"?>
<formControlPr xmlns="http://schemas.microsoft.com/office/spreadsheetml/2009/9/main" objectType="CheckBox" fmlaLink="$H$35" lockText="1"/>
</file>

<file path=xl/ctrlProps/ctrlProp858.xml><?xml version="1.0" encoding="utf-8"?>
<formControlPr xmlns="http://schemas.microsoft.com/office/spreadsheetml/2009/9/main" objectType="CheckBox" fmlaLink="$H$36" lockText="1"/>
</file>

<file path=xl/ctrlProps/ctrlProp859.xml><?xml version="1.0" encoding="utf-8"?>
<formControlPr xmlns="http://schemas.microsoft.com/office/spreadsheetml/2009/9/main" objectType="CheckBox" fmlaLink="$H$37" lockText="1"/>
</file>

<file path=xl/ctrlProps/ctrlProp86.xml><?xml version="1.0" encoding="utf-8"?>
<formControlPr xmlns="http://schemas.microsoft.com/office/spreadsheetml/2009/9/main" objectType="CheckBox" fmlaLink="$H$79" lockText="1"/>
</file>

<file path=xl/ctrlProps/ctrlProp860.xml><?xml version="1.0" encoding="utf-8"?>
<formControlPr xmlns="http://schemas.microsoft.com/office/spreadsheetml/2009/9/main" objectType="CheckBox" fmlaLink="$H$38" lockText="1"/>
</file>

<file path=xl/ctrlProps/ctrlProp861.xml><?xml version="1.0" encoding="utf-8"?>
<formControlPr xmlns="http://schemas.microsoft.com/office/spreadsheetml/2009/9/main" objectType="CheckBox" fmlaLink="$H$39" lockText="1"/>
</file>

<file path=xl/ctrlProps/ctrlProp862.xml><?xml version="1.0" encoding="utf-8"?>
<formControlPr xmlns="http://schemas.microsoft.com/office/spreadsheetml/2009/9/main" objectType="CheckBox" fmlaLink="$H$40" lockText="1"/>
</file>

<file path=xl/ctrlProps/ctrlProp863.xml><?xml version="1.0" encoding="utf-8"?>
<formControlPr xmlns="http://schemas.microsoft.com/office/spreadsheetml/2009/9/main" objectType="CheckBox" fmlaLink="$H$41" lockText="1"/>
</file>

<file path=xl/ctrlProps/ctrlProp864.xml><?xml version="1.0" encoding="utf-8"?>
<formControlPr xmlns="http://schemas.microsoft.com/office/spreadsheetml/2009/9/main" objectType="CheckBox" fmlaLink="$H$42" lockText="1"/>
</file>

<file path=xl/ctrlProps/ctrlProp865.xml><?xml version="1.0" encoding="utf-8"?>
<formControlPr xmlns="http://schemas.microsoft.com/office/spreadsheetml/2009/9/main" objectType="CheckBox" fmlaLink="$H$43" lockText="1"/>
</file>

<file path=xl/ctrlProps/ctrlProp866.xml><?xml version="1.0" encoding="utf-8"?>
<formControlPr xmlns="http://schemas.microsoft.com/office/spreadsheetml/2009/9/main" objectType="CheckBox" fmlaLink="$H$44" lockText="1"/>
</file>

<file path=xl/ctrlProps/ctrlProp867.xml><?xml version="1.0" encoding="utf-8"?>
<formControlPr xmlns="http://schemas.microsoft.com/office/spreadsheetml/2009/9/main" objectType="CheckBox" fmlaLink="$H$45" lockText="1"/>
</file>

<file path=xl/ctrlProps/ctrlProp868.xml><?xml version="1.0" encoding="utf-8"?>
<formControlPr xmlns="http://schemas.microsoft.com/office/spreadsheetml/2009/9/main" objectType="CheckBox" fmlaLink="$H$46" lockText="1"/>
</file>

<file path=xl/ctrlProps/ctrlProp869.xml><?xml version="1.0" encoding="utf-8"?>
<formControlPr xmlns="http://schemas.microsoft.com/office/spreadsheetml/2009/9/main" objectType="CheckBox" fmlaLink="$H$47" lockText="1"/>
</file>

<file path=xl/ctrlProps/ctrlProp87.xml><?xml version="1.0" encoding="utf-8"?>
<formControlPr xmlns="http://schemas.microsoft.com/office/spreadsheetml/2009/9/main" objectType="CheckBox" fmlaLink="$H$77" lockText="1"/>
</file>

<file path=xl/ctrlProps/ctrlProp870.xml><?xml version="1.0" encoding="utf-8"?>
<formControlPr xmlns="http://schemas.microsoft.com/office/spreadsheetml/2009/9/main" objectType="CheckBox" fmlaLink="$H$48" lockText="1"/>
</file>

<file path=xl/ctrlProps/ctrlProp871.xml><?xml version="1.0" encoding="utf-8"?>
<formControlPr xmlns="http://schemas.microsoft.com/office/spreadsheetml/2009/9/main" objectType="CheckBox" fmlaLink="$H$49" lockText="1"/>
</file>

<file path=xl/ctrlProps/ctrlProp872.xml><?xml version="1.0" encoding="utf-8"?>
<formControlPr xmlns="http://schemas.microsoft.com/office/spreadsheetml/2009/9/main" objectType="CheckBox" fmlaLink="$H$50" lockText="1"/>
</file>

<file path=xl/ctrlProps/ctrlProp873.xml><?xml version="1.0" encoding="utf-8"?>
<formControlPr xmlns="http://schemas.microsoft.com/office/spreadsheetml/2009/9/main" objectType="CheckBox" fmlaLink="$H$51" lockText="1"/>
</file>

<file path=xl/ctrlProps/ctrlProp874.xml><?xml version="1.0" encoding="utf-8"?>
<formControlPr xmlns="http://schemas.microsoft.com/office/spreadsheetml/2009/9/main" objectType="CheckBox" fmlaLink="$H$52" lockText="1"/>
</file>

<file path=xl/ctrlProps/ctrlProp875.xml><?xml version="1.0" encoding="utf-8"?>
<formControlPr xmlns="http://schemas.microsoft.com/office/spreadsheetml/2009/9/main" objectType="CheckBox" fmlaLink="$H$53" lockText="1"/>
</file>

<file path=xl/ctrlProps/ctrlProp876.xml><?xml version="1.0" encoding="utf-8"?>
<formControlPr xmlns="http://schemas.microsoft.com/office/spreadsheetml/2009/9/main" objectType="CheckBox" fmlaLink="$H$54" lockText="1"/>
</file>

<file path=xl/ctrlProps/ctrlProp877.xml><?xml version="1.0" encoding="utf-8"?>
<formControlPr xmlns="http://schemas.microsoft.com/office/spreadsheetml/2009/9/main" objectType="CheckBox" fmlaLink="$H$55" lockText="1"/>
</file>

<file path=xl/ctrlProps/ctrlProp878.xml><?xml version="1.0" encoding="utf-8"?>
<formControlPr xmlns="http://schemas.microsoft.com/office/spreadsheetml/2009/9/main" objectType="CheckBox" fmlaLink="$H$56" lockText="1"/>
</file>

<file path=xl/ctrlProps/ctrlProp879.xml><?xml version="1.0" encoding="utf-8"?>
<formControlPr xmlns="http://schemas.microsoft.com/office/spreadsheetml/2009/9/main" objectType="CheckBox" fmlaLink="$H$57" lockText="1"/>
</file>

<file path=xl/ctrlProps/ctrlProp88.xml><?xml version="1.0" encoding="utf-8"?>
<formControlPr xmlns="http://schemas.microsoft.com/office/spreadsheetml/2009/9/main" objectType="CheckBox" fmlaLink="$H$76" lockText="1"/>
</file>

<file path=xl/ctrlProps/ctrlProp880.xml><?xml version="1.0" encoding="utf-8"?>
<formControlPr xmlns="http://schemas.microsoft.com/office/spreadsheetml/2009/9/main" objectType="CheckBox" fmlaLink="$H$58" lockText="1"/>
</file>

<file path=xl/ctrlProps/ctrlProp881.xml><?xml version="1.0" encoding="utf-8"?>
<formControlPr xmlns="http://schemas.microsoft.com/office/spreadsheetml/2009/9/main" objectType="CheckBox" fmlaLink="$H$78" lockText="1"/>
</file>

<file path=xl/ctrlProps/ctrlProp882.xml><?xml version="1.0" encoding="utf-8"?>
<formControlPr xmlns="http://schemas.microsoft.com/office/spreadsheetml/2009/9/main" objectType="CheckBox" fmlaLink="$H$79" lockText="1"/>
</file>

<file path=xl/ctrlProps/ctrlProp883.xml><?xml version="1.0" encoding="utf-8"?>
<formControlPr xmlns="http://schemas.microsoft.com/office/spreadsheetml/2009/9/main" objectType="CheckBox" fmlaLink="$H$77" lockText="1"/>
</file>

<file path=xl/ctrlProps/ctrlProp884.xml><?xml version="1.0" encoding="utf-8"?>
<formControlPr xmlns="http://schemas.microsoft.com/office/spreadsheetml/2009/9/main" objectType="CheckBox" fmlaLink="$H$76" lockText="1"/>
</file>

<file path=xl/ctrlProps/ctrlProp885.xml><?xml version="1.0" encoding="utf-8"?>
<formControlPr xmlns="http://schemas.microsoft.com/office/spreadsheetml/2009/9/main" objectType="CheckBox" fmlaLink="$H$75" lockText="1"/>
</file>

<file path=xl/ctrlProps/ctrlProp886.xml><?xml version="1.0" encoding="utf-8"?>
<formControlPr xmlns="http://schemas.microsoft.com/office/spreadsheetml/2009/9/main" objectType="CheckBox" fmlaLink="$H$74" lockText="1"/>
</file>

<file path=xl/ctrlProps/ctrlProp887.xml><?xml version="1.0" encoding="utf-8"?>
<formControlPr xmlns="http://schemas.microsoft.com/office/spreadsheetml/2009/9/main" objectType="CheckBox" fmlaLink="$H$73" lockText="1"/>
</file>

<file path=xl/ctrlProps/ctrlProp888.xml><?xml version="1.0" encoding="utf-8"?>
<formControlPr xmlns="http://schemas.microsoft.com/office/spreadsheetml/2009/9/main" objectType="CheckBox" fmlaLink="$H$72" lockText="1"/>
</file>

<file path=xl/ctrlProps/ctrlProp889.xml><?xml version="1.0" encoding="utf-8"?>
<formControlPr xmlns="http://schemas.microsoft.com/office/spreadsheetml/2009/9/main" objectType="CheckBox" fmlaLink="$H$71" lockText="1"/>
</file>

<file path=xl/ctrlProps/ctrlProp89.xml><?xml version="1.0" encoding="utf-8"?>
<formControlPr xmlns="http://schemas.microsoft.com/office/spreadsheetml/2009/9/main" objectType="CheckBox" fmlaLink="$H$75" lockText="1"/>
</file>

<file path=xl/ctrlProps/ctrlProp890.xml><?xml version="1.0" encoding="utf-8"?>
<formControlPr xmlns="http://schemas.microsoft.com/office/spreadsheetml/2009/9/main" objectType="CheckBox" fmlaLink="$H$69" lockText="1"/>
</file>

<file path=xl/ctrlProps/ctrlProp891.xml><?xml version="1.0" encoding="utf-8"?>
<formControlPr xmlns="http://schemas.microsoft.com/office/spreadsheetml/2009/9/main" objectType="CheckBox" fmlaLink="$H$70" lockText="1"/>
</file>

<file path=xl/ctrlProps/ctrlProp892.xml><?xml version="1.0" encoding="utf-8"?>
<formControlPr xmlns="http://schemas.microsoft.com/office/spreadsheetml/2009/9/main" objectType="CheckBox" fmlaLink="$H$68" lockText="1"/>
</file>

<file path=xl/ctrlProps/ctrlProp893.xml><?xml version="1.0" encoding="utf-8"?>
<formControlPr xmlns="http://schemas.microsoft.com/office/spreadsheetml/2009/9/main" objectType="CheckBox" fmlaLink="$H$67" lockText="1"/>
</file>

<file path=xl/ctrlProps/ctrlProp894.xml><?xml version="1.0" encoding="utf-8"?>
<formControlPr xmlns="http://schemas.microsoft.com/office/spreadsheetml/2009/9/main" objectType="CheckBox" fmlaLink="$H$66" lockText="1"/>
</file>

<file path=xl/ctrlProps/ctrlProp895.xml><?xml version="1.0" encoding="utf-8"?>
<formControlPr xmlns="http://schemas.microsoft.com/office/spreadsheetml/2009/9/main" objectType="CheckBox" fmlaLink="$H$65" lockText="1"/>
</file>

<file path=xl/ctrlProps/ctrlProp896.xml><?xml version="1.0" encoding="utf-8"?>
<formControlPr xmlns="http://schemas.microsoft.com/office/spreadsheetml/2009/9/main" objectType="CheckBox" fmlaLink="$H$64" lockText="1"/>
</file>

<file path=xl/ctrlProps/ctrlProp897.xml><?xml version="1.0" encoding="utf-8"?>
<formControlPr xmlns="http://schemas.microsoft.com/office/spreadsheetml/2009/9/main" objectType="CheckBox" fmlaLink="$H$63" lockText="1"/>
</file>

<file path=xl/ctrlProps/ctrlProp898.xml><?xml version="1.0" encoding="utf-8"?>
<formControlPr xmlns="http://schemas.microsoft.com/office/spreadsheetml/2009/9/main" objectType="CheckBox" fmlaLink="$H$62" lockText="1"/>
</file>

<file path=xl/ctrlProps/ctrlProp899.xml><?xml version="1.0" encoding="utf-8"?>
<formControlPr xmlns="http://schemas.microsoft.com/office/spreadsheetml/2009/9/main" objectType="CheckBox" fmlaLink="$H$61" lockText="1"/>
</file>

<file path=xl/ctrlProps/ctrlProp9.xml><?xml version="1.0" encoding="utf-8"?>
<formControlPr xmlns="http://schemas.microsoft.com/office/spreadsheetml/2009/9/main" objectType="CheckBox" fmlaLink="$H$35" lockText="1"/>
</file>

<file path=xl/ctrlProps/ctrlProp90.xml><?xml version="1.0" encoding="utf-8"?>
<formControlPr xmlns="http://schemas.microsoft.com/office/spreadsheetml/2009/9/main" objectType="CheckBox" fmlaLink="$H$74" lockText="1"/>
</file>

<file path=xl/ctrlProps/ctrlProp900.xml><?xml version="1.0" encoding="utf-8"?>
<formControlPr xmlns="http://schemas.microsoft.com/office/spreadsheetml/2009/9/main" objectType="CheckBox" fmlaLink="$H$60" lockText="1"/>
</file>

<file path=xl/ctrlProps/ctrlProp901.xml><?xml version="1.0" encoding="utf-8"?>
<formControlPr xmlns="http://schemas.microsoft.com/office/spreadsheetml/2009/9/main" objectType="CheckBox" fmlaLink="$H$59" lockText="1"/>
</file>

<file path=xl/ctrlProps/ctrlProp902.xml><?xml version="1.0" encoding="utf-8"?>
<formControlPr xmlns="http://schemas.microsoft.com/office/spreadsheetml/2009/9/main" objectType="CheckBox" fmlaLink="$H$30" lockText="1"/>
</file>

<file path=xl/ctrlProps/ctrlProp903.xml><?xml version="1.0" encoding="utf-8"?>
<formControlPr xmlns="http://schemas.microsoft.com/office/spreadsheetml/2009/9/main" objectType="CheckBox" fmlaLink="$H$31" lockText="1"/>
</file>

<file path=xl/ctrlProps/ctrlProp904.xml><?xml version="1.0" encoding="utf-8"?>
<formControlPr xmlns="http://schemas.microsoft.com/office/spreadsheetml/2009/9/main" objectType="CheckBox" fmlaLink="$H$32" lockText="1"/>
</file>

<file path=xl/ctrlProps/ctrlProp905.xml><?xml version="1.0" encoding="utf-8"?>
<formControlPr xmlns="http://schemas.microsoft.com/office/spreadsheetml/2009/9/main" objectType="CheckBox" fmlaLink="$H$34" lockText="1"/>
</file>

<file path=xl/ctrlProps/ctrlProp906.xml><?xml version="1.0" encoding="utf-8"?>
<formControlPr xmlns="http://schemas.microsoft.com/office/spreadsheetml/2009/9/main" objectType="CheckBox" fmlaLink="$H$33" lockText="1"/>
</file>

<file path=xl/ctrlProps/ctrlProp907.xml><?xml version="1.0" encoding="utf-8"?>
<formControlPr xmlns="http://schemas.microsoft.com/office/spreadsheetml/2009/9/main" objectType="CheckBox" fmlaLink="$H$29" lockText="1"/>
</file>

<file path=xl/ctrlProps/ctrlProp908.xml><?xml version="1.0" encoding="utf-8"?>
<formControlPr xmlns="http://schemas.microsoft.com/office/spreadsheetml/2009/9/main" objectType="Spin" dx="15" fmlaLink="$X$33" inc="5" max="100" min="10" page="10" val="40"/>
</file>

<file path=xl/ctrlProps/ctrlProp909.xml><?xml version="1.0" encoding="utf-8"?>
<formControlPr xmlns="http://schemas.microsoft.com/office/spreadsheetml/2009/9/main" objectType="CheckBox" fmlaLink="$H$35" lockText="1"/>
</file>

<file path=xl/ctrlProps/ctrlProp91.xml><?xml version="1.0" encoding="utf-8"?>
<formControlPr xmlns="http://schemas.microsoft.com/office/spreadsheetml/2009/9/main" objectType="CheckBox" fmlaLink="$H$73" lockText="1"/>
</file>

<file path=xl/ctrlProps/ctrlProp910.xml><?xml version="1.0" encoding="utf-8"?>
<formControlPr xmlns="http://schemas.microsoft.com/office/spreadsheetml/2009/9/main" objectType="CheckBox" fmlaLink="$H$36" lockText="1"/>
</file>

<file path=xl/ctrlProps/ctrlProp911.xml><?xml version="1.0" encoding="utf-8"?>
<formControlPr xmlns="http://schemas.microsoft.com/office/spreadsheetml/2009/9/main" objectType="CheckBox" fmlaLink="$H$37" lockText="1"/>
</file>

<file path=xl/ctrlProps/ctrlProp912.xml><?xml version="1.0" encoding="utf-8"?>
<formControlPr xmlns="http://schemas.microsoft.com/office/spreadsheetml/2009/9/main" objectType="CheckBox" fmlaLink="$H$38" lockText="1"/>
</file>

<file path=xl/ctrlProps/ctrlProp913.xml><?xml version="1.0" encoding="utf-8"?>
<formControlPr xmlns="http://schemas.microsoft.com/office/spreadsheetml/2009/9/main" objectType="CheckBox" fmlaLink="$H$39" lockText="1"/>
</file>

<file path=xl/ctrlProps/ctrlProp914.xml><?xml version="1.0" encoding="utf-8"?>
<formControlPr xmlns="http://schemas.microsoft.com/office/spreadsheetml/2009/9/main" objectType="CheckBox" fmlaLink="$H$40" lockText="1"/>
</file>

<file path=xl/ctrlProps/ctrlProp915.xml><?xml version="1.0" encoding="utf-8"?>
<formControlPr xmlns="http://schemas.microsoft.com/office/spreadsheetml/2009/9/main" objectType="CheckBox" fmlaLink="$H$41" lockText="1"/>
</file>

<file path=xl/ctrlProps/ctrlProp916.xml><?xml version="1.0" encoding="utf-8"?>
<formControlPr xmlns="http://schemas.microsoft.com/office/spreadsheetml/2009/9/main" objectType="CheckBox" fmlaLink="$H$42" lockText="1"/>
</file>

<file path=xl/ctrlProps/ctrlProp917.xml><?xml version="1.0" encoding="utf-8"?>
<formControlPr xmlns="http://schemas.microsoft.com/office/spreadsheetml/2009/9/main" objectType="CheckBox" fmlaLink="$H$43" lockText="1"/>
</file>

<file path=xl/ctrlProps/ctrlProp918.xml><?xml version="1.0" encoding="utf-8"?>
<formControlPr xmlns="http://schemas.microsoft.com/office/spreadsheetml/2009/9/main" objectType="CheckBox" fmlaLink="$H$44" lockText="1"/>
</file>

<file path=xl/ctrlProps/ctrlProp919.xml><?xml version="1.0" encoding="utf-8"?>
<formControlPr xmlns="http://schemas.microsoft.com/office/spreadsheetml/2009/9/main" objectType="CheckBox" fmlaLink="$H$45" lockText="1"/>
</file>

<file path=xl/ctrlProps/ctrlProp92.xml><?xml version="1.0" encoding="utf-8"?>
<formControlPr xmlns="http://schemas.microsoft.com/office/spreadsheetml/2009/9/main" objectType="CheckBox" fmlaLink="$H$72" lockText="1"/>
</file>

<file path=xl/ctrlProps/ctrlProp920.xml><?xml version="1.0" encoding="utf-8"?>
<formControlPr xmlns="http://schemas.microsoft.com/office/spreadsheetml/2009/9/main" objectType="CheckBox" fmlaLink="$H$46" lockText="1"/>
</file>

<file path=xl/ctrlProps/ctrlProp921.xml><?xml version="1.0" encoding="utf-8"?>
<formControlPr xmlns="http://schemas.microsoft.com/office/spreadsheetml/2009/9/main" objectType="CheckBox" fmlaLink="$H$47" lockText="1"/>
</file>

<file path=xl/ctrlProps/ctrlProp922.xml><?xml version="1.0" encoding="utf-8"?>
<formControlPr xmlns="http://schemas.microsoft.com/office/spreadsheetml/2009/9/main" objectType="CheckBox" fmlaLink="$H$48" lockText="1"/>
</file>

<file path=xl/ctrlProps/ctrlProp923.xml><?xml version="1.0" encoding="utf-8"?>
<formControlPr xmlns="http://schemas.microsoft.com/office/spreadsheetml/2009/9/main" objectType="CheckBox" fmlaLink="$H$49" lockText="1"/>
</file>

<file path=xl/ctrlProps/ctrlProp924.xml><?xml version="1.0" encoding="utf-8"?>
<formControlPr xmlns="http://schemas.microsoft.com/office/spreadsheetml/2009/9/main" objectType="CheckBox" fmlaLink="$H$50" lockText="1"/>
</file>

<file path=xl/ctrlProps/ctrlProp925.xml><?xml version="1.0" encoding="utf-8"?>
<formControlPr xmlns="http://schemas.microsoft.com/office/spreadsheetml/2009/9/main" objectType="CheckBox" fmlaLink="$H$51" lockText="1"/>
</file>

<file path=xl/ctrlProps/ctrlProp926.xml><?xml version="1.0" encoding="utf-8"?>
<formControlPr xmlns="http://schemas.microsoft.com/office/spreadsheetml/2009/9/main" objectType="CheckBox" fmlaLink="$H$52" lockText="1"/>
</file>

<file path=xl/ctrlProps/ctrlProp927.xml><?xml version="1.0" encoding="utf-8"?>
<formControlPr xmlns="http://schemas.microsoft.com/office/spreadsheetml/2009/9/main" objectType="CheckBox" fmlaLink="$H$53" lockText="1"/>
</file>

<file path=xl/ctrlProps/ctrlProp928.xml><?xml version="1.0" encoding="utf-8"?>
<formControlPr xmlns="http://schemas.microsoft.com/office/spreadsheetml/2009/9/main" objectType="CheckBox" fmlaLink="$H$54" lockText="1"/>
</file>

<file path=xl/ctrlProps/ctrlProp929.xml><?xml version="1.0" encoding="utf-8"?>
<formControlPr xmlns="http://schemas.microsoft.com/office/spreadsheetml/2009/9/main" objectType="CheckBox" fmlaLink="$H$55" lockText="1"/>
</file>

<file path=xl/ctrlProps/ctrlProp93.xml><?xml version="1.0" encoding="utf-8"?>
<formControlPr xmlns="http://schemas.microsoft.com/office/spreadsheetml/2009/9/main" objectType="CheckBox" fmlaLink="$H$71" lockText="1"/>
</file>

<file path=xl/ctrlProps/ctrlProp930.xml><?xml version="1.0" encoding="utf-8"?>
<formControlPr xmlns="http://schemas.microsoft.com/office/spreadsheetml/2009/9/main" objectType="CheckBox" fmlaLink="$H$56" lockText="1"/>
</file>

<file path=xl/ctrlProps/ctrlProp931.xml><?xml version="1.0" encoding="utf-8"?>
<formControlPr xmlns="http://schemas.microsoft.com/office/spreadsheetml/2009/9/main" objectType="CheckBox" fmlaLink="$H$57" lockText="1"/>
</file>

<file path=xl/ctrlProps/ctrlProp932.xml><?xml version="1.0" encoding="utf-8"?>
<formControlPr xmlns="http://schemas.microsoft.com/office/spreadsheetml/2009/9/main" objectType="CheckBox" fmlaLink="$H$58" lockText="1"/>
</file>

<file path=xl/ctrlProps/ctrlProp933.xml><?xml version="1.0" encoding="utf-8"?>
<formControlPr xmlns="http://schemas.microsoft.com/office/spreadsheetml/2009/9/main" objectType="CheckBox" fmlaLink="$H$78" lockText="1"/>
</file>

<file path=xl/ctrlProps/ctrlProp934.xml><?xml version="1.0" encoding="utf-8"?>
<formControlPr xmlns="http://schemas.microsoft.com/office/spreadsheetml/2009/9/main" objectType="CheckBox" fmlaLink="$H$79" lockText="1"/>
</file>

<file path=xl/ctrlProps/ctrlProp935.xml><?xml version="1.0" encoding="utf-8"?>
<formControlPr xmlns="http://schemas.microsoft.com/office/spreadsheetml/2009/9/main" objectType="CheckBox" fmlaLink="$H$77" lockText="1"/>
</file>

<file path=xl/ctrlProps/ctrlProp936.xml><?xml version="1.0" encoding="utf-8"?>
<formControlPr xmlns="http://schemas.microsoft.com/office/spreadsheetml/2009/9/main" objectType="CheckBox" fmlaLink="$H$76" lockText="1"/>
</file>

<file path=xl/ctrlProps/ctrlProp937.xml><?xml version="1.0" encoding="utf-8"?>
<formControlPr xmlns="http://schemas.microsoft.com/office/spreadsheetml/2009/9/main" objectType="CheckBox" fmlaLink="$H$75" lockText="1"/>
</file>

<file path=xl/ctrlProps/ctrlProp938.xml><?xml version="1.0" encoding="utf-8"?>
<formControlPr xmlns="http://schemas.microsoft.com/office/spreadsheetml/2009/9/main" objectType="CheckBox" fmlaLink="$H$74" lockText="1"/>
</file>

<file path=xl/ctrlProps/ctrlProp939.xml><?xml version="1.0" encoding="utf-8"?>
<formControlPr xmlns="http://schemas.microsoft.com/office/spreadsheetml/2009/9/main" objectType="CheckBox" fmlaLink="$H$73" lockText="1"/>
</file>

<file path=xl/ctrlProps/ctrlProp94.xml><?xml version="1.0" encoding="utf-8"?>
<formControlPr xmlns="http://schemas.microsoft.com/office/spreadsheetml/2009/9/main" objectType="CheckBox" fmlaLink="$H$69" lockText="1"/>
</file>

<file path=xl/ctrlProps/ctrlProp940.xml><?xml version="1.0" encoding="utf-8"?>
<formControlPr xmlns="http://schemas.microsoft.com/office/spreadsheetml/2009/9/main" objectType="CheckBox" fmlaLink="$H$72" lockText="1"/>
</file>

<file path=xl/ctrlProps/ctrlProp941.xml><?xml version="1.0" encoding="utf-8"?>
<formControlPr xmlns="http://schemas.microsoft.com/office/spreadsheetml/2009/9/main" objectType="CheckBox" fmlaLink="$H$71" lockText="1"/>
</file>

<file path=xl/ctrlProps/ctrlProp942.xml><?xml version="1.0" encoding="utf-8"?>
<formControlPr xmlns="http://schemas.microsoft.com/office/spreadsheetml/2009/9/main" objectType="CheckBox" fmlaLink="$H$69" lockText="1"/>
</file>

<file path=xl/ctrlProps/ctrlProp943.xml><?xml version="1.0" encoding="utf-8"?>
<formControlPr xmlns="http://schemas.microsoft.com/office/spreadsheetml/2009/9/main" objectType="CheckBox" fmlaLink="$H$70" lockText="1"/>
</file>

<file path=xl/ctrlProps/ctrlProp944.xml><?xml version="1.0" encoding="utf-8"?>
<formControlPr xmlns="http://schemas.microsoft.com/office/spreadsheetml/2009/9/main" objectType="CheckBox" fmlaLink="$H$68" lockText="1"/>
</file>

<file path=xl/ctrlProps/ctrlProp945.xml><?xml version="1.0" encoding="utf-8"?>
<formControlPr xmlns="http://schemas.microsoft.com/office/spreadsheetml/2009/9/main" objectType="CheckBox" fmlaLink="$H$67" lockText="1"/>
</file>

<file path=xl/ctrlProps/ctrlProp946.xml><?xml version="1.0" encoding="utf-8"?>
<formControlPr xmlns="http://schemas.microsoft.com/office/spreadsheetml/2009/9/main" objectType="CheckBox" fmlaLink="$H$66" lockText="1"/>
</file>

<file path=xl/ctrlProps/ctrlProp947.xml><?xml version="1.0" encoding="utf-8"?>
<formControlPr xmlns="http://schemas.microsoft.com/office/spreadsheetml/2009/9/main" objectType="CheckBox" fmlaLink="$H$65" lockText="1"/>
</file>

<file path=xl/ctrlProps/ctrlProp948.xml><?xml version="1.0" encoding="utf-8"?>
<formControlPr xmlns="http://schemas.microsoft.com/office/spreadsheetml/2009/9/main" objectType="CheckBox" fmlaLink="$H$64" lockText="1"/>
</file>

<file path=xl/ctrlProps/ctrlProp949.xml><?xml version="1.0" encoding="utf-8"?>
<formControlPr xmlns="http://schemas.microsoft.com/office/spreadsheetml/2009/9/main" objectType="CheckBox" fmlaLink="$H$63" lockText="1"/>
</file>

<file path=xl/ctrlProps/ctrlProp95.xml><?xml version="1.0" encoding="utf-8"?>
<formControlPr xmlns="http://schemas.microsoft.com/office/spreadsheetml/2009/9/main" objectType="CheckBox" fmlaLink="$H$70" lockText="1"/>
</file>

<file path=xl/ctrlProps/ctrlProp950.xml><?xml version="1.0" encoding="utf-8"?>
<formControlPr xmlns="http://schemas.microsoft.com/office/spreadsheetml/2009/9/main" objectType="CheckBox" fmlaLink="$H$62" lockText="1"/>
</file>

<file path=xl/ctrlProps/ctrlProp951.xml><?xml version="1.0" encoding="utf-8"?>
<formControlPr xmlns="http://schemas.microsoft.com/office/spreadsheetml/2009/9/main" objectType="CheckBox" fmlaLink="$H$61" lockText="1"/>
</file>

<file path=xl/ctrlProps/ctrlProp952.xml><?xml version="1.0" encoding="utf-8"?>
<formControlPr xmlns="http://schemas.microsoft.com/office/spreadsheetml/2009/9/main" objectType="CheckBox" fmlaLink="$H$60" lockText="1"/>
</file>

<file path=xl/ctrlProps/ctrlProp953.xml><?xml version="1.0" encoding="utf-8"?>
<formControlPr xmlns="http://schemas.microsoft.com/office/spreadsheetml/2009/9/main" objectType="CheckBox" fmlaLink="$H$59" lockText="1"/>
</file>

<file path=xl/ctrlProps/ctrlProp954.xml><?xml version="1.0" encoding="utf-8"?>
<formControlPr xmlns="http://schemas.microsoft.com/office/spreadsheetml/2009/9/main" objectType="CheckBox" fmlaLink="$Y$27" lockText="1"/>
</file>

<file path=xl/ctrlProps/ctrlProp955.xml><?xml version="1.0" encoding="utf-8"?>
<formControlPr xmlns="http://schemas.microsoft.com/office/spreadsheetml/2009/9/main" objectType="CheckBox" fmlaLink="$Y$28" lockText="1"/>
</file>

<file path=xl/ctrlProps/ctrlProp956.xml><?xml version="1.0" encoding="utf-8"?>
<formControlPr xmlns="http://schemas.microsoft.com/office/spreadsheetml/2009/9/main" objectType="CheckBox" fmlaLink="$H$30" lockText="1"/>
</file>

<file path=xl/ctrlProps/ctrlProp957.xml><?xml version="1.0" encoding="utf-8"?>
<formControlPr xmlns="http://schemas.microsoft.com/office/spreadsheetml/2009/9/main" objectType="CheckBox" fmlaLink="$H$31" lockText="1"/>
</file>

<file path=xl/ctrlProps/ctrlProp958.xml><?xml version="1.0" encoding="utf-8"?>
<formControlPr xmlns="http://schemas.microsoft.com/office/spreadsheetml/2009/9/main" objectType="CheckBox" fmlaLink="$H$32" lockText="1"/>
</file>

<file path=xl/ctrlProps/ctrlProp959.xml><?xml version="1.0" encoding="utf-8"?>
<formControlPr xmlns="http://schemas.microsoft.com/office/spreadsheetml/2009/9/main" objectType="CheckBox" fmlaLink="$H$34" lockText="1"/>
</file>

<file path=xl/ctrlProps/ctrlProp96.xml><?xml version="1.0" encoding="utf-8"?>
<formControlPr xmlns="http://schemas.microsoft.com/office/spreadsheetml/2009/9/main" objectType="CheckBox" fmlaLink="$H$68" lockText="1"/>
</file>

<file path=xl/ctrlProps/ctrlProp960.xml><?xml version="1.0" encoding="utf-8"?>
<formControlPr xmlns="http://schemas.microsoft.com/office/spreadsheetml/2009/9/main" objectType="CheckBox" fmlaLink="$H$33" lockText="1"/>
</file>

<file path=xl/ctrlProps/ctrlProp961.xml><?xml version="1.0" encoding="utf-8"?>
<formControlPr xmlns="http://schemas.microsoft.com/office/spreadsheetml/2009/9/main" objectType="CheckBox" fmlaLink="$H$29" lockText="1"/>
</file>

<file path=xl/ctrlProps/ctrlProp962.xml><?xml version="1.0" encoding="utf-8"?>
<formControlPr xmlns="http://schemas.microsoft.com/office/spreadsheetml/2009/9/main" objectType="Spin" dx="15" fmlaLink="$X$33" inc="5" max="60" min="10" page="10" val="40"/>
</file>

<file path=xl/ctrlProps/ctrlProp963.xml><?xml version="1.0" encoding="utf-8"?>
<formControlPr xmlns="http://schemas.microsoft.com/office/spreadsheetml/2009/9/main" objectType="CheckBox" fmlaLink="$H$35" lockText="1"/>
</file>

<file path=xl/ctrlProps/ctrlProp964.xml><?xml version="1.0" encoding="utf-8"?>
<formControlPr xmlns="http://schemas.microsoft.com/office/spreadsheetml/2009/9/main" objectType="CheckBox" fmlaLink="$H$36" lockText="1"/>
</file>

<file path=xl/ctrlProps/ctrlProp965.xml><?xml version="1.0" encoding="utf-8"?>
<formControlPr xmlns="http://schemas.microsoft.com/office/spreadsheetml/2009/9/main" objectType="CheckBox" fmlaLink="$H$37" lockText="1"/>
</file>

<file path=xl/ctrlProps/ctrlProp966.xml><?xml version="1.0" encoding="utf-8"?>
<formControlPr xmlns="http://schemas.microsoft.com/office/spreadsheetml/2009/9/main" objectType="CheckBox" fmlaLink="$H$38" lockText="1"/>
</file>

<file path=xl/ctrlProps/ctrlProp967.xml><?xml version="1.0" encoding="utf-8"?>
<formControlPr xmlns="http://schemas.microsoft.com/office/spreadsheetml/2009/9/main" objectType="CheckBox" fmlaLink="$H$39" lockText="1"/>
</file>

<file path=xl/ctrlProps/ctrlProp968.xml><?xml version="1.0" encoding="utf-8"?>
<formControlPr xmlns="http://schemas.microsoft.com/office/spreadsheetml/2009/9/main" objectType="CheckBox" fmlaLink="$H$40" lockText="1"/>
</file>

<file path=xl/ctrlProps/ctrlProp969.xml><?xml version="1.0" encoding="utf-8"?>
<formControlPr xmlns="http://schemas.microsoft.com/office/spreadsheetml/2009/9/main" objectType="CheckBox" fmlaLink="$H$41" lockText="1"/>
</file>

<file path=xl/ctrlProps/ctrlProp97.xml><?xml version="1.0" encoding="utf-8"?>
<formControlPr xmlns="http://schemas.microsoft.com/office/spreadsheetml/2009/9/main" objectType="CheckBox" fmlaLink="$H$67" lockText="1"/>
</file>

<file path=xl/ctrlProps/ctrlProp970.xml><?xml version="1.0" encoding="utf-8"?>
<formControlPr xmlns="http://schemas.microsoft.com/office/spreadsheetml/2009/9/main" objectType="CheckBox" fmlaLink="$H$42" lockText="1"/>
</file>

<file path=xl/ctrlProps/ctrlProp971.xml><?xml version="1.0" encoding="utf-8"?>
<formControlPr xmlns="http://schemas.microsoft.com/office/spreadsheetml/2009/9/main" objectType="CheckBox" fmlaLink="$H$43" lockText="1"/>
</file>

<file path=xl/ctrlProps/ctrlProp972.xml><?xml version="1.0" encoding="utf-8"?>
<formControlPr xmlns="http://schemas.microsoft.com/office/spreadsheetml/2009/9/main" objectType="CheckBox" fmlaLink="$H$44" lockText="1"/>
</file>

<file path=xl/ctrlProps/ctrlProp973.xml><?xml version="1.0" encoding="utf-8"?>
<formControlPr xmlns="http://schemas.microsoft.com/office/spreadsheetml/2009/9/main" objectType="CheckBox" fmlaLink="$H$45" lockText="1"/>
</file>

<file path=xl/ctrlProps/ctrlProp974.xml><?xml version="1.0" encoding="utf-8"?>
<formControlPr xmlns="http://schemas.microsoft.com/office/spreadsheetml/2009/9/main" objectType="CheckBox" fmlaLink="$H$46" lockText="1"/>
</file>

<file path=xl/ctrlProps/ctrlProp975.xml><?xml version="1.0" encoding="utf-8"?>
<formControlPr xmlns="http://schemas.microsoft.com/office/spreadsheetml/2009/9/main" objectType="CheckBox" fmlaLink="$H$47" lockText="1"/>
</file>

<file path=xl/ctrlProps/ctrlProp976.xml><?xml version="1.0" encoding="utf-8"?>
<formControlPr xmlns="http://schemas.microsoft.com/office/spreadsheetml/2009/9/main" objectType="CheckBox" fmlaLink="$H$48" lockText="1"/>
</file>

<file path=xl/ctrlProps/ctrlProp977.xml><?xml version="1.0" encoding="utf-8"?>
<formControlPr xmlns="http://schemas.microsoft.com/office/spreadsheetml/2009/9/main" objectType="CheckBox" fmlaLink="$H$49" lockText="1"/>
</file>

<file path=xl/ctrlProps/ctrlProp978.xml><?xml version="1.0" encoding="utf-8"?>
<formControlPr xmlns="http://schemas.microsoft.com/office/spreadsheetml/2009/9/main" objectType="CheckBox" fmlaLink="$H$50" lockText="1"/>
</file>

<file path=xl/ctrlProps/ctrlProp979.xml><?xml version="1.0" encoding="utf-8"?>
<formControlPr xmlns="http://schemas.microsoft.com/office/spreadsheetml/2009/9/main" objectType="CheckBox" fmlaLink="$H$51" lockText="1"/>
</file>

<file path=xl/ctrlProps/ctrlProp98.xml><?xml version="1.0" encoding="utf-8"?>
<formControlPr xmlns="http://schemas.microsoft.com/office/spreadsheetml/2009/9/main" objectType="CheckBox" fmlaLink="$H$66" lockText="1"/>
</file>

<file path=xl/ctrlProps/ctrlProp980.xml><?xml version="1.0" encoding="utf-8"?>
<formControlPr xmlns="http://schemas.microsoft.com/office/spreadsheetml/2009/9/main" objectType="CheckBox" fmlaLink="$H$52" lockText="1"/>
</file>

<file path=xl/ctrlProps/ctrlProp981.xml><?xml version="1.0" encoding="utf-8"?>
<formControlPr xmlns="http://schemas.microsoft.com/office/spreadsheetml/2009/9/main" objectType="CheckBox" fmlaLink="$H$53" lockText="1"/>
</file>

<file path=xl/ctrlProps/ctrlProp982.xml><?xml version="1.0" encoding="utf-8"?>
<formControlPr xmlns="http://schemas.microsoft.com/office/spreadsheetml/2009/9/main" objectType="CheckBox" fmlaLink="$H$54" lockText="1"/>
</file>

<file path=xl/ctrlProps/ctrlProp983.xml><?xml version="1.0" encoding="utf-8"?>
<formControlPr xmlns="http://schemas.microsoft.com/office/spreadsheetml/2009/9/main" objectType="CheckBox" fmlaLink="$H$55" lockText="1"/>
</file>

<file path=xl/ctrlProps/ctrlProp984.xml><?xml version="1.0" encoding="utf-8"?>
<formControlPr xmlns="http://schemas.microsoft.com/office/spreadsheetml/2009/9/main" objectType="CheckBox" fmlaLink="$H$56" lockText="1"/>
</file>

<file path=xl/ctrlProps/ctrlProp985.xml><?xml version="1.0" encoding="utf-8"?>
<formControlPr xmlns="http://schemas.microsoft.com/office/spreadsheetml/2009/9/main" objectType="CheckBox" fmlaLink="$H$57" lockText="1"/>
</file>

<file path=xl/ctrlProps/ctrlProp986.xml><?xml version="1.0" encoding="utf-8"?>
<formControlPr xmlns="http://schemas.microsoft.com/office/spreadsheetml/2009/9/main" objectType="CheckBox" fmlaLink="$H$58" lockText="1"/>
</file>

<file path=xl/ctrlProps/ctrlProp987.xml><?xml version="1.0" encoding="utf-8"?>
<formControlPr xmlns="http://schemas.microsoft.com/office/spreadsheetml/2009/9/main" objectType="CheckBox" fmlaLink="$H$78" lockText="1"/>
</file>

<file path=xl/ctrlProps/ctrlProp988.xml><?xml version="1.0" encoding="utf-8"?>
<formControlPr xmlns="http://schemas.microsoft.com/office/spreadsheetml/2009/9/main" objectType="CheckBox" fmlaLink="$H$79" lockText="1"/>
</file>

<file path=xl/ctrlProps/ctrlProp989.xml><?xml version="1.0" encoding="utf-8"?>
<formControlPr xmlns="http://schemas.microsoft.com/office/spreadsheetml/2009/9/main" objectType="CheckBox" fmlaLink="$H$77" lockText="1"/>
</file>

<file path=xl/ctrlProps/ctrlProp99.xml><?xml version="1.0" encoding="utf-8"?>
<formControlPr xmlns="http://schemas.microsoft.com/office/spreadsheetml/2009/9/main" objectType="CheckBox" fmlaLink="$H$65" lockText="1"/>
</file>

<file path=xl/ctrlProps/ctrlProp990.xml><?xml version="1.0" encoding="utf-8"?>
<formControlPr xmlns="http://schemas.microsoft.com/office/spreadsheetml/2009/9/main" objectType="CheckBox" fmlaLink="$H$76" lockText="1"/>
</file>

<file path=xl/ctrlProps/ctrlProp991.xml><?xml version="1.0" encoding="utf-8"?>
<formControlPr xmlns="http://schemas.microsoft.com/office/spreadsheetml/2009/9/main" objectType="CheckBox" fmlaLink="$H$75" lockText="1"/>
</file>

<file path=xl/ctrlProps/ctrlProp992.xml><?xml version="1.0" encoding="utf-8"?>
<formControlPr xmlns="http://schemas.microsoft.com/office/spreadsheetml/2009/9/main" objectType="CheckBox" fmlaLink="$H$74" lockText="1"/>
</file>

<file path=xl/ctrlProps/ctrlProp993.xml><?xml version="1.0" encoding="utf-8"?>
<formControlPr xmlns="http://schemas.microsoft.com/office/spreadsheetml/2009/9/main" objectType="CheckBox" fmlaLink="$H$73" lockText="1"/>
</file>

<file path=xl/ctrlProps/ctrlProp994.xml><?xml version="1.0" encoding="utf-8"?>
<formControlPr xmlns="http://schemas.microsoft.com/office/spreadsheetml/2009/9/main" objectType="CheckBox" fmlaLink="$H$72" lockText="1"/>
</file>

<file path=xl/ctrlProps/ctrlProp995.xml><?xml version="1.0" encoding="utf-8"?>
<formControlPr xmlns="http://schemas.microsoft.com/office/spreadsheetml/2009/9/main" objectType="CheckBox" fmlaLink="$H$71" lockText="1"/>
</file>

<file path=xl/ctrlProps/ctrlProp996.xml><?xml version="1.0" encoding="utf-8"?>
<formControlPr xmlns="http://schemas.microsoft.com/office/spreadsheetml/2009/9/main" objectType="CheckBox" fmlaLink="$H$69" lockText="1"/>
</file>

<file path=xl/ctrlProps/ctrlProp997.xml><?xml version="1.0" encoding="utf-8"?>
<formControlPr xmlns="http://schemas.microsoft.com/office/spreadsheetml/2009/9/main" objectType="CheckBox" fmlaLink="$H$70" lockText="1"/>
</file>

<file path=xl/ctrlProps/ctrlProp998.xml><?xml version="1.0" encoding="utf-8"?>
<formControlPr xmlns="http://schemas.microsoft.com/office/spreadsheetml/2009/9/main" objectType="CheckBox" fmlaLink="$H$68" lockText="1"/>
</file>

<file path=xl/ctrlProps/ctrlProp999.xml><?xml version="1.0" encoding="utf-8"?>
<formControlPr xmlns="http://schemas.microsoft.com/office/spreadsheetml/2009/9/main" objectType="CheckBox" fmlaLink="$H$67" lockText="1"/>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90073" name="Line 871">
          <a:extLst>
            <a:ext uri="{FF2B5EF4-FFF2-40B4-BE49-F238E27FC236}">
              <a16:creationId xmlns:a16="http://schemas.microsoft.com/office/drawing/2014/main" id="{00000000-0008-0000-0100-0000D95F0100}"/>
            </a:ext>
          </a:extLst>
        </xdr:cNvPr>
        <xdr:cNvSpPr>
          <a:spLocks noChangeShapeType="1"/>
        </xdr:cNvSpPr>
      </xdr:nvSpPr>
      <xdr:spPr bwMode="auto">
        <a:xfrm flipH="1">
          <a:off x="7448550" y="1362075"/>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90074" name="Line 872">
          <a:extLst>
            <a:ext uri="{FF2B5EF4-FFF2-40B4-BE49-F238E27FC236}">
              <a16:creationId xmlns:a16="http://schemas.microsoft.com/office/drawing/2014/main" id="{00000000-0008-0000-0100-0000DA5F0100}"/>
            </a:ext>
          </a:extLst>
        </xdr:cNvPr>
        <xdr:cNvSpPr>
          <a:spLocks noChangeShapeType="1"/>
        </xdr:cNvSpPr>
      </xdr:nvSpPr>
      <xdr:spPr bwMode="auto">
        <a:xfrm flipH="1">
          <a:off x="14116050" y="356235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90075" name="Line 875">
          <a:extLst>
            <a:ext uri="{FF2B5EF4-FFF2-40B4-BE49-F238E27FC236}">
              <a16:creationId xmlns:a16="http://schemas.microsoft.com/office/drawing/2014/main" id="{00000000-0008-0000-0100-0000DB5F0100}"/>
            </a:ext>
          </a:extLst>
        </xdr:cNvPr>
        <xdr:cNvSpPr>
          <a:spLocks noChangeShapeType="1"/>
        </xdr:cNvSpPr>
      </xdr:nvSpPr>
      <xdr:spPr bwMode="auto">
        <a:xfrm>
          <a:off x="8934450" y="1362075"/>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25</xdr:col>
          <xdr:colOff>0</xdr:colOff>
          <xdr:row>27</xdr:row>
          <xdr:rowOff>152400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100-0000015C01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1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1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01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1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01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89095" name="Check Box 7" hidden="1">
              <a:extLst>
                <a:ext uri="{63B3BB69-23CF-44E3-9099-C40C66FF867C}">
                  <a14:compatExt spid="_x0000_s89095"/>
                </a:ext>
                <a:ext uri="{FF2B5EF4-FFF2-40B4-BE49-F238E27FC236}">
                  <a16:creationId xmlns:a16="http://schemas.microsoft.com/office/drawing/2014/main" id="{00000000-0008-0000-0100-0000075C01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89097" name="Spinner 9" hidden="1">
              <a:extLst>
                <a:ext uri="{63B3BB69-23CF-44E3-9099-C40C66FF867C}">
                  <a14:compatExt spid="_x0000_s89097"/>
                </a:ext>
                <a:ext uri="{FF2B5EF4-FFF2-40B4-BE49-F238E27FC236}">
                  <a16:creationId xmlns:a16="http://schemas.microsoft.com/office/drawing/2014/main" id="{00000000-0008-0000-0100-0000095C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89098" name="Check Box 10" hidden="1">
              <a:extLst>
                <a:ext uri="{63B3BB69-23CF-44E3-9099-C40C66FF867C}">
                  <a14:compatExt spid="_x0000_s89098"/>
                </a:ext>
                <a:ext uri="{FF2B5EF4-FFF2-40B4-BE49-F238E27FC236}">
                  <a16:creationId xmlns:a16="http://schemas.microsoft.com/office/drawing/2014/main" id="{00000000-0008-0000-0100-00000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89099" name="Check Box 11" hidden="1">
              <a:extLst>
                <a:ext uri="{63B3BB69-23CF-44E3-9099-C40C66FF867C}">
                  <a14:compatExt spid="_x0000_s89099"/>
                </a:ext>
                <a:ext uri="{FF2B5EF4-FFF2-40B4-BE49-F238E27FC236}">
                  <a16:creationId xmlns:a16="http://schemas.microsoft.com/office/drawing/2014/main" id="{00000000-0008-0000-0100-00000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89100" name="Check Box 12" hidden="1">
              <a:extLst>
                <a:ext uri="{63B3BB69-23CF-44E3-9099-C40C66FF867C}">
                  <a14:compatExt spid="_x0000_s89100"/>
                </a:ext>
                <a:ext uri="{FF2B5EF4-FFF2-40B4-BE49-F238E27FC236}">
                  <a16:creationId xmlns:a16="http://schemas.microsoft.com/office/drawing/2014/main" id="{00000000-0008-0000-0100-00000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89101" name="Check Box 13" hidden="1">
              <a:extLst>
                <a:ext uri="{63B3BB69-23CF-44E3-9099-C40C66FF867C}">
                  <a14:compatExt spid="_x0000_s89101"/>
                </a:ext>
                <a:ext uri="{FF2B5EF4-FFF2-40B4-BE49-F238E27FC236}">
                  <a16:creationId xmlns:a16="http://schemas.microsoft.com/office/drawing/2014/main" id="{00000000-0008-0000-0100-00000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89102" name="Check Box 14" hidden="1">
              <a:extLst>
                <a:ext uri="{63B3BB69-23CF-44E3-9099-C40C66FF867C}">
                  <a14:compatExt spid="_x0000_s89102"/>
                </a:ext>
                <a:ext uri="{FF2B5EF4-FFF2-40B4-BE49-F238E27FC236}">
                  <a16:creationId xmlns:a16="http://schemas.microsoft.com/office/drawing/2014/main" id="{00000000-0008-0000-0100-00000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89103" name="Check Box 15" hidden="1">
              <a:extLst>
                <a:ext uri="{63B3BB69-23CF-44E3-9099-C40C66FF867C}">
                  <a14:compatExt spid="_x0000_s89103"/>
                </a:ext>
                <a:ext uri="{FF2B5EF4-FFF2-40B4-BE49-F238E27FC236}">
                  <a16:creationId xmlns:a16="http://schemas.microsoft.com/office/drawing/2014/main" id="{00000000-0008-0000-0100-00000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89104" name="Check Box 16" hidden="1">
              <a:extLst>
                <a:ext uri="{63B3BB69-23CF-44E3-9099-C40C66FF867C}">
                  <a14:compatExt spid="_x0000_s89104"/>
                </a:ext>
                <a:ext uri="{FF2B5EF4-FFF2-40B4-BE49-F238E27FC236}">
                  <a16:creationId xmlns:a16="http://schemas.microsoft.com/office/drawing/2014/main" id="{00000000-0008-0000-0100-00001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89105" name="Check Box 17" hidden="1">
              <a:extLst>
                <a:ext uri="{63B3BB69-23CF-44E3-9099-C40C66FF867C}">
                  <a14:compatExt spid="_x0000_s89105"/>
                </a:ext>
                <a:ext uri="{FF2B5EF4-FFF2-40B4-BE49-F238E27FC236}">
                  <a16:creationId xmlns:a16="http://schemas.microsoft.com/office/drawing/2014/main" id="{00000000-0008-0000-0100-00001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89106" name="Check Box 18" hidden="1">
              <a:extLst>
                <a:ext uri="{63B3BB69-23CF-44E3-9099-C40C66FF867C}">
                  <a14:compatExt spid="_x0000_s89106"/>
                </a:ext>
                <a:ext uri="{FF2B5EF4-FFF2-40B4-BE49-F238E27FC236}">
                  <a16:creationId xmlns:a16="http://schemas.microsoft.com/office/drawing/2014/main" id="{00000000-0008-0000-0100-00001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89107" name="Check Box 19" hidden="1">
              <a:extLst>
                <a:ext uri="{63B3BB69-23CF-44E3-9099-C40C66FF867C}">
                  <a14:compatExt spid="_x0000_s89107"/>
                </a:ext>
                <a:ext uri="{FF2B5EF4-FFF2-40B4-BE49-F238E27FC236}">
                  <a16:creationId xmlns:a16="http://schemas.microsoft.com/office/drawing/2014/main" id="{00000000-0008-0000-0100-00001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89108" name="Check Box 20" hidden="1">
              <a:extLst>
                <a:ext uri="{63B3BB69-23CF-44E3-9099-C40C66FF867C}">
                  <a14:compatExt spid="_x0000_s89108"/>
                </a:ext>
                <a:ext uri="{FF2B5EF4-FFF2-40B4-BE49-F238E27FC236}">
                  <a16:creationId xmlns:a16="http://schemas.microsoft.com/office/drawing/2014/main" id="{00000000-0008-0000-0100-00001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89109" name="Check Box 21" hidden="1">
              <a:extLst>
                <a:ext uri="{63B3BB69-23CF-44E3-9099-C40C66FF867C}">
                  <a14:compatExt spid="_x0000_s89109"/>
                </a:ext>
                <a:ext uri="{FF2B5EF4-FFF2-40B4-BE49-F238E27FC236}">
                  <a16:creationId xmlns:a16="http://schemas.microsoft.com/office/drawing/2014/main" id="{00000000-0008-0000-0100-00001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89110" name="Check Box 22" hidden="1">
              <a:extLst>
                <a:ext uri="{63B3BB69-23CF-44E3-9099-C40C66FF867C}">
                  <a14:compatExt spid="_x0000_s89110"/>
                </a:ext>
                <a:ext uri="{FF2B5EF4-FFF2-40B4-BE49-F238E27FC236}">
                  <a16:creationId xmlns:a16="http://schemas.microsoft.com/office/drawing/2014/main" id="{00000000-0008-0000-0100-00001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89111" name="Check Box 23" hidden="1">
              <a:extLst>
                <a:ext uri="{63B3BB69-23CF-44E3-9099-C40C66FF867C}">
                  <a14:compatExt spid="_x0000_s89111"/>
                </a:ext>
                <a:ext uri="{FF2B5EF4-FFF2-40B4-BE49-F238E27FC236}">
                  <a16:creationId xmlns:a16="http://schemas.microsoft.com/office/drawing/2014/main" id="{00000000-0008-0000-0100-00001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89112" name="Check Box 24" hidden="1">
              <a:extLst>
                <a:ext uri="{63B3BB69-23CF-44E3-9099-C40C66FF867C}">
                  <a14:compatExt spid="_x0000_s89112"/>
                </a:ext>
                <a:ext uri="{FF2B5EF4-FFF2-40B4-BE49-F238E27FC236}">
                  <a16:creationId xmlns:a16="http://schemas.microsoft.com/office/drawing/2014/main" id="{00000000-0008-0000-0100-00001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89113" name="Check Box 25" hidden="1">
              <a:extLst>
                <a:ext uri="{63B3BB69-23CF-44E3-9099-C40C66FF867C}">
                  <a14:compatExt spid="_x0000_s89113"/>
                </a:ext>
                <a:ext uri="{FF2B5EF4-FFF2-40B4-BE49-F238E27FC236}">
                  <a16:creationId xmlns:a16="http://schemas.microsoft.com/office/drawing/2014/main" id="{00000000-0008-0000-0100-00001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89114" name="Check Box 26" hidden="1">
              <a:extLst>
                <a:ext uri="{63B3BB69-23CF-44E3-9099-C40C66FF867C}">
                  <a14:compatExt spid="_x0000_s89114"/>
                </a:ext>
                <a:ext uri="{FF2B5EF4-FFF2-40B4-BE49-F238E27FC236}">
                  <a16:creationId xmlns:a16="http://schemas.microsoft.com/office/drawing/2014/main" id="{00000000-0008-0000-0100-00001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89115" name="Check Box 27" hidden="1">
              <a:extLst>
                <a:ext uri="{63B3BB69-23CF-44E3-9099-C40C66FF867C}">
                  <a14:compatExt spid="_x0000_s89115"/>
                </a:ext>
                <a:ext uri="{FF2B5EF4-FFF2-40B4-BE49-F238E27FC236}">
                  <a16:creationId xmlns:a16="http://schemas.microsoft.com/office/drawing/2014/main" id="{00000000-0008-0000-0100-00001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89116" name="Check Box 28" hidden="1">
              <a:extLst>
                <a:ext uri="{63B3BB69-23CF-44E3-9099-C40C66FF867C}">
                  <a14:compatExt spid="_x0000_s89116"/>
                </a:ext>
                <a:ext uri="{FF2B5EF4-FFF2-40B4-BE49-F238E27FC236}">
                  <a16:creationId xmlns:a16="http://schemas.microsoft.com/office/drawing/2014/main" id="{00000000-0008-0000-0100-00001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89117" name="Check Box 29" hidden="1">
              <a:extLst>
                <a:ext uri="{63B3BB69-23CF-44E3-9099-C40C66FF867C}">
                  <a14:compatExt spid="_x0000_s89117"/>
                </a:ext>
                <a:ext uri="{FF2B5EF4-FFF2-40B4-BE49-F238E27FC236}">
                  <a16:creationId xmlns:a16="http://schemas.microsoft.com/office/drawing/2014/main" id="{00000000-0008-0000-0100-00001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01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01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01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89121" name="Check Box 33" hidden="1">
              <a:extLst>
                <a:ext uri="{63B3BB69-23CF-44E3-9099-C40C66FF867C}">
                  <a14:compatExt spid="_x0000_s89121"/>
                </a:ext>
                <a:ext uri="{FF2B5EF4-FFF2-40B4-BE49-F238E27FC236}">
                  <a16:creationId xmlns:a16="http://schemas.microsoft.com/office/drawing/2014/main" id="{00000000-0008-0000-0100-00002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89122" name="Check Box 34" hidden="1">
              <a:extLst>
                <a:ext uri="{63B3BB69-23CF-44E3-9099-C40C66FF867C}">
                  <a14:compatExt spid="_x0000_s89122"/>
                </a:ext>
                <a:ext uri="{FF2B5EF4-FFF2-40B4-BE49-F238E27FC236}">
                  <a16:creationId xmlns:a16="http://schemas.microsoft.com/office/drawing/2014/main" id="{00000000-0008-0000-0100-00002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89123" name="Check Box 35" hidden="1">
              <a:extLst>
                <a:ext uri="{63B3BB69-23CF-44E3-9099-C40C66FF867C}">
                  <a14:compatExt spid="_x0000_s89123"/>
                </a:ext>
                <a:ext uri="{FF2B5EF4-FFF2-40B4-BE49-F238E27FC236}">
                  <a16:creationId xmlns:a16="http://schemas.microsoft.com/office/drawing/2014/main" id="{00000000-0008-0000-0100-00002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89124" name="Check Box 36" hidden="1">
              <a:extLst>
                <a:ext uri="{63B3BB69-23CF-44E3-9099-C40C66FF867C}">
                  <a14:compatExt spid="_x0000_s89124"/>
                </a:ext>
                <a:ext uri="{FF2B5EF4-FFF2-40B4-BE49-F238E27FC236}">
                  <a16:creationId xmlns:a16="http://schemas.microsoft.com/office/drawing/2014/main" id="{00000000-0008-0000-0100-00002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89125" name="Check Box 37" hidden="1">
              <a:extLst>
                <a:ext uri="{63B3BB69-23CF-44E3-9099-C40C66FF867C}">
                  <a14:compatExt spid="_x0000_s89125"/>
                </a:ext>
                <a:ext uri="{FF2B5EF4-FFF2-40B4-BE49-F238E27FC236}">
                  <a16:creationId xmlns:a16="http://schemas.microsoft.com/office/drawing/2014/main" id="{00000000-0008-0000-0100-00002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89126" name="Check Box 38" hidden="1">
              <a:extLst>
                <a:ext uri="{63B3BB69-23CF-44E3-9099-C40C66FF867C}">
                  <a14:compatExt spid="_x0000_s89126"/>
                </a:ext>
                <a:ext uri="{FF2B5EF4-FFF2-40B4-BE49-F238E27FC236}">
                  <a16:creationId xmlns:a16="http://schemas.microsoft.com/office/drawing/2014/main" id="{00000000-0008-0000-0100-00002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89127" name="Check Box 39" hidden="1">
              <a:extLst>
                <a:ext uri="{63B3BB69-23CF-44E3-9099-C40C66FF867C}">
                  <a14:compatExt spid="_x0000_s89127"/>
                </a:ext>
                <a:ext uri="{FF2B5EF4-FFF2-40B4-BE49-F238E27FC236}">
                  <a16:creationId xmlns:a16="http://schemas.microsoft.com/office/drawing/2014/main" id="{00000000-0008-0000-0100-00002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89128" name="Check Box 40" hidden="1">
              <a:extLst>
                <a:ext uri="{63B3BB69-23CF-44E3-9099-C40C66FF867C}">
                  <a14:compatExt spid="_x0000_s89128"/>
                </a:ext>
                <a:ext uri="{FF2B5EF4-FFF2-40B4-BE49-F238E27FC236}">
                  <a16:creationId xmlns:a16="http://schemas.microsoft.com/office/drawing/2014/main" id="{00000000-0008-0000-0100-00002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89129" name="Check Box 41" hidden="1">
              <a:extLst>
                <a:ext uri="{63B3BB69-23CF-44E3-9099-C40C66FF867C}">
                  <a14:compatExt spid="_x0000_s89129"/>
                </a:ext>
                <a:ext uri="{FF2B5EF4-FFF2-40B4-BE49-F238E27FC236}">
                  <a16:creationId xmlns:a16="http://schemas.microsoft.com/office/drawing/2014/main" id="{00000000-0008-0000-0100-00002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89130" name="Check Box 42" hidden="1">
              <a:extLst>
                <a:ext uri="{63B3BB69-23CF-44E3-9099-C40C66FF867C}">
                  <a14:compatExt spid="_x0000_s89130"/>
                </a:ext>
                <a:ext uri="{FF2B5EF4-FFF2-40B4-BE49-F238E27FC236}">
                  <a16:creationId xmlns:a16="http://schemas.microsoft.com/office/drawing/2014/main" id="{00000000-0008-0000-0100-00002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89131" name="Check Box 43" hidden="1">
              <a:extLst>
                <a:ext uri="{63B3BB69-23CF-44E3-9099-C40C66FF867C}">
                  <a14:compatExt spid="_x0000_s89131"/>
                </a:ext>
                <a:ext uri="{FF2B5EF4-FFF2-40B4-BE49-F238E27FC236}">
                  <a16:creationId xmlns:a16="http://schemas.microsoft.com/office/drawing/2014/main" id="{00000000-0008-0000-0100-00002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89132" name="Check Box 44" hidden="1">
              <a:extLst>
                <a:ext uri="{63B3BB69-23CF-44E3-9099-C40C66FF867C}">
                  <a14:compatExt spid="_x0000_s89132"/>
                </a:ext>
                <a:ext uri="{FF2B5EF4-FFF2-40B4-BE49-F238E27FC236}">
                  <a16:creationId xmlns:a16="http://schemas.microsoft.com/office/drawing/2014/main" id="{00000000-0008-0000-0100-00002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89133" name="Check Box 45" hidden="1">
              <a:extLst>
                <a:ext uri="{63B3BB69-23CF-44E3-9099-C40C66FF867C}">
                  <a14:compatExt spid="_x0000_s89133"/>
                </a:ext>
                <a:ext uri="{FF2B5EF4-FFF2-40B4-BE49-F238E27FC236}">
                  <a16:creationId xmlns:a16="http://schemas.microsoft.com/office/drawing/2014/main" id="{00000000-0008-0000-0100-00002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89134" name="Check Box 46" hidden="1">
              <a:extLst>
                <a:ext uri="{63B3BB69-23CF-44E3-9099-C40C66FF867C}">
                  <a14:compatExt spid="_x0000_s89134"/>
                </a:ext>
                <a:ext uri="{FF2B5EF4-FFF2-40B4-BE49-F238E27FC236}">
                  <a16:creationId xmlns:a16="http://schemas.microsoft.com/office/drawing/2014/main" id="{00000000-0008-0000-0100-00002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89135" name="Check Box 47" hidden="1">
              <a:extLst>
                <a:ext uri="{63B3BB69-23CF-44E3-9099-C40C66FF867C}">
                  <a14:compatExt spid="_x0000_s89135"/>
                </a:ext>
                <a:ext uri="{FF2B5EF4-FFF2-40B4-BE49-F238E27FC236}">
                  <a16:creationId xmlns:a16="http://schemas.microsoft.com/office/drawing/2014/main" id="{00000000-0008-0000-0100-00002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89136" name="Check Box 48" hidden="1">
              <a:extLst>
                <a:ext uri="{63B3BB69-23CF-44E3-9099-C40C66FF867C}">
                  <a14:compatExt spid="_x0000_s89136"/>
                </a:ext>
                <a:ext uri="{FF2B5EF4-FFF2-40B4-BE49-F238E27FC236}">
                  <a16:creationId xmlns:a16="http://schemas.microsoft.com/office/drawing/2014/main" id="{00000000-0008-0000-0100-00003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01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01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01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89140" name="Check Box 52" hidden="1">
              <a:extLst>
                <a:ext uri="{63B3BB69-23CF-44E3-9099-C40C66FF867C}">
                  <a14:compatExt spid="_x0000_s89140"/>
                </a:ext>
                <a:ext uri="{FF2B5EF4-FFF2-40B4-BE49-F238E27FC236}">
                  <a16:creationId xmlns:a16="http://schemas.microsoft.com/office/drawing/2014/main" id="{00000000-0008-0000-0100-00003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89141" name="Check Box 53" hidden="1">
              <a:extLst>
                <a:ext uri="{63B3BB69-23CF-44E3-9099-C40C66FF867C}">
                  <a14:compatExt spid="_x0000_s89141"/>
                </a:ext>
                <a:ext uri="{FF2B5EF4-FFF2-40B4-BE49-F238E27FC236}">
                  <a16:creationId xmlns:a16="http://schemas.microsoft.com/office/drawing/2014/main" id="{00000000-0008-0000-0100-00003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01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01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89146" name="Check Box 58" hidden="1">
              <a:extLst>
                <a:ext uri="{63B3BB69-23CF-44E3-9099-C40C66FF867C}">
                  <a14:compatExt spid="_x0000_s89146"/>
                </a:ext>
                <a:ext uri="{FF2B5EF4-FFF2-40B4-BE49-F238E27FC236}">
                  <a16:creationId xmlns:a16="http://schemas.microsoft.com/office/drawing/2014/main" id="{00000000-0008-0000-0100-00003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89147" name="Check Box 59" hidden="1">
              <a:extLst>
                <a:ext uri="{63B3BB69-23CF-44E3-9099-C40C66FF867C}">
                  <a14:compatExt spid="_x0000_s89147"/>
                </a:ext>
                <a:ext uri="{FF2B5EF4-FFF2-40B4-BE49-F238E27FC236}">
                  <a16:creationId xmlns:a16="http://schemas.microsoft.com/office/drawing/2014/main" id="{00000000-0008-0000-0100-00003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89148" name="Check Box 60" hidden="1">
              <a:extLst>
                <a:ext uri="{63B3BB69-23CF-44E3-9099-C40C66FF867C}">
                  <a14:compatExt spid="_x0000_s89148"/>
                </a:ext>
                <a:ext uri="{FF2B5EF4-FFF2-40B4-BE49-F238E27FC236}">
                  <a16:creationId xmlns:a16="http://schemas.microsoft.com/office/drawing/2014/main" id="{00000000-0008-0000-0100-00003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89149" name="Check Box 61" hidden="1">
              <a:extLst>
                <a:ext uri="{63B3BB69-23CF-44E3-9099-C40C66FF867C}">
                  <a14:compatExt spid="_x0000_s89149"/>
                </a:ext>
                <a:ext uri="{FF2B5EF4-FFF2-40B4-BE49-F238E27FC236}">
                  <a16:creationId xmlns:a16="http://schemas.microsoft.com/office/drawing/2014/main" id="{00000000-0008-0000-0100-00003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89150" name="Check Box 62" hidden="1">
              <a:extLst>
                <a:ext uri="{63B3BB69-23CF-44E3-9099-C40C66FF867C}">
                  <a14:compatExt spid="_x0000_s89150"/>
                </a:ext>
                <a:ext uri="{FF2B5EF4-FFF2-40B4-BE49-F238E27FC236}">
                  <a16:creationId xmlns:a16="http://schemas.microsoft.com/office/drawing/2014/main" id="{00000000-0008-0000-0100-00003E5C01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89152" name="Spinner 64" hidden="1">
              <a:extLst>
                <a:ext uri="{63B3BB69-23CF-44E3-9099-C40C66FF867C}">
                  <a14:compatExt spid="_x0000_s89152"/>
                </a:ext>
                <a:ext uri="{FF2B5EF4-FFF2-40B4-BE49-F238E27FC236}">
                  <a16:creationId xmlns:a16="http://schemas.microsoft.com/office/drawing/2014/main" id="{00000000-0008-0000-0100-0000405C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89153" name="Check Box 65" hidden="1">
              <a:extLst>
                <a:ext uri="{63B3BB69-23CF-44E3-9099-C40C66FF867C}">
                  <a14:compatExt spid="_x0000_s89153"/>
                </a:ext>
                <a:ext uri="{FF2B5EF4-FFF2-40B4-BE49-F238E27FC236}">
                  <a16:creationId xmlns:a16="http://schemas.microsoft.com/office/drawing/2014/main" id="{00000000-0008-0000-0100-00004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89154" name="Check Box 66" hidden="1">
              <a:extLst>
                <a:ext uri="{63B3BB69-23CF-44E3-9099-C40C66FF867C}">
                  <a14:compatExt spid="_x0000_s89154"/>
                </a:ext>
                <a:ext uri="{FF2B5EF4-FFF2-40B4-BE49-F238E27FC236}">
                  <a16:creationId xmlns:a16="http://schemas.microsoft.com/office/drawing/2014/main" id="{00000000-0008-0000-0100-00004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89155" name="Check Box 67" hidden="1">
              <a:extLst>
                <a:ext uri="{63B3BB69-23CF-44E3-9099-C40C66FF867C}">
                  <a14:compatExt spid="_x0000_s89155"/>
                </a:ext>
                <a:ext uri="{FF2B5EF4-FFF2-40B4-BE49-F238E27FC236}">
                  <a16:creationId xmlns:a16="http://schemas.microsoft.com/office/drawing/2014/main" id="{00000000-0008-0000-0100-00004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89156" name="Check Box 68" hidden="1">
              <a:extLst>
                <a:ext uri="{63B3BB69-23CF-44E3-9099-C40C66FF867C}">
                  <a14:compatExt spid="_x0000_s89156"/>
                </a:ext>
                <a:ext uri="{FF2B5EF4-FFF2-40B4-BE49-F238E27FC236}">
                  <a16:creationId xmlns:a16="http://schemas.microsoft.com/office/drawing/2014/main" id="{00000000-0008-0000-0100-00004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89157" name="Check Box 69" hidden="1">
              <a:extLst>
                <a:ext uri="{63B3BB69-23CF-44E3-9099-C40C66FF867C}">
                  <a14:compatExt spid="_x0000_s89157"/>
                </a:ext>
                <a:ext uri="{FF2B5EF4-FFF2-40B4-BE49-F238E27FC236}">
                  <a16:creationId xmlns:a16="http://schemas.microsoft.com/office/drawing/2014/main" id="{00000000-0008-0000-0100-00004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89158" name="Check Box 70" hidden="1">
              <a:extLst>
                <a:ext uri="{63B3BB69-23CF-44E3-9099-C40C66FF867C}">
                  <a14:compatExt spid="_x0000_s89158"/>
                </a:ext>
                <a:ext uri="{FF2B5EF4-FFF2-40B4-BE49-F238E27FC236}">
                  <a16:creationId xmlns:a16="http://schemas.microsoft.com/office/drawing/2014/main" id="{00000000-0008-0000-0100-00004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89159" name="Check Box 71" hidden="1">
              <a:extLst>
                <a:ext uri="{63B3BB69-23CF-44E3-9099-C40C66FF867C}">
                  <a14:compatExt spid="_x0000_s89159"/>
                </a:ext>
                <a:ext uri="{FF2B5EF4-FFF2-40B4-BE49-F238E27FC236}">
                  <a16:creationId xmlns:a16="http://schemas.microsoft.com/office/drawing/2014/main" id="{00000000-0008-0000-0100-00004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89160" name="Check Box 72" hidden="1">
              <a:extLst>
                <a:ext uri="{63B3BB69-23CF-44E3-9099-C40C66FF867C}">
                  <a14:compatExt spid="_x0000_s89160"/>
                </a:ext>
                <a:ext uri="{FF2B5EF4-FFF2-40B4-BE49-F238E27FC236}">
                  <a16:creationId xmlns:a16="http://schemas.microsoft.com/office/drawing/2014/main" id="{00000000-0008-0000-0100-00004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89161" name="Check Box 73" hidden="1">
              <a:extLst>
                <a:ext uri="{63B3BB69-23CF-44E3-9099-C40C66FF867C}">
                  <a14:compatExt spid="_x0000_s89161"/>
                </a:ext>
                <a:ext uri="{FF2B5EF4-FFF2-40B4-BE49-F238E27FC236}">
                  <a16:creationId xmlns:a16="http://schemas.microsoft.com/office/drawing/2014/main" id="{00000000-0008-0000-0100-00004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89162" name="Check Box 74" hidden="1">
              <a:extLst>
                <a:ext uri="{63B3BB69-23CF-44E3-9099-C40C66FF867C}">
                  <a14:compatExt spid="_x0000_s89162"/>
                </a:ext>
                <a:ext uri="{FF2B5EF4-FFF2-40B4-BE49-F238E27FC236}">
                  <a16:creationId xmlns:a16="http://schemas.microsoft.com/office/drawing/2014/main" id="{00000000-0008-0000-0100-00004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89163" name="Check Box 75" hidden="1">
              <a:extLst>
                <a:ext uri="{63B3BB69-23CF-44E3-9099-C40C66FF867C}">
                  <a14:compatExt spid="_x0000_s89163"/>
                </a:ext>
                <a:ext uri="{FF2B5EF4-FFF2-40B4-BE49-F238E27FC236}">
                  <a16:creationId xmlns:a16="http://schemas.microsoft.com/office/drawing/2014/main" id="{00000000-0008-0000-0100-00004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89164" name="Check Box 76" hidden="1">
              <a:extLst>
                <a:ext uri="{63B3BB69-23CF-44E3-9099-C40C66FF867C}">
                  <a14:compatExt spid="_x0000_s89164"/>
                </a:ext>
                <a:ext uri="{FF2B5EF4-FFF2-40B4-BE49-F238E27FC236}">
                  <a16:creationId xmlns:a16="http://schemas.microsoft.com/office/drawing/2014/main" id="{00000000-0008-0000-0100-00004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89165" name="Check Box 77" hidden="1">
              <a:extLst>
                <a:ext uri="{63B3BB69-23CF-44E3-9099-C40C66FF867C}">
                  <a14:compatExt spid="_x0000_s89165"/>
                </a:ext>
                <a:ext uri="{FF2B5EF4-FFF2-40B4-BE49-F238E27FC236}">
                  <a16:creationId xmlns:a16="http://schemas.microsoft.com/office/drawing/2014/main" id="{00000000-0008-0000-0100-00004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89166" name="Check Box 78" hidden="1">
              <a:extLst>
                <a:ext uri="{63B3BB69-23CF-44E3-9099-C40C66FF867C}">
                  <a14:compatExt spid="_x0000_s89166"/>
                </a:ext>
                <a:ext uri="{FF2B5EF4-FFF2-40B4-BE49-F238E27FC236}">
                  <a16:creationId xmlns:a16="http://schemas.microsoft.com/office/drawing/2014/main" id="{00000000-0008-0000-0100-00004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89167" name="Check Box 79" hidden="1">
              <a:extLst>
                <a:ext uri="{63B3BB69-23CF-44E3-9099-C40C66FF867C}">
                  <a14:compatExt spid="_x0000_s89167"/>
                </a:ext>
                <a:ext uri="{FF2B5EF4-FFF2-40B4-BE49-F238E27FC236}">
                  <a16:creationId xmlns:a16="http://schemas.microsoft.com/office/drawing/2014/main" id="{00000000-0008-0000-0100-00004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89168" name="Check Box 80" hidden="1">
              <a:extLst>
                <a:ext uri="{63B3BB69-23CF-44E3-9099-C40C66FF867C}">
                  <a14:compatExt spid="_x0000_s89168"/>
                </a:ext>
                <a:ext uri="{FF2B5EF4-FFF2-40B4-BE49-F238E27FC236}">
                  <a16:creationId xmlns:a16="http://schemas.microsoft.com/office/drawing/2014/main" id="{00000000-0008-0000-0100-00005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89169" name="Check Box 81" hidden="1">
              <a:extLst>
                <a:ext uri="{63B3BB69-23CF-44E3-9099-C40C66FF867C}">
                  <a14:compatExt spid="_x0000_s89169"/>
                </a:ext>
                <a:ext uri="{FF2B5EF4-FFF2-40B4-BE49-F238E27FC236}">
                  <a16:creationId xmlns:a16="http://schemas.microsoft.com/office/drawing/2014/main" id="{00000000-0008-0000-0100-00005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89170" name="Check Box 82" hidden="1">
              <a:extLst>
                <a:ext uri="{63B3BB69-23CF-44E3-9099-C40C66FF867C}">
                  <a14:compatExt spid="_x0000_s89170"/>
                </a:ext>
                <a:ext uri="{FF2B5EF4-FFF2-40B4-BE49-F238E27FC236}">
                  <a16:creationId xmlns:a16="http://schemas.microsoft.com/office/drawing/2014/main" id="{00000000-0008-0000-0100-00005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89171" name="Check Box 83" hidden="1">
              <a:extLst>
                <a:ext uri="{63B3BB69-23CF-44E3-9099-C40C66FF867C}">
                  <a14:compatExt spid="_x0000_s89171"/>
                </a:ext>
                <a:ext uri="{FF2B5EF4-FFF2-40B4-BE49-F238E27FC236}">
                  <a16:creationId xmlns:a16="http://schemas.microsoft.com/office/drawing/2014/main" id="{00000000-0008-0000-0100-00005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89172" name="Check Box 84" hidden="1">
              <a:extLst>
                <a:ext uri="{63B3BB69-23CF-44E3-9099-C40C66FF867C}">
                  <a14:compatExt spid="_x0000_s89172"/>
                </a:ext>
                <a:ext uri="{FF2B5EF4-FFF2-40B4-BE49-F238E27FC236}">
                  <a16:creationId xmlns:a16="http://schemas.microsoft.com/office/drawing/2014/main" id="{00000000-0008-0000-0100-00005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89173" name="Check Box 85" hidden="1">
              <a:extLst>
                <a:ext uri="{63B3BB69-23CF-44E3-9099-C40C66FF867C}">
                  <a14:compatExt spid="_x0000_s89173"/>
                </a:ext>
                <a:ext uri="{FF2B5EF4-FFF2-40B4-BE49-F238E27FC236}">
                  <a16:creationId xmlns:a16="http://schemas.microsoft.com/office/drawing/2014/main" id="{00000000-0008-0000-0100-00005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89174" name="Check Box 86" hidden="1">
              <a:extLst>
                <a:ext uri="{63B3BB69-23CF-44E3-9099-C40C66FF867C}">
                  <a14:compatExt spid="_x0000_s89174"/>
                </a:ext>
                <a:ext uri="{FF2B5EF4-FFF2-40B4-BE49-F238E27FC236}">
                  <a16:creationId xmlns:a16="http://schemas.microsoft.com/office/drawing/2014/main" id="{00000000-0008-0000-0100-00005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89175" name="Check Box 87" hidden="1">
              <a:extLst>
                <a:ext uri="{63B3BB69-23CF-44E3-9099-C40C66FF867C}">
                  <a14:compatExt spid="_x0000_s89175"/>
                </a:ext>
                <a:ext uri="{FF2B5EF4-FFF2-40B4-BE49-F238E27FC236}">
                  <a16:creationId xmlns:a16="http://schemas.microsoft.com/office/drawing/2014/main" id="{00000000-0008-0000-0100-00005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89176" name="Check Box 88" hidden="1">
              <a:extLst>
                <a:ext uri="{63B3BB69-23CF-44E3-9099-C40C66FF867C}">
                  <a14:compatExt spid="_x0000_s89176"/>
                </a:ext>
                <a:ext uri="{FF2B5EF4-FFF2-40B4-BE49-F238E27FC236}">
                  <a16:creationId xmlns:a16="http://schemas.microsoft.com/office/drawing/2014/main" id="{00000000-0008-0000-0100-00005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89177" name="Check Box 89" hidden="1">
              <a:extLst>
                <a:ext uri="{63B3BB69-23CF-44E3-9099-C40C66FF867C}">
                  <a14:compatExt spid="_x0000_s89177"/>
                </a:ext>
                <a:ext uri="{FF2B5EF4-FFF2-40B4-BE49-F238E27FC236}">
                  <a16:creationId xmlns:a16="http://schemas.microsoft.com/office/drawing/2014/main" id="{00000000-0008-0000-0100-00005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89178" name="Check Box 90" hidden="1">
              <a:extLst>
                <a:ext uri="{63B3BB69-23CF-44E3-9099-C40C66FF867C}">
                  <a14:compatExt spid="_x0000_s89178"/>
                </a:ext>
                <a:ext uri="{FF2B5EF4-FFF2-40B4-BE49-F238E27FC236}">
                  <a16:creationId xmlns:a16="http://schemas.microsoft.com/office/drawing/2014/main" id="{00000000-0008-0000-0100-00005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89179" name="Check Box 91" hidden="1">
              <a:extLst>
                <a:ext uri="{63B3BB69-23CF-44E3-9099-C40C66FF867C}">
                  <a14:compatExt spid="_x0000_s89179"/>
                </a:ext>
                <a:ext uri="{FF2B5EF4-FFF2-40B4-BE49-F238E27FC236}">
                  <a16:creationId xmlns:a16="http://schemas.microsoft.com/office/drawing/2014/main" id="{00000000-0008-0000-0100-00005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89180" name="Check Box 92" hidden="1">
              <a:extLst>
                <a:ext uri="{63B3BB69-23CF-44E3-9099-C40C66FF867C}">
                  <a14:compatExt spid="_x0000_s89180"/>
                </a:ext>
                <a:ext uri="{FF2B5EF4-FFF2-40B4-BE49-F238E27FC236}">
                  <a16:creationId xmlns:a16="http://schemas.microsoft.com/office/drawing/2014/main" id="{00000000-0008-0000-0100-00005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89181" name="Check Box 93" hidden="1">
              <a:extLst>
                <a:ext uri="{63B3BB69-23CF-44E3-9099-C40C66FF867C}">
                  <a14:compatExt spid="_x0000_s89181"/>
                </a:ext>
                <a:ext uri="{FF2B5EF4-FFF2-40B4-BE49-F238E27FC236}">
                  <a16:creationId xmlns:a16="http://schemas.microsoft.com/office/drawing/2014/main" id="{00000000-0008-0000-0100-00005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89182" name="Check Box 94" hidden="1">
              <a:extLst>
                <a:ext uri="{63B3BB69-23CF-44E3-9099-C40C66FF867C}">
                  <a14:compatExt spid="_x0000_s89182"/>
                </a:ext>
                <a:ext uri="{FF2B5EF4-FFF2-40B4-BE49-F238E27FC236}">
                  <a16:creationId xmlns:a16="http://schemas.microsoft.com/office/drawing/2014/main" id="{00000000-0008-0000-0100-00005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89183" name="Check Box 95" hidden="1">
              <a:extLst>
                <a:ext uri="{63B3BB69-23CF-44E3-9099-C40C66FF867C}">
                  <a14:compatExt spid="_x0000_s89183"/>
                </a:ext>
                <a:ext uri="{FF2B5EF4-FFF2-40B4-BE49-F238E27FC236}">
                  <a16:creationId xmlns:a16="http://schemas.microsoft.com/office/drawing/2014/main" id="{00000000-0008-0000-0100-00005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89184" name="Check Box 96" hidden="1">
              <a:extLst>
                <a:ext uri="{63B3BB69-23CF-44E3-9099-C40C66FF867C}">
                  <a14:compatExt spid="_x0000_s89184"/>
                </a:ext>
                <a:ext uri="{FF2B5EF4-FFF2-40B4-BE49-F238E27FC236}">
                  <a16:creationId xmlns:a16="http://schemas.microsoft.com/office/drawing/2014/main" id="{00000000-0008-0000-0100-00006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89185" name="Check Box 97" hidden="1">
              <a:extLst>
                <a:ext uri="{63B3BB69-23CF-44E3-9099-C40C66FF867C}">
                  <a14:compatExt spid="_x0000_s89185"/>
                </a:ext>
                <a:ext uri="{FF2B5EF4-FFF2-40B4-BE49-F238E27FC236}">
                  <a16:creationId xmlns:a16="http://schemas.microsoft.com/office/drawing/2014/main" id="{00000000-0008-0000-0100-00006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89186" name="Check Box 98" hidden="1">
              <a:extLst>
                <a:ext uri="{63B3BB69-23CF-44E3-9099-C40C66FF867C}">
                  <a14:compatExt spid="_x0000_s89186"/>
                </a:ext>
                <a:ext uri="{FF2B5EF4-FFF2-40B4-BE49-F238E27FC236}">
                  <a16:creationId xmlns:a16="http://schemas.microsoft.com/office/drawing/2014/main" id="{00000000-0008-0000-0100-00006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89187" name="Check Box 99" hidden="1">
              <a:extLst>
                <a:ext uri="{63B3BB69-23CF-44E3-9099-C40C66FF867C}">
                  <a14:compatExt spid="_x0000_s89187"/>
                </a:ext>
                <a:ext uri="{FF2B5EF4-FFF2-40B4-BE49-F238E27FC236}">
                  <a16:creationId xmlns:a16="http://schemas.microsoft.com/office/drawing/2014/main" id="{00000000-0008-0000-0100-00006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89188" name="Check Box 100" hidden="1">
              <a:extLst>
                <a:ext uri="{63B3BB69-23CF-44E3-9099-C40C66FF867C}">
                  <a14:compatExt spid="_x0000_s89188"/>
                </a:ext>
                <a:ext uri="{FF2B5EF4-FFF2-40B4-BE49-F238E27FC236}">
                  <a16:creationId xmlns:a16="http://schemas.microsoft.com/office/drawing/2014/main" id="{00000000-0008-0000-0100-00006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89189" name="Check Box 101" hidden="1">
              <a:extLst>
                <a:ext uri="{63B3BB69-23CF-44E3-9099-C40C66FF867C}">
                  <a14:compatExt spid="_x0000_s89189"/>
                </a:ext>
                <a:ext uri="{FF2B5EF4-FFF2-40B4-BE49-F238E27FC236}">
                  <a16:creationId xmlns:a16="http://schemas.microsoft.com/office/drawing/2014/main" id="{00000000-0008-0000-0100-00006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89190" name="Check Box 102" hidden="1">
              <a:extLst>
                <a:ext uri="{63B3BB69-23CF-44E3-9099-C40C66FF867C}">
                  <a14:compatExt spid="_x0000_s89190"/>
                </a:ext>
                <a:ext uri="{FF2B5EF4-FFF2-40B4-BE49-F238E27FC236}">
                  <a16:creationId xmlns:a16="http://schemas.microsoft.com/office/drawing/2014/main" id="{00000000-0008-0000-0100-00006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89191" name="Check Box 103" hidden="1">
              <a:extLst>
                <a:ext uri="{63B3BB69-23CF-44E3-9099-C40C66FF867C}">
                  <a14:compatExt spid="_x0000_s89191"/>
                </a:ext>
                <a:ext uri="{FF2B5EF4-FFF2-40B4-BE49-F238E27FC236}">
                  <a16:creationId xmlns:a16="http://schemas.microsoft.com/office/drawing/2014/main" id="{00000000-0008-0000-0100-00006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89192" name="Check Box 104" hidden="1">
              <a:extLst>
                <a:ext uri="{63B3BB69-23CF-44E3-9099-C40C66FF867C}">
                  <a14:compatExt spid="_x0000_s89192"/>
                </a:ext>
                <a:ext uri="{FF2B5EF4-FFF2-40B4-BE49-F238E27FC236}">
                  <a16:creationId xmlns:a16="http://schemas.microsoft.com/office/drawing/2014/main" id="{00000000-0008-0000-0100-00006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89193" name="Check Box 105" hidden="1">
              <a:extLst>
                <a:ext uri="{63B3BB69-23CF-44E3-9099-C40C66FF867C}">
                  <a14:compatExt spid="_x0000_s89193"/>
                </a:ext>
                <a:ext uri="{FF2B5EF4-FFF2-40B4-BE49-F238E27FC236}">
                  <a16:creationId xmlns:a16="http://schemas.microsoft.com/office/drawing/2014/main" id="{00000000-0008-0000-0100-00006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89194" name="Check Box 106" hidden="1">
              <a:extLst>
                <a:ext uri="{63B3BB69-23CF-44E3-9099-C40C66FF867C}">
                  <a14:compatExt spid="_x0000_s89194"/>
                </a:ext>
                <a:ext uri="{FF2B5EF4-FFF2-40B4-BE49-F238E27FC236}">
                  <a16:creationId xmlns:a16="http://schemas.microsoft.com/office/drawing/2014/main" id="{00000000-0008-0000-0100-00006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89195" name="Check Box 107" hidden="1">
              <a:extLst>
                <a:ext uri="{63B3BB69-23CF-44E3-9099-C40C66FF867C}">
                  <a14:compatExt spid="_x0000_s89195"/>
                </a:ext>
                <a:ext uri="{FF2B5EF4-FFF2-40B4-BE49-F238E27FC236}">
                  <a16:creationId xmlns:a16="http://schemas.microsoft.com/office/drawing/2014/main" id="{00000000-0008-0000-0100-00006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89196" name="Check Box 108" hidden="1">
              <a:extLst>
                <a:ext uri="{63B3BB69-23CF-44E3-9099-C40C66FF867C}">
                  <a14:compatExt spid="_x0000_s89196"/>
                </a:ext>
                <a:ext uri="{FF2B5EF4-FFF2-40B4-BE49-F238E27FC236}">
                  <a16:creationId xmlns:a16="http://schemas.microsoft.com/office/drawing/2014/main" id="{00000000-0008-0000-0100-00006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89197" name="Check Box 109" hidden="1">
              <a:extLst>
                <a:ext uri="{63B3BB69-23CF-44E3-9099-C40C66FF867C}">
                  <a14:compatExt spid="_x0000_s89197"/>
                </a:ext>
                <a:ext uri="{FF2B5EF4-FFF2-40B4-BE49-F238E27FC236}">
                  <a16:creationId xmlns:a16="http://schemas.microsoft.com/office/drawing/2014/main" id="{00000000-0008-0000-0100-00006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25</xdr:col>
          <xdr:colOff>0</xdr:colOff>
          <xdr:row>26</xdr:row>
          <xdr:rowOff>76200</xdr:rowOff>
        </xdr:to>
        <xdr:sp macro="" textlink="">
          <xdr:nvSpPr>
            <xdr:cNvPr id="90026" name="Check Box 938" descr="Staff Registration" hidden="1">
              <a:extLst>
                <a:ext uri="{63B3BB69-23CF-44E3-9099-C40C66FF867C}">
                  <a14:compatExt spid="_x0000_s90026"/>
                </a:ext>
                <a:ext uri="{FF2B5EF4-FFF2-40B4-BE49-F238E27FC236}">
                  <a16:creationId xmlns:a16="http://schemas.microsoft.com/office/drawing/2014/main" id="{00000000-0008-0000-0100-0000AA5F01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A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A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A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2369" name="Check Box 1" hidden="1">
              <a:extLst>
                <a:ext uri="{63B3BB69-23CF-44E3-9099-C40C66FF867C}">
                  <a14:compatExt spid="_x0000_s442369"/>
                </a:ext>
                <a:ext uri="{FF2B5EF4-FFF2-40B4-BE49-F238E27FC236}">
                  <a16:creationId xmlns:a16="http://schemas.microsoft.com/office/drawing/2014/main" id="{00000000-0008-0000-0A00-000001C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2370" name="Check Box 2" hidden="1">
              <a:extLst>
                <a:ext uri="{63B3BB69-23CF-44E3-9099-C40C66FF867C}">
                  <a14:compatExt spid="_x0000_s442370"/>
                </a:ext>
                <a:ext uri="{FF2B5EF4-FFF2-40B4-BE49-F238E27FC236}">
                  <a16:creationId xmlns:a16="http://schemas.microsoft.com/office/drawing/2014/main" id="{00000000-0008-0000-0A00-00000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2371" name="Check Box 3" hidden="1">
              <a:extLst>
                <a:ext uri="{63B3BB69-23CF-44E3-9099-C40C66FF867C}">
                  <a14:compatExt spid="_x0000_s442371"/>
                </a:ext>
                <a:ext uri="{FF2B5EF4-FFF2-40B4-BE49-F238E27FC236}">
                  <a16:creationId xmlns:a16="http://schemas.microsoft.com/office/drawing/2014/main" id="{00000000-0008-0000-0A00-00000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2372" name="Check Box 4" hidden="1">
              <a:extLst>
                <a:ext uri="{63B3BB69-23CF-44E3-9099-C40C66FF867C}">
                  <a14:compatExt spid="_x0000_s442372"/>
                </a:ext>
                <a:ext uri="{FF2B5EF4-FFF2-40B4-BE49-F238E27FC236}">
                  <a16:creationId xmlns:a16="http://schemas.microsoft.com/office/drawing/2014/main" id="{00000000-0008-0000-0A00-00000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2373" name="Check Box 5" hidden="1">
              <a:extLst>
                <a:ext uri="{63B3BB69-23CF-44E3-9099-C40C66FF867C}">
                  <a14:compatExt spid="_x0000_s442373"/>
                </a:ext>
                <a:ext uri="{FF2B5EF4-FFF2-40B4-BE49-F238E27FC236}">
                  <a16:creationId xmlns:a16="http://schemas.microsoft.com/office/drawing/2014/main" id="{00000000-0008-0000-0A00-00000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2374" name="Check Box 6" hidden="1">
              <a:extLst>
                <a:ext uri="{63B3BB69-23CF-44E3-9099-C40C66FF867C}">
                  <a14:compatExt spid="_x0000_s442374"/>
                </a:ext>
                <a:ext uri="{FF2B5EF4-FFF2-40B4-BE49-F238E27FC236}">
                  <a16:creationId xmlns:a16="http://schemas.microsoft.com/office/drawing/2014/main" id="{00000000-0008-0000-0A00-00000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2375" name="Check Box 7" hidden="1">
              <a:extLst>
                <a:ext uri="{63B3BB69-23CF-44E3-9099-C40C66FF867C}">
                  <a14:compatExt spid="_x0000_s442375"/>
                </a:ext>
                <a:ext uri="{FF2B5EF4-FFF2-40B4-BE49-F238E27FC236}">
                  <a16:creationId xmlns:a16="http://schemas.microsoft.com/office/drawing/2014/main" id="{00000000-0008-0000-0A00-000007C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2376" name="Spinner 8" hidden="1">
              <a:extLst>
                <a:ext uri="{63B3BB69-23CF-44E3-9099-C40C66FF867C}">
                  <a14:compatExt spid="_x0000_s442376"/>
                </a:ext>
                <a:ext uri="{FF2B5EF4-FFF2-40B4-BE49-F238E27FC236}">
                  <a16:creationId xmlns:a16="http://schemas.microsoft.com/office/drawing/2014/main" id="{00000000-0008-0000-0A00-000008C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2377" name="Check Box 9" hidden="1">
              <a:extLst>
                <a:ext uri="{63B3BB69-23CF-44E3-9099-C40C66FF867C}">
                  <a14:compatExt spid="_x0000_s442377"/>
                </a:ext>
                <a:ext uri="{FF2B5EF4-FFF2-40B4-BE49-F238E27FC236}">
                  <a16:creationId xmlns:a16="http://schemas.microsoft.com/office/drawing/2014/main" id="{00000000-0008-0000-0A00-00000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2378" name="Check Box 10" hidden="1">
              <a:extLst>
                <a:ext uri="{63B3BB69-23CF-44E3-9099-C40C66FF867C}">
                  <a14:compatExt spid="_x0000_s442378"/>
                </a:ext>
                <a:ext uri="{FF2B5EF4-FFF2-40B4-BE49-F238E27FC236}">
                  <a16:creationId xmlns:a16="http://schemas.microsoft.com/office/drawing/2014/main" id="{00000000-0008-0000-0A00-00000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2379" name="Check Box 11" hidden="1">
              <a:extLst>
                <a:ext uri="{63B3BB69-23CF-44E3-9099-C40C66FF867C}">
                  <a14:compatExt spid="_x0000_s442379"/>
                </a:ext>
                <a:ext uri="{FF2B5EF4-FFF2-40B4-BE49-F238E27FC236}">
                  <a16:creationId xmlns:a16="http://schemas.microsoft.com/office/drawing/2014/main" id="{00000000-0008-0000-0A00-00000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2380" name="Check Box 12" hidden="1">
              <a:extLst>
                <a:ext uri="{63B3BB69-23CF-44E3-9099-C40C66FF867C}">
                  <a14:compatExt spid="_x0000_s442380"/>
                </a:ext>
                <a:ext uri="{FF2B5EF4-FFF2-40B4-BE49-F238E27FC236}">
                  <a16:creationId xmlns:a16="http://schemas.microsoft.com/office/drawing/2014/main" id="{00000000-0008-0000-0A00-00000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2381" name="Check Box 13" hidden="1">
              <a:extLst>
                <a:ext uri="{63B3BB69-23CF-44E3-9099-C40C66FF867C}">
                  <a14:compatExt spid="_x0000_s442381"/>
                </a:ext>
                <a:ext uri="{FF2B5EF4-FFF2-40B4-BE49-F238E27FC236}">
                  <a16:creationId xmlns:a16="http://schemas.microsoft.com/office/drawing/2014/main" id="{00000000-0008-0000-0A00-00000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2382" name="Check Box 14" hidden="1">
              <a:extLst>
                <a:ext uri="{63B3BB69-23CF-44E3-9099-C40C66FF867C}">
                  <a14:compatExt spid="_x0000_s442382"/>
                </a:ext>
                <a:ext uri="{FF2B5EF4-FFF2-40B4-BE49-F238E27FC236}">
                  <a16:creationId xmlns:a16="http://schemas.microsoft.com/office/drawing/2014/main" id="{00000000-0008-0000-0A00-00000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2383" name="Check Box 15" hidden="1">
              <a:extLst>
                <a:ext uri="{63B3BB69-23CF-44E3-9099-C40C66FF867C}">
                  <a14:compatExt spid="_x0000_s442383"/>
                </a:ext>
                <a:ext uri="{FF2B5EF4-FFF2-40B4-BE49-F238E27FC236}">
                  <a16:creationId xmlns:a16="http://schemas.microsoft.com/office/drawing/2014/main" id="{00000000-0008-0000-0A00-00000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2384" name="Check Box 16" hidden="1">
              <a:extLst>
                <a:ext uri="{63B3BB69-23CF-44E3-9099-C40C66FF867C}">
                  <a14:compatExt spid="_x0000_s442384"/>
                </a:ext>
                <a:ext uri="{FF2B5EF4-FFF2-40B4-BE49-F238E27FC236}">
                  <a16:creationId xmlns:a16="http://schemas.microsoft.com/office/drawing/2014/main" id="{00000000-0008-0000-0A00-00001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2385" name="Check Box 17" hidden="1">
              <a:extLst>
                <a:ext uri="{63B3BB69-23CF-44E3-9099-C40C66FF867C}">
                  <a14:compatExt spid="_x0000_s442385"/>
                </a:ext>
                <a:ext uri="{FF2B5EF4-FFF2-40B4-BE49-F238E27FC236}">
                  <a16:creationId xmlns:a16="http://schemas.microsoft.com/office/drawing/2014/main" id="{00000000-0008-0000-0A00-00001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2386" name="Check Box 18" hidden="1">
              <a:extLst>
                <a:ext uri="{63B3BB69-23CF-44E3-9099-C40C66FF867C}">
                  <a14:compatExt spid="_x0000_s442386"/>
                </a:ext>
                <a:ext uri="{FF2B5EF4-FFF2-40B4-BE49-F238E27FC236}">
                  <a16:creationId xmlns:a16="http://schemas.microsoft.com/office/drawing/2014/main" id="{00000000-0008-0000-0A00-00001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2387" name="Check Box 19" hidden="1">
              <a:extLst>
                <a:ext uri="{63B3BB69-23CF-44E3-9099-C40C66FF867C}">
                  <a14:compatExt spid="_x0000_s442387"/>
                </a:ext>
                <a:ext uri="{FF2B5EF4-FFF2-40B4-BE49-F238E27FC236}">
                  <a16:creationId xmlns:a16="http://schemas.microsoft.com/office/drawing/2014/main" id="{00000000-0008-0000-0A00-00001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2388" name="Check Box 20" hidden="1">
              <a:extLst>
                <a:ext uri="{63B3BB69-23CF-44E3-9099-C40C66FF867C}">
                  <a14:compatExt spid="_x0000_s442388"/>
                </a:ext>
                <a:ext uri="{FF2B5EF4-FFF2-40B4-BE49-F238E27FC236}">
                  <a16:creationId xmlns:a16="http://schemas.microsoft.com/office/drawing/2014/main" id="{00000000-0008-0000-0A00-00001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2389" name="Check Box 21" hidden="1">
              <a:extLst>
                <a:ext uri="{63B3BB69-23CF-44E3-9099-C40C66FF867C}">
                  <a14:compatExt spid="_x0000_s442389"/>
                </a:ext>
                <a:ext uri="{FF2B5EF4-FFF2-40B4-BE49-F238E27FC236}">
                  <a16:creationId xmlns:a16="http://schemas.microsoft.com/office/drawing/2014/main" id="{00000000-0008-0000-0A00-00001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2390" name="Check Box 22" hidden="1">
              <a:extLst>
                <a:ext uri="{63B3BB69-23CF-44E3-9099-C40C66FF867C}">
                  <a14:compatExt spid="_x0000_s442390"/>
                </a:ext>
                <a:ext uri="{FF2B5EF4-FFF2-40B4-BE49-F238E27FC236}">
                  <a16:creationId xmlns:a16="http://schemas.microsoft.com/office/drawing/2014/main" id="{00000000-0008-0000-0A00-00001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2391" name="Check Box 23" hidden="1">
              <a:extLst>
                <a:ext uri="{63B3BB69-23CF-44E3-9099-C40C66FF867C}">
                  <a14:compatExt spid="_x0000_s442391"/>
                </a:ext>
                <a:ext uri="{FF2B5EF4-FFF2-40B4-BE49-F238E27FC236}">
                  <a16:creationId xmlns:a16="http://schemas.microsoft.com/office/drawing/2014/main" id="{00000000-0008-0000-0A00-00001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2392" name="Check Box 24" hidden="1">
              <a:extLst>
                <a:ext uri="{63B3BB69-23CF-44E3-9099-C40C66FF867C}">
                  <a14:compatExt spid="_x0000_s442392"/>
                </a:ext>
                <a:ext uri="{FF2B5EF4-FFF2-40B4-BE49-F238E27FC236}">
                  <a16:creationId xmlns:a16="http://schemas.microsoft.com/office/drawing/2014/main" id="{00000000-0008-0000-0A00-00001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2393" name="Check Box 25" hidden="1">
              <a:extLst>
                <a:ext uri="{63B3BB69-23CF-44E3-9099-C40C66FF867C}">
                  <a14:compatExt spid="_x0000_s442393"/>
                </a:ext>
                <a:ext uri="{FF2B5EF4-FFF2-40B4-BE49-F238E27FC236}">
                  <a16:creationId xmlns:a16="http://schemas.microsoft.com/office/drawing/2014/main" id="{00000000-0008-0000-0A00-00001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2394" name="Check Box 26" hidden="1">
              <a:extLst>
                <a:ext uri="{63B3BB69-23CF-44E3-9099-C40C66FF867C}">
                  <a14:compatExt spid="_x0000_s442394"/>
                </a:ext>
                <a:ext uri="{FF2B5EF4-FFF2-40B4-BE49-F238E27FC236}">
                  <a16:creationId xmlns:a16="http://schemas.microsoft.com/office/drawing/2014/main" id="{00000000-0008-0000-0A00-00001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2395" name="Check Box 27" hidden="1">
              <a:extLst>
                <a:ext uri="{63B3BB69-23CF-44E3-9099-C40C66FF867C}">
                  <a14:compatExt spid="_x0000_s442395"/>
                </a:ext>
                <a:ext uri="{FF2B5EF4-FFF2-40B4-BE49-F238E27FC236}">
                  <a16:creationId xmlns:a16="http://schemas.microsoft.com/office/drawing/2014/main" id="{00000000-0008-0000-0A00-00001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2396" name="Check Box 28" hidden="1">
              <a:extLst>
                <a:ext uri="{63B3BB69-23CF-44E3-9099-C40C66FF867C}">
                  <a14:compatExt spid="_x0000_s442396"/>
                </a:ext>
                <a:ext uri="{FF2B5EF4-FFF2-40B4-BE49-F238E27FC236}">
                  <a16:creationId xmlns:a16="http://schemas.microsoft.com/office/drawing/2014/main" id="{00000000-0008-0000-0A00-00001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2397" name="Check Box 29" hidden="1">
              <a:extLst>
                <a:ext uri="{63B3BB69-23CF-44E3-9099-C40C66FF867C}">
                  <a14:compatExt spid="_x0000_s442397"/>
                </a:ext>
                <a:ext uri="{FF2B5EF4-FFF2-40B4-BE49-F238E27FC236}">
                  <a16:creationId xmlns:a16="http://schemas.microsoft.com/office/drawing/2014/main" id="{00000000-0008-0000-0A00-00001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2398" name="Check Box 30" hidden="1">
              <a:extLst>
                <a:ext uri="{63B3BB69-23CF-44E3-9099-C40C66FF867C}">
                  <a14:compatExt spid="_x0000_s442398"/>
                </a:ext>
                <a:ext uri="{FF2B5EF4-FFF2-40B4-BE49-F238E27FC236}">
                  <a16:creationId xmlns:a16="http://schemas.microsoft.com/office/drawing/2014/main" id="{00000000-0008-0000-0A00-00001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2399" name="Check Box 31" hidden="1">
              <a:extLst>
                <a:ext uri="{63B3BB69-23CF-44E3-9099-C40C66FF867C}">
                  <a14:compatExt spid="_x0000_s442399"/>
                </a:ext>
                <a:ext uri="{FF2B5EF4-FFF2-40B4-BE49-F238E27FC236}">
                  <a16:creationId xmlns:a16="http://schemas.microsoft.com/office/drawing/2014/main" id="{00000000-0008-0000-0A00-00001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2400" name="Check Box 32" hidden="1">
              <a:extLst>
                <a:ext uri="{63B3BB69-23CF-44E3-9099-C40C66FF867C}">
                  <a14:compatExt spid="_x0000_s442400"/>
                </a:ext>
                <a:ext uri="{FF2B5EF4-FFF2-40B4-BE49-F238E27FC236}">
                  <a16:creationId xmlns:a16="http://schemas.microsoft.com/office/drawing/2014/main" id="{00000000-0008-0000-0A00-00002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2401" name="Check Box 33" hidden="1">
              <a:extLst>
                <a:ext uri="{63B3BB69-23CF-44E3-9099-C40C66FF867C}">
                  <a14:compatExt spid="_x0000_s442401"/>
                </a:ext>
                <a:ext uri="{FF2B5EF4-FFF2-40B4-BE49-F238E27FC236}">
                  <a16:creationId xmlns:a16="http://schemas.microsoft.com/office/drawing/2014/main" id="{00000000-0008-0000-0A00-00002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2402" name="Check Box 34" hidden="1">
              <a:extLst>
                <a:ext uri="{63B3BB69-23CF-44E3-9099-C40C66FF867C}">
                  <a14:compatExt spid="_x0000_s442402"/>
                </a:ext>
                <a:ext uri="{FF2B5EF4-FFF2-40B4-BE49-F238E27FC236}">
                  <a16:creationId xmlns:a16="http://schemas.microsoft.com/office/drawing/2014/main" id="{00000000-0008-0000-0A00-00002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2403" name="Check Box 35" hidden="1">
              <a:extLst>
                <a:ext uri="{63B3BB69-23CF-44E3-9099-C40C66FF867C}">
                  <a14:compatExt spid="_x0000_s442403"/>
                </a:ext>
                <a:ext uri="{FF2B5EF4-FFF2-40B4-BE49-F238E27FC236}">
                  <a16:creationId xmlns:a16="http://schemas.microsoft.com/office/drawing/2014/main" id="{00000000-0008-0000-0A00-00002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2404" name="Check Box 36" hidden="1">
              <a:extLst>
                <a:ext uri="{63B3BB69-23CF-44E3-9099-C40C66FF867C}">
                  <a14:compatExt spid="_x0000_s442404"/>
                </a:ext>
                <a:ext uri="{FF2B5EF4-FFF2-40B4-BE49-F238E27FC236}">
                  <a16:creationId xmlns:a16="http://schemas.microsoft.com/office/drawing/2014/main" id="{00000000-0008-0000-0A00-00002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2405" name="Check Box 37" hidden="1">
              <a:extLst>
                <a:ext uri="{63B3BB69-23CF-44E3-9099-C40C66FF867C}">
                  <a14:compatExt spid="_x0000_s442405"/>
                </a:ext>
                <a:ext uri="{FF2B5EF4-FFF2-40B4-BE49-F238E27FC236}">
                  <a16:creationId xmlns:a16="http://schemas.microsoft.com/office/drawing/2014/main" id="{00000000-0008-0000-0A00-00002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2406" name="Check Box 38" hidden="1">
              <a:extLst>
                <a:ext uri="{63B3BB69-23CF-44E3-9099-C40C66FF867C}">
                  <a14:compatExt spid="_x0000_s442406"/>
                </a:ext>
                <a:ext uri="{FF2B5EF4-FFF2-40B4-BE49-F238E27FC236}">
                  <a16:creationId xmlns:a16="http://schemas.microsoft.com/office/drawing/2014/main" id="{00000000-0008-0000-0A00-00002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2407" name="Check Box 39" hidden="1">
              <a:extLst>
                <a:ext uri="{63B3BB69-23CF-44E3-9099-C40C66FF867C}">
                  <a14:compatExt spid="_x0000_s442407"/>
                </a:ext>
                <a:ext uri="{FF2B5EF4-FFF2-40B4-BE49-F238E27FC236}">
                  <a16:creationId xmlns:a16="http://schemas.microsoft.com/office/drawing/2014/main" id="{00000000-0008-0000-0A00-00002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2408" name="Check Box 40" hidden="1">
              <a:extLst>
                <a:ext uri="{63B3BB69-23CF-44E3-9099-C40C66FF867C}">
                  <a14:compatExt spid="_x0000_s442408"/>
                </a:ext>
                <a:ext uri="{FF2B5EF4-FFF2-40B4-BE49-F238E27FC236}">
                  <a16:creationId xmlns:a16="http://schemas.microsoft.com/office/drawing/2014/main" id="{00000000-0008-0000-0A00-00002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2409" name="Check Box 41" hidden="1">
              <a:extLst>
                <a:ext uri="{63B3BB69-23CF-44E3-9099-C40C66FF867C}">
                  <a14:compatExt spid="_x0000_s442409"/>
                </a:ext>
                <a:ext uri="{FF2B5EF4-FFF2-40B4-BE49-F238E27FC236}">
                  <a16:creationId xmlns:a16="http://schemas.microsoft.com/office/drawing/2014/main" id="{00000000-0008-0000-0A00-00002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2410" name="Check Box 42" hidden="1">
              <a:extLst>
                <a:ext uri="{63B3BB69-23CF-44E3-9099-C40C66FF867C}">
                  <a14:compatExt spid="_x0000_s442410"/>
                </a:ext>
                <a:ext uri="{FF2B5EF4-FFF2-40B4-BE49-F238E27FC236}">
                  <a16:creationId xmlns:a16="http://schemas.microsoft.com/office/drawing/2014/main" id="{00000000-0008-0000-0A00-00002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2411" name="Check Box 43" hidden="1">
              <a:extLst>
                <a:ext uri="{63B3BB69-23CF-44E3-9099-C40C66FF867C}">
                  <a14:compatExt spid="_x0000_s442411"/>
                </a:ext>
                <a:ext uri="{FF2B5EF4-FFF2-40B4-BE49-F238E27FC236}">
                  <a16:creationId xmlns:a16="http://schemas.microsoft.com/office/drawing/2014/main" id="{00000000-0008-0000-0A00-00002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2412" name="Check Box 44" hidden="1">
              <a:extLst>
                <a:ext uri="{63B3BB69-23CF-44E3-9099-C40C66FF867C}">
                  <a14:compatExt spid="_x0000_s442412"/>
                </a:ext>
                <a:ext uri="{FF2B5EF4-FFF2-40B4-BE49-F238E27FC236}">
                  <a16:creationId xmlns:a16="http://schemas.microsoft.com/office/drawing/2014/main" id="{00000000-0008-0000-0A00-00002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2413" name="Check Box 45" hidden="1">
              <a:extLst>
                <a:ext uri="{63B3BB69-23CF-44E3-9099-C40C66FF867C}">
                  <a14:compatExt spid="_x0000_s442413"/>
                </a:ext>
                <a:ext uri="{FF2B5EF4-FFF2-40B4-BE49-F238E27FC236}">
                  <a16:creationId xmlns:a16="http://schemas.microsoft.com/office/drawing/2014/main" id="{00000000-0008-0000-0A00-00002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2414" name="Check Box 46" hidden="1">
              <a:extLst>
                <a:ext uri="{63B3BB69-23CF-44E3-9099-C40C66FF867C}">
                  <a14:compatExt spid="_x0000_s442414"/>
                </a:ext>
                <a:ext uri="{FF2B5EF4-FFF2-40B4-BE49-F238E27FC236}">
                  <a16:creationId xmlns:a16="http://schemas.microsoft.com/office/drawing/2014/main" id="{00000000-0008-0000-0A00-00002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2415" name="Check Box 47" hidden="1">
              <a:extLst>
                <a:ext uri="{63B3BB69-23CF-44E3-9099-C40C66FF867C}">
                  <a14:compatExt spid="_x0000_s442415"/>
                </a:ext>
                <a:ext uri="{FF2B5EF4-FFF2-40B4-BE49-F238E27FC236}">
                  <a16:creationId xmlns:a16="http://schemas.microsoft.com/office/drawing/2014/main" id="{00000000-0008-0000-0A00-00002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2416" name="Check Box 48" hidden="1">
              <a:extLst>
                <a:ext uri="{63B3BB69-23CF-44E3-9099-C40C66FF867C}">
                  <a14:compatExt spid="_x0000_s442416"/>
                </a:ext>
                <a:ext uri="{FF2B5EF4-FFF2-40B4-BE49-F238E27FC236}">
                  <a16:creationId xmlns:a16="http://schemas.microsoft.com/office/drawing/2014/main" id="{00000000-0008-0000-0A00-00003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2417" name="Check Box 49" hidden="1">
              <a:extLst>
                <a:ext uri="{63B3BB69-23CF-44E3-9099-C40C66FF867C}">
                  <a14:compatExt spid="_x0000_s442417"/>
                </a:ext>
                <a:ext uri="{FF2B5EF4-FFF2-40B4-BE49-F238E27FC236}">
                  <a16:creationId xmlns:a16="http://schemas.microsoft.com/office/drawing/2014/main" id="{00000000-0008-0000-0A00-00003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2418" name="Check Box 50" hidden="1">
              <a:extLst>
                <a:ext uri="{63B3BB69-23CF-44E3-9099-C40C66FF867C}">
                  <a14:compatExt spid="_x0000_s442418"/>
                </a:ext>
                <a:ext uri="{FF2B5EF4-FFF2-40B4-BE49-F238E27FC236}">
                  <a16:creationId xmlns:a16="http://schemas.microsoft.com/office/drawing/2014/main" id="{00000000-0008-0000-0A00-00003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2419" name="Check Box 51" hidden="1">
              <a:extLst>
                <a:ext uri="{63B3BB69-23CF-44E3-9099-C40C66FF867C}">
                  <a14:compatExt spid="_x0000_s442419"/>
                </a:ext>
                <a:ext uri="{FF2B5EF4-FFF2-40B4-BE49-F238E27FC236}">
                  <a16:creationId xmlns:a16="http://schemas.microsoft.com/office/drawing/2014/main" id="{00000000-0008-0000-0A00-00003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2420" name="Check Box 52" hidden="1">
              <a:extLst>
                <a:ext uri="{63B3BB69-23CF-44E3-9099-C40C66FF867C}">
                  <a14:compatExt spid="_x0000_s442420"/>
                </a:ext>
                <a:ext uri="{FF2B5EF4-FFF2-40B4-BE49-F238E27FC236}">
                  <a16:creationId xmlns:a16="http://schemas.microsoft.com/office/drawing/2014/main" id="{00000000-0008-0000-0A00-00003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2421" name="Check Box 53" hidden="1">
              <a:extLst>
                <a:ext uri="{63B3BB69-23CF-44E3-9099-C40C66FF867C}">
                  <a14:compatExt spid="_x0000_s442421"/>
                </a:ext>
                <a:ext uri="{FF2B5EF4-FFF2-40B4-BE49-F238E27FC236}">
                  <a16:creationId xmlns:a16="http://schemas.microsoft.com/office/drawing/2014/main" id="{00000000-0008-0000-0A00-00003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2422" name="Check Box 54" hidden="1">
              <a:extLst>
                <a:ext uri="{63B3BB69-23CF-44E3-9099-C40C66FF867C}">
                  <a14:compatExt spid="_x0000_s442422"/>
                </a:ext>
                <a:ext uri="{FF2B5EF4-FFF2-40B4-BE49-F238E27FC236}">
                  <a16:creationId xmlns:a16="http://schemas.microsoft.com/office/drawing/2014/main" id="{00000000-0008-0000-0A00-00003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2423" name="Check Box 55" hidden="1">
              <a:extLst>
                <a:ext uri="{63B3BB69-23CF-44E3-9099-C40C66FF867C}">
                  <a14:compatExt spid="_x0000_s442423"/>
                </a:ext>
                <a:ext uri="{FF2B5EF4-FFF2-40B4-BE49-F238E27FC236}">
                  <a16:creationId xmlns:a16="http://schemas.microsoft.com/office/drawing/2014/main" id="{00000000-0008-0000-0A00-00003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2424" name="Check Box 56" hidden="1">
              <a:extLst>
                <a:ext uri="{63B3BB69-23CF-44E3-9099-C40C66FF867C}">
                  <a14:compatExt spid="_x0000_s442424"/>
                </a:ext>
                <a:ext uri="{FF2B5EF4-FFF2-40B4-BE49-F238E27FC236}">
                  <a16:creationId xmlns:a16="http://schemas.microsoft.com/office/drawing/2014/main" id="{00000000-0008-0000-0A00-00003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2425" name="Check Box 57" hidden="1">
              <a:extLst>
                <a:ext uri="{63B3BB69-23CF-44E3-9099-C40C66FF867C}">
                  <a14:compatExt spid="_x0000_s442425"/>
                </a:ext>
                <a:ext uri="{FF2B5EF4-FFF2-40B4-BE49-F238E27FC236}">
                  <a16:creationId xmlns:a16="http://schemas.microsoft.com/office/drawing/2014/main" id="{00000000-0008-0000-0A00-00003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2426" name="Check Box 58" hidden="1">
              <a:extLst>
                <a:ext uri="{63B3BB69-23CF-44E3-9099-C40C66FF867C}">
                  <a14:compatExt spid="_x0000_s442426"/>
                </a:ext>
                <a:ext uri="{FF2B5EF4-FFF2-40B4-BE49-F238E27FC236}">
                  <a16:creationId xmlns:a16="http://schemas.microsoft.com/office/drawing/2014/main" id="{00000000-0008-0000-0A00-00003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2427" name="Check Box 59" hidden="1">
              <a:extLst>
                <a:ext uri="{63B3BB69-23CF-44E3-9099-C40C66FF867C}">
                  <a14:compatExt spid="_x0000_s442427"/>
                </a:ext>
                <a:ext uri="{FF2B5EF4-FFF2-40B4-BE49-F238E27FC236}">
                  <a16:creationId xmlns:a16="http://schemas.microsoft.com/office/drawing/2014/main" id="{00000000-0008-0000-0A00-00003BC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2428" name="Spinner 60" hidden="1">
              <a:extLst>
                <a:ext uri="{63B3BB69-23CF-44E3-9099-C40C66FF867C}">
                  <a14:compatExt spid="_x0000_s442428"/>
                </a:ext>
                <a:ext uri="{FF2B5EF4-FFF2-40B4-BE49-F238E27FC236}">
                  <a16:creationId xmlns:a16="http://schemas.microsoft.com/office/drawing/2014/main" id="{00000000-0008-0000-0A00-00003CC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2429" name="Check Box 61" hidden="1">
              <a:extLst>
                <a:ext uri="{63B3BB69-23CF-44E3-9099-C40C66FF867C}">
                  <a14:compatExt spid="_x0000_s442429"/>
                </a:ext>
                <a:ext uri="{FF2B5EF4-FFF2-40B4-BE49-F238E27FC236}">
                  <a16:creationId xmlns:a16="http://schemas.microsoft.com/office/drawing/2014/main" id="{00000000-0008-0000-0A00-00003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2430" name="Check Box 62" hidden="1">
              <a:extLst>
                <a:ext uri="{63B3BB69-23CF-44E3-9099-C40C66FF867C}">
                  <a14:compatExt spid="_x0000_s442430"/>
                </a:ext>
                <a:ext uri="{FF2B5EF4-FFF2-40B4-BE49-F238E27FC236}">
                  <a16:creationId xmlns:a16="http://schemas.microsoft.com/office/drawing/2014/main" id="{00000000-0008-0000-0A00-00003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2431" name="Check Box 63" hidden="1">
              <a:extLst>
                <a:ext uri="{63B3BB69-23CF-44E3-9099-C40C66FF867C}">
                  <a14:compatExt spid="_x0000_s442431"/>
                </a:ext>
                <a:ext uri="{FF2B5EF4-FFF2-40B4-BE49-F238E27FC236}">
                  <a16:creationId xmlns:a16="http://schemas.microsoft.com/office/drawing/2014/main" id="{00000000-0008-0000-0A00-00003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2432" name="Check Box 64" hidden="1">
              <a:extLst>
                <a:ext uri="{63B3BB69-23CF-44E3-9099-C40C66FF867C}">
                  <a14:compatExt spid="_x0000_s442432"/>
                </a:ext>
                <a:ext uri="{FF2B5EF4-FFF2-40B4-BE49-F238E27FC236}">
                  <a16:creationId xmlns:a16="http://schemas.microsoft.com/office/drawing/2014/main" id="{00000000-0008-0000-0A00-00004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2433" name="Check Box 65" hidden="1">
              <a:extLst>
                <a:ext uri="{63B3BB69-23CF-44E3-9099-C40C66FF867C}">
                  <a14:compatExt spid="_x0000_s442433"/>
                </a:ext>
                <a:ext uri="{FF2B5EF4-FFF2-40B4-BE49-F238E27FC236}">
                  <a16:creationId xmlns:a16="http://schemas.microsoft.com/office/drawing/2014/main" id="{00000000-0008-0000-0A00-00004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2434" name="Check Box 66" hidden="1">
              <a:extLst>
                <a:ext uri="{63B3BB69-23CF-44E3-9099-C40C66FF867C}">
                  <a14:compatExt spid="_x0000_s442434"/>
                </a:ext>
                <a:ext uri="{FF2B5EF4-FFF2-40B4-BE49-F238E27FC236}">
                  <a16:creationId xmlns:a16="http://schemas.microsoft.com/office/drawing/2014/main" id="{00000000-0008-0000-0A00-00004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2435" name="Check Box 67" hidden="1">
              <a:extLst>
                <a:ext uri="{63B3BB69-23CF-44E3-9099-C40C66FF867C}">
                  <a14:compatExt spid="_x0000_s442435"/>
                </a:ext>
                <a:ext uri="{FF2B5EF4-FFF2-40B4-BE49-F238E27FC236}">
                  <a16:creationId xmlns:a16="http://schemas.microsoft.com/office/drawing/2014/main" id="{00000000-0008-0000-0A00-00004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2436" name="Check Box 68" hidden="1">
              <a:extLst>
                <a:ext uri="{63B3BB69-23CF-44E3-9099-C40C66FF867C}">
                  <a14:compatExt spid="_x0000_s442436"/>
                </a:ext>
                <a:ext uri="{FF2B5EF4-FFF2-40B4-BE49-F238E27FC236}">
                  <a16:creationId xmlns:a16="http://schemas.microsoft.com/office/drawing/2014/main" id="{00000000-0008-0000-0A00-00004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2437" name="Check Box 69" hidden="1">
              <a:extLst>
                <a:ext uri="{63B3BB69-23CF-44E3-9099-C40C66FF867C}">
                  <a14:compatExt spid="_x0000_s442437"/>
                </a:ext>
                <a:ext uri="{FF2B5EF4-FFF2-40B4-BE49-F238E27FC236}">
                  <a16:creationId xmlns:a16="http://schemas.microsoft.com/office/drawing/2014/main" id="{00000000-0008-0000-0A00-00004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2438" name="Check Box 70" hidden="1">
              <a:extLst>
                <a:ext uri="{63B3BB69-23CF-44E3-9099-C40C66FF867C}">
                  <a14:compatExt spid="_x0000_s442438"/>
                </a:ext>
                <a:ext uri="{FF2B5EF4-FFF2-40B4-BE49-F238E27FC236}">
                  <a16:creationId xmlns:a16="http://schemas.microsoft.com/office/drawing/2014/main" id="{00000000-0008-0000-0A00-00004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2439" name="Check Box 71" hidden="1">
              <a:extLst>
                <a:ext uri="{63B3BB69-23CF-44E3-9099-C40C66FF867C}">
                  <a14:compatExt spid="_x0000_s442439"/>
                </a:ext>
                <a:ext uri="{FF2B5EF4-FFF2-40B4-BE49-F238E27FC236}">
                  <a16:creationId xmlns:a16="http://schemas.microsoft.com/office/drawing/2014/main" id="{00000000-0008-0000-0A00-00004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2440" name="Check Box 72" hidden="1">
              <a:extLst>
                <a:ext uri="{63B3BB69-23CF-44E3-9099-C40C66FF867C}">
                  <a14:compatExt spid="_x0000_s442440"/>
                </a:ext>
                <a:ext uri="{FF2B5EF4-FFF2-40B4-BE49-F238E27FC236}">
                  <a16:creationId xmlns:a16="http://schemas.microsoft.com/office/drawing/2014/main" id="{00000000-0008-0000-0A00-00004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2441" name="Check Box 73" hidden="1">
              <a:extLst>
                <a:ext uri="{63B3BB69-23CF-44E3-9099-C40C66FF867C}">
                  <a14:compatExt spid="_x0000_s442441"/>
                </a:ext>
                <a:ext uri="{FF2B5EF4-FFF2-40B4-BE49-F238E27FC236}">
                  <a16:creationId xmlns:a16="http://schemas.microsoft.com/office/drawing/2014/main" id="{00000000-0008-0000-0A00-00004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2442" name="Check Box 74" hidden="1">
              <a:extLst>
                <a:ext uri="{63B3BB69-23CF-44E3-9099-C40C66FF867C}">
                  <a14:compatExt spid="_x0000_s442442"/>
                </a:ext>
                <a:ext uri="{FF2B5EF4-FFF2-40B4-BE49-F238E27FC236}">
                  <a16:creationId xmlns:a16="http://schemas.microsoft.com/office/drawing/2014/main" id="{00000000-0008-0000-0A00-00004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2443" name="Check Box 75" hidden="1">
              <a:extLst>
                <a:ext uri="{63B3BB69-23CF-44E3-9099-C40C66FF867C}">
                  <a14:compatExt spid="_x0000_s442443"/>
                </a:ext>
                <a:ext uri="{FF2B5EF4-FFF2-40B4-BE49-F238E27FC236}">
                  <a16:creationId xmlns:a16="http://schemas.microsoft.com/office/drawing/2014/main" id="{00000000-0008-0000-0A00-00004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2444" name="Check Box 76" hidden="1">
              <a:extLst>
                <a:ext uri="{63B3BB69-23CF-44E3-9099-C40C66FF867C}">
                  <a14:compatExt spid="_x0000_s442444"/>
                </a:ext>
                <a:ext uri="{FF2B5EF4-FFF2-40B4-BE49-F238E27FC236}">
                  <a16:creationId xmlns:a16="http://schemas.microsoft.com/office/drawing/2014/main" id="{00000000-0008-0000-0A00-00004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2445" name="Check Box 77" hidden="1">
              <a:extLst>
                <a:ext uri="{63B3BB69-23CF-44E3-9099-C40C66FF867C}">
                  <a14:compatExt spid="_x0000_s442445"/>
                </a:ext>
                <a:ext uri="{FF2B5EF4-FFF2-40B4-BE49-F238E27FC236}">
                  <a16:creationId xmlns:a16="http://schemas.microsoft.com/office/drawing/2014/main" id="{00000000-0008-0000-0A00-00004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2446" name="Check Box 78" hidden="1">
              <a:extLst>
                <a:ext uri="{63B3BB69-23CF-44E3-9099-C40C66FF867C}">
                  <a14:compatExt spid="_x0000_s442446"/>
                </a:ext>
                <a:ext uri="{FF2B5EF4-FFF2-40B4-BE49-F238E27FC236}">
                  <a16:creationId xmlns:a16="http://schemas.microsoft.com/office/drawing/2014/main" id="{00000000-0008-0000-0A00-00004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2447" name="Check Box 79" hidden="1">
              <a:extLst>
                <a:ext uri="{63B3BB69-23CF-44E3-9099-C40C66FF867C}">
                  <a14:compatExt spid="_x0000_s442447"/>
                </a:ext>
                <a:ext uri="{FF2B5EF4-FFF2-40B4-BE49-F238E27FC236}">
                  <a16:creationId xmlns:a16="http://schemas.microsoft.com/office/drawing/2014/main" id="{00000000-0008-0000-0A00-00004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2448" name="Check Box 80" hidden="1">
              <a:extLst>
                <a:ext uri="{63B3BB69-23CF-44E3-9099-C40C66FF867C}">
                  <a14:compatExt spid="_x0000_s442448"/>
                </a:ext>
                <a:ext uri="{FF2B5EF4-FFF2-40B4-BE49-F238E27FC236}">
                  <a16:creationId xmlns:a16="http://schemas.microsoft.com/office/drawing/2014/main" id="{00000000-0008-0000-0A00-00005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2449" name="Check Box 81" hidden="1">
              <a:extLst>
                <a:ext uri="{63B3BB69-23CF-44E3-9099-C40C66FF867C}">
                  <a14:compatExt spid="_x0000_s442449"/>
                </a:ext>
                <a:ext uri="{FF2B5EF4-FFF2-40B4-BE49-F238E27FC236}">
                  <a16:creationId xmlns:a16="http://schemas.microsoft.com/office/drawing/2014/main" id="{00000000-0008-0000-0A00-00005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2450" name="Check Box 82" hidden="1">
              <a:extLst>
                <a:ext uri="{63B3BB69-23CF-44E3-9099-C40C66FF867C}">
                  <a14:compatExt spid="_x0000_s442450"/>
                </a:ext>
                <a:ext uri="{FF2B5EF4-FFF2-40B4-BE49-F238E27FC236}">
                  <a16:creationId xmlns:a16="http://schemas.microsoft.com/office/drawing/2014/main" id="{00000000-0008-0000-0A00-00005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2451" name="Check Box 83" hidden="1">
              <a:extLst>
                <a:ext uri="{63B3BB69-23CF-44E3-9099-C40C66FF867C}">
                  <a14:compatExt spid="_x0000_s442451"/>
                </a:ext>
                <a:ext uri="{FF2B5EF4-FFF2-40B4-BE49-F238E27FC236}">
                  <a16:creationId xmlns:a16="http://schemas.microsoft.com/office/drawing/2014/main" id="{00000000-0008-0000-0A00-00005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2452" name="Check Box 84" hidden="1">
              <a:extLst>
                <a:ext uri="{63B3BB69-23CF-44E3-9099-C40C66FF867C}">
                  <a14:compatExt spid="_x0000_s442452"/>
                </a:ext>
                <a:ext uri="{FF2B5EF4-FFF2-40B4-BE49-F238E27FC236}">
                  <a16:creationId xmlns:a16="http://schemas.microsoft.com/office/drawing/2014/main" id="{00000000-0008-0000-0A00-00005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2453" name="Check Box 85" hidden="1">
              <a:extLst>
                <a:ext uri="{63B3BB69-23CF-44E3-9099-C40C66FF867C}">
                  <a14:compatExt spid="_x0000_s442453"/>
                </a:ext>
                <a:ext uri="{FF2B5EF4-FFF2-40B4-BE49-F238E27FC236}">
                  <a16:creationId xmlns:a16="http://schemas.microsoft.com/office/drawing/2014/main" id="{00000000-0008-0000-0A00-00005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2454" name="Check Box 86" hidden="1">
              <a:extLst>
                <a:ext uri="{63B3BB69-23CF-44E3-9099-C40C66FF867C}">
                  <a14:compatExt spid="_x0000_s442454"/>
                </a:ext>
                <a:ext uri="{FF2B5EF4-FFF2-40B4-BE49-F238E27FC236}">
                  <a16:creationId xmlns:a16="http://schemas.microsoft.com/office/drawing/2014/main" id="{00000000-0008-0000-0A00-00005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2455" name="Check Box 87" hidden="1">
              <a:extLst>
                <a:ext uri="{63B3BB69-23CF-44E3-9099-C40C66FF867C}">
                  <a14:compatExt spid="_x0000_s442455"/>
                </a:ext>
                <a:ext uri="{FF2B5EF4-FFF2-40B4-BE49-F238E27FC236}">
                  <a16:creationId xmlns:a16="http://schemas.microsoft.com/office/drawing/2014/main" id="{00000000-0008-0000-0A00-00005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2456" name="Check Box 88" hidden="1">
              <a:extLst>
                <a:ext uri="{63B3BB69-23CF-44E3-9099-C40C66FF867C}">
                  <a14:compatExt spid="_x0000_s442456"/>
                </a:ext>
                <a:ext uri="{FF2B5EF4-FFF2-40B4-BE49-F238E27FC236}">
                  <a16:creationId xmlns:a16="http://schemas.microsoft.com/office/drawing/2014/main" id="{00000000-0008-0000-0A00-00005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2457" name="Check Box 89" hidden="1">
              <a:extLst>
                <a:ext uri="{63B3BB69-23CF-44E3-9099-C40C66FF867C}">
                  <a14:compatExt spid="_x0000_s442457"/>
                </a:ext>
                <a:ext uri="{FF2B5EF4-FFF2-40B4-BE49-F238E27FC236}">
                  <a16:creationId xmlns:a16="http://schemas.microsoft.com/office/drawing/2014/main" id="{00000000-0008-0000-0A00-00005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2458" name="Check Box 90" hidden="1">
              <a:extLst>
                <a:ext uri="{63B3BB69-23CF-44E3-9099-C40C66FF867C}">
                  <a14:compatExt spid="_x0000_s442458"/>
                </a:ext>
                <a:ext uri="{FF2B5EF4-FFF2-40B4-BE49-F238E27FC236}">
                  <a16:creationId xmlns:a16="http://schemas.microsoft.com/office/drawing/2014/main" id="{00000000-0008-0000-0A00-00005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2459" name="Check Box 91" hidden="1">
              <a:extLst>
                <a:ext uri="{63B3BB69-23CF-44E3-9099-C40C66FF867C}">
                  <a14:compatExt spid="_x0000_s442459"/>
                </a:ext>
                <a:ext uri="{FF2B5EF4-FFF2-40B4-BE49-F238E27FC236}">
                  <a16:creationId xmlns:a16="http://schemas.microsoft.com/office/drawing/2014/main" id="{00000000-0008-0000-0A00-00005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2460" name="Check Box 92" hidden="1">
              <a:extLst>
                <a:ext uri="{63B3BB69-23CF-44E3-9099-C40C66FF867C}">
                  <a14:compatExt spid="_x0000_s442460"/>
                </a:ext>
                <a:ext uri="{FF2B5EF4-FFF2-40B4-BE49-F238E27FC236}">
                  <a16:creationId xmlns:a16="http://schemas.microsoft.com/office/drawing/2014/main" id="{00000000-0008-0000-0A00-00005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2461" name="Check Box 93" hidden="1">
              <a:extLst>
                <a:ext uri="{63B3BB69-23CF-44E3-9099-C40C66FF867C}">
                  <a14:compatExt spid="_x0000_s442461"/>
                </a:ext>
                <a:ext uri="{FF2B5EF4-FFF2-40B4-BE49-F238E27FC236}">
                  <a16:creationId xmlns:a16="http://schemas.microsoft.com/office/drawing/2014/main" id="{00000000-0008-0000-0A00-00005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2462" name="Check Box 94" hidden="1">
              <a:extLst>
                <a:ext uri="{63B3BB69-23CF-44E3-9099-C40C66FF867C}">
                  <a14:compatExt spid="_x0000_s442462"/>
                </a:ext>
                <a:ext uri="{FF2B5EF4-FFF2-40B4-BE49-F238E27FC236}">
                  <a16:creationId xmlns:a16="http://schemas.microsoft.com/office/drawing/2014/main" id="{00000000-0008-0000-0A00-00005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2463" name="Check Box 95" hidden="1">
              <a:extLst>
                <a:ext uri="{63B3BB69-23CF-44E3-9099-C40C66FF867C}">
                  <a14:compatExt spid="_x0000_s442463"/>
                </a:ext>
                <a:ext uri="{FF2B5EF4-FFF2-40B4-BE49-F238E27FC236}">
                  <a16:creationId xmlns:a16="http://schemas.microsoft.com/office/drawing/2014/main" id="{00000000-0008-0000-0A00-00005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2464" name="Check Box 96" hidden="1">
              <a:extLst>
                <a:ext uri="{63B3BB69-23CF-44E3-9099-C40C66FF867C}">
                  <a14:compatExt spid="_x0000_s442464"/>
                </a:ext>
                <a:ext uri="{FF2B5EF4-FFF2-40B4-BE49-F238E27FC236}">
                  <a16:creationId xmlns:a16="http://schemas.microsoft.com/office/drawing/2014/main" id="{00000000-0008-0000-0A00-00006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2465" name="Check Box 97" hidden="1">
              <a:extLst>
                <a:ext uri="{63B3BB69-23CF-44E3-9099-C40C66FF867C}">
                  <a14:compatExt spid="_x0000_s442465"/>
                </a:ext>
                <a:ext uri="{FF2B5EF4-FFF2-40B4-BE49-F238E27FC236}">
                  <a16:creationId xmlns:a16="http://schemas.microsoft.com/office/drawing/2014/main" id="{00000000-0008-0000-0A00-00006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2466" name="Check Box 98" hidden="1">
              <a:extLst>
                <a:ext uri="{63B3BB69-23CF-44E3-9099-C40C66FF867C}">
                  <a14:compatExt spid="_x0000_s442466"/>
                </a:ext>
                <a:ext uri="{FF2B5EF4-FFF2-40B4-BE49-F238E27FC236}">
                  <a16:creationId xmlns:a16="http://schemas.microsoft.com/office/drawing/2014/main" id="{00000000-0008-0000-0A00-00006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2467" name="Check Box 99" hidden="1">
              <a:extLst>
                <a:ext uri="{63B3BB69-23CF-44E3-9099-C40C66FF867C}">
                  <a14:compatExt spid="_x0000_s442467"/>
                </a:ext>
                <a:ext uri="{FF2B5EF4-FFF2-40B4-BE49-F238E27FC236}">
                  <a16:creationId xmlns:a16="http://schemas.microsoft.com/office/drawing/2014/main" id="{00000000-0008-0000-0A00-00006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2468" name="Check Box 100" hidden="1">
              <a:extLst>
                <a:ext uri="{63B3BB69-23CF-44E3-9099-C40C66FF867C}">
                  <a14:compatExt spid="_x0000_s442468"/>
                </a:ext>
                <a:ext uri="{FF2B5EF4-FFF2-40B4-BE49-F238E27FC236}">
                  <a16:creationId xmlns:a16="http://schemas.microsoft.com/office/drawing/2014/main" id="{00000000-0008-0000-0A00-00006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2469" name="Check Box 101" hidden="1">
              <a:extLst>
                <a:ext uri="{63B3BB69-23CF-44E3-9099-C40C66FF867C}">
                  <a14:compatExt spid="_x0000_s442469"/>
                </a:ext>
                <a:ext uri="{FF2B5EF4-FFF2-40B4-BE49-F238E27FC236}">
                  <a16:creationId xmlns:a16="http://schemas.microsoft.com/office/drawing/2014/main" id="{00000000-0008-0000-0A00-00006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2470" name="Check Box 102" hidden="1">
              <a:extLst>
                <a:ext uri="{63B3BB69-23CF-44E3-9099-C40C66FF867C}">
                  <a14:compatExt spid="_x0000_s442470"/>
                </a:ext>
                <a:ext uri="{FF2B5EF4-FFF2-40B4-BE49-F238E27FC236}">
                  <a16:creationId xmlns:a16="http://schemas.microsoft.com/office/drawing/2014/main" id="{00000000-0008-0000-0A00-00006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2471" name="Check Box 103" hidden="1">
              <a:extLst>
                <a:ext uri="{63B3BB69-23CF-44E3-9099-C40C66FF867C}">
                  <a14:compatExt spid="_x0000_s442471"/>
                </a:ext>
                <a:ext uri="{FF2B5EF4-FFF2-40B4-BE49-F238E27FC236}">
                  <a16:creationId xmlns:a16="http://schemas.microsoft.com/office/drawing/2014/main" id="{00000000-0008-0000-0A00-00006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2472" name="Check Box 104" hidden="1">
              <a:extLst>
                <a:ext uri="{63B3BB69-23CF-44E3-9099-C40C66FF867C}">
                  <a14:compatExt spid="_x0000_s442472"/>
                </a:ext>
                <a:ext uri="{FF2B5EF4-FFF2-40B4-BE49-F238E27FC236}">
                  <a16:creationId xmlns:a16="http://schemas.microsoft.com/office/drawing/2014/main" id="{00000000-0008-0000-0A00-00006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2473" name="Check Box 105" hidden="1">
              <a:extLst>
                <a:ext uri="{63B3BB69-23CF-44E3-9099-C40C66FF867C}">
                  <a14:compatExt spid="_x0000_s442473"/>
                </a:ext>
                <a:ext uri="{FF2B5EF4-FFF2-40B4-BE49-F238E27FC236}">
                  <a16:creationId xmlns:a16="http://schemas.microsoft.com/office/drawing/2014/main" id="{00000000-0008-0000-0A00-00006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2474" name="Check Box 106" descr="Staff Registration" hidden="1">
              <a:extLst>
                <a:ext uri="{63B3BB69-23CF-44E3-9099-C40C66FF867C}">
                  <a14:compatExt spid="_x0000_s442474"/>
                </a:ext>
                <a:ext uri="{FF2B5EF4-FFF2-40B4-BE49-F238E27FC236}">
                  <a16:creationId xmlns:a16="http://schemas.microsoft.com/office/drawing/2014/main" id="{00000000-0008-0000-0A00-00006AC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B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B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B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3393" name="Check Box 1" hidden="1">
              <a:extLst>
                <a:ext uri="{63B3BB69-23CF-44E3-9099-C40C66FF867C}">
                  <a14:compatExt spid="_x0000_s443393"/>
                </a:ext>
                <a:ext uri="{FF2B5EF4-FFF2-40B4-BE49-F238E27FC236}">
                  <a16:creationId xmlns:a16="http://schemas.microsoft.com/office/drawing/2014/main" id="{00000000-0008-0000-0B00-000001C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3394" name="Check Box 2" hidden="1">
              <a:extLst>
                <a:ext uri="{63B3BB69-23CF-44E3-9099-C40C66FF867C}">
                  <a14:compatExt spid="_x0000_s443394"/>
                </a:ext>
                <a:ext uri="{FF2B5EF4-FFF2-40B4-BE49-F238E27FC236}">
                  <a16:creationId xmlns:a16="http://schemas.microsoft.com/office/drawing/2014/main" id="{00000000-0008-0000-0B00-00000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3395" name="Check Box 3" hidden="1">
              <a:extLst>
                <a:ext uri="{63B3BB69-23CF-44E3-9099-C40C66FF867C}">
                  <a14:compatExt spid="_x0000_s443395"/>
                </a:ext>
                <a:ext uri="{FF2B5EF4-FFF2-40B4-BE49-F238E27FC236}">
                  <a16:creationId xmlns:a16="http://schemas.microsoft.com/office/drawing/2014/main" id="{00000000-0008-0000-0B00-00000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3396" name="Check Box 4" hidden="1">
              <a:extLst>
                <a:ext uri="{63B3BB69-23CF-44E3-9099-C40C66FF867C}">
                  <a14:compatExt spid="_x0000_s443396"/>
                </a:ext>
                <a:ext uri="{FF2B5EF4-FFF2-40B4-BE49-F238E27FC236}">
                  <a16:creationId xmlns:a16="http://schemas.microsoft.com/office/drawing/2014/main" id="{00000000-0008-0000-0B00-00000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3397" name="Check Box 5" hidden="1">
              <a:extLst>
                <a:ext uri="{63B3BB69-23CF-44E3-9099-C40C66FF867C}">
                  <a14:compatExt spid="_x0000_s443397"/>
                </a:ext>
                <a:ext uri="{FF2B5EF4-FFF2-40B4-BE49-F238E27FC236}">
                  <a16:creationId xmlns:a16="http://schemas.microsoft.com/office/drawing/2014/main" id="{00000000-0008-0000-0B00-00000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3398" name="Check Box 6" hidden="1">
              <a:extLst>
                <a:ext uri="{63B3BB69-23CF-44E3-9099-C40C66FF867C}">
                  <a14:compatExt spid="_x0000_s443398"/>
                </a:ext>
                <a:ext uri="{FF2B5EF4-FFF2-40B4-BE49-F238E27FC236}">
                  <a16:creationId xmlns:a16="http://schemas.microsoft.com/office/drawing/2014/main" id="{00000000-0008-0000-0B00-00000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3399" name="Check Box 7" hidden="1">
              <a:extLst>
                <a:ext uri="{63B3BB69-23CF-44E3-9099-C40C66FF867C}">
                  <a14:compatExt spid="_x0000_s443399"/>
                </a:ext>
                <a:ext uri="{FF2B5EF4-FFF2-40B4-BE49-F238E27FC236}">
                  <a16:creationId xmlns:a16="http://schemas.microsoft.com/office/drawing/2014/main" id="{00000000-0008-0000-0B00-000007C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3400" name="Spinner 8" hidden="1">
              <a:extLst>
                <a:ext uri="{63B3BB69-23CF-44E3-9099-C40C66FF867C}">
                  <a14:compatExt spid="_x0000_s443400"/>
                </a:ext>
                <a:ext uri="{FF2B5EF4-FFF2-40B4-BE49-F238E27FC236}">
                  <a16:creationId xmlns:a16="http://schemas.microsoft.com/office/drawing/2014/main" id="{00000000-0008-0000-0B00-000008C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3401" name="Check Box 9" hidden="1">
              <a:extLst>
                <a:ext uri="{63B3BB69-23CF-44E3-9099-C40C66FF867C}">
                  <a14:compatExt spid="_x0000_s443401"/>
                </a:ext>
                <a:ext uri="{FF2B5EF4-FFF2-40B4-BE49-F238E27FC236}">
                  <a16:creationId xmlns:a16="http://schemas.microsoft.com/office/drawing/2014/main" id="{00000000-0008-0000-0B00-00000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3402" name="Check Box 10" hidden="1">
              <a:extLst>
                <a:ext uri="{63B3BB69-23CF-44E3-9099-C40C66FF867C}">
                  <a14:compatExt spid="_x0000_s443402"/>
                </a:ext>
                <a:ext uri="{FF2B5EF4-FFF2-40B4-BE49-F238E27FC236}">
                  <a16:creationId xmlns:a16="http://schemas.microsoft.com/office/drawing/2014/main" id="{00000000-0008-0000-0B00-00000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3403" name="Check Box 11" hidden="1">
              <a:extLst>
                <a:ext uri="{63B3BB69-23CF-44E3-9099-C40C66FF867C}">
                  <a14:compatExt spid="_x0000_s443403"/>
                </a:ext>
                <a:ext uri="{FF2B5EF4-FFF2-40B4-BE49-F238E27FC236}">
                  <a16:creationId xmlns:a16="http://schemas.microsoft.com/office/drawing/2014/main" id="{00000000-0008-0000-0B00-00000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3404" name="Check Box 12" hidden="1">
              <a:extLst>
                <a:ext uri="{63B3BB69-23CF-44E3-9099-C40C66FF867C}">
                  <a14:compatExt spid="_x0000_s443404"/>
                </a:ext>
                <a:ext uri="{FF2B5EF4-FFF2-40B4-BE49-F238E27FC236}">
                  <a16:creationId xmlns:a16="http://schemas.microsoft.com/office/drawing/2014/main" id="{00000000-0008-0000-0B00-00000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3405" name="Check Box 13" hidden="1">
              <a:extLst>
                <a:ext uri="{63B3BB69-23CF-44E3-9099-C40C66FF867C}">
                  <a14:compatExt spid="_x0000_s443405"/>
                </a:ext>
                <a:ext uri="{FF2B5EF4-FFF2-40B4-BE49-F238E27FC236}">
                  <a16:creationId xmlns:a16="http://schemas.microsoft.com/office/drawing/2014/main" id="{00000000-0008-0000-0B00-00000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3406" name="Check Box 14" hidden="1">
              <a:extLst>
                <a:ext uri="{63B3BB69-23CF-44E3-9099-C40C66FF867C}">
                  <a14:compatExt spid="_x0000_s443406"/>
                </a:ext>
                <a:ext uri="{FF2B5EF4-FFF2-40B4-BE49-F238E27FC236}">
                  <a16:creationId xmlns:a16="http://schemas.microsoft.com/office/drawing/2014/main" id="{00000000-0008-0000-0B00-00000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3407" name="Check Box 15" hidden="1">
              <a:extLst>
                <a:ext uri="{63B3BB69-23CF-44E3-9099-C40C66FF867C}">
                  <a14:compatExt spid="_x0000_s443407"/>
                </a:ext>
                <a:ext uri="{FF2B5EF4-FFF2-40B4-BE49-F238E27FC236}">
                  <a16:creationId xmlns:a16="http://schemas.microsoft.com/office/drawing/2014/main" id="{00000000-0008-0000-0B00-00000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3408" name="Check Box 16" hidden="1">
              <a:extLst>
                <a:ext uri="{63B3BB69-23CF-44E3-9099-C40C66FF867C}">
                  <a14:compatExt spid="_x0000_s443408"/>
                </a:ext>
                <a:ext uri="{FF2B5EF4-FFF2-40B4-BE49-F238E27FC236}">
                  <a16:creationId xmlns:a16="http://schemas.microsoft.com/office/drawing/2014/main" id="{00000000-0008-0000-0B00-00001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3409" name="Check Box 17" hidden="1">
              <a:extLst>
                <a:ext uri="{63B3BB69-23CF-44E3-9099-C40C66FF867C}">
                  <a14:compatExt spid="_x0000_s443409"/>
                </a:ext>
                <a:ext uri="{FF2B5EF4-FFF2-40B4-BE49-F238E27FC236}">
                  <a16:creationId xmlns:a16="http://schemas.microsoft.com/office/drawing/2014/main" id="{00000000-0008-0000-0B00-00001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3410" name="Check Box 18" hidden="1">
              <a:extLst>
                <a:ext uri="{63B3BB69-23CF-44E3-9099-C40C66FF867C}">
                  <a14:compatExt spid="_x0000_s443410"/>
                </a:ext>
                <a:ext uri="{FF2B5EF4-FFF2-40B4-BE49-F238E27FC236}">
                  <a16:creationId xmlns:a16="http://schemas.microsoft.com/office/drawing/2014/main" id="{00000000-0008-0000-0B00-00001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3411" name="Check Box 19" hidden="1">
              <a:extLst>
                <a:ext uri="{63B3BB69-23CF-44E3-9099-C40C66FF867C}">
                  <a14:compatExt spid="_x0000_s443411"/>
                </a:ext>
                <a:ext uri="{FF2B5EF4-FFF2-40B4-BE49-F238E27FC236}">
                  <a16:creationId xmlns:a16="http://schemas.microsoft.com/office/drawing/2014/main" id="{00000000-0008-0000-0B00-00001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3412" name="Check Box 20" hidden="1">
              <a:extLst>
                <a:ext uri="{63B3BB69-23CF-44E3-9099-C40C66FF867C}">
                  <a14:compatExt spid="_x0000_s443412"/>
                </a:ext>
                <a:ext uri="{FF2B5EF4-FFF2-40B4-BE49-F238E27FC236}">
                  <a16:creationId xmlns:a16="http://schemas.microsoft.com/office/drawing/2014/main" id="{00000000-0008-0000-0B00-00001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3413" name="Check Box 21" hidden="1">
              <a:extLst>
                <a:ext uri="{63B3BB69-23CF-44E3-9099-C40C66FF867C}">
                  <a14:compatExt spid="_x0000_s443413"/>
                </a:ext>
                <a:ext uri="{FF2B5EF4-FFF2-40B4-BE49-F238E27FC236}">
                  <a16:creationId xmlns:a16="http://schemas.microsoft.com/office/drawing/2014/main" id="{00000000-0008-0000-0B00-00001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3414" name="Check Box 22" hidden="1">
              <a:extLst>
                <a:ext uri="{63B3BB69-23CF-44E3-9099-C40C66FF867C}">
                  <a14:compatExt spid="_x0000_s443414"/>
                </a:ext>
                <a:ext uri="{FF2B5EF4-FFF2-40B4-BE49-F238E27FC236}">
                  <a16:creationId xmlns:a16="http://schemas.microsoft.com/office/drawing/2014/main" id="{00000000-0008-0000-0B00-00001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3415" name="Check Box 23" hidden="1">
              <a:extLst>
                <a:ext uri="{63B3BB69-23CF-44E3-9099-C40C66FF867C}">
                  <a14:compatExt spid="_x0000_s443415"/>
                </a:ext>
                <a:ext uri="{FF2B5EF4-FFF2-40B4-BE49-F238E27FC236}">
                  <a16:creationId xmlns:a16="http://schemas.microsoft.com/office/drawing/2014/main" id="{00000000-0008-0000-0B00-00001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3416" name="Check Box 24" hidden="1">
              <a:extLst>
                <a:ext uri="{63B3BB69-23CF-44E3-9099-C40C66FF867C}">
                  <a14:compatExt spid="_x0000_s443416"/>
                </a:ext>
                <a:ext uri="{FF2B5EF4-FFF2-40B4-BE49-F238E27FC236}">
                  <a16:creationId xmlns:a16="http://schemas.microsoft.com/office/drawing/2014/main" id="{00000000-0008-0000-0B00-00001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3417" name="Check Box 25" hidden="1">
              <a:extLst>
                <a:ext uri="{63B3BB69-23CF-44E3-9099-C40C66FF867C}">
                  <a14:compatExt spid="_x0000_s443417"/>
                </a:ext>
                <a:ext uri="{FF2B5EF4-FFF2-40B4-BE49-F238E27FC236}">
                  <a16:creationId xmlns:a16="http://schemas.microsoft.com/office/drawing/2014/main" id="{00000000-0008-0000-0B00-00001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3418" name="Check Box 26" hidden="1">
              <a:extLst>
                <a:ext uri="{63B3BB69-23CF-44E3-9099-C40C66FF867C}">
                  <a14:compatExt spid="_x0000_s443418"/>
                </a:ext>
                <a:ext uri="{FF2B5EF4-FFF2-40B4-BE49-F238E27FC236}">
                  <a16:creationId xmlns:a16="http://schemas.microsoft.com/office/drawing/2014/main" id="{00000000-0008-0000-0B00-00001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3419" name="Check Box 27" hidden="1">
              <a:extLst>
                <a:ext uri="{63B3BB69-23CF-44E3-9099-C40C66FF867C}">
                  <a14:compatExt spid="_x0000_s443419"/>
                </a:ext>
                <a:ext uri="{FF2B5EF4-FFF2-40B4-BE49-F238E27FC236}">
                  <a16:creationId xmlns:a16="http://schemas.microsoft.com/office/drawing/2014/main" id="{00000000-0008-0000-0B00-00001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3420" name="Check Box 28" hidden="1">
              <a:extLst>
                <a:ext uri="{63B3BB69-23CF-44E3-9099-C40C66FF867C}">
                  <a14:compatExt spid="_x0000_s443420"/>
                </a:ext>
                <a:ext uri="{FF2B5EF4-FFF2-40B4-BE49-F238E27FC236}">
                  <a16:creationId xmlns:a16="http://schemas.microsoft.com/office/drawing/2014/main" id="{00000000-0008-0000-0B00-00001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3421" name="Check Box 29" hidden="1">
              <a:extLst>
                <a:ext uri="{63B3BB69-23CF-44E3-9099-C40C66FF867C}">
                  <a14:compatExt spid="_x0000_s443421"/>
                </a:ext>
                <a:ext uri="{FF2B5EF4-FFF2-40B4-BE49-F238E27FC236}">
                  <a16:creationId xmlns:a16="http://schemas.microsoft.com/office/drawing/2014/main" id="{00000000-0008-0000-0B00-00001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3422" name="Check Box 30" hidden="1">
              <a:extLst>
                <a:ext uri="{63B3BB69-23CF-44E3-9099-C40C66FF867C}">
                  <a14:compatExt spid="_x0000_s443422"/>
                </a:ext>
                <a:ext uri="{FF2B5EF4-FFF2-40B4-BE49-F238E27FC236}">
                  <a16:creationId xmlns:a16="http://schemas.microsoft.com/office/drawing/2014/main" id="{00000000-0008-0000-0B00-00001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3423" name="Check Box 31" hidden="1">
              <a:extLst>
                <a:ext uri="{63B3BB69-23CF-44E3-9099-C40C66FF867C}">
                  <a14:compatExt spid="_x0000_s443423"/>
                </a:ext>
                <a:ext uri="{FF2B5EF4-FFF2-40B4-BE49-F238E27FC236}">
                  <a16:creationId xmlns:a16="http://schemas.microsoft.com/office/drawing/2014/main" id="{00000000-0008-0000-0B00-00001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3424" name="Check Box 32" hidden="1">
              <a:extLst>
                <a:ext uri="{63B3BB69-23CF-44E3-9099-C40C66FF867C}">
                  <a14:compatExt spid="_x0000_s443424"/>
                </a:ext>
                <a:ext uri="{FF2B5EF4-FFF2-40B4-BE49-F238E27FC236}">
                  <a16:creationId xmlns:a16="http://schemas.microsoft.com/office/drawing/2014/main" id="{00000000-0008-0000-0B00-00002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3425" name="Check Box 33" hidden="1">
              <a:extLst>
                <a:ext uri="{63B3BB69-23CF-44E3-9099-C40C66FF867C}">
                  <a14:compatExt spid="_x0000_s443425"/>
                </a:ext>
                <a:ext uri="{FF2B5EF4-FFF2-40B4-BE49-F238E27FC236}">
                  <a16:creationId xmlns:a16="http://schemas.microsoft.com/office/drawing/2014/main" id="{00000000-0008-0000-0B00-00002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3426" name="Check Box 34" hidden="1">
              <a:extLst>
                <a:ext uri="{63B3BB69-23CF-44E3-9099-C40C66FF867C}">
                  <a14:compatExt spid="_x0000_s443426"/>
                </a:ext>
                <a:ext uri="{FF2B5EF4-FFF2-40B4-BE49-F238E27FC236}">
                  <a16:creationId xmlns:a16="http://schemas.microsoft.com/office/drawing/2014/main" id="{00000000-0008-0000-0B00-00002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3427" name="Check Box 35" hidden="1">
              <a:extLst>
                <a:ext uri="{63B3BB69-23CF-44E3-9099-C40C66FF867C}">
                  <a14:compatExt spid="_x0000_s443427"/>
                </a:ext>
                <a:ext uri="{FF2B5EF4-FFF2-40B4-BE49-F238E27FC236}">
                  <a16:creationId xmlns:a16="http://schemas.microsoft.com/office/drawing/2014/main" id="{00000000-0008-0000-0B00-00002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3428" name="Check Box 36" hidden="1">
              <a:extLst>
                <a:ext uri="{63B3BB69-23CF-44E3-9099-C40C66FF867C}">
                  <a14:compatExt spid="_x0000_s443428"/>
                </a:ext>
                <a:ext uri="{FF2B5EF4-FFF2-40B4-BE49-F238E27FC236}">
                  <a16:creationId xmlns:a16="http://schemas.microsoft.com/office/drawing/2014/main" id="{00000000-0008-0000-0B00-00002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3429" name="Check Box 37" hidden="1">
              <a:extLst>
                <a:ext uri="{63B3BB69-23CF-44E3-9099-C40C66FF867C}">
                  <a14:compatExt spid="_x0000_s443429"/>
                </a:ext>
                <a:ext uri="{FF2B5EF4-FFF2-40B4-BE49-F238E27FC236}">
                  <a16:creationId xmlns:a16="http://schemas.microsoft.com/office/drawing/2014/main" id="{00000000-0008-0000-0B00-00002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3430" name="Check Box 38" hidden="1">
              <a:extLst>
                <a:ext uri="{63B3BB69-23CF-44E3-9099-C40C66FF867C}">
                  <a14:compatExt spid="_x0000_s443430"/>
                </a:ext>
                <a:ext uri="{FF2B5EF4-FFF2-40B4-BE49-F238E27FC236}">
                  <a16:creationId xmlns:a16="http://schemas.microsoft.com/office/drawing/2014/main" id="{00000000-0008-0000-0B00-00002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3431" name="Check Box 39" hidden="1">
              <a:extLst>
                <a:ext uri="{63B3BB69-23CF-44E3-9099-C40C66FF867C}">
                  <a14:compatExt spid="_x0000_s443431"/>
                </a:ext>
                <a:ext uri="{FF2B5EF4-FFF2-40B4-BE49-F238E27FC236}">
                  <a16:creationId xmlns:a16="http://schemas.microsoft.com/office/drawing/2014/main" id="{00000000-0008-0000-0B00-00002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3432" name="Check Box 40" hidden="1">
              <a:extLst>
                <a:ext uri="{63B3BB69-23CF-44E3-9099-C40C66FF867C}">
                  <a14:compatExt spid="_x0000_s443432"/>
                </a:ext>
                <a:ext uri="{FF2B5EF4-FFF2-40B4-BE49-F238E27FC236}">
                  <a16:creationId xmlns:a16="http://schemas.microsoft.com/office/drawing/2014/main" id="{00000000-0008-0000-0B00-00002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3433" name="Check Box 41" hidden="1">
              <a:extLst>
                <a:ext uri="{63B3BB69-23CF-44E3-9099-C40C66FF867C}">
                  <a14:compatExt spid="_x0000_s443433"/>
                </a:ext>
                <a:ext uri="{FF2B5EF4-FFF2-40B4-BE49-F238E27FC236}">
                  <a16:creationId xmlns:a16="http://schemas.microsoft.com/office/drawing/2014/main" id="{00000000-0008-0000-0B00-00002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3434" name="Check Box 42" hidden="1">
              <a:extLst>
                <a:ext uri="{63B3BB69-23CF-44E3-9099-C40C66FF867C}">
                  <a14:compatExt spid="_x0000_s443434"/>
                </a:ext>
                <a:ext uri="{FF2B5EF4-FFF2-40B4-BE49-F238E27FC236}">
                  <a16:creationId xmlns:a16="http://schemas.microsoft.com/office/drawing/2014/main" id="{00000000-0008-0000-0B00-00002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3435" name="Check Box 43" hidden="1">
              <a:extLst>
                <a:ext uri="{63B3BB69-23CF-44E3-9099-C40C66FF867C}">
                  <a14:compatExt spid="_x0000_s443435"/>
                </a:ext>
                <a:ext uri="{FF2B5EF4-FFF2-40B4-BE49-F238E27FC236}">
                  <a16:creationId xmlns:a16="http://schemas.microsoft.com/office/drawing/2014/main" id="{00000000-0008-0000-0B00-00002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3436" name="Check Box 44" hidden="1">
              <a:extLst>
                <a:ext uri="{63B3BB69-23CF-44E3-9099-C40C66FF867C}">
                  <a14:compatExt spid="_x0000_s443436"/>
                </a:ext>
                <a:ext uri="{FF2B5EF4-FFF2-40B4-BE49-F238E27FC236}">
                  <a16:creationId xmlns:a16="http://schemas.microsoft.com/office/drawing/2014/main" id="{00000000-0008-0000-0B00-00002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3437" name="Check Box 45" hidden="1">
              <a:extLst>
                <a:ext uri="{63B3BB69-23CF-44E3-9099-C40C66FF867C}">
                  <a14:compatExt spid="_x0000_s443437"/>
                </a:ext>
                <a:ext uri="{FF2B5EF4-FFF2-40B4-BE49-F238E27FC236}">
                  <a16:creationId xmlns:a16="http://schemas.microsoft.com/office/drawing/2014/main" id="{00000000-0008-0000-0B00-00002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3438" name="Check Box 46" hidden="1">
              <a:extLst>
                <a:ext uri="{63B3BB69-23CF-44E3-9099-C40C66FF867C}">
                  <a14:compatExt spid="_x0000_s443438"/>
                </a:ext>
                <a:ext uri="{FF2B5EF4-FFF2-40B4-BE49-F238E27FC236}">
                  <a16:creationId xmlns:a16="http://schemas.microsoft.com/office/drawing/2014/main" id="{00000000-0008-0000-0B00-00002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3439" name="Check Box 47" hidden="1">
              <a:extLst>
                <a:ext uri="{63B3BB69-23CF-44E3-9099-C40C66FF867C}">
                  <a14:compatExt spid="_x0000_s443439"/>
                </a:ext>
                <a:ext uri="{FF2B5EF4-FFF2-40B4-BE49-F238E27FC236}">
                  <a16:creationId xmlns:a16="http://schemas.microsoft.com/office/drawing/2014/main" id="{00000000-0008-0000-0B00-00002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3440" name="Check Box 48" hidden="1">
              <a:extLst>
                <a:ext uri="{63B3BB69-23CF-44E3-9099-C40C66FF867C}">
                  <a14:compatExt spid="_x0000_s443440"/>
                </a:ext>
                <a:ext uri="{FF2B5EF4-FFF2-40B4-BE49-F238E27FC236}">
                  <a16:creationId xmlns:a16="http://schemas.microsoft.com/office/drawing/2014/main" id="{00000000-0008-0000-0B00-00003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3441" name="Check Box 49" hidden="1">
              <a:extLst>
                <a:ext uri="{63B3BB69-23CF-44E3-9099-C40C66FF867C}">
                  <a14:compatExt spid="_x0000_s443441"/>
                </a:ext>
                <a:ext uri="{FF2B5EF4-FFF2-40B4-BE49-F238E27FC236}">
                  <a16:creationId xmlns:a16="http://schemas.microsoft.com/office/drawing/2014/main" id="{00000000-0008-0000-0B00-00003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3442" name="Check Box 50" hidden="1">
              <a:extLst>
                <a:ext uri="{63B3BB69-23CF-44E3-9099-C40C66FF867C}">
                  <a14:compatExt spid="_x0000_s443442"/>
                </a:ext>
                <a:ext uri="{FF2B5EF4-FFF2-40B4-BE49-F238E27FC236}">
                  <a16:creationId xmlns:a16="http://schemas.microsoft.com/office/drawing/2014/main" id="{00000000-0008-0000-0B00-00003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3443" name="Check Box 51" hidden="1">
              <a:extLst>
                <a:ext uri="{63B3BB69-23CF-44E3-9099-C40C66FF867C}">
                  <a14:compatExt spid="_x0000_s443443"/>
                </a:ext>
                <a:ext uri="{FF2B5EF4-FFF2-40B4-BE49-F238E27FC236}">
                  <a16:creationId xmlns:a16="http://schemas.microsoft.com/office/drawing/2014/main" id="{00000000-0008-0000-0B00-00003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3444" name="Check Box 52" hidden="1">
              <a:extLst>
                <a:ext uri="{63B3BB69-23CF-44E3-9099-C40C66FF867C}">
                  <a14:compatExt spid="_x0000_s443444"/>
                </a:ext>
                <a:ext uri="{FF2B5EF4-FFF2-40B4-BE49-F238E27FC236}">
                  <a16:creationId xmlns:a16="http://schemas.microsoft.com/office/drawing/2014/main" id="{00000000-0008-0000-0B00-00003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3445" name="Check Box 53" hidden="1">
              <a:extLst>
                <a:ext uri="{63B3BB69-23CF-44E3-9099-C40C66FF867C}">
                  <a14:compatExt spid="_x0000_s443445"/>
                </a:ext>
                <a:ext uri="{FF2B5EF4-FFF2-40B4-BE49-F238E27FC236}">
                  <a16:creationId xmlns:a16="http://schemas.microsoft.com/office/drawing/2014/main" id="{00000000-0008-0000-0B00-00003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3446" name="Check Box 54" hidden="1">
              <a:extLst>
                <a:ext uri="{63B3BB69-23CF-44E3-9099-C40C66FF867C}">
                  <a14:compatExt spid="_x0000_s443446"/>
                </a:ext>
                <a:ext uri="{FF2B5EF4-FFF2-40B4-BE49-F238E27FC236}">
                  <a16:creationId xmlns:a16="http://schemas.microsoft.com/office/drawing/2014/main" id="{00000000-0008-0000-0B00-00003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3447" name="Check Box 55" hidden="1">
              <a:extLst>
                <a:ext uri="{63B3BB69-23CF-44E3-9099-C40C66FF867C}">
                  <a14:compatExt spid="_x0000_s443447"/>
                </a:ext>
                <a:ext uri="{FF2B5EF4-FFF2-40B4-BE49-F238E27FC236}">
                  <a16:creationId xmlns:a16="http://schemas.microsoft.com/office/drawing/2014/main" id="{00000000-0008-0000-0B00-00003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3448" name="Check Box 56" hidden="1">
              <a:extLst>
                <a:ext uri="{63B3BB69-23CF-44E3-9099-C40C66FF867C}">
                  <a14:compatExt spid="_x0000_s443448"/>
                </a:ext>
                <a:ext uri="{FF2B5EF4-FFF2-40B4-BE49-F238E27FC236}">
                  <a16:creationId xmlns:a16="http://schemas.microsoft.com/office/drawing/2014/main" id="{00000000-0008-0000-0B00-00003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3449" name="Check Box 57" hidden="1">
              <a:extLst>
                <a:ext uri="{63B3BB69-23CF-44E3-9099-C40C66FF867C}">
                  <a14:compatExt spid="_x0000_s443449"/>
                </a:ext>
                <a:ext uri="{FF2B5EF4-FFF2-40B4-BE49-F238E27FC236}">
                  <a16:creationId xmlns:a16="http://schemas.microsoft.com/office/drawing/2014/main" id="{00000000-0008-0000-0B00-00003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3450" name="Check Box 58" hidden="1">
              <a:extLst>
                <a:ext uri="{63B3BB69-23CF-44E3-9099-C40C66FF867C}">
                  <a14:compatExt spid="_x0000_s443450"/>
                </a:ext>
                <a:ext uri="{FF2B5EF4-FFF2-40B4-BE49-F238E27FC236}">
                  <a16:creationId xmlns:a16="http://schemas.microsoft.com/office/drawing/2014/main" id="{00000000-0008-0000-0B00-00003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3451" name="Check Box 59" hidden="1">
              <a:extLst>
                <a:ext uri="{63B3BB69-23CF-44E3-9099-C40C66FF867C}">
                  <a14:compatExt spid="_x0000_s443451"/>
                </a:ext>
                <a:ext uri="{FF2B5EF4-FFF2-40B4-BE49-F238E27FC236}">
                  <a16:creationId xmlns:a16="http://schemas.microsoft.com/office/drawing/2014/main" id="{00000000-0008-0000-0B00-00003BC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3452" name="Spinner 60" hidden="1">
              <a:extLst>
                <a:ext uri="{63B3BB69-23CF-44E3-9099-C40C66FF867C}">
                  <a14:compatExt spid="_x0000_s443452"/>
                </a:ext>
                <a:ext uri="{FF2B5EF4-FFF2-40B4-BE49-F238E27FC236}">
                  <a16:creationId xmlns:a16="http://schemas.microsoft.com/office/drawing/2014/main" id="{00000000-0008-0000-0B00-00003CC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3453" name="Check Box 61" hidden="1">
              <a:extLst>
                <a:ext uri="{63B3BB69-23CF-44E3-9099-C40C66FF867C}">
                  <a14:compatExt spid="_x0000_s443453"/>
                </a:ext>
                <a:ext uri="{FF2B5EF4-FFF2-40B4-BE49-F238E27FC236}">
                  <a16:creationId xmlns:a16="http://schemas.microsoft.com/office/drawing/2014/main" id="{00000000-0008-0000-0B00-00003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3454" name="Check Box 62" hidden="1">
              <a:extLst>
                <a:ext uri="{63B3BB69-23CF-44E3-9099-C40C66FF867C}">
                  <a14:compatExt spid="_x0000_s443454"/>
                </a:ext>
                <a:ext uri="{FF2B5EF4-FFF2-40B4-BE49-F238E27FC236}">
                  <a16:creationId xmlns:a16="http://schemas.microsoft.com/office/drawing/2014/main" id="{00000000-0008-0000-0B00-00003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3455" name="Check Box 63" hidden="1">
              <a:extLst>
                <a:ext uri="{63B3BB69-23CF-44E3-9099-C40C66FF867C}">
                  <a14:compatExt spid="_x0000_s443455"/>
                </a:ext>
                <a:ext uri="{FF2B5EF4-FFF2-40B4-BE49-F238E27FC236}">
                  <a16:creationId xmlns:a16="http://schemas.microsoft.com/office/drawing/2014/main" id="{00000000-0008-0000-0B00-00003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3456" name="Check Box 64" hidden="1">
              <a:extLst>
                <a:ext uri="{63B3BB69-23CF-44E3-9099-C40C66FF867C}">
                  <a14:compatExt spid="_x0000_s443456"/>
                </a:ext>
                <a:ext uri="{FF2B5EF4-FFF2-40B4-BE49-F238E27FC236}">
                  <a16:creationId xmlns:a16="http://schemas.microsoft.com/office/drawing/2014/main" id="{00000000-0008-0000-0B00-00004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3457" name="Check Box 65" hidden="1">
              <a:extLst>
                <a:ext uri="{63B3BB69-23CF-44E3-9099-C40C66FF867C}">
                  <a14:compatExt spid="_x0000_s443457"/>
                </a:ext>
                <a:ext uri="{FF2B5EF4-FFF2-40B4-BE49-F238E27FC236}">
                  <a16:creationId xmlns:a16="http://schemas.microsoft.com/office/drawing/2014/main" id="{00000000-0008-0000-0B00-00004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3458" name="Check Box 66" hidden="1">
              <a:extLst>
                <a:ext uri="{63B3BB69-23CF-44E3-9099-C40C66FF867C}">
                  <a14:compatExt spid="_x0000_s443458"/>
                </a:ext>
                <a:ext uri="{FF2B5EF4-FFF2-40B4-BE49-F238E27FC236}">
                  <a16:creationId xmlns:a16="http://schemas.microsoft.com/office/drawing/2014/main" id="{00000000-0008-0000-0B00-00004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3459" name="Check Box 67" hidden="1">
              <a:extLst>
                <a:ext uri="{63B3BB69-23CF-44E3-9099-C40C66FF867C}">
                  <a14:compatExt spid="_x0000_s443459"/>
                </a:ext>
                <a:ext uri="{FF2B5EF4-FFF2-40B4-BE49-F238E27FC236}">
                  <a16:creationId xmlns:a16="http://schemas.microsoft.com/office/drawing/2014/main" id="{00000000-0008-0000-0B00-00004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3460" name="Check Box 68" hidden="1">
              <a:extLst>
                <a:ext uri="{63B3BB69-23CF-44E3-9099-C40C66FF867C}">
                  <a14:compatExt spid="_x0000_s443460"/>
                </a:ext>
                <a:ext uri="{FF2B5EF4-FFF2-40B4-BE49-F238E27FC236}">
                  <a16:creationId xmlns:a16="http://schemas.microsoft.com/office/drawing/2014/main" id="{00000000-0008-0000-0B00-00004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3461" name="Check Box 69" hidden="1">
              <a:extLst>
                <a:ext uri="{63B3BB69-23CF-44E3-9099-C40C66FF867C}">
                  <a14:compatExt spid="_x0000_s443461"/>
                </a:ext>
                <a:ext uri="{FF2B5EF4-FFF2-40B4-BE49-F238E27FC236}">
                  <a16:creationId xmlns:a16="http://schemas.microsoft.com/office/drawing/2014/main" id="{00000000-0008-0000-0B00-00004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3462" name="Check Box 70" hidden="1">
              <a:extLst>
                <a:ext uri="{63B3BB69-23CF-44E3-9099-C40C66FF867C}">
                  <a14:compatExt spid="_x0000_s443462"/>
                </a:ext>
                <a:ext uri="{FF2B5EF4-FFF2-40B4-BE49-F238E27FC236}">
                  <a16:creationId xmlns:a16="http://schemas.microsoft.com/office/drawing/2014/main" id="{00000000-0008-0000-0B00-00004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3463" name="Check Box 71" hidden="1">
              <a:extLst>
                <a:ext uri="{63B3BB69-23CF-44E3-9099-C40C66FF867C}">
                  <a14:compatExt spid="_x0000_s443463"/>
                </a:ext>
                <a:ext uri="{FF2B5EF4-FFF2-40B4-BE49-F238E27FC236}">
                  <a16:creationId xmlns:a16="http://schemas.microsoft.com/office/drawing/2014/main" id="{00000000-0008-0000-0B00-00004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3464" name="Check Box 72" hidden="1">
              <a:extLst>
                <a:ext uri="{63B3BB69-23CF-44E3-9099-C40C66FF867C}">
                  <a14:compatExt spid="_x0000_s443464"/>
                </a:ext>
                <a:ext uri="{FF2B5EF4-FFF2-40B4-BE49-F238E27FC236}">
                  <a16:creationId xmlns:a16="http://schemas.microsoft.com/office/drawing/2014/main" id="{00000000-0008-0000-0B00-00004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3465" name="Check Box 73" hidden="1">
              <a:extLst>
                <a:ext uri="{63B3BB69-23CF-44E3-9099-C40C66FF867C}">
                  <a14:compatExt spid="_x0000_s443465"/>
                </a:ext>
                <a:ext uri="{FF2B5EF4-FFF2-40B4-BE49-F238E27FC236}">
                  <a16:creationId xmlns:a16="http://schemas.microsoft.com/office/drawing/2014/main" id="{00000000-0008-0000-0B00-00004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3466" name="Check Box 74" hidden="1">
              <a:extLst>
                <a:ext uri="{63B3BB69-23CF-44E3-9099-C40C66FF867C}">
                  <a14:compatExt spid="_x0000_s443466"/>
                </a:ext>
                <a:ext uri="{FF2B5EF4-FFF2-40B4-BE49-F238E27FC236}">
                  <a16:creationId xmlns:a16="http://schemas.microsoft.com/office/drawing/2014/main" id="{00000000-0008-0000-0B00-00004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3467" name="Check Box 75" hidden="1">
              <a:extLst>
                <a:ext uri="{63B3BB69-23CF-44E3-9099-C40C66FF867C}">
                  <a14:compatExt spid="_x0000_s443467"/>
                </a:ext>
                <a:ext uri="{FF2B5EF4-FFF2-40B4-BE49-F238E27FC236}">
                  <a16:creationId xmlns:a16="http://schemas.microsoft.com/office/drawing/2014/main" id="{00000000-0008-0000-0B00-00004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3468" name="Check Box 76" hidden="1">
              <a:extLst>
                <a:ext uri="{63B3BB69-23CF-44E3-9099-C40C66FF867C}">
                  <a14:compatExt spid="_x0000_s443468"/>
                </a:ext>
                <a:ext uri="{FF2B5EF4-FFF2-40B4-BE49-F238E27FC236}">
                  <a16:creationId xmlns:a16="http://schemas.microsoft.com/office/drawing/2014/main" id="{00000000-0008-0000-0B00-00004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3469" name="Check Box 77" hidden="1">
              <a:extLst>
                <a:ext uri="{63B3BB69-23CF-44E3-9099-C40C66FF867C}">
                  <a14:compatExt spid="_x0000_s443469"/>
                </a:ext>
                <a:ext uri="{FF2B5EF4-FFF2-40B4-BE49-F238E27FC236}">
                  <a16:creationId xmlns:a16="http://schemas.microsoft.com/office/drawing/2014/main" id="{00000000-0008-0000-0B00-00004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3470" name="Check Box 78" hidden="1">
              <a:extLst>
                <a:ext uri="{63B3BB69-23CF-44E3-9099-C40C66FF867C}">
                  <a14:compatExt spid="_x0000_s443470"/>
                </a:ext>
                <a:ext uri="{FF2B5EF4-FFF2-40B4-BE49-F238E27FC236}">
                  <a16:creationId xmlns:a16="http://schemas.microsoft.com/office/drawing/2014/main" id="{00000000-0008-0000-0B00-00004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3471" name="Check Box 79" hidden="1">
              <a:extLst>
                <a:ext uri="{63B3BB69-23CF-44E3-9099-C40C66FF867C}">
                  <a14:compatExt spid="_x0000_s443471"/>
                </a:ext>
                <a:ext uri="{FF2B5EF4-FFF2-40B4-BE49-F238E27FC236}">
                  <a16:creationId xmlns:a16="http://schemas.microsoft.com/office/drawing/2014/main" id="{00000000-0008-0000-0B00-00004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3472" name="Check Box 80" hidden="1">
              <a:extLst>
                <a:ext uri="{63B3BB69-23CF-44E3-9099-C40C66FF867C}">
                  <a14:compatExt spid="_x0000_s443472"/>
                </a:ext>
                <a:ext uri="{FF2B5EF4-FFF2-40B4-BE49-F238E27FC236}">
                  <a16:creationId xmlns:a16="http://schemas.microsoft.com/office/drawing/2014/main" id="{00000000-0008-0000-0B00-00005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3473" name="Check Box 81" hidden="1">
              <a:extLst>
                <a:ext uri="{63B3BB69-23CF-44E3-9099-C40C66FF867C}">
                  <a14:compatExt spid="_x0000_s443473"/>
                </a:ext>
                <a:ext uri="{FF2B5EF4-FFF2-40B4-BE49-F238E27FC236}">
                  <a16:creationId xmlns:a16="http://schemas.microsoft.com/office/drawing/2014/main" id="{00000000-0008-0000-0B00-00005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3474" name="Check Box 82" hidden="1">
              <a:extLst>
                <a:ext uri="{63B3BB69-23CF-44E3-9099-C40C66FF867C}">
                  <a14:compatExt spid="_x0000_s443474"/>
                </a:ext>
                <a:ext uri="{FF2B5EF4-FFF2-40B4-BE49-F238E27FC236}">
                  <a16:creationId xmlns:a16="http://schemas.microsoft.com/office/drawing/2014/main" id="{00000000-0008-0000-0B00-00005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3475" name="Check Box 83" hidden="1">
              <a:extLst>
                <a:ext uri="{63B3BB69-23CF-44E3-9099-C40C66FF867C}">
                  <a14:compatExt spid="_x0000_s443475"/>
                </a:ext>
                <a:ext uri="{FF2B5EF4-FFF2-40B4-BE49-F238E27FC236}">
                  <a16:creationId xmlns:a16="http://schemas.microsoft.com/office/drawing/2014/main" id="{00000000-0008-0000-0B00-00005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3476" name="Check Box 84" hidden="1">
              <a:extLst>
                <a:ext uri="{63B3BB69-23CF-44E3-9099-C40C66FF867C}">
                  <a14:compatExt spid="_x0000_s443476"/>
                </a:ext>
                <a:ext uri="{FF2B5EF4-FFF2-40B4-BE49-F238E27FC236}">
                  <a16:creationId xmlns:a16="http://schemas.microsoft.com/office/drawing/2014/main" id="{00000000-0008-0000-0B00-00005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3477" name="Check Box 85" hidden="1">
              <a:extLst>
                <a:ext uri="{63B3BB69-23CF-44E3-9099-C40C66FF867C}">
                  <a14:compatExt spid="_x0000_s443477"/>
                </a:ext>
                <a:ext uri="{FF2B5EF4-FFF2-40B4-BE49-F238E27FC236}">
                  <a16:creationId xmlns:a16="http://schemas.microsoft.com/office/drawing/2014/main" id="{00000000-0008-0000-0B00-00005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3478" name="Check Box 86" hidden="1">
              <a:extLst>
                <a:ext uri="{63B3BB69-23CF-44E3-9099-C40C66FF867C}">
                  <a14:compatExt spid="_x0000_s443478"/>
                </a:ext>
                <a:ext uri="{FF2B5EF4-FFF2-40B4-BE49-F238E27FC236}">
                  <a16:creationId xmlns:a16="http://schemas.microsoft.com/office/drawing/2014/main" id="{00000000-0008-0000-0B00-00005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3479" name="Check Box 87" hidden="1">
              <a:extLst>
                <a:ext uri="{63B3BB69-23CF-44E3-9099-C40C66FF867C}">
                  <a14:compatExt spid="_x0000_s443479"/>
                </a:ext>
                <a:ext uri="{FF2B5EF4-FFF2-40B4-BE49-F238E27FC236}">
                  <a16:creationId xmlns:a16="http://schemas.microsoft.com/office/drawing/2014/main" id="{00000000-0008-0000-0B00-00005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3480" name="Check Box 88" hidden="1">
              <a:extLst>
                <a:ext uri="{63B3BB69-23CF-44E3-9099-C40C66FF867C}">
                  <a14:compatExt spid="_x0000_s443480"/>
                </a:ext>
                <a:ext uri="{FF2B5EF4-FFF2-40B4-BE49-F238E27FC236}">
                  <a16:creationId xmlns:a16="http://schemas.microsoft.com/office/drawing/2014/main" id="{00000000-0008-0000-0B00-00005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3481" name="Check Box 89" hidden="1">
              <a:extLst>
                <a:ext uri="{63B3BB69-23CF-44E3-9099-C40C66FF867C}">
                  <a14:compatExt spid="_x0000_s443481"/>
                </a:ext>
                <a:ext uri="{FF2B5EF4-FFF2-40B4-BE49-F238E27FC236}">
                  <a16:creationId xmlns:a16="http://schemas.microsoft.com/office/drawing/2014/main" id="{00000000-0008-0000-0B00-00005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3482" name="Check Box 90" hidden="1">
              <a:extLst>
                <a:ext uri="{63B3BB69-23CF-44E3-9099-C40C66FF867C}">
                  <a14:compatExt spid="_x0000_s443482"/>
                </a:ext>
                <a:ext uri="{FF2B5EF4-FFF2-40B4-BE49-F238E27FC236}">
                  <a16:creationId xmlns:a16="http://schemas.microsoft.com/office/drawing/2014/main" id="{00000000-0008-0000-0B00-00005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3483" name="Check Box 91" hidden="1">
              <a:extLst>
                <a:ext uri="{63B3BB69-23CF-44E3-9099-C40C66FF867C}">
                  <a14:compatExt spid="_x0000_s443483"/>
                </a:ext>
                <a:ext uri="{FF2B5EF4-FFF2-40B4-BE49-F238E27FC236}">
                  <a16:creationId xmlns:a16="http://schemas.microsoft.com/office/drawing/2014/main" id="{00000000-0008-0000-0B00-00005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3484" name="Check Box 92" hidden="1">
              <a:extLst>
                <a:ext uri="{63B3BB69-23CF-44E3-9099-C40C66FF867C}">
                  <a14:compatExt spid="_x0000_s443484"/>
                </a:ext>
                <a:ext uri="{FF2B5EF4-FFF2-40B4-BE49-F238E27FC236}">
                  <a16:creationId xmlns:a16="http://schemas.microsoft.com/office/drawing/2014/main" id="{00000000-0008-0000-0B00-00005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3485" name="Check Box 93" hidden="1">
              <a:extLst>
                <a:ext uri="{63B3BB69-23CF-44E3-9099-C40C66FF867C}">
                  <a14:compatExt spid="_x0000_s443485"/>
                </a:ext>
                <a:ext uri="{FF2B5EF4-FFF2-40B4-BE49-F238E27FC236}">
                  <a16:creationId xmlns:a16="http://schemas.microsoft.com/office/drawing/2014/main" id="{00000000-0008-0000-0B00-00005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3486" name="Check Box 94" hidden="1">
              <a:extLst>
                <a:ext uri="{63B3BB69-23CF-44E3-9099-C40C66FF867C}">
                  <a14:compatExt spid="_x0000_s443486"/>
                </a:ext>
                <a:ext uri="{FF2B5EF4-FFF2-40B4-BE49-F238E27FC236}">
                  <a16:creationId xmlns:a16="http://schemas.microsoft.com/office/drawing/2014/main" id="{00000000-0008-0000-0B00-00005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3487" name="Check Box 95" hidden="1">
              <a:extLst>
                <a:ext uri="{63B3BB69-23CF-44E3-9099-C40C66FF867C}">
                  <a14:compatExt spid="_x0000_s443487"/>
                </a:ext>
                <a:ext uri="{FF2B5EF4-FFF2-40B4-BE49-F238E27FC236}">
                  <a16:creationId xmlns:a16="http://schemas.microsoft.com/office/drawing/2014/main" id="{00000000-0008-0000-0B00-00005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3488" name="Check Box 96" hidden="1">
              <a:extLst>
                <a:ext uri="{63B3BB69-23CF-44E3-9099-C40C66FF867C}">
                  <a14:compatExt spid="_x0000_s443488"/>
                </a:ext>
                <a:ext uri="{FF2B5EF4-FFF2-40B4-BE49-F238E27FC236}">
                  <a16:creationId xmlns:a16="http://schemas.microsoft.com/office/drawing/2014/main" id="{00000000-0008-0000-0B00-00006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3489" name="Check Box 97" hidden="1">
              <a:extLst>
                <a:ext uri="{63B3BB69-23CF-44E3-9099-C40C66FF867C}">
                  <a14:compatExt spid="_x0000_s443489"/>
                </a:ext>
                <a:ext uri="{FF2B5EF4-FFF2-40B4-BE49-F238E27FC236}">
                  <a16:creationId xmlns:a16="http://schemas.microsoft.com/office/drawing/2014/main" id="{00000000-0008-0000-0B00-00006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3490" name="Check Box 98" hidden="1">
              <a:extLst>
                <a:ext uri="{63B3BB69-23CF-44E3-9099-C40C66FF867C}">
                  <a14:compatExt spid="_x0000_s443490"/>
                </a:ext>
                <a:ext uri="{FF2B5EF4-FFF2-40B4-BE49-F238E27FC236}">
                  <a16:creationId xmlns:a16="http://schemas.microsoft.com/office/drawing/2014/main" id="{00000000-0008-0000-0B00-00006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3491" name="Check Box 99" hidden="1">
              <a:extLst>
                <a:ext uri="{63B3BB69-23CF-44E3-9099-C40C66FF867C}">
                  <a14:compatExt spid="_x0000_s443491"/>
                </a:ext>
                <a:ext uri="{FF2B5EF4-FFF2-40B4-BE49-F238E27FC236}">
                  <a16:creationId xmlns:a16="http://schemas.microsoft.com/office/drawing/2014/main" id="{00000000-0008-0000-0B00-00006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3492" name="Check Box 100" hidden="1">
              <a:extLst>
                <a:ext uri="{63B3BB69-23CF-44E3-9099-C40C66FF867C}">
                  <a14:compatExt spid="_x0000_s443492"/>
                </a:ext>
                <a:ext uri="{FF2B5EF4-FFF2-40B4-BE49-F238E27FC236}">
                  <a16:creationId xmlns:a16="http://schemas.microsoft.com/office/drawing/2014/main" id="{00000000-0008-0000-0B00-00006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3493" name="Check Box 101" hidden="1">
              <a:extLst>
                <a:ext uri="{63B3BB69-23CF-44E3-9099-C40C66FF867C}">
                  <a14:compatExt spid="_x0000_s443493"/>
                </a:ext>
                <a:ext uri="{FF2B5EF4-FFF2-40B4-BE49-F238E27FC236}">
                  <a16:creationId xmlns:a16="http://schemas.microsoft.com/office/drawing/2014/main" id="{00000000-0008-0000-0B00-00006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3494" name="Check Box 102" hidden="1">
              <a:extLst>
                <a:ext uri="{63B3BB69-23CF-44E3-9099-C40C66FF867C}">
                  <a14:compatExt spid="_x0000_s443494"/>
                </a:ext>
                <a:ext uri="{FF2B5EF4-FFF2-40B4-BE49-F238E27FC236}">
                  <a16:creationId xmlns:a16="http://schemas.microsoft.com/office/drawing/2014/main" id="{00000000-0008-0000-0B00-00006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3495" name="Check Box 103" hidden="1">
              <a:extLst>
                <a:ext uri="{63B3BB69-23CF-44E3-9099-C40C66FF867C}">
                  <a14:compatExt spid="_x0000_s443495"/>
                </a:ext>
                <a:ext uri="{FF2B5EF4-FFF2-40B4-BE49-F238E27FC236}">
                  <a16:creationId xmlns:a16="http://schemas.microsoft.com/office/drawing/2014/main" id="{00000000-0008-0000-0B00-00006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3496" name="Check Box 104" hidden="1">
              <a:extLst>
                <a:ext uri="{63B3BB69-23CF-44E3-9099-C40C66FF867C}">
                  <a14:compatExt spid="_x0000_s443496"/>
                </a:ext>
                <a:ext uri="{FF2B5EF4-FFF2-40B4-BE49-F238E27FC236}">
                  <a16:creationId xmlns:a16="http://schemas.microsoft.com/office/drawing/2014/main" id="{00000000-0008-0000-0B00-00006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3497" name="Check Box 105" hidden="1">
              <a:extLst>
                <a:ext uri="{63B3BB69-23CF-44E3-9099-C40C66FF867C}">
                  <a14:compatExt spid="_x0000_s443497"/>
                </a:ext>
                <a:ext uri="{FF2B5EF4-FFF2-40B4-BE49-F238E27FC236}">
                  <a16:creationId xmlns:a16="http://schemas.microsoft.com/office/drawing/2014/main" id="{00000000-0008-0000-0B00-00006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3498" name="Check Box 106" descr="Staff Registration" hidden="1">
              <a:extLst>
                <a:ext uri="{63B3BB69-23CF-44E3-9099-C40C66FF867C}">
                  <a14:compatExt spid="_x0000_s443498"/>
                </a:ext>
                <a:ext uri="{FF2B5EF4-FFF2-40B4-BE49-F238E27FC236}">
                  <a16:creationId xmlns:a16="http://schemas.microsoft.com/office/drawing/2014/main" id="{00000000-0008-0000-0B00-00006AC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C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C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C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4417" name="Check Box 1" hidden="1">
              <a:extLst>
                <a:ext uri="{63B3BB69-23CF-44E3-9099-C40C66FF867C}">
                  <a14:compatExt spid="_x0000_s444417"/>
                </a:ext>
                <a:ext uri="{FF2B5EF4-FFF2-40B4-BE49-F238E27FC236}">
                  <a16:creationId xmlns:a16="http://schemas.microsoft.com/office/drawing/2014/main" id="{00000000-0008-0000-0C00-000001C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4418" name="Check Box 2" hidden="1">
              <a:extLst>
                <a:ext uri="{63B3BB69-23CF-44E3-9099-C40C66FF867C}">
                  <a14:compatExt spid="_x0000_s444418"/>
                </a:ext>
                <a:ext uri="{FF2B5EF4-FFF2-40B4-BE49-F238E27FC236}">
                  <a16:creationId xmlns:a16="http://schemas.microsoft.com/office/drawing/2014/main" id="{00000000-0008-0000-0C00-00000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4419" name="Check Box 3" hidden="1">
              <a:extLst>
                <a:ext uri="{63B3BB69-23CF-44E3-9099-C40C66FF867C}">
                  <a14:compatExt spid="_x0000_s444419"/>
                </a:ext>
                <a:ext uri="{FF2B5EF4-FFF2-40B4-BE49-F238E27FC236}">
                  <a16:creationId xmlns:a16="http://schemas.microsoft.com/office/drawing/2014/main" id="{00000000-0008-0000-0C00-00000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4420" name="Check Box 4" hidden="1">
              <a:extLst>
                <a:ext uri="{63B3BB69-23CF-44E3-9099-C40C66FF867C}">
                  <a14:compatExt spid="_x0000_s444420"/>
                </a:ext>
                <a:ext uri="{FF2B5EF4-FFF2-40B4-BE49-F238E27FC236}">
                  <a16:creationId xmlns:a16="http://schemas.microsoft.com/office/drawing/2014/main" id="{00000000-0008-0000-0C00-00000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4421" name="Check Box 5" hidden="1">
              <a:extLst>
                <a:ext uri="{63B3BB69-23CF-44E3-9099-C40C66FF867C}">
                  <a14:compatExt spid="_x0000_s444421"/>
                </a:ext>
                <a:ext uri="{FF2B5EF4-FFF2-40B4-BE49-F238E27FC236}">
                  <a16:creationId xmlns:a16="http://schemas.microsoft.com/office/drawing/2014/main" id="{00000000-0008-0000-0C00-00000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4422" name="Check Box 6" hidden="1">
              <a:extLst>
                <a:ext uri="{63B3BB69-23CF-44E3-9099-C40C66FF867C}">
                  <a14:compatExt spid="_x0000_s444422"/>
                </a:ext>
                <a:ext uri="{FF2B5EF4-FFF2-40B4-BE49-F238E27FC236}">
                  <a16:creationId xmlns:a16="http://schemas.microsoft.com/office/drawing/2014/main" id="{00000000-0008-0000-0C00-00000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4423" name="Check Box 7" hidden="1">
              <a:extLst>
                <a:ext uri="{63B3BB69-23CF-44E3-9099-C40C66FF867C}">
                  <a14:compatExt spid="_x0000_s444423"/>
                </a:ext>
                <a:ext uri="{FF2B5EF4-FFF2-40B4-BE49-F238E27FC236}">
                  <a16:creationId xmlns:a16="http://schemas.microsoft.com/office/drawing/2014/main" id="{00000000-0008-0000-0C00-000007C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4424" name="Spinner 8" hidden="1">
              <a:extLst>
                <a:ext uri="{63B3BB69-23CF-44E3-9099-C40C66FF867C}">
                  <a14:compatExt spid="_x0000_s444424"/>
                </a:ext>
                <a:ext uri="{FF2B5EF4-FFF2-40B4-BE49-F238E27FC236}">
                  <a16:creationId xmlns:a16="http://schemas.microsoft.com/office/drawing/2014/main" id="{00000000-0008-0000-0C00-000008C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4425" name="Check Box 9" hidden="1">
              <a:extLst>
                <a:ext uri="{63B3BB69-23CF-44E3-9099-C40C66FF867C}">
                  <a14:compatExt spid="_x0000_s444425"/>
                </a:ext>
                <a:ext uri="{FF2B5EF4-FFF2-40B4-BE49-F238E27FC236}">
                  <a16:creationId xmlns:a16="http://schemas.microsoft.com/office/drawing/2014/main" id="{00000000-0008-0000-0C00-00000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4426" name="Check Box 10" hidden="1">
              <a:extLst>
                <a:ext uri="{63B3BB69-23CF-44E3-9099-C40C66FF867C}">
                  <a14:compatExt spid="_x0000_s444426"/>
                </a:ext>
                <a:ext uri="{FF2B5EF4-FFF2-40B4-BE49-F238E27FC236}">
                  <a16:creationId xmlns:a16="http://schemas.microsoft.com/office/drawing/2014/main" id="{00000000-0008-0000-0C00-00000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4427" name="Check Box 11" hidden="1">
              <a:extLst>
                <a:ext uri="{63B3BB69-23CF-44E3-9099-C40C66FF867C}">
                  <a14:compatExt spid="_x0000_s444427"/>
                </a:ext>
                <a:ext uri="{FF2B5EF4-FFF2-40B4-BE49-F238E27FC236}">
                  <a16:creationId xmlns:a16="http://schemas.microsoft.com/office/drawing/2014/main" id="{00000000-0008-0000-0C00-00000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4428" name="Check Box 12" hidden="1">
              <a:extLst>
                <a:ext uri="{63B3BB69-23CF-44E3-9099-C40C66FF867C}">
                  <a14:compatExt spid="_x0000_s444428"/>
                </a:ext>
                <a:ext uri="{FF2B5EF4-FFF2-40B4-BE49-F238E27FC236}">
                  <a16:creationId xmlns:a16="http://schemas.microsoft.com/office/drawing/2014/main" id="{00000000-0008-0000-0C00-00000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4429" name="Check Box 13" hidden="1">
              <a:extLst>
                <a:ext uri="{63B3BB69-23CF-44E3-9099-C40C66FF867C}">
                  <a14:compatExt spid="_x0000_s444429"/>
                </a:ext>
                <a:ext uri="{FF2B5EF4-FFF2-40B4-BE49-F238E27FC236}">
                  <a16:creationId xmlns:a16="http://schemas.microsoft.com/office/drawing/2014/main" id="{00000000-0008-0000-0C00-00000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4430" name="Check Box 14" hidden="1">
              <a:extLst>
                <a:ext uri="{63B3BB69-23CF-44E3-9099-C40C66FF867C}">
                  <a14:compatExt spid="_x0000_s444430"/>
                </a:ext>
                <a:ext uri="{FF2B5EF4-FFF2-40B4-BE49-F238E27FC236}">
                  <a16:creationId xmlns:a16="http://schemas.microsoft.com/office/drawing/2014/main" id="{00000000-0008-0000-0C00-00000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4431" name="Check Box 15" hidden="1">
              <a:extLst>
                <a:ext uri="{63B3BB69-23CF-44E3-9099-C40C66FF867C}">
                  <a14:compatExt spid="_x0000_s444431"/>
                </a:ext>
                <a:ext uri="{FF2B5EF4-FFF2-40B4-BE49-F238E27FC236}">
                  <a16:creationId xmlns:a16="http://schemas.microsoft.com/office/drawing/2014/main" id="{00000000-0008-0000-0C00-00000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4432" name="Check Box 16" hidden="1">
              <a:extLst>
                <a:ext uri="{63B3BB69-23CF-44E3-9099-C40C66FF867C}">
                  <a14:compatExt spid="_x0000_s444432"/>
                </a:ext>
                <a:ext uri="{FF2B5EF4-FFF2-40B4-BE49-F238E27FC236}">
                  <a16:creationId xmlns:a16="http://schemas.microsoft.com/office/drawing/2014/main" id="{00000000-0008-0000-0C00-00001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4433" name="Check Box 17" hidden="1">
              <a:extLst>
                <a:ext uri="{63B3BB69-23CF-44E3-9099-C40C66FF867C}">
                  <a14:compatExt spid="_x0000_s444433"/>
                </a:ext>
                <a:ext uri="{FF2B5EF4-FFF2-40B4-BE49-F238E27FC236}">
                  <a16:creationId xmlns:a16="http://schemas.microsoft.com/office/drawing/2014/main" id="{00000000-0008-0000-0C00-00001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4434" name="Check Box 18" hidden="1">
              <a:extLst>
                <a:ext uri="{63B3BB69-23CF-44E3-9099-C40C66FF867C}">
                  <a14:compatExt spid="_x0000_s444434"/>
                </a:ext>
                <a:ext uri="{FF2B5EF4-FFF2-40B4-BE49-F238E27FC236}">
                  <a16:creationId xmlns:a16="http://schemas.microsoft.com/office/drawing/2014/main" id="{00000000-0008-0000-0C00-00001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4435" name="Check Box 19" hidden="1">
              <a:extLst>
                <a:ext uri="{63B3BB69-23CF-44E3-9099-C40C66FF867C}">
                  <a14:compatExt spid="_x0000_s444435"/>
                </a:ext>
                <a:ext uri="{FF2B5EF4-FFF2-40B4-BE49-F238E27FC236}">
                  <a16:creationId xmlns:a16="http://schemas.microsoft.com/office/drawing/2014/main" id="{00000000-0008-0000-0C00-00001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4436" name="Check Box 20" hidden="1">
              <a:extLst>
                <a:ext uri="{63B3BB69-23CF-44E3-9099-C40C66FF867C}">
                  <a14:compatExt spid="_x0000_s444436"/>
                </a:ext>
                <a:ext uri="{FF2B5EF4-FFF2-40B4-BE49-F238E27FC236}">
                  <a16:creationId xmlns:a16="http://schemas.microsoft.com/office/drawing/2014/main" id="{00000000-0008-0000-0C00-00001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4437" name="Check Box 21" hidden="1">
              <a:extLst>
                <a:ext uri="{63B3BB69-23CF-44E3-9099-C40C66FF867C}">
                  <a14:compatExt spid="_x0000_s444437"/>
                </a:ext>
                <a:ext uri="{FF2B5EF4-FFF2-40B4-BE49-F238E27FC236}">
                  <a16:creationId xmlns:a16="http://schemas.microsoft.com/office/drawing/2014/main" id="{00000000-0008-0000-0C00-00001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4438" name="Check Box 22" hidden="1">
              <a:extLst>
                <a:ext uri="{63B3BB69-23CF-44E3-9099-C40C66FF867C}">
                  <a14:compatExt spid="_x0000_s444438"/>
                </a:ext>
                <a:ext uri="{FF2B5EF4-FFF2-40B4-BE49-F238E27FC236}">
                  <a16:creationId xmlns:a16="http://schemas.microsoft.com/office/drawing/2014/main" id="{00000000-0008-0000-0C00-00001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4439" name="Check Box 23" hidden="1">
              <a:extLst>
                <a:ext uri="{63B3BB69-23CF-44E3-9099-C40C66FF867C}">
                  <a14:compatExt spid="_x0000_s444439"/>
                </a:ext>
                <a:ext uri="{FF2B5EF4-FFF2-40B4-BE49-F238E27FC236}">
                  <a16:creationId xmlns:a16="http://schemas.microsoft.com/office/drawing/2014/main" id="{00000000-0008-0000-0C00-00001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4440" name="Check Box 24" hidden="1">
              <a:extLst>
                <a:ext uri="{63B3BB69-23CF-44E3-9099-C40C66FF867C}">
                  <a14:compatExt spid="_x0000_s444440"/>
                </a:ext>
                <a:ext uri="{FF2B5EF4-FFF2-40B4-BE49-F238E27FC236}">
                  <a16:creationId xmlns:a16="http://schemas.microsoft.com/office/drawing/2014/main" id="{00000000-0008-0000-0C00-00001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4441" name="Check Box 25" hidden="1">
              <a:extLst>
                <a:ext uri="{63B3BB69-23CF-44E3-9099-C40C66FF867C}">
                  <a14:compatExt spid="_x0000_s444441"/>
                </a:ext>
                <a:ext uri="{FF2B5EF4-FFF2-40B4-BE49-F238E27FC236}">
                  <a16:creationId xmlns:a16="http://schemas.microsoft.com/office/drawing/2014/main" id="{00000000-0008-0000-0C00-00001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4442" name="Check Box 26" hidden="1">
              <a:extLst>
                <a:ext uri="{63B3BB69-23CF-44E3-9099-C40C66FF867C}">
                  <a14:compatExt spid="_x0000_s444442"/>
                </a:ext>
                <a:ext uri="{FF2B5EF4-FFF2-40B4-BE49-F238E27FC236}">
                  <a16:creationId xmlns:a16="http://schemas.microsoft.com/office/drawing/2014/main" id="{00000000-0008-0000-0C00-00001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4443" name="Check Box 27" hidden="1">
              <a:extLst>
                <a:ext uri="{63B3BB69-23CF-44E3-9099-C40C66FF867C}">
                  <a14:compatExt spid="_x0000_s444443"/>
                </a:ext>
                <a:ext uri="{FF2B5EF4-FFF2-40B4-BE49-F238E27FC236}">
                  <a16:creationId xmlns:a16="http://schemas.microsoft.com/office/drawing/2014/main" id="{00000000-0008-0000-0C00-00001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4444" name="Check Box 28" hidden="1">
              <a:extLst>
                <a:ext uri="{63B3BB69-23CF-44E3-9099-C40C66FF867C}">
                  <a14:compatExt spid="_x0000_s444444"/>
                </a:ext>
                <a:ext uri="{FF2B5EF4-FFF2-40B4-BE49-F238E27FC236}">
                  <a16:creationId xmlns:a16="http://schemas.microsoft.com/office/drawing/2014/main" id="{00000000-0008-0000-0C00-00001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4445" name="Check Box 29" hidden="1">
              <a:extLst>
                <a:ext uri="{63B3BB69-23CF-44E3-9099-C40C66FF867C}">
                  <a14:compatExt spid="_x0000_s444445"/>
                </a:ext>
                <a:ext uri="{FF2B5EF4-FFF2-40B4-BE49-F238E27FC236}">
                  <a16:creationId xmlns:a16="http://schemas.microsoft.com/office/drawing/2014/main" id="{00000000-0008-0000-0C00-00001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4446" name="Check Box 30" hidden="1">
              <a:extLst>
                <a:ext uri="{63B3BB69-23CF-44E3-9099-C40C66FF867C}">
                  <a14:compatExt spid="_x0000_s444446"/>
                </a:ext>
                <a:ext uri="{FF2B5EF4-FFF2-40B4-BE49-F238E27FC236}">
                  <a16:creationId xmlns:a16="http://schemas.microsoft.com/office/drawing/2014/main" id="{00000000-0008-0000-0C00-00001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4447" name="Check Box 31" hidden="1">
              <a:extLst>
                <a:ext uri="{63B3BB69-23CF-44E3-9099-C40C66FF867C}">
                  <a14:compatExt spid="_x0000_s444447"/>
                </a:ext>
                <a:ext uri="{FF2B5EF4-FFF2-40B4-BE49-F238E27FC236}">
                  <a16:creationId xmlns:a16="http://schemas.microsoft.com/office/drawing/2014/main" id="{00000000-0008-0000-0C00-00001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4448" name="Check Box 32" hidden="1">
              <a:extLst>
                <a:ext uri="{63B3BB69-23CF-44E3-9099-C40C66FF867C}">
                  <a14:compatExt spid="_x0000_s444448"/>
                </a:ext>
                <a:ext uri="{FF2B5EF4-FFF2-40B4-BE49-F238E27FC236}">
                  <a16:creationId xmlns:a16="http://schemas.microsoft.com/office/drawing/2014/main" id="{00000000-0008-0000-0C00-00002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4449" name="Check Box 33" hidden="1">
              <a:extLst>
                <a:ext uri="{63B3BB69-23CF-44E3-9099-C40C66FF867C}">
                  <a14:compatExt spid="_x0000_s444449"/>
                </a:ext>
                <a:ext uri="{FF2B5EF4-FFF2-40B4-BE49-F238E27FC236}">
                  <a16:creationId xmlns:a16="http://schemas.microsoft.com/office/drawing/2014/main" id="{00000000-0008-0000-0C00-00002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4450" name="Check Box 34" hidden="1">
              <a:extLst>
                <a:ext uri="{63B3BB69-23CF-44E3-9099-C40C66FF867C}">
                  <a14:compatExt spid="_x0000_s444450"/>
                </a:ext>
                <a:ext uri="{FF2B5EF4-FFF2-40B4-BE49-F238E27FC236}">
                  <a16:creationId xmlns:a16="http://schemas.microsoft.com/office/drawing/2014/main" id="{00000000-0008-0000-0C00-00002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4451" name="Check Box 35" hidden="1">
              <a:extLst>
                <a:ext uri="{63B3BB69-23CF-44E3-9099-C40C66FF867C}">
                  <a14:compatExt spid="_x0000_s444451"/>
                </a:ext>
                <a:ext uri="{FF2B5EF4-FFF2-40B4-BE49-F238E27FC236}">
                  <a16:creationId xmlns:a16="http://schemas.microsoft.com/office/drawing/2014/main" id="{00000000-0008-0000-0C00-00002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4452" name="Check Box 36" hidden="1">
              <a:extLst>
                <a:ext uri="{63B3BB69-23CF-44E3-9099-C40C66FF867C}">
                  <a14:compatExt spid="_x0000_s444452"/>
                </a:ext>
                <a:ext uri="{FF2B5EF4-FFF2-40B4-BE49-F238E27FC236}">
                  <a16:creationId xmlns:a16="http://schemas.microsoft.com/office/drawing/2014/main" id="{00000000-0008-0000-0C00-00002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4453" name="Check Box 37" hidden="1">
              <a:extLst>
                <a:ext uri="{63B3BB69-23CF-44E3-9099-C40C66FF867C}">
                  <a14:compatExt spid="_x0000_s444453"/>
                </a:ext>
                <a:ext uri="{FF2B5EF4-FFF2-40B4-BE49-F238E27FC236}">
                  <a16:creationId xmlns:a16="http://schemas.microsoft.com/office/drawing/2014/main" id="{00000000-0008-0000-0C00-00002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4454" name="Check Box 38" hidden="1">
              <a:extLst>
                <a:ext uri="{63B3BB69-23CF-44E3-9099-C40C66FF867C}">
                  <a14:compatExt spid="_x0000_s444454"/>
                </a:ext>
                <a:ext uri="{FF2B5EF4-FFF2-40B4-BE49-F238E27FC236}">
                  <a16:creationId xmlns:a16="http://schemas.microsoft.com/office/drawing/2014/main" id="{00000000-0008-0000-0C00-00002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4455" name="Check Box 39" hidden="1">
              <a:extLst>
                <a:ext uri="{63B3BB69-23CF-44E3-9099-C40C66FF867C}">
                  <a14:compatExt spid="_x0000_s444455"/>
                </a:ext>
                <a:ext uri="{FF2B5EF4-FFF2-40B4-BE49-F238E27FC236}">
                  <a16:creationId xmlns:a16="http://schemas.microsoft.com/office/drawing/2014/main" id="{00000000-0008-0000-0C00-00002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4456" name="Check Box 40" hidden="1">
              <a:extLst>
                <a:ext uri="{63B3BB69-23CF-44E3-9099-C40C66FF867C}">
                  <a14:compatExt spid="_x0000_s444456"/>
                </a:ext>
                <a:ext uri="{FF2B5EF4-FFF2-40B4-BE49-F238E27FC236}">
                  <a16:creationId xmlns:a16="http://schemas.microsoft.com/office/drawing/2014/main" id="{00000000-0008-0000-0C00-00002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4457" name="Check Box 41" hidden="1">
              <a:extLst>
                <a:ext uri="{63B3BB69-23CF-44E3-9099-C40C66FF867C}">
                  <a14:compatExt spid="_x0000_s444457"/>
                </a:ext>
                <a:ext uri="{FF2B5EF4-FFF2-40B4-BE49-F238E27FC236}">
                  <a16:creationId xmlns:a16="http://schemas.microsoft.com/office/drawing/2014/main" id="{00000000-0008-0000-0C00-00002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4458" name="Check Box 42" hidden="1">
              <a:extLst>
                <a:ext uri="{63B3BB69-23CF-44E3-9099-C40C66FF867C}">
                  <a14:compatExt spid="_x0000_s444458"/>
                </a:ext>
                <a:ext uri="{FF2B5EF4-FFF2-40B4-BE49-F238E27FC236}">
                  <a16:creationId xmlns:a16="http://schemas.microsoft.com/office/drawing/2014/main" id="{00000000-0008-0000-0C00-00002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4459" name="Check Box 43" hidden="1">
              <a:extLst>
                <a:ext uri="{63B3BB69-23CF-44E3-9099-C40C66FF867C}">
                  <a14:compatExt spid="_x0000_s444459"/>
                </a:ext>
                <a:ext uri="{FF2B5EF4-FFF2-40B4-BE49-F238E27FC236}">
                  <a16:creationId xmlns:a16="http://schemas.microsoft.com/office/drawing/2014/main" id="{00000000-0008-0000-0C00-00002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4460" name="Check Box 44" hidden="1">
              <a:extLst>
                <a:ext uri="{63B3BB69-23CF-44E3-9099-C40C66FF867C}">
                  <a14:compatExt spid="_x0000_s444460"/>
                </a:ext>
                <a:ext uri="{FF2B5EF4-FFF2-40B4-BE49-F238E27FC236}">
                  <a16:creationId xmlns:a16="http://schemas.microsoft.com/office/drawing/2014/main" id="{00000000-0008-0000-0C00-00002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4461" name="Check Box 45" hidden="1">
              <a:extLst>
                <a:ext uri="{63B3BB69-23CF-44E3-9099-C40C66FF867C}">
                  <a14:compatExt spid="_x0000_s444461"/>
                </a:ext>
                <a:ext uri="{FF2B5EF4-FFF2-40B4-BE49-F238E27FC236}">
                  <a16:creationId xmlns:a16="http://schemas.microsoft.com/office/drawing/2014/main" id="{00000000-0008-0000-0C00-00002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4462" name="Check Box 46" hidden="1">
              <a:extLst>
                <a:ext uri="{63B3BB69-23CF-44E3-9099-C40C66FF867C}">
                  <a14:compatExt spid="_x0000_s444462"/>
                </a:ext>
                <a:ext uri="{FF2B5EF4-FFF2-40B4-BE49-F238E27FC236}">
                  <a16:creationId xmlns:a16="http://schemas.microsoft.com/office/drawing/2014/main" id="{00000000-0008-0000-0C00-00002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4463" name="Check Box 47" hidden="1">
              <a:extLst>
                <a:ext uri="{63B3BB69-23CF-44E3-9099-C40C66FF867C}">
                  <a14:compatExt spid="_x0000_s444463"/>
                </a:ext>
                <a:ext uri="{FF2B5EF4-FFF2-40B4-BE49-F238E27FC236}">
                  <a16:creationId xmlns:a16="http://schemas.microsoft.com/office/drawing/2014/main" id="{00000000-0008-0000-0C00-00002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4464" name="Check Box 48" hidden="1">
              <a:extLst>
                <a:ext uri="{63B3BB69-23CF-44E3-9099-C40C66FF867C}">
                  <a14:compatExt spid="_x0000_s444464"/>
                </a:ext>
                <a:ext uri="{FF2B5EF4-FFF2-40B4-BE49-F238E27FC236}">
                  <a16:creationId xmlns:a16="http://schemas.microsoft.com/office/drawing/2014/main" id="{00000000-0008-0000-0C00-00003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4465" name="Check Box 49" hidden="1">
              <a:extLst>
                <a:ext uri="{63B3BB69-23CF-44E3-9099-C40C66FF867C}">
                  <a14:compatExt spid="_x0000_s444465"/>
                </a:ext>
                <a:ext uri="{FF2B5EF4-FFF2-40B4-BE49-F238E27FC236}">
                  <a16:creationId xmlns:a16="http://schemas.microsoft.com/office/drawing/2014/main" id="{00000000-0008-0000-0C00-00003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4466" name="Check Box 50" hidden="1">
              <a:extLst>
                <a:ext uri="{63B3BB69-23CF-44E3-9099-C40C66FF867C}">
                  <a14:compatExt spid="_x0000_s444466"/>
                </a:ext>
                <a:ext uri="{FF2B5EF4-FFF2-40B4-BE49-F238E27FC236}">
                  <a16:creationId xmlns:a16="http://schemas.microsoft.com/office/drawing/2014/main" id="{00000000-0008-0000-0C00-00003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4467" name="Check Box 51" hidden="1">
              <a:extLst>
                <a:ext uri="{63B3BB69-23CF-44E3-9099-C40C66FF867C}">
                  <a14:compatExt spid="_x0000_s444467"/>
                </a:ext>
                <a:ext uri="{FF2B5EF4-FFF2-40B4-BE49-F238E27FC236}">
                  <a16:creationId xmlns:a16="http://schemas.microsoft.com/office/drawing/2014/main" id="{00000000-0008-0000-0C00-00003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4468" name="Check Box 52" hidden="1">
              <a:extLst>
                <a:ext uri="{63B3BB69-23CF-44E3-9099-C40C66FF867C}">
                  <a14:compatExt spid="_x0000_s444468"/>
                </a:ext>
                <a:ext uri="{FF2B5EF4-FFF2-40B4-BE49-F238E27FC236}">
                  <a16:creationId xmlns:a16="http://schemas.microsoft.com/office/drawing/2014/main" id="{00000000-0008-0000-0C00-00003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4469" name="Check Box 53" hidden="1">
              <a:extLst>
                <a:ext uri="{63B3BB69-23CF-44E3-9099-C40C66FF867C}">
                  <a14:compatExt spid="_x0000_s444469"/>
                </a:ext>
                <a:ext uri="{FF2B5EF4-FFF2-40B4-BE49-F238E27FC236}">
                  <a16:creationId xmlns:a16="http://schemas.microsoft.com/office/drawing/2014/main" id="{00000000-0008-0000-0C00-00003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4470" name="Check Box 54" hidden="1">
              <a:extLst>
                <a:ext uri="{63B3BB69-23CF-44E3-9099-C40C66FF867C}">
                  <a14:compatExt spid="_x0000_s444470"/>
                </a:ext>
                <a:ext uri="{FF2B5EF4-FFF2-40B4-BE49-F238E27FC236}">
                  <a16:creationId xmlns:a16="http://schemas.microsoft.com/office/drawing/2014/main" id="{00000000-0008-0000-0C00-00003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4471" name="Check Box 55" hidden="1">
              <a:extLst>
                <a:ext uri="{63B3BB69-23CF-44E3-9099-C40C66FF867C}">
                  <a14:compatExt spid="_x0000_s444471"/>
                </a:ext>
                <a:ext uri="{FF2B5EF4-FFF2-40B4-BE49-F238E27FC236}">
                  <a16:creationId xmlns:a16="http://schemas.microsoft.com/office/drawing/2014/main" id="{00000000-0008-0000-0C00-00003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4472" name="Check Box 56" hidden="1">
              <a:extLst>
                <a:ext uri="{63B3BB69-23CF-44E3-9099-C40C66FF867C}">
                  <a14:compatExt spid="_x0000_s444472"/>
                </a:ext>
                <a:ext uri="{FF2B5EF4-FFF2-40B4-BE49-F238E27FC236}">
                  <a16:creationId xmlns:a16="http://schemas.microsoft.com/office/drawing/2014/main" id="{00000000-0008-0000-0C00-00003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4473" name="Check Box 57" hidden="1">
              <a:extLst>
                <a:ext uri="{63B3BB69-23CF-44E3-9099-C40C66FF867C}">
                  <a14:compatExt spid="_x0000_s444473"/>
                </a:ext>
                <a:ext uri="{FF2B5EF4-FFF2-40B4-BE49-F238E27FC236}">
                  <a16:creationId xmlns:a16="http://schemas.microsoft.com/office/drawing/2014/main" id="{00000000-0008-0000-0C00-00003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4474" name="Check Box 58" hidden="1">
              <a:extLst>
                <a:ext uri="{63B3BB69-23CF-44E3-9099-C40C66FF867C}">
                  <a14:compatExt spid="_x0000_s444474"/>
                </a:ext>
                <a:ext uri="{FF2B5EF4-FFF2-40B4-BE49-F238E27FC236}">
                  <a16:creationId xmlns:a16="http://schemas.microsoft.com/office/drawing/2014/main" id="{00000000-0008-0000-0C00-00003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4475" name="Check Box 59" hidden="1">
              <a:extLst>
                <a:ext uri="{63B3BB69-23CF-44E3-9099-C40C66FF867C}">
                  <a14:compatExt spid="_x0000_s444475"/>
                </a:ext>
                <a:ext uri="{FF2B5EF4-FFF2-40B4-BE49-F238E27FC236}">
                  <a16:creationId xmlns:a16="http://schemas.microsoft.com/office/drawing/2014/main" id="{00000000-0008-0000-0C00-00003BC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4476" name="Spinner 60" hidden="1">
              <a:extLst>
                <a:ext uri="{63B3BB69-23CF-44E3-9099-C40C66FF867C}">
                  <a14:compatExt spid="_x0000_s444476"/>
                </a:ext>
                <a:ext uri="{FF2B5EF4-FFF2-40B4-BE49-F238E27FC236}">
                  <a16:creationId xmlns:a16="http://schemas.microsoft.com/office/drawing/2014/main" id="{00000000-0008-0000-0C00-00003CC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4477" name="Check Box 61" hidden="1">
              <a:extLst>
                <a:ext uri="{63B3BB69-23CF-44E3-9099-C40C66FF867C}">
                  <a14:compatExt spid="_x0000_s444477"/>
                </a:ext>
                <a:ext uri="{FF2B5EF4-FFF2-40B4-BE49-F238E27FC236}">
                  <a16:creationId xmlns:a16="http://schemas.microsoft.com/office/drawing/2014/main" id="{00000000-0008-0000-0C00-00003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4478" name="Check Box 62" hidden="1">
              <a:extLst>
                <a:ext uri="{63B3BB69-23CF-44E3-9099-C40C66FF867C}">
                  <a14:compatExt spid="_x0000_s444478"/>
                </a:ext>
                <a:ext uri="{FF2B5EF4-FFF2-40B4-BE49-F238E27FC236}">
                  <a16:creationId xmlns:a16="http://schemas.microsoft.com/office/drawing/2014/main" id="{00000000-0008-0000-0C00-00003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4479" name="Check Box 63" hidden="1">
              <a:extLst>
                <a:ext uri="{63B3BB69-23CF-44E3-9099-C40C66FF867C}">
                  <a14:compatExt spid="_x0000_s444479"/>
                </a:ext>
                <a:ext uri="{FF2B5EF4-FFF2-40B4-BE49-F238E27FC236}">
                  <a16:creationId xmlns:a16="http://schemas.microsoft.com/office/drawing/2014/main" id="{00000000-0008-0000-0C00-00003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4480" name="Check Box 64" hidden="1">
              <a:extLst>
                <a:ext uri="{63B3BB69-23CF-44E3-9099-C40C66FF867C}">
                  <a14:compatExt spid="_x0000_s444480"/>
                </a:ext>
                <a:ext uri="{FF2B5EF4-FFF2-40B4-BE49-F238E27FC236}">
                  <a16:creationId xmlns:a16="http://schemas.microsoft.com/office/drawing/2014/main" id="{00000000-0008-0000-0C00-00004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4481" name="Check Box 65" hidden="1">
              <a:extLst>
                <a:ext uri="{63B3BB69-23CF-44E3-9099-C40C66FF867C}">
                  <a14:compatExt spid="_x0000_s444481"/>
                </a:ext>
                <a:ext uri="{FF2B5EF4-FFF2-40B4-BE49-F238E27FC236}">
                  <a16:creationId xmlns:a16="http://schemas.microsoft.com/office/drawing/2014/main" id="{00000000-0008-0000-0C00-00004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4482" name="Check Box 66" hidden="1">
              <a:extLst>
                <a:ext uri="{63B3BB69-23CF-44E3-9099-C40C66FF867C}">
                  <a14:compatExt spid="_x0000_s444482"/>
                </a:ext>
                <a:ext uri="{FF2B5EF4-FFF2-40B4-BE49-F238E27FC236}">
                  <a16:creationId xmlns:a16="http://schemas.microsoft.com/office/drawing/2014/main" id="{00000000-0008-0000-0C00-00004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4483" name="Check Box 67" hidden="1">
              <a:extLst>
                <a:ext uri="{63B3BB69-23CF-44E3-9099-C40C66FF867C}">
                  <a14:compatExt spid="_x0000_s444483"/>
                </a:ext>
                <a:ext uri="{FF2B5EF4-FFF2-40B4-BE49-F238E27FC236}">
                  <a16:creationId xmlns:a16="http://schemas.microsoft.com/office/drawing/2014/main" id="{00000000-0008-0000-0C00-00004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4484" name="Check Box 68" hidden="1">
              <a:extLst>
                <a:ext uri="{63B3BB69-23CF-44E3-9099-C40C66FF867C}">
                  <a14:compatExt spid="_x0000_s444484"/>
                </a:ext>
                <a:ext uri="{FF2B5EF4-FFF2-40B4-BE49-F238E27FC236}">
                  <a16:creationId xmlns:a16="http://schemas.microsoft.com/office/drawing/2014/main" id="{00000000-0008-0000-0C00-00004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4485" name="Check Box 69" hidden="1">
              <a:extLst>
                <a:ext uri="{63B3BB69-23CF-44E3-9099-C40C66FF867C}">
                  <a14:compatExt spid="_x0000_s444485"/>
                </a:ext>
                <a:ext uri="{FF2B5EF4-FFF2-40B4-BE49-F238E27FC236}">
                  <a16:creationId xmlns:a16="http://schemas.microsoft.com/office/drawing/2014/main" id="{00000000-0008-0000-0C00-00004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4486" name="Check Box 70" hidden="1">
              <a:extLst>
                <a:ext uri="{63B3BB69-23CF-44E3-9099-C40C66FF867C}">
                  <a14:compatExt spid="_x0000_s444486"/>
                </a:ext>
                <a:ext uri="{FF2B5EF4-FFF2-40B4-BE49-F238E27FC236}">
                  <a16:creationId xmlns:a16="http://schemas.microsoft.com/office/drawing/2014/main" id="{00000000-0008-0000-0C00-00004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4487" name="Check Box 71" hidden="1">
              <a:extLst>
                <a:ext uri="{63B3BB69-23CF-44E3-9099-C40C66FF867C}">
                  <a14:compatExt spid="_x0000_s444487"/>
                </a:ext>
                <a:ext uri="{FF2B5EF4-FFF2-40B4-BE49-F238E27FC236}">
                  <a16:creationId xmlns:a16="http://schemas.microsoft.com/office/drawing/2014/main" id="{00000000-0008-0000-0C00-00004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4488" name="Check Box 72" hidden="1">
              <a:extLst>
                <a:ext uri="{63B3BB69-23CF-44E3-9099-C40C66FF867C}">
                  <a14:compatExt spid="_x0000_s444488"/>
                </a:ext>
                <a:ext uri="{FF2B5EF4-FFF2-40B4-BE49-F238E27FC236}">
                  <a16:creationId xmlns:a16="http://schemas.microsoft.com/office/drawing/2014/main" id="{00000000-0008-0000-0C00-00004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4489" name="Check Box 73" hidden="1">
              <a:extLst>
                <a:ext uri="{63B3BB69-23CF-44E3-9099-C40C66FF867C}">
                  <a14:compatExt spid="_x0000_s444489"/>
                </a:ext>
                <a:ext uri="{FF2B5EF4-FFF2-40B4-BE49-F238E27FC236}">
                  <a16:creationId xmlns:a16="http://schemas.microsoft.com/office/drawing/2014/main" id="{00000000-0008-0000-0C00-00004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4490" name="Check Box 74" hidden="1">
              <a:extLst>
                <a:ext uri="{63B3BB69-23CF-44E3-9099-C40C66FF867C}">
                  <a14:compatExt spid="_x0000_s444490"/>
                </a:ext>
                <a:ext uri="{FF2B5EF4-FFF2-40B4-BE49-F238E27FC236}">
                  <a16:creationId xmlns:a16="http://schemas.microsoft.com/office/drawing/2014/main" id="{00000000-0008-0000-0C00-00004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4491" name="Check Box 75" hidden="1">
              <a:extLst>
                <a:ext uri="{63B3BB69-23CF-44E3-9099-C40C66FF867C}">
                  <a14:compatExt spid="_x0000_s444491"/>
                </a:ext>
                <a:ext uri="{FF2B5EF4-FFF2-40B4-BE49-F238E27FC236}">
                  <a16:creationId xmlns:a16="http://schemas.microsoft.com/office/drawing/2014/main" id="{00000000-0008-0000-0C00-00004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4492" name="Check Box 76" hidden="1">
              <a:extLst>
                <a:ext uri="{63B3BB69-23CF-44E3-9099-C40C66FF867C}">
                  <a14:compatExt spid="_x0000_s444492"/>
                </a:ext>
                <a:ext uri="{FF2B5EF4-FFF2-40B4-BE49-F238E27FC236}">
                  <a16:creationId xmlns:a16="http://schemas.microsoft.com/office/drawing/2014/main" id="{00000000-0008-0000-0C00-00004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4493" name="Check Box 77" hidden="1">
              <a:extLst>
                <a:ext uri="{63B3BB69-23CF-44E3-9099-C40C66FF867C}">
                  <a14:compatExt spid="_x0000_s444493"/>
                </a:ext>
                <a:ext uri="{FF2B5EF4-FFF2-40B4-BE49-F238E27FC236}">
                  <a16:creationId xmlns:a16="http://schemas.microsoft.com/office/drawing/2014/main" id="{00000000-0008-0000-0C00-00004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4494" name="Check Box 78" hidden="1">
              <a:extLst>
                <a:ext uri="{63B3BB69-23CF-44E3-9099-C40C66FF867C}">
                  <a14:compatExt spid="_x0000_s444494"/>
                </a:ext>
                <a:ext uri="{FF2B5EF4-FFF2-40B4-BE49-F238E27FC236}">
                  <a16:creationId xmlns:a16="http://schemas.microsoft.com/office/drawing/2014/main" id="{00000000-0008-0000-0C00-00004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4495" name="Check Box 79" hidden="1">
              <a:extLst>
                <a:ext uri="{63B3BB69-23CF-44E3-9099-C40C66FF867C}">
                  <a14:compatExt spid="_x0000_s444495"/>
                </a:ext>
                <a:ext uri="{FF2B5EF4-FFF2-40B4-BE49-F238E27FC236}">
                  <a16:creationId xmlns:a16="http://schemas.microsoft.com/office/drawing/2014/main" id="{00000000-0008-0000-0C00-00004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4496" name="Check Box 80" hidden="1">
              <a:extLst>
                <a:ext uri="{63B3BB69-23CF-44E3-9099-C40C66FF867C}">
                  <a14:compatExt spid="_x0000_s444496"/>
                </a:ext>
                <a:ext uri="{FF2B5EF4-FFF2-40B4-BE49-F238E27FC236}">
                  <a16:creationId xmlns:a16="http://schemas.microsoft.com/office/drawing/2014/main" id="{00000000-0008-0000-0C00-00005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4497" name="Check Box 81" hidden="1">
              <a:extLst>
                <a:ext uri="{63B3BB69-23CF-44E3-9099-C40C66FF867C}">
                  <a14:compatExt spid="_x0000_s444497"/>
                </a:ext>
                <a:ext uri="{FF2B5EF4-FFF2-40B4-BE49-F238E27FC236}">
                  <a16:creationId xmlns:a16="http://schemas.microsoft.com/office/drawing/2014/main" id="{00000000-0008-0000-0C00-00005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4498" name="Check Box 82" hidden="1">
              <a:extLst>
                <a:ext uri="{63B3BB69-23CF-44E3-9099-C40C66FF867C}">
                  <a14:compatExt spid="_x0000_s444498"/>
                </a:ext>
                <a:ext uri="{FF2B5EF4-FFF2-40B4-BE49-F238E27FC236}">
                  <a16:creationId xmlns:a16="http://schemas.microsoft.com/office/drawing/2014/main" id="{00000000-0008-0000-0C00-00005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4499" name="Check Box 83" hidden="1">
              <a:extLst>
                <a:ext uri="{63B3BB69-23CF-44E3-9099-C40C66FF867C}">
                  <a14:compatExt spid="_x0000_s444499"/>
                </a:ext>
                <a:ext uri="{FF2B5EF4-FFF2-40B4-BE49-F238E27FC236}">
                  <a16:creationId xmlns:a16="http://schemas.microsoft.com/office/drawing/2014/main" id="{00000000-0008-0000-0C00-00005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4500" name="Check Box 84" hidden="1">
              <a:extLst>
                <a:ext uri="{63B3BB69-23CF-44E3-9099-C40C66FF867C}">
                  <a14:compatExt spid="_x0000_s444500"/>
                </a:ext>
                <a:ext uri="{FF2B5EF4-FFF2-40B4-BE49-F238E27FC236}">
                  <a16:creationId xmlns:a16="http://schemas.microsoft.com/office/drawing/2014/main" id="{00000000-0008-0000-0C00-00005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4501" name="Check Box 85" hidden="1">
              <a:extLst>
                <a:ext uri="{63B3BB69-23CF-44E3-9099-C40C66FF867C}">
                  <a14:compatExt spid="_x0000_s444501"/>
                </a:ext>
                <a:ext uri="{FF2B5EF4-FFF2-40B4-BE49-F238E27FC236}">
                  <a16:creationId xmlns:a16="http://schemas.microsoft.com/office/drawing/2014/main" id="{00000000-0008-0000-0C00-00005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4502" name="Check Box 86" hidden="1">
              <a:extLst>
                <a:ext uri="{63B3BB69-23CF-44E3-9099-C40C66FF867C}">
                  <a14:compatExt spid="_x0000_s444502"/>
                </a:ext>
                <a:ext uri="{FF2B5EF4-FFF2-40B4-BE49-F238E27FC236}">
                  <a16:creationId xmlns:a16="http://schemas.microsoft.com/office/drawing/2014/main" id="{00000000-0008-0000-0C00-00005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4503" name="Check Box 87" hidden="1">
              <a:extLst>
                <a:ext uri="{63B3BB69-23CF-44E3-9099-C40C66FF867C}">
                  <a14:compatExt spid="_x0000_s444503"/>
                </a:ext>
                <a:ext uri="{FF2B5EF4-FFF2-40B4-BE49-F238E27FC236}">
                  <a16:creationId xmlns:a16="http://schemas.microsoft.com/office/drawing/2014/main" id="{00000000-0008-0000-0C00-00005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4504" name="Check Box 88" hidden="1">
              <a:extLst>
                <a:ext uri="{63B3BB69-23CF-44E3-9099-C40C66FF867C}">
                  <a14:compatExt spid="_x0000_s444504"/>
                </a:ext>
                <a:ext uri="{FF2B5EF4-FFF2-40B4-BE49-F238E27FC236}">
                  <a16:creationId xmlns:a16="http://schemas.microsoft.com/office/drawing/2014/main" id="{00000000-0008-0000-0C00-00005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4505" name="Check Box 89" hidden="1">
              <a:extLst>
                <a:ext uri="{63B3BB69-23CF-44E3-9099-C40C66FF867C}">
                  <a14:compatExt spid="_x0000_s444505"/>
                </a:ext>
                <a:ext uri="{FF2B5EF4-FFF2-40B4-BE49-F238E27FC236}">
                  <a16:creationId xmlns:a16="http://schemas.microsoft.com/office/drawing/2014/main" id="{00000000-0008-0000-0C00-00005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4506" name="Check Box 90" hidden="1">
              <a:extLst>
                <a:ext uri="{63B3BB69-23CF-44E3-9099-C40C66FF867C}">
                  <a14:compatExt spid="_x0000_s444506"/>
                </a:ext>
                <a:ext uri="{FF2B5EF4-FFF2-40B4-BE49-F238E27FC236}">
                  <a16:creationId xmlns:a16="http://schemas.microsoft.com/office/drawing/2014/main" id="{00000000-0008-0000-0C00-00005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4507" name="Check Box 91" hidden="1">
              <a:extLst>
                <a:ext uri="{63B3BB69-23CF-44E3-9099-C40C66FF867C}">
                  <a14:compatExt spid="_x0000_s444507"/>
                </a:ext>
                <a:ext uri="{FF2B5EF4-FFF2-40B4-BE49-F238E27FC236}">
                  <a16:creationId xmlns:a16="http://schemas.microsoft.com/office/drawing/2014/main" id="{00000000-0008-0000-0C00-00005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4508" name="Check Box 92" hidden="1">
              <a:extLst>
                <a:ext uri="{63B3BB69-23CF-44E3-9099-C40C66FF867C}">
                  <a14:compatExt spid="_x0000_s444508"/>
                </a:ext>
                <a:ext uri="{FF2B5EF4-FFF2-40B4-BE49-F238E27FC236}">
                  <a16:creationId xmlns:a16="http://schemas.microsoft.com/office/drawing/2014/main" id="{00000000-0008-0000-0C00-00005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4509" name="Check Box 93" hidden="1">
              <a:extLst>
                <a:ext uri="{63B3BB69-23CF-44E3-9099-C40C66FF867C}">
                  <a14:compatExt spid="_x0000_s444509"/>
                </a:ext>
                <a:ext uri="{FF2B5EF4-FFF2-40B4-BE49-F238E27FC236}">
                  <a16:creationId xmlns:a16="http://schemas.microsoft.com/office/drawing/2014/main" id="{00000000-0008-0000-0C00-00005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4510" name="Check Box 94" hidden="1">
              <a:extLst>
                <a:ext uri="{63B3BB69-23CF-44E3-9099-C40C66FF867C}">
                  <a14:compatExt spid="_x0000_s444510"/>
                </a:ext>
                <a:ext uri="{FF2B5EF4-FFF2-40B4-BE49-F238E27FC236}">
                  <a16:creationId xmlns:a16="http://schemas.microsoft.com/office/drawing/2014/main" id="{00000000-0008-0000-0C00-00005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4511" name="Check Box 95" hidden="1">
              <a:extLst>
                <a:ext uri="{63B3BB69-23CF-44E3-9099-C40C66FF867C}">
                  <a14:compatExt spid="_x0000_s444511"/>
                </a:ext>
                <a:ext uri="{FF2B5EF4-FFF2-40B4-BE49-F238E27FC236}">
                  <a16:creationId xmlns:a16="http://schemas.microsoft.com/office/drawing/2014/main" id="{00000000-0008-0000-0C00-00005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4512" name="Check Box 96" hidden="1">
              <a:extLst>
                <a:ext uri="{63B3BB69-23CF-44E3-9099-C40C66FF867C}">
                  <a14:compatExt spid="_x0000_s444512"/>
                </a:ext>
                <a:ext uri="{FF2B5EF4-FFF2-40B4-BE49-F238E27FC236}">
                  <a16:creationId xmlns:a16="http://schemas.microsoft.com/office/drawing/2014/main" id="{00000000-0008-0000-0C00-00006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4513" name="Check Box 97" hidden="1">
              <a:extLst>
                <a:ext uri="{63B3BB69-23CF-44E3-9099-C40C66FF867C}">
                  <a14:compatExt spid="_x0000_s444513"/>
                </a:ext>
                <a:ext uri="{FF2B5EF4-FFF2-40B4-BE49-F238E27FC236}">
                  <a16:creationId xmlns:a16="http://schemas.microsoft.com/office/drawing/2014/main" id="{00000000-0008-0000-0C00-00006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4514" name="Check Box 98" hidden="1">
              <a:extLst>
                <a:ext uri="{63B3BB69-23CF-44E3-9099-C40C66FF867C}">
                  <a14:compatExt spid="_x0000_s444514"/>
                </a:ext>
                <a:ext uri="{FF2B5EF4-FFF2-40B4-BE49-F238E27FC236}">
                  <a16:creationId xmlns:a16="http://schemas.microsoft.com/office/drawing/2014/main" id="{00000000-0008-0000-0C00-00006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4515" name="Check Box 99" hidden="1">
              <a:extLst>
                <a:ext uri="{63B3BB69-23CF-44E3-9099-C40C66FF867C}">
                  <a14:compatExt spid="_x0000_s444515"/>
                </a:ext>
                <a:ext uri="{FF2B5EF4-FFF2-40B4-BE49-F238E27FC236}">
                  <a16:creationId xmlns:a16="http://schemas.microsoft.com/office/drawing/2014/main" id="{00000000-0008-0000-0C00-00006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4516" name="Check Box 100" hidden="1">
              <a:extLst>
                <a:ext uri="{63B3BB69-23CF-44E3-9099-C40C66FF867C}">
                  <a14:compatExt spid="_x0000_s444516"/>
                </a:ext>
                <a:ext uri="{FF2B5EF4-FFF2-40B4-BE49-F238E27FC236}">
                  <a16:creationId xmlns:a16="http://schemas.microsoft.com/office/drawing/2014/main" id="{00000000-0008-0000-0C00-00006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4517" name="Check Box 101" hidden="1">
              <a:extLst>
                <a:ext uri="{63B3BB69-23CF-44E3-9099-C40C66FF867C}">
                  <a14:compatExt spid="_x0000_s444517"/>
                </a:ext>
                <a:ext uri="{FF2B5EF4-FFF2-40B4-BE49-F238E27FC236}">
                  <a16:creationId xmlns:a16="http://schemas.microsoft.com/office/drawing/2014/main" id="{00000000-0008-0000-0C00-00006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4518" name="Check Box 102" hidden="1">
              <a:extLst>
                <a:ext uri="{63B3BB69-23CF-44E3-9099-C40C66FF867C}">
                  <a14:compatExt spid="_x0000_s444518"/>
                </a:ext>
                <a:ext uri="{FF2B5EF4-FFF2-40B4-BE49-F238E27FC236}">
                  <a16:creationId xmlns:a16="http://schemas.microsoft.com/office/drawing/2014/main" id="{00000000-0008-0000-0C00-00006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4519" name="Check Box 103" hidden="1">
              <a:extLst>
                <a:ext uri="{63B3BB69-23CF-44E3-9099-C40C66FF867C}">
                  <a14:compatExt spid="_x0000_s444519"/>
                </a:ext>
                <a:ext uri="{FF2B5EF4-FFF2-40B4-BE49-F238E27FC236}">
                  <a16:creationId xmlns:a16="http://schemas.microsoft.com/office/drawing/2014/main" id="{00000000-0008-0000-0C00-00006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4520" name="Check Box 104" hidden="1">
              <a:extLst>
                <a:ext uri="{63B3BB69-23CF-44E3-9099-C40C66FF867C}">
                  <a14:compatExt spid="_x0000_s444520"/>
                </a:ext>
                <a:ext uri="{FF2B5EF4-FFF2-40B4-BE49-F238E27FC236}">
                  <a16:creationId xmlns:a16="http://schemas.microsoft.com/office/drawing/2014/main" id="{00000000-0008-0000-0C00-00006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4521" name="Check Box 105" hidden="1">
              <a:extLst>
                <a:ext uri="{63B3BB69-23CF-44E3-9099-C40C66FF867C}">
                  <a14:compatExt spid="_x0000_s444521"/>
                </a:ext>
                <a:ext uri="{FF2B5EF4-FFF2-40B4-BE49-F238E27FC236}">
                  <a16:creationId xmlns:a16="http://schemas.microsoft.com/office/drawing/2014/main" id="{00000000-0008-0000-0C00-00006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4522" name="Check Box 106" descr="Staff Registration" hidden="1">
              <a:extLst>
                <a:ext uri="{63B3BB69-23CF-44E3-9099-C40C66FF867C}">
                  <a14:compatExt spid="_x0000_s444522"/>
                </a:ext>
                <a:ext uri="{FF2B5EF4-FFF2-40B4-BE49-F238E27FC236}">
                  <a16:creationId xmlns:a16="http://schemas.microsoft.com/office/drawing/2014/main" id="{00000000-0008-0000-0C00-00006AC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D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D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D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5441" name="Check Box 1" hidden="1">
              <a:extLst>
                <a:ext uri="{63B3BB69-23CF-44E3-9099-C40C66FF867C}">
                  <a14:compatExt spid="_x0000_s445441"/>
                </a:ext>
                <a:ext uri="{FF2B5EF4-FFF2-40B4-BE49-F238E27FC236}">
                  <a16:creationId xmlns:a16="http://schemas.microsoft.com/office/drawing/2014/main" id="{00000000-0008-0000-0D00-000001C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5442" name="Check Box 2" hidden="1">
              <a:extLst>
                <a:ext uri="{63B3BB69-23CF-44E3-9099-C40C66FF867C}">
                  <a14:compatExt spid="_x0000_s445442"/>
                </a:ext>
                <a:ext uri="{FF2B5EF4-FFF2-40B4-BE49-F238E27FC236}">
                  <a16:creationId xmlns:a16="http://schemas.microsoft.com/office/drawing/2014/main" id="{00000000-0008-0000-0D00-00000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5443" name="Check Box 3" hidden="1">
              <a:extLst>
                <a:ext uri="{63B3BB69-23CF-44E3-9099-C40C66FF867C}">
                  <a14:compatExt spid="_x0000_s445443"/>
                </a:ext>
                <a:ext uri="{FF2B5EF4-FFF2-40B4-BE49-F238E27FC236}">
                  <a16:creationId xmlns:a16="http://schemas.microsoft.com/office/drawing/2014/main" id="{00000000-0008-0000-0D00-00000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5444" name="Check Box 4" hidden="1">
              <a:extLst>
                <a:ext uri="{63B3BB69-23CF-44E3-9099-C40C66FF867C}">
                  <a14:compatExt spid="_x0000_s445444"/>
                </a:ext>
                <a:ext uri="{FF2B5EF4-FFF2-40B4-BE49-F238E27FC236}">
                  <a16:creationId xmlns:a16="http://schemas.microsoft.com/office/drawing/2014/main" id="{00000000-0008-0000-0D00-00000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5445" name="Check Box 5" hidden="1">
              <a:extLst>
                <a:ext uri="{63B3BB69-23CF-44E3-9099-C40C66FF867C}">
                  <a14:compatExt spid="_x0000_s445445"/>
                </a:ext>
                <a:ext uri="{FF2B5EF4-FFF2-40B4-BE49-F238E27FC236}">
                  <a16:creationId xmlns:a16="http://schemas.microsoft.com/office/drawing/2014/main" id="{00000000-0008-0000-0D00-00000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5446" name="Check Box 6" hidden="1">
              <a:extLst>
                <a:ext uri="{63B3BB69-23CF-44E3-9099-C40C66FF867C}">
                  <a14:compatExt spid="_x0000_s445446"/>
                </a:ext>
                <a:ext uri="{FF2B5EF4-FFF2-40B4-BE49-F238E27FC236}">
                  <a16:creationId xmlns:a16="http://schemas.microsoft.com/office/drawing/2014/main" id="{00000000-0008-0000-0D00-00000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5447" name="Check Box 7" hidden="1">
              <a:extLst>
                <a:ext uri="{63B3BB69-23CF-44E3-9099-C40C66FF867C}">
                  <a14:compatExt spid="_x0000_s445447"/>
                </a:ext>
                <a:ext uri="{FF2B5EF4-FFF2-40B4-BE49-F238E27FC236}">
                  <a16:creationId xmlns:a16="http://schemas.microsoft.com/office/drawing/2014/main" id="{00000000-0008-0000-0D00-000007C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5448" name="Spinner 8" hidden="1">
              <a:extLst>
                <a:ext uri="{63B3BB69-23CF-44E3-9099-C40C66FF867C}">
                  <a14:compatExt spid="_x0000_s445448"/>
                </a:ext>
                <a:ext uri="{FF2B5EF4-FFF2-40B4-BE49-F238E27FC236}">
                  <a16:creationId xmlns:a16="http://schemas.microsoft.com/office/drawing/2014/main" id="{00000000-0008-0000-0D00-000008C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5449" name="Check Box 9" hidden="1">
              <a:extLst>
                <a:ext uri="{63B3BB69-23CF-44E3-9099-C40C66FF867C}">
                  <a14:compatExt spid="_x0000_s445449"/>
                </a:ext>
                <a:ext uri="{FF2B5EF4-FFF2-40B4-BE49-F238E27FC236}">
                  <a16:creationId xmlns:a16="http://schemas.microsoft.com/office/drawing/2014/main" id="{00000000-0008-0000-0D00-00000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5450" name="Check Box 10" hidden="1">
              <a:extLst>
                <a:ext uri="{63B3BB69-23CF-44E3-9099-C40C66FF867C}">
                  <a14:compatExt spid="_x0000_s445450"/>
                </a:ext>
                <a:ext uri="{FF2B5EF4-FFF2-40B4-BE49-F238E27FC236}">
                  <a16:creationId xmlns:a16="http://schemas.microsoft.com/office/drawing/2014/main" id="{00000000-0008-0000-0D00-00000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5451" name="Check Box 11" hidden="1">
              <a:extLst>
                <a:ext uri="{63B3BB69-23CF-44E3-9099-C40C66FF867C}">
                  <a14:compatExt spid="_x0000_s445451"/>
                </a:ext>
                <a:ext uri="{FF2B5EF4-FFF2-40B4-BE49-F238E27FC236}">
                  <a16:creationId xmlns:a16="http://schemas.microsoft.com/office/drawing/2014/main" id="{00000000-0008-0000-0D00-00000B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5452" name="Check Box 12" hidden="1">
              <a:extLst>
                <a:ext uri="{63B3BB69-23CF-44E3-9099-C40C66FF867C}">
                  <a14:compatExt spid="_x0000_s445452"/>
                </a:ext>
                <a:ext uri="{FF2B5EF4-FFF2-40B4-BE49-F238E27FC236}">
                  <a16:creationId xmlns:a16="http://schemas.microsoft.com/office/drawing/2014/main" id="{00000000-0008-0000-0D00-00000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5453" name="Check Box 13" hidden="1">
              <a:extLst>
                <a:ext uri="{63B3BB69-23CF-44E3-9099-C40C66FF867C}">
                  <a14:compatExt spid="_x0000_s445453"/>
                </a:ext>
                <a:ext uri="{FF2B5EF4-FFF2-40B4-BE49-F238E27FC236}">
                  <a16:creationId xmlns:a16="http://schemas.microsoft.com/office/drawing/2014/main" id="{00000000-0008-0000-0D00-00000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5454" name="Check Box 14" hidden="1">
              <a:extLst>
                <a:ext uri="{63B3BB69-23CF-44E3-9099-C40C66FF867C}">
                  <a14:compatExt spid="_x0000_s445454"/>
                </a:ext>
                <a:ext uri="{FF2B5EF4-FFF2-40B4-BE49-F238E27FC236}">
                  <a16:creationId xmlns:a16="http://schemas.microsoft.com/office/drawing/2014/main" id="{00000000-0008-0000-0D00-00000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5455" name="Check Box 15" hidden="1">
              <a:extLst>
                <a:ext uri="{63B3BB69-23CF-44E3-9099-C40C66FF867C}">
                  <a14:compatExt spid="_x0000_s445455"/>
                </a:ext>
                <a:ext uri="{FF2B5EF4-FFF2-40B4-BE49-F238E27FC236}">
                  <a16:creationId xmlns:a16="http://schemas.microsoft.com/office/drawing/2014/main" id="{00000000-0008-0000-0D00-00000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5456" name="Check Box 16" hidden="1">
              <a:extLst>
                <a:ext uri="{63B3BB69-23CF-44E3-9099-C40C66FF867C}">
                  <a14:compatExt spid="_x0000_s445456"/>
                </a:ext>
                <a:ext uri="{FF2B5EF4-FFF2-40B4-BE49-F238E27FC236}">
                  <a16:creationId xmlns:a16="http://schemas.microsoft.com/office/drawing/2014/main" id="{00000000-0008-0000-0D00-000010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5457" name="Check Box 17" hidden="1">
              <a:extLst>
                <a:ext uri="{63B3BB69-23CF-44E3-9099-C40C66FF867C}">
                  <a14:compatExt spid="_x0000_s445457"/>
                </a:ext>
                <a:ext uri="{FF2B5EF4-FFF2-40B4-BE49-F238E27FC236}">
                  <a16:creationId xmlns:a16="http://schemas.microsoft.com/office/drawing/2014/main" id="{00000000-0008-0000-0D00-00001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5458" name="Check Box 18" hidden="1">
              <a:extLst>
                <a:ext uri="{63B3BB69-23CF-44E3-9099-C40C66FF867C}">
                  <a14:compatExt spid="_x0000_s445458"/>
                </a:ext>
                <a:ext uri="{FF2B5EF4-FFF2-40B4-BE49-F238E27FC236}">
                  <a16:creationId xmlns:a16="http://schemas.microsoft.com/office/drawing/2014/main" id="{00000000-0008-0000-0D00-00001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5459" name="Check Box 19" hidden="1">
              <a:extLst>
                <a:ext uri="{63B3BB69-23CF-44E3-9099-C40C66FF867C}">
                  <a14:compatExt spid="_x0000_s445459"/>
                </a:ext>
                <a:ext uri="{FF2B5EF4-FFF2-40B4-BE49-F238E27FC236}">
                  <a16:creationId xmlns:a16="http://schemas.microsoft.com/office/drawing/2014/main" id="{00000000-0008-0000-0D00-00001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5460" name="Check Box 20" hidden="1">
              <a:extLst>
                <a:ext uri="{63B3BB69-23CF-44E3-9099-C40C66FF867C}">
                  <a14:compatExt spid="_x0000_s445460"/>
                </a:ext>
                <a:ext uri="{FF2B5EF4-FFF2-40B4-BE49-F238E27FC236}">
                  <a16:creationId xmlns:a16="http://schemas.microsoft.com/office/drawing/2014/main" id="{00000000-0008-0000-0D00-00001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5461" name="Check Box 21" hidden="1">
              <a:extLst>
                <a:ext uri="{63B3BB69-23CF-44E3-9099-C40C66FF867C}">
                  <a14:compatExt spid="_x0000_s445461"/>
                </a:ext>
                <a:ext uri="{FF2B5EF4-FFF2-40B4-BE49-F238E27FC236}">
                  <a16:creationId xmlns:a16="http://schemas.microsoft.com/office/drawing/2014/main" id="{00000000-0008-0000-0D00-00001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5462" name="Check Box 22" hidden="1">
              <a:extLst>
                <a:ext uri="{63B3BB69-23CF-44E3-9099-C40C66FF867C}">
                  <a14:compatExt spid="_x0000_s445462"/>
                </a:ext>
                <a:ext uri="{FF2B5EF4-FFF2-40B4-BE49-F238E27FC236}">
                  <a16:creationId xmlns:a16="http://schemas.microsoft.com/office/drawing/2014/main" id="{00000000-0008-0000-0D00-00001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5463" name="Check Box 23" hidden="1">
              <a:extLst>
                <a:ext uri="{63B3BB69-23CF-44E3-9099-C40C66FF867C}">
                  <a14:compatExt spid="_x0000_s445463"/>
                </a:ext>
                <a:ext uri="{FF2B5EF4-FFF2-40B4-BE49-F238E27FC236}">
                  <a16:creationId xmlns:a16="http://schemas.microsoft.com/office/drawing/2014/main" id="{00000000-0008-0000-0D00-00001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5464" name="Check Box 24" hidden="1">
              <a:extLst>
                <a:ext uri="{63B3BB69-23CF-44E3-9099-C40C66FF867C}">
                  <a14:compatExt spid="_x0000_s445464"/>
                </a:ext>
                <a:ext uri="{FF2B5EF4-FFF2-40B4-BE49-F238E27FC236}">
                  <a16:creationId xmlns:a16="http://schemas.microsoft.com/office/drawing/2014/main" id="{00000000-0008-0000-0D00-00001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5465" name="Check Box 25" hidden="1">
              <a:extLst>
                <a:ext uri="{63B3BB69-23CF-44E3-9099-C40C66FF867C}">
                  <a14:compatExt spid="_x0000_s445465"/>
                </a:ext>
                <a:ext uri="{FF2B5EF4-FFF2-40B4-BE49-F238E27FC236}">
                  <a16:creationId xmlns:a16="http://schemas.microsoft.com/office/drawing/2014/main" id="{00000000-0008-0000-0D00-00001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5466" name="Check Box 26" hidden="1">
              <a:extLst>
                <a:ext uri="{63B3BB69-23CF-44E3-9099-C40C66FF867C}">
                  <a14:compatExt spid="_x0000_s445466"/>
                </a:ext>
                <a:ext uri="{FF2B5EF4-FFF2-40B4-BE49-F238E27FC236}">
                  <a16:creationId xmlns:a16="http://schemas.microsoft.com/office/drawing/2014/main" id="{00000000-0008-0000-0D00-00001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5467" name="Check Box 27" hidden="1">
              <a:extLst>
                <a:ext uri="{63B3BB69-23CF-44E3-9099-C40C66FF867C}">
                  <a14:compatExt spid="_x0000_s445467"/>
                </a:ext>
                <a:ext uri="{FF2B5EF4-FFF2-40B4-BE49-F238E27FC236}">
                  <a16:creationId xmlns:a16="http://schemas.microsoft.com/office/drawing/2014/main" id="{00000000-0008-0000-0D00-00001B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5468" name="Check Box 28" hidden="1">
              <a:extLst>
                <a:ext uri="{63B3BB69-23CF-44E3-9099-C40C66FF867C}">
                  <a14:compatExt spid="_x0000_s445468"/>
                </a:ext>
                <a:ext uri="{FF2B5EF4-FFF2-40B4-BE49-F238E27FC236}">
                  <a16:creationId xmlns:a16="http://schemas.microsoft.com/office/drawing/2014/main" id="{00000000-0008-0000-0D00-00001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5469" name="Check Box 29" hidden="1">
              <a:extLst>
                <a:ext uri="{63B3BB69-23CF-44E3-9099-C40C66FF867C}">
                  <a14:compatExt spid="_x0000_s445469"/>
                </a:ext>
                <a:ext uri="{FF2B5EF4-FFF2-40B4-BE49-F238E27FC236}">
                  <a16:creationId xmlns:a16="http://schemas.microsoft.com/office/drawing/2014/main" id="{00000000-0008-0000-0D00-00001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5470" name="Check Box 30" hidden="1">
              <a:extLst>
                <a:ext uri="{63B3BB69-23CF-44E3-9099-C40C66FF867C}">
                  <a14:compatExt spid="_x0000_s445470"/>
                </a:ext>
                <a:ext uri="{FF2B5EF4-FFF2-40B4-BE49-F238E27FC236}">
                  <a16:creationId xmlns:a16="http://schemas.microsoft.com/office/drawing/2014/main" id="{00000000-0008-0000-0D00-00001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5471" name="Check Box 31" hidden="1">
              <a:extLst>
                <a:ext uri="{63B3BB69-23CF-44E3-9099-C40C66FF867C}">
                  <a14:compatExt spid="_x0000_s445471"/>
                </a:ext>
                <a:ext uri="{FF2B5EF4-FFF2-40B4-BE49-F238E27FC236}">
                  <a16:creationId xmlns:a16="http://schemas.microsoft.com/office/drawing/2014/main" id="{00000000-0008-0000-0D00-00001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5472" name="Check Box 32" hidden="1">
              <a:extLst>
                <a:ext uri="{63B3BB69-23CF-44E3-9099-C40C66FF867C}">
                  <a14:compatExt spid="_x0000_s445472"/>
                </a:ext>
                <a:ext uri="{FF2B5EF4-FFF2-40B4-BE49-F238E27FC236}">
                  <a16:creationId xmlns:a16="http://schemas.microsoft.com/office/drawing/2014/main" id="{00000000-0008-0000-0D00-000020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5473" name="Check Box 33" hidden="1">
              <a:extLst>
                <a:ext uri="{63B3BB69-23CF-44E3-9099-C40C66FF867C}">
                  <a14:compatExt spid="_x0000_s445473"/>
                </a:ext>
                <a:ext uri="{FF2B5EF4-FFF2-40B4-BE49-F238E27FC236}">
                  <a16:creationId xmlns:a16="http://schemas.microsoft.com/office/drawing/2014/main" id="{00000000-0008-0000-0D00-00002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5474" name="Check Box 34" hidden="1">
              <a:extLst>
                <a:ext uri="{63B3BB69-23CF-44E3-9099-C40C66FF867C}">
                  <a14:compatExt spid="_x0000_s445474"/>
                </a:ext>
                <a:ext uri="{FF2B5EF4-FFF2-40B4-BE49-F238E27FC236}">
                  <a16:creationId xmlns:a16="http://schemas.microsoft.com/office/drawing/2014/main" id="{00000000-0008-0000-0D00-00002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5475" name="Check Box 35" hidden="1">
              <a:extLst>
                <a:ext uri="{63B3BB69-23CF-44E3-9099-C40C66FF867C}">
                  <a14:compatExt spid="_x0000_s445475"/>
                </a:ext>
                <a:ext uri="{FF2B5EF4-FFF2-40B4-BE49-F238E27FC236}">
                  <a16:creationId xmlns:a16="http://schemas.microsoft.com/office/drawing/2014/main" id="{00000000-0008-0000-0D00-00002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5476" name="Check Box 36" hidden="1">
              <a:extLst>
                <a:ext uri="{63B3BB69-23CF-44E3-9099-C40C66FF867C}">
                  <a14:compatExt spid="_x0000_s445476"/>
                </a:ext>
                <a:ext uri="{FF2B5EF4-FFF2-40B4-BE49-F238E27FC236}">
                  <a16:creationId xmlns:a16="http://schemas.microsoft.com/office/drawing/2014/main" id="{00000000-0008-0000-0D00-00002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5477" name="Check Box 37" hidden="1">
              <a:extLst>
                <a:ext uri="{63B3BB69-23CF-44E3-9099-C40C66FF867C}">
                  <a14:compatExt spid="_x0000_s445477"/>
                </a:ext>
                <a:ext uri="{FF2B5EF4-FFF2-40B4-BE49-F238E27FC236}">
                  <a16:creationId xmlns:a16="http://schemas.microsoft.com/office/drawing/2014/main" id="{00000000-0008-0000-0D00-00002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5478" name="Check Box 38" hidden="1">
              <a:extLst>
                <a:ext uri="{63B3BB69-23CF-44E3-9099-C40C66FF867C}">
                  <a14:compatExt spid="_x0000_s445478"/>
                </a:ext>
                <a:ext uri="{FF2B5EF4-FFF2-40B4-BE49-F238E27FC236}">
                  <a16:creationId xmlns:a16="http://schemas.microsoft.com/office/drawing/2014/main" id="{00000000-0008-0000-0D00-00002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5479" name="Check Box 39" hidden="1">
              <a:extLst>
                <a:ext uri="{63B3BB69-23CF-44E3-9099-C40C66FF867C}">
                  <a14:compatExt spid="_x0000_s445479"/>
                </a:ext>
                <a:ext uri="{FF2B5EF4-FFF2-40B4-BE49-F238E27FC236}">
                  <a16:creationId xmlns:a16="http://schemas.microsoft.com/office/drawing/2014/main" id="{00000000-0008-0000-0D00-00002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5480" name="Check Box 40" hidden="1">
              <a:extLst>
                <a:ext uri="{63B3BB69-23CF-44E3-9099-C40C66FF867C}">
                  <a14:compatExt spid="_x0000_s445480"/>
                </a:ext>
                <a:ext uri="{FF2B5EF4-FFF2-40B4-BE49-F238E27FC236}">
                  <a16:creationId xmlns:a16="http://schemas.microsoft.com/office/drawing/2014/main" id="{00000000-0008-0000-0D00-00002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5481" name="Check Box 41" hidden="1">
              <a:extLst>
                <a:ext uri="{63B3BB69-23CF-44E3-9099-C40C66FF867C}">
                  <a14:compatExt spid="_x0000_s445481"/>
                </a:ext>
                <a:ext uri="{FF2B5EF4-FFF2-40B4-BE49-F238E27FC236}">
                  <a16:creationId xmlns:a16="http://schemas.microsoft.com/office/drawing/2014/main" id="{00000000-0008-0000-0D00-00002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5482" name="Check Box 42" hidden="1">
              <a:extLst>
                <a:ext uri="{63B3BB69-23CF-44E3-9099-C40C66FF867C}">
                  <a14:compatExt spid="_x0000_s445482"/>
                </a:ext>
                <a:ext uri="{FF2B5EF4-FFF2-40B4-BE49-F238E27FC236}">
                  <a16:creationId xmlns:a16="http://schemas.microsoft.com/office/drawing/2014/main" id="{00000000-0008-0000-0D00-00002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5483" name="Check Box 43" hidden="1">
              <a:extLst>
                <a:ext uri="{63B3BB69-23CF-44E3-9099-C40C66FF867C}">
                  <a14:compatExt spid="_x0000_s445483"/>
                </a:ext>
                <a:ext uri="{FF2B5EF4-FFF2-40B4-BE49-F238E27FC236}">
                  <a16:creationId xmlns:a16="http://schemas.microsoft.com/office/drawing/2014/main" id="{00000000-0008-0000-0D00-00002B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5484" name="Check Box 44" hidden="1">
              <a:extLst>
                <a:ext uri="{63B3BB69-23CF-44E3-9099-C40C66FF867C}">
                  <a14:compatExt spid="_x0000_s445484"/>
                </a:ext>
                <a:ext uri="{FF2B5EF4-FFF2-40B4-BE49-F238E27FC236}">
                  <a16:creationId xmlns:a16="http://schemas.microsoft.com/office/drawing/2014/main" id="{00000000-0008-0000-0D00-00002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5485" name="Check Box 45" hidden="1">
              <a:extLst>
                <a:ext uri="{63B3BB69-23CF-44E3-9099-C40C66FF867C}">
                  <a14:compatExt spid="_x0000_s445485"/>
                </a:ext>
                <a:ext uri="{FF2B5EF4-FFF2-40B4-BE49-F238E27FC236}">
                  <a16:creationId xmlns:a16="http://schemas.microsoft.com/office/drawing/2014/main" id="{00000000-0008-0000-0D00-00002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5486" name="Check Box 46" hidden="1">
              <a:extLst>
                <a:ext uri="{63B3BB69-23CF-44E3-9099-C40C66FF867C}">
                  <a14:compatExt spid="_x0000_s445486"/>
                </a:ext>
                <a:ext uri="{FF2B5EF4-FFF2-40B4-BE49-F238E27FC236}">
                  <a16:creationId xmlns:a16="http://schemas.microsoft.com/office/drawing/2014/main" id="{00000000-0008-0000-0D00-00002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5487" name="Check Box 47" hidden="1">
              <a:extLst>
                <a:ext uri="{63B3BB69-23CF-44E3-9099-C40C66FF867C}">
                  <a14:compatExt spid="_x0000_s445487"/>
                </a:ext>
                <a:ext uri="{FF2B5EF4-FFF2-40B4-BE49-F238E27FC236}">
                  <a16:creationId xmlns:a16="http://schemas.microsoft.com/office/drawing/2014/main" id="{00000000-0008-0000-0D00-00002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5488" name="Check Box 48" hidden="1">
              <a:extLst>
                <a:ext uri="{63B3BB69-23CF-44E3-9099-C40C66FF867C}">
                  <a14:compatExt spid="_x0000_s445488"/>
                </a:ext>
                <a:ext uri="{FF2B5EF4-FFF2-40B4-BE49-F238E27FC236}">
                  <a16:creationId xmlns:a16="http://schemas.microsoft.com/office/drawing/2014/main" id="{00000000-0008-0000-0D00-000030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5489" name="Check Box 49" hidden="1">
              <a:extLst>
                <a:ext uri="{63B3BB69-23CF-44E3-9099-C40C66FF867C}">
                  <a14:compatExt spid="_x0000_s445489"/>
                </a:ext>
                <a:ext uri="{FF2B5EF4-FFF2-40B4-BE49-F238E27FC236}">
                  <a16:creationId xmlns:a16="http://schemas.microsoft.com/office/drawing/2014/main" id="{00000000-0008-0000-0D00-00003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5490" name="Check Box 50" hidden="1">
              <a:extLst>
                <a:ext uri="{63B3BB69-23CF-44E3-9099-C40C66FF867C}">
                  <a14:compatExt spid="_x0000_s445490"/>
                </a:ext>
                <a:ext uri="{FF2B5EF4-FFF2-40B4-BE49-F238E27FC236}">
                  <a16:creationId xmlns:a16="http://schemas.microsoft.com/office/drawing/2014/main" id="{00000000-0008-0000-0D00-00003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5491" name="Check Box 51" hidden="1">
              <a:extLst>
                <a:ext uri="{63B3BB69-23CF-44E3-9099-C40C66FF867C}">
                  <a14:compatExt spid="_x0000_s445491"/>
                </a:ext>
                <a:ext uri="{FF2B5EF4-FFF2-40B4-BE49-F238E27FC236}">
                  <a16:creationId xmlns:a16="http://schemas.microsoft.com/office/drawing/2014/main" id="{00000000-0008-0000-0D00-00003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5492" name="Check Box 52" hidden="1">
              <a:extLst>
                <a:ext uri="{63B3BB69-23CF-44E3-9099-C40C66FF867C}">
                  <a14:compatExt spid="_x0000_s445492"/>
                </a:ext>
                <a:ext uri="{FF2B5EF4-FFF2-40B4-BE49-F238E27FC236}">
                  <a16:creationId xmlns:a16="http://schemas.microsoft.com/office/drawing/2014/main" id="{00000000-0008-0000-0D00-00003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5493" name="Check Box 53" hidden="1">
              <a:extLst>
                <a:ext uri="{63B3BB69-23CF-44E3-9099-C40C66FF867C}">
                  <a14:compatExt spid="_x0000_s445493"/>
                </a:ext>
                <a:ext uri="{FF2B5EF4-FFF2-40B4-BE49-F238E27FC236}">
                  <a16:creationId xmlns:a16="http://schemas.microsoft.com/office/drawing/2014/main" id="{00000000-0008-0000-0D00-00003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5494" name="Check Box 54" hidden="1">
              <a:extLst>
                <a:ext uri="{63B3BB69-23CF-44E3-9099-C40C66FF867C}">
                  <a14:compatExt spid="_x0000_s445494"/>
                </a:ext>
                <a:ext uri="{FF2B5EF4-FFF2-40B4-BE49-F238E27FC236}">
                  <a16:creationId xmlns:a16="http://schemas.microsoft.com/office/drawing/2014/main" id="{00000000-0008-0000-0D00-00003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5495" name="Check Box 55" hidden="1">
              <a:extLst>
                <a:ext uri="{63B3BB69-23CF-44E3-9099-C40C66FF867C}">
                  <a14:compatExt spid="_x0000_s445495"/>
                </a:ext>
                <a:ext uri="{FF2B5EF4-FFF2-40B4-BE49-F238E27FC236}">
                  <a16:creationId xmlns:a16="http://schemas.microsoft.com/office/drawing/2014/main" id="{00000000-0008-0000-0D00-00003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5496" name="Check Box 56" hidden="1">
              <a:extLst>
                <a:ext uri="{63B3BB69-23CF-44E3-9099-C40C66FF867C}">
                  <a14:compatExt spid="_x0000_s445496"/>
                </a:ext>
                <a:ext uri="{FF2B5EF4-FFF2-40B4-BE49-F238E27FC236}">
                  <a16:creationId xmlns:a16="http://schemas.microsoft.com/office/drawing/2014/main" id="{00000000-0008-0000-0D00-00003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5497" name="Check Box 57" hidden="1">
              <a:extLst>
                <a:ext uri="{63B3BB69-23CF-44E3-9099-C40C66FF867C}">
                  <a14:compatExt spid="_x0000_s445497"/>
                </a:ext>
                <a:ext uri="{FF2B5EF4-FFF2-40B4-BE49-F238E27FC236}">
                  <a16:creationId xmlns:a16="http://schemas.microsoft.com/office/drawing/2014/main" id="{00000000-0008-0000-0D00-00003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5498" name="Check Box 58" hidden="1">
              <a:extLst>
                <a:ext uri="{63B3BB69-23CF-44E3-9099-C40C66FF867C}">
                  <a14:compatExt spid="_x0000_s445498"/>
                </a:ext>
                <a:ext uri="{FF2B5EF4-FFF2-40B4-BE49-F238E27FC236}">
                  <a16:creationId xmlns:a16="http://schemas.microsoft.com/office/drawing/2014/main" id="{00000000-0008-0000-0D00-00003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5499" name="Check Box 59" hidden="1">
              <a:extLst>
                <a:ext uri="{63B3BB69-23CF-44E3-9099-C40C66FF867C}">
                  <a14:compatExt spid="_x0000_s445499"/>
                </a:ext>
                <a:ext uri="{FF2B5EF4-FFF2-40B4-BE49-F238E27FC236}">
                  <a16:creationId xmlns:a16="http://schemas.microsoft.com/office/drawing/2014/main" id="{00000000-0008-0000-0D00-00003BC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5500" name="Spinner 60" hidden="1">
              <a:extLst>
                <a:ext uri="{63B3BB69-23CF-44E3-9099-C40C66FF867C}">
                  <a14:compatExt spid="_x0000_s445500"/>
                </a:ext>
                <a:ext uri="{FF2B5EF4-FFF2-40B4-BE49-F238E27FC236}">
                  <a16:creationId xmlns:a16="http://schemas.microsoft.com/office/drawing/2014/main" id="{00000000-0008-0000-0D00-00003CC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5501" name="Check Box 61" hidden="1">
              <a:extLst>
                <a:ext uri="{63B3BB69-23CF-44E3-9099-C40C66FF867C}">
                  <a14:compatExt spid="_x0000_s445501"/>
                </a:ext>
                <a:ext uri="{FF2B5EF4-FFF2-40B4-BE49-F238E27FC236}">
                  <a16:creationId xmlns:a16="http://schemas.microsoft.com/office/drawing/2014/main" id="{00000000-0008-0000-0D00-00003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5502" name="Check Box 62" hidden="1">
              <a:extLst>
                <a:ext uri="{63B3BB69-23CF-44E3-9099-C40C66FF867C}">
                  <a14:compatExt spid="_x0000_s445502"/>
                </a:ext>
                <a:ext uri="{FF2B5EF4-FFF2-40B4-BE49-F238E27FC236}">
                  <a16:creationId xmlns:a16="http://schemas.microsoft.com/office/drawing/2014/main" id="{00000000-0008-0000-0D00-00003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5503" name="Check Box 63" hidden="1">
              <a:extLst>
                <a:ext uri="{63B3BB69-23CF-44E3-9099-C40C66FF867C}">
                  <a14:compatExt spid="_x0000_s445503"/>
                </a:ext>
                <a:ext uri="{FF2B5EF4-FFF2-40B4-BE49-F238E27FC236}">
                  <a16:creationId xmlns:a16="http://schemas.microsoft.com/office/drawing/2014/main" id="{00000000-0008-0000-0D00-00003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5504" name="Check Box 64" hidden="1">
              <a:extLst>
                <a:ext uri="{63B3BB69-23CF-44E3-9099-C40C66FF867C}">
                  <a14:compatExt spid="_x0000_s445504"/>
                </a:ext>
                <a:ext uri="{FF2B5EF4-FFF2-40B4-BE49-F238E27FC236}">
                  <a16:creationId xmlns:a16="http://schemas.microsoft.com/office/drawing/2014/main" id="{00000000-0008-0000-0D00-000040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5505" name="Check Box 65" hidden="1">
              <a:extLst>
                <a:ext uri="{63B3BB69-23CF-44E3-9099-C40C66FF867C}">
                  <a14:compatExt spid="_x0000_s445505"/>
                </a:ext>
                <a:ext uri="{FF2B5EF4-FFF2-40B4-BE49-F238E27FC236}">
                  <a16:creationId xmlns:a16="http://schemas.microsoft.com/office/drawing/2014/main" id="{00000000-0008-0000-0D00-00004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5506" name="Check Box 66" hidden="1">
              <a:extLst>
                <a:ext uri="{63B3BB69-23CF-44E3-9099-C40C66FF867C}">
                  <a14:compatExt spid="_x0000_s445506"/>
                </a:ext>
                <a:ext uri="{FF2B5EF4-FFF2-40B4-BE49-F238E27FC236}">
                  <a16:creationId xmlns:a16="http://schemas.microsoft.com/office/drawing/2014/main" id="{00000000-0008-0000-0D00-00004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5507" name="Check Box 67" hidden="1">
              <a:extLst>
                <a:ext uri="{63B3BB69-23CF-44E3-9099-C40C66FF867C}">
                  <a14:compatExt spid="_x0000_s445507"/>
                </a:ext>
                <a:ext uri="{FF2B5EF4-FFF2-40B4-BE49-F238E27FC236}">
                  <a16:creationId xmlns:a16="http://schemas.microsoft.com/office/drawing/2014/main" id="{00000000-0008-0000-0D00-00004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5508" name="Check Box 68" hidden="1">
              <a:extLst>
                <a:ext uri="{63B3BB69-23CF-44E3-9099-C40C66FF867C}">
                  <a14:compatExt spid="_x0000_s445508"/>
                </a:ext>
                <a:ext uri="{FF2B5EF4-FFF2-40B4-BE49-F238E27FC236}">
                  <a16:creationId xmlns:a16="http://schemas.microsoft.com/office/drawing/2014/main" id="{00000000-0008-0000-0D00-00004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5509" name="Check Box 69" hidden="1">
              <a:extLst>
                <a:ext uri="{63B3BB69-23CF-44E3-9099-C40C66FF867C}">
                  <a14:compatExt spid="_x0000_s445509"/>
                </a:ext>
                <a:ext uri="{FF2B5EF4-FFF2-40B4-BE49-F238E27FC236}">
                  <a16:creationId xmlns:a16="http://schemas.microsoft.com/office/drawing/2014/main" id="{00000000-0008-0000-0D00-00004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5510" name="Check Box 70" hidden="1">
              <a:extLst>
                <a:ext uri="{63B3BB69-23CF-44E3-9099-C40C66FF867C}">
                  <a14:compatExt spid="_x0000_s445510"/>
                </a:ext>
                <a:ext uri="{FF2B5EF4-FFF2-40B4-BE49-F238E27FC236}">
                  <a16:creationId xmlns:a16="http://schemas.microsoft.com/office/drawing/2014/main" id="{00000000-0008-0000-0D00-00004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5511" name="Check Box 71" hidden="1">
              <a:extLst>
                <a:ext uri="{63B3BB69-23CF-44E3-9099-C40C66FF867C}">
                  <a14:compatExt spid="_x0000_s445511"/>
                </a:ext>
                <a:ext uri="{FF2B5EF4-FFF2-40B4-BE49-F238E27FC236}">
                  <a16:creationId xmlns:a16="http://schemas.microsoft.com/office/drawing/2014/main" id="{00000000-0008-0000-0D00-00004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5512" name="Check Box 72" hidden="1">
              <a:extLst>
                <a:ext uri="{63B3BB69-23CF-44E3-9099-C40C66FF867C}">
                  <a14:compatExt spid="_x0000_s445512"/>
                </a:ext>
                <a:ext uri="{FF2B5EF4-FFF2-40B4-BE49-F238E27FC236}">
                  <a16:creationId xmlns:a16="http://schemas.microsoft.com/office/drawing/2014/main" id="{00000000-0008-0000-0D00-00004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5513" name="Check Box 73" hidden="1">
              <a:extLst>
                <a:ext uri="{63B3BB69-23CF-44E3-9099-C40C66FF867C}">
                  <a14:compatExt spid="_x0000_s445513"/>
                </a:ext>
                <a:ext uri="{FF2B5EF4-FFF2-40B4-BE49-F238E27FC236}">
                  <a16:creationId xmlns:a16="http://schemas.microsoft.com/office/drawing/2014/main" id="{00000000-0008-0000-0D00-00004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5514" name="Check Box 74" hidden="1">
              <a:extLst>
                <a:ext uri="{63B3BB69-23CF-44E3-9099-C40C66FF867C}">
                  <a14:compatExt spid="_x0000_s445514"/>
                </a:ext>
                <a:ext uri="{FF2B5EF4-FFF2-40B4-BE49-F238E27FC236}">
                  <a16:creationId xmlns:a16="http://schemas.microsoft.com/office/drawing/2014/main" id="{00000000-0008-0000-0D00-00004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5515" name="Check Box 75" hidden="1">
              <a:extLst>
                <a:ext uri="{63B3BB69-23CF-44E3-9099-C40C66FF867C}">
                  <a14:compatExt spid="_x0000_s445515"/>
                </a:ext>
                <a:ext uri="{FF2B5EF4-FFF2-40B4-BE49-F238E27FC236}">
                  <a16:creationId xmlns:a16="http://schemas.microsoft.com/office/drawing/2014/main" id="{00000000-0008-0000-0D00-00004B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5516" name="Check Box 76" hidden="1">
              <a:extLst>
                <a:ext uri="{63B3BB69-23CF-44E3-9099-C40C66FF867C}">
                  <a14:compatExt spid="_x0000_s445516"/>
                </a:ext>
                <a:ext uri="{FF2B5EF4-FFF2-40B4-BE49-F238E27FC236}">
                  <a16:creationId xmlns:a16="http://schemas.microsoft.com/office/drawing/2014/main" id="{00000000-0008-0000-0D00-00004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5517" name="Check Box 77" hidden="1">
              <a:extLst>
                <a:ext uri="{63B3BB69-23CF-44E3-9099-C40C66FF867C}">
                  <a14:compatExt spid="_x0000_s445517"/>
                </a:ext>
                <a:ext uri="{FF2B5EF4-FFF2-40B4-BE49-F238E27FC236}">
                  <a16:creationId xmlns:a16="http://schemas.microsoft.com/office/drawing/2014/main" id="{00000000-0008-0000-0D00-00004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5518" name="Check Box 78" hidden="1">
              <a:extLst>
                <a:ext uri="{63B3BB69-23CF-44E3-9099-C40C66FF867C}">
                  <a14:compatExt spid="_x0000_s445518"/>
                </a:ext>
                <a:ext uri="{FF2B5EF4-FFF2-40B4-BE49-F238E27FC236}">
                  <a16:creationId xmlns:a16="http://schemas.microsoft.com/office/drawing/2014/main" id="{00000000-0008-0000-0D00-00004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5519" name="Check Box 79" hidden="1">
              <a:extLst>
                <a:ext uri="{63B3BB69-23CF-44E3-9099-C40C66FF867C}">
                  <a14:compatExt spid="_x0000_s445519"/>
                </a:ext>
                <a:ext uri="{FF2B5EF4-FFF2-40B4-BE49-F238E27FC236}">
                  <a16:creationId xmlns:a16="http://schemas.microsoft.com/office/drawing/2014/main" id="{00000000-0008-0000-0D00-00004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5520" name="Check Box 80" hidden="1">
              <a:extLst>
                <a:ext uri="{63B3BB69-23CF-44E3-9099-C40C66FF867C}">
                  <a14:compatExt spid="_x0000_s445520"/>
                </a:ext>
                <a:ext uri="{FF2B5EF4-FFF2-40B4-BE49-F238E27FC236}">
                  <a16:creationId xmlns:a16="http://schemas.microsoft.com/office/drawing/2014/main" id="{00000000-0008-0000-0D00-000050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5521" name="Check Box 81" hidden="1">
              <a:extLst>
                <a:ext uri="{63B3BB69-23CF-44E3-9099-C40C66FF867C}">
                  <a14:compatExt spid="_x0000_s445521"/>
                </a:ext>
                <a:ext uri="{FF2B5EF4-FFF2-40B4-BE49-F238E27FC236}">
                  <a16:creationId xmlns:a16="http://schemas.microsoft.com/office/drawing/2014/main" id="{00000000-0008-0000-0D00-00005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5522" name="Check Box 82" hidden="1">
              <a:extLst>
                <a:ext uri="{63B3BB69-23CF-44E3-9099-C40C66FF867C}">
                  <a14:compatExt spid="_x0000_s445522"/>
                </a:ext>
                <a:ext uri="{FF2B5EF4-FFF2-40B4-BE49-F238E27FC236}">
                  <a16:creationId xmlns:a16="http://schemas.microsoft.com/office/drawing/2014/main" id="{00000000-0008-0000-0D00-00005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5523" name="Check Box 83" hidden="1">
              <a:extLst>
                <a:ext uri="{63B3BB69-23CF-44E3-9099-C40C66FF867C}">
                  <a14:compatExt spid="_x0000_s445523"/>
                </a:ext>
                <a:ext uri="{FF2B5EF4-FFF2-40B4-BE49-F238E27FC236}">
                  <a16:creationId xmlns:a16="http://schemas.microsoft.com/office/drawing/2014/main" id="{00000000-0008-0000-0D00-00005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5524" name="Check Box 84" hidden="1">
              <a:extLst>
                <a:ext uri="{63B3BB69-23CF-44E3-9099-C40C66FF867C}">
                  <a14:compatExt spid="_x0000_s445524"/>
                </a:ext>
                <a:ext uri="{FF2B5EF4-FFF2-40B4-BE49-F238E27FC236}">
                  <a16:creationId xmlns:a16="http://schemas.microsoft.com/office/drawing/2014/main" id="{00000000-0008-0000-0D00-00005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5525" name="Check Box 85" hidden="1">
              <a:extLst>
                <a:ext uri="{63B3BB69-23CF-44E3-9099-C40C66FF867C}">
                  <a14:compatExt spid="_x0000_s445525"/>
                </a:ext>
                <a:ext uri="{FF2B5EF4-FFF2-40B4-BE49-F238E27FC236}">
                  <a16:creationId xmlns:a16="http://schemas.microsoft.com/office/drawing/2014/main" id="{00000000-0008-0000-0D00-00005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5526" name="Check Box 86" hidden="1">
              <a:extLst>
                <a:ext uri="{63B3BB69-23CF-44E3-9099-C40C66FF867C}">
                  <a14:compatExt spid="_x0000_s445526"/>
                </a:ext>
                <a:ext uri="{FF2B5EF4-FFF2-40B4-BE49-F238E27FC236}">
                  <a16:creationId xmlns:a16="http://schemas.microsoft.com/office/drawing/2014/main" id="{00000000-0008-0000-0D00-00005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5527" name="Check Box 87" hidden="1">
              <a:extLst>
                <a:ext uri="{63B3BB69-23CF-44E3-9099-C40C66FF867C}">
                  <a14:compatExt spid="_x0000_s445527"/>
                </a:ext>
                <a:ext uri="{FF2B5EF4-FFF2-40B4-BE49-F238E27FC236}">
                  <a16:creationId xmlns:a16="http://schemas.microsoft.com/office/drawing/2014/main" id="{00000000-0008-0000-0D00-00005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5528" name="Check Box 88" hidden="1">
              <a:extLst>
                <a:ext uri="{63B3BB69-23CF-44E3-9099-C40C66FF867C}">
                  <a14:compatExt spid="_x0000_s445528"/>
                </a:ext>
                <a:ext uri="{FF2B5EF4-FFF2-40B4-BE49-F238E27FC236}">
                  <a16:creationId xmlns:a16="http://schemas.microsoft.com/office/drawing/2014/main" id="{00000000-0008-0000-0D00-00005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5529" name="Check Box 89" hidden="1">
              <a:extLst>
                <a:ext uri="{63B3BB69-23CF-44E3-9099-C40C66FF867C}">
                  <a14:compatExt spid="_x0000_s445529"/>
                </a:ext>
                <a:ext uri="{FF2B5EF4-FFF2-40B4-BE49-F238E27FC236}">
                  <a16:creationId xmlns:a16="http://schemas.microsoft.com/office/drawing/2014/main" id="{00000000-0008-0000-0D00-00005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5530" name="Check Box 90" hidden="1">
              <a:extLst>
                <a:ext uri="{63B3BB69-23CF-44E3-9099-C40C66FF867C}">
                  <a14:compatExt spid="_x0000_s445530"/>
                </a:ext>
                <a:ext uri="{FF2B5EF4-FFF2-40B4-BE49-F238E27FC236}">
                  <a16:creationId xmlns:a16="http://schemas.microsoft.com/office/drawing/2014/main" id="{00000000-0008-0000-0D00-00005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5531" name="Check Box 91" hidden="1">
              <a:extLst>
                <a:ext uri="{63B3BB69-23CF-44E3-9099-C40C66FF867C}">
                  <a14:compatExt spid="_x0000_s445531"/>
                </a:ext>
                <a:ext uri="{FF2B5EF4-FFF2-40B4-BE49-F238E27FC236}">
                  <a16:creationId xmlns:a16="http://schemas.microsoft.com/office/drawing/2014/main" id="{00000000-0008-0000-0D00-00005B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5532" name="Check Box 92" hidden="1">
              <a:extLst>
                <a:ext uri="{63B3BB69-23CF-44E3-9099-C40C66FF867C}">
                  <a14:compatExt spid="_x0000_s445532"/>
                </a:ext>
                <a:ext uri="{FF2B5EF4-FFF2-40B4-BE49-F238E27FC236}">
                  <a16:creationId xmlns:a16="http://schemas.microsoft.com/office/drawing/2014/main" id="{00000000-0008-0000-0D00-00005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5533" name="Check Box 93" hidden="1">
              <a:extLst>
                <a:ext uri="{63B3BB69-23CF-44E3-9099-C40C66FF867C}">
                  <a14:compatExt spid="_x0000_s445533"/>
                </a:ext>
                <a:ext uri="{FF2B5EF4-FFF2-40B4-BE49-F238E27FC236}">
                  <a16:creationId xmlns:a16="http://schemas.microsoft.com/office/drawing/2014/main" id="{00000000-0008-0000-0D00-00005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5534" name="Check Box 94" hidden="1">
              <a:extLst>
                <a:ext uri="{63B3BB69-23CF-44E3-9099-C40C66FF867C}">
                  <a14:compatExt spid="_x0000_s445534"/>
                </a:ext>
                <a:ext uri="{FF2B5EF4-FFF2-40B4-BE49-F238E27FC236}">
                  <a16:creationId xmlns:a16="http://schemas.microsoft.com/office/drawing/2014/main" id="{00000000-0008-0000-0D00-00005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5535" name="Check Box 95" hidden="1">
              <a:extLst>
                <a:ext uri="{63B3BB69-23CF-44E3-9099-C40C66FF867C}">
                  <a14:compatExt spid="_x0000_s445535"/>
                </a:ext>
                <a:ext uri="{FF2B5EF4-FFF2-40B4-BE49-F238E27FC236}">
                  <a16:creationId xmlns:a16="http://schemas.microsoft.com/office/drawing/2014/main" id="{00000000-0008-0000-0D00-00005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5536" name="Check Box 96" hidden="1">
              <a:extLst>
                <a:ext uri="{63B3BB69-23CF-44E3-9099-C40C66FF867C}">
                  <a14:compatExt spid="_x0000_s445536"/>
                </a:ext>
                <a:ext uri="{FF2B5EF4-FFF2-40B4-BE49-F238E27FC236}">
                  <a16:creationId xmlns:a16="http://schemas.microsoft.com/office/drawing/2014/main" id="{00000000-0008-0000-0D00-000060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5537" name="Check Box 97" hidden="1">
              <a:extLst>
                <a:ext uri="{63B3BB69-23CF-44E3-9099-C40C66FF867C}">
                  <a14:compatExt spid="_x0000_s445537"/>
                </a:ext>
                <a:ext uri="{FF2B5EF4-FFF2-40B4-BE49-F238E27FC236}">
                  <a16:creationId xmlns:a16="http://schemas.microsoft.com/office/drawing/2014/main" id="{00000000-0008-0000-0D00-00006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5538" name="Check Box 98" hidden="1">
              <a:extLst>
                <a:ext uri="{63B3BB69-23CF-44E3-9099-C40C66FF867C}">
                  <a14:compatExt spid="_x0000_s445538"/>
                </a:ext>
                <a:ext uri="{FF2B5EF4-FFF2-40B4-BE49-F238E27FC236}">
                  <a16:creationId xmlns:a16="http://schemas.microsoft.com/office/drawing/2014/main" id="{00000000-0008-0000-0D00-00006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5539" name="Check Box 99" hidden="1">
              <a:extLst>
                <a:ext uri="{63B3BB69-23CF-44E3-9099-C40C66FF867C}">
                  <a14:compatExt spid="_x0000_s445539"/>
                </a:ext>
                <a:ext uri="{FF2B5EF4-FFF2-40B4-BE49-F238E27FC236}">
                  <a16:creationId xmlns:a16="http://schemas.microsoft.com/office/drawing/2014/main" id="{00000000-0008-0000-0D00-00006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5540" name="Check Box 100" hidden="1">
              <a:extLst>
                <a:ext uri="{63B3BB69-23CF-44E3-9099-C40C66FF867C}">
                  <a14:compatExt spid="_x0000_s445540"/>
                </a:ext>
                <a:ext uri="{FF2B5EF4-FFF2-40B4-BE49-F238E27FC236}">
                  <a16:creationId xmlns:a16="http://schemas.microsoft.com/office/drawing/2014/main" id="{00000000-0008-0000-0D00-00006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5541" name="Check Box 101" hidden="1">
              <a:extLst>
                <a:ext uri="{63B3BB69-23CF-44E3-9099-C40C66FF867C}">
                  <a14:compatExt spid="_x0000_s445541"/>
                </a:ext>
                <a:ext uri="{FF2B5EF4-FFF2-40B4-BE49-F238E27FC236}">
                  <a16:creationId xmlns:a16="http://schemas.microsoft.com/office/drawing/2014/main" id="{00000000-0008-0000-0D00-00006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5542" name="Check Box 102" hidden="1">
              <a:extLst>
                <a:ext uri="{63B3BB69-23CF-44E3-9099-C40C66FF867C}">
                  <a14:compatExt spid="_x0000_s445542"/>
                </a:ext>
                <a:ext uri="{FF2B5EF4-FFF2-40B4-BE49-F238E27FC236}">
                  <a16:creationId xmlns:a16="http://schemas.microsoft.com/office/drawing/2014/main" id="{00000000-0008-0000-0D00-00006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5543" name="Check Box 103" hidden="1">
              <a:extLst>
                <a:ext uri="{63B3BB69-23CF-44E3-9099-C40C66FF867C}">
                  <a14:compatExt spid="_x0000_s445543"/>
                </a:ext>
                <a:ext uri="{FF2B5EF4-FFF2-40B4-BE49-F238E27FC236}">
                  <a16:creationId xmlns:a16="http://schemas.microsoft.com/office/drawing/2014/main" id="{00000000-0008-0000-0D00-00006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5544" name="Check Box 104" hidden="1">
              <a:extLst>
                <a:ext uri="{63B3BB69-23CF-44E3-9099-C40C66FF867C}">
                  <a14:compatExt spid="_x0000_s445544"/>
                </a:ext>
                <a:ext uri="{FF2B5EF4-FFF2-40B4-BE49-F238E27FC236}">
                  <a16:creationId xmlns:a16="http://schemas.microsoft.com/office/drawing/2014/main" id="{00000000-0008-0000-0D00-00006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5545" name="Check Box 105" hidden="1">
              <a:extLst>
                <a:ext uri="{63B3BB69-23CF-44E3-9099-C40C66FF867C}">
                  <a14:compatExt spid="_x0000_s445545"/>
                </a:ext>
                <a:ext uri="{FF2B5EF4-FFF2-40B4-BE49-F238E27FC236}">
                  <a16:creationId xmlns:a16="http://schemas.microsoft.com/office/drawing/2014/main" id="{00000000-0008-0000-0D00-00006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5546" name="Check Box 106" descr="Staff Registration" hidden="1">
              <a:extLst>
                <a:ext uri="{63B3BB69-23CF-44E3-9099-C40C66FF867C}">
                  <a14:compatExt spid="_x0000_s445546"/>
                </a:ext>
                <a:ext uri="{FF2B5EF4-FFF2-40B4-BE49-F238E27FC236}">
                  <a16:creationId xmlns:a16="http://schemas.microsoft.com/office/drawing/2014/main" id="{00000000-0008-0000-0D00-00006AC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E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E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E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6465" name="Check Box 1" hidden="1">
              <a:extLst>
                <a:ext uri="{63B3BB69-23CF-44E3-9099-C40C66FF867C}">
                  <a14:compatExt spid="_x0000_s446465"/>
                </a:ext>
                <a:ext uri="{FF2B5EF4-FFF2-40B4-BE49-F238E27FC236}">
                  <a16:creationId xmlns:a16="http://schemas.microsoft.com/office/drawing/2014/main" id="{00000000-0008-0000-0E00-000001D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6466" name="Check Box 2" hidden="1">
              <a:extLst>
                <a:ext uri="{63B3BB69-23CF-44E3-9099-C40C66FF867C}">
                  <a14:compatExt spid="_x0000_s446466"/>
                </a:ext>
                <a:ext uri="{FF2B5EF4-FFF2-40B4-BE49-F238E27FC236}">
                  <a16:creationId xmlns:a16="http://schemas.microsoft.com/office/drawing/2014/main" id="{00000000-0008-0000-0E00-00000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6467" name="Check Box 3" hidden="1">
              <a:extLst>
                <a:ext uri="{63B3BB69-23CF-44E3-9099-C40C66FF867C}">
                  <a14:compatExt spid="_x0000_s446467"/>
                </a:ext>
                <a:ext uri="{FF2B5EF4-FFF2-40B4-BE49-F238E27FC236}">
                  <a16:creationId xmlns:a16="http://schemas.microsoft.com/office/drawing/2014/main" id="{00000000-0008-0000-0E00-00000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6468" name="Check Box 4" hidden="1">
              <a:extLst>
                <a:ext uri="{63B3BB69-23CF-44E3-9099-C40C66FF867C}">
                  <a14:compatExt spid="_x0000_s446468"/>
                </a:ext>
                <a:ext uri="{FF2B5EF4-FFF2-40B4-BE49-F238E27FC236}">
                  <a16:creationId xmlns:a16="http://schemas.microsoft.com/office/drawing/2014/main" id="{00000000-0008-0000-0E00-00000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6469" name="Check Box 5" hidden="1">
              <a:extLst>
                <a:ext uri="{63B3BB69-23CF-44E3-9099-C40C66FF867C}">
                  <a14:compatExt spid="_x0000_s446469"/>
                </a:ext>
                <a:ext uri="{FF2B5EF4-FFF2-40B4-BE49-F238E27FC236}">
                  <a16:creationId xmlns:a16="http://schemas.microsoft.com/office/drawing/2014/main" id="{00000000-0008-0000-0E00-00000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6470" name="Check Box 6" hidden="1">
              <a:extLst>
                <a:ext uri="{63B3BB69-23CF-44E3-9099-C40C66FF867C}">
                  <a14:compatExt spid="_x0000_s446470"/>
                </a:ext>
                <a:ext uri="{FF2B5EF4-FFF2-40B4-BE49-F238E27FC236}">
                  <a16:creationId xmlns:a16="http://schemas.microsoft.com/office/drawing/2014/main" id="{00000000-0008-0000-0E00-00000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6471" name="Check Box 7" hidden="1">
              <a:extLst>
                <a:ext uri="{63B3BB69-23CF-44E3-9099-C40C66FF867C}">
                  <a14:compatExt spid="_x0000_s446471"/>
                </a:ext>
                <a:ext uri="{FF2B5EF4-FFF2-40B4-BE49-F238E27FC236}">
                  <a16:creationId xmlns:a16="http://schemas.microsoft.com/office/drawing/2014/main" id="{00000000-0008-0000-0E00-000007D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6472" name="Spinner 8" hidden="1">
              <a:extLst>
                <a:ext uri="{63B3BB69-23CF-44E3-9099-C40C66FF867C}">
                  <a14:compatExt spid="_x0000_s446472"/>
                </a:ext>
                <a:ext uri="{FF2B5EF4-FFF2-40B4-BE49-F238E27FC236}">
                  <a16:creationId xmlns:a16="http://schemas.microsoft.com/office/drawing/2014/main" id="{00000000-0008-0000-0E00-000008D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6473" name="Check Box 9" hidden="1">
              <a:extLst>
                <a:ext uri="{63B3BB69-23CF-44E3-9099-C40C66FF867C}">
                  <a14:compatExt spid="_x0000_s446473"/>
                </a:ext>
                <a:ext uri="{FF2B5EF4-FFF2-40B4-BE49-F238E27FC236}">
                  <a16:creationId xmlns:a16="http://schemas.microsoft.com/office/drawing/2014/main" id="{00000000-0008-0000-0E00-00000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6474" name="Check Box 10" hidden="1">
              <a:extLst>
                <a:ext uri="{63B3BB69-23CF-44E3-9099-C40C66FF867C}">
                  <a14:compatExt spid="_x0000_s446474"/>
                </a:ext>
                <a:ext uri="{FF2B5EF4-FFF2-40B4-BE49-F238E27FC236}">
                  <a16:creationId xmlns:a16="http://schemas.microsoft.com/office/drawing/2014/main" id="{00000000-0008-0000-0E00-00000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6475" name="Check Box 11" hidden="1">
              <a:extLst>
                <a:ext uri="{63B3BB69-23CF-44E3-9099-C40C66FF867C}">
                  <a14:compatExt spid="_x0000_s446475"/>
                </a:ext>
                <a:ext uri="{FF2B5EF4-FFF2-40B4-BE49-F238E27FC236}">
                  <a16:creationId xmlns:a16="http://schemas.microsoft.com/office/drawing/2014/main" id="{00000000-0008-0000-0E00-00000B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6476" name="Check Box 12" hidden="1">
              <a:extLst>
                <a:ext uri="{63B3BB69-23CF-44E3-9099-C40C66FF867C}">
                  <a14:compatExt spid="_x0000_s446476"/>
                </a:ext>
                <a:ext uri="{FF2B5EF4-FFF2-40B4-BE49-F238E27FC236}">
                  <a16:creationId xmlns:a16="http://schemas.microsoft.com/office/drawing/2014/main" id="{00000000-0008-0000-0E00-00000C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6477" name="Check Box 13" hidden="1">
              <a:extLst>
                <a:ext uri="{63B3BB69-23CF-44E3-9099-C40C66FF867C}">
                  <a14:compatExt spid="_x0000_s446477"/>
                </a:ext>
                <a:ext uri="{FF2B5EF4-FFF2-40B4-BE49-F238E27FC236}">
                  <a16:creationId xmlns:a16="http://schemas.microsoft.com/office/drawing/2014/main" id="{00000000-0008-0000-0E00-00000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6478" name="Check Box 14" hidden="1">
              <a:extLst>
                <a:ext uri="{63B3BB69-23CF-44E3-9099-C40C66FF867C}">
                  <a14:compatExt spid="_x0000_s446478"/>
                </a:ext>
                <a:ext uri="{FF2B5EF4-FFF2-40B4-BE49-F238E27FC236}">
                  <a16:creationId xmlns:a16="http://schemas.microsoft.com/office/drawing/2014/main" id="{00000000-0008-0000-0E00-00000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6479" name="Check Box 15" hidden="1">
              <a:extLst>
                <a:ext uri="{63B3BB69-23CF-44E3-9099-C40C66FF867C}">
                  <a14:compatExt spid="_x0000_s446479"/>
                </a:ext>
                <a:ext uri="{FF2B5EF4-FFF2-40B4-BE49-F238E27FC236}">
                  <a16:creationId xmlns:a16="http://schemas.microsoft.com/office/drawing/2014/main" id="{00000000-0008-0000-0E00-00000F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6480" name="Check Box 16" hidden="1">
              <a:extLst>
                <a:ext uri="{63B3BB69-23CF-44E3-9099-C40C66FF867C}">
                  <a14:compatExt spid="_x0000_s446480"/>
                </a:ext>
                <a:ext uri="{FF2B5EF4-FFF2-40B4-BE49-F238E27FC236}">
                  <a16:creationId xmlns:a16="http://schemas.microsoft.com/office/drawing/2014/main" id="{00000000-0008-0000-0E00-00001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6481" name="Check Box 17" hidden="1">
              <a:extLst>
                <a:ext uri="{63B3BB69-23CF-44E3-9099-C40C66FF867C}">
                  <a14:compatExt spid="_x0000_s446481"/>
                </a:ext>
                <a:ext uri="{FF2B5EF4-FFF2-40B4-BE49-F238E27FC236}">
                  <a16:creationId xmlns:a16="http://schemas.microsoft.com/office/drawing/2014/main" id="{00000000-0008-0000-0E00-00001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6482" name="Check Box 18" hidden="1">
              <a:extLst>
                <a:ext uri="{63B3BB69-23CF-44E3-9099-C40C66FF867C}">
                  <a14:compatExt spid="_x0000_s446482"/>
                </a:ext>
                <a:ext uri="{FF2B5EF4-FFF2-40B4-BE49-F238E27FC236}">
                  <a16:creationId xmlns:a16="http://schemas.microsoft.com/office/drawing/2014/main" id="{00000000-0008-0000-0E00-00001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6483" name="Check Box 19" hidden="1">
              <a:extLst>
                <a:ext uri="{63B3BB69-23CF-44E3-9099-C40C66FF867C}">
                  <a14:compatExt spid="_x0000_s446483"/>
                </a:ext>
                <a:ext uri="{FF2B5EF4-FFF2-40B4-BE49-F238E27FC236}">
                  <a16:creationId xmlns:a16="http://schemas.microsoft.com/office/drawing/2014/main" id="{00000000-0008-0000-0E00-00001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6484" name="Check Box 20" hidden="1">
              <a:extLst>
                <a:ext uri="{63B3BB69-23CF-44E3-9099-C40C66FF867C}">
                  <a14:compatExt spid="_x0000_s446484"/>
                </a:ext>
                <a:ext uri="{FF2B5EF4-FFF2-40B4-BE49-F238E27FC236}">
                  <a16:creationId xmlns:a16="http://schemas.microsoft.com/office/drawing/2014/main" id="{00000000-0008-0000-0E00-00001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6485" name="Check Box 21" hidden="1">
              <a:extLst>
                <a:ext uri="{63B3BB69-23CF-44E3-9099-C40C66FF867C}">
                  <a14:compatExt spid="_x0000_s446485"/>
                </a:ext>
                <a:ext uri="{FF2B5EF4-FFF2-40B4-BE49-F238E27FC236}">
                  <a16:creationId xmlns:a16="http://schemas.microsoft.com/office/drawing/2014/main" id="{00000000-0008-0000-0E00-00001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6486" name="Check Box 22" hidden="1">
              <a:extLst>
                <a:ext uri="{63B3BB69-23CF-44E3-9099-C40C66FF867C}">
                  <a14:compatExt spid="_x0000_s446486"/>
                </a:ext>
                <a:ext uri="{FF2B5EF4-FFF2-40B4-BE49-F238E27FC236}">
                  <a16:creationId xmlns:a16="http://schemas.microsoft.com/office/drawing/2014/main" id="{00000000-0008-0000-0E00-00001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6487" name="Check Box 23" hidden="1">
              <a:extLst>
                <a:ext uri="{63B3BB69-23CF-44E3-9099-C40C66FF867C}">
                  <a14:compatExt spid="_x0000_s446487"/>
                </a:ext>
                <a:ext uri="{FF2B5EF4-FFF2-40B4-BE49-F238E27FC236}">
                  <a16:creationId xmlns:a16="http://schemas.microsoft.com/office/drawing/2014/main" id="{00000000-0008-0000-0E00-00001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6488" name="Check Box 24" hidden="1">
              <a:extLst>
                <a:ext uri="{63B3BB69-23CF-44E3-9099-C40C66FF867C}">
                  <a14:compatExt spid="_x0000_s446488"/>
                </a:ext>
                <a:ext uri="{FF2B5EF4-FFF2-40B4-BE49-F238E27FC236}">
                  <a16:creationId xmlns:a16="http://schemas.microsoft.com/office/drawing/2014/main" id="{00000000-0008-0000-0E00-000018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6489" name="Check Box 25" hidden="1">
              <a:extLst>
                <a:ext uri="{63B3BB69-23CF-44E3-9099-C40C66FF867C}">
                  <a14:compatExt spid="_x0000_s446489"/>
                </a:ext>
                <a:ext uri="{FF2B5EF4-FFF2-40B4-BE49-F238E27FC236}">
                  <a16:creationId xmlns:a16="http://schemas.microsoft.com/office/drawing/2014/main" id="{00000000-0008-0000-0E00-00001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6490" name="Check Box 26" hidden="1">
              <a:extLst>
                <a:ext uri="{63B3BB69-23CF-44E3-9099-C40C66FF867C}">
                  <a14:compatExt spid="_x0000_s446490"/>
                </a:ext>
                <a:ext uri="{FF2B5EF4-FFF2-40B4-BE49-F238E27FC236}">
                  <a16:creationId xmlns:a16="http://schemas.microsoft.com/office/drawing/2014/main" id="{00000000-0008-0000-0E00-00001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6491" name="Check Box 27" hidden="1">
              <a:extLst>
                <a:ext uri="{63B3BB69-23CF-44E3-9099-C40C66FF867C}">
                  <a14:compatExt spid="_x0000_s446491"/>
                </a:ext>
                <a:ext uri="{FF2B5EF4-FFF2-40B4-BE49-F238E27FC236}">
                  <a16:creationId xmlns:a16="http://schemas.microsoft.com/office/drawing/2014/main" id="{00000000-0008-0000-0E00-00001B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6492" name="Check Box 28" hidden="1">
              <a:extLst>
                <a:ext uri="{63B3BB69-23CF-44E3-9099-C40C66FF867C}">
                  <a14:compatExt spid="_x0000_s446492"/>
                </a:ext>
                <a:ext uri="{FF2B5EF4-FFF2-40B4-BE49-F238E27FC236}">
                  <a16:creationId xmlns:a16="http://schemas.microsoft.com/office/drawing/2014/main" id="{00000000-0008-0000-0E00-00001C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6493" name="Check Box 29" hidden="1">
              <a:extLst>
                <a:ext uri="{63B3BB69-23CF-44E3-9099-C40C66FF867C}">
                  <a14:compatExt spid="_x0000_s446493"/>
                </a:ext>
                <a:ext uri="{FF2B5EF4-FFF2-40B4-BE49-F238E27FC236}">
                  <a16:creationId xmlns:a16="http://schemas.microsoft.com/office/drawing/2014/main" id="{00000000-0008-0000-0E00-00001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6494" name="Check Box 30" hidden="1">
              <a:extLst>
                <a:ext uri="{63B3BB69-23CF-44E3-9099-C40C66FF867C}">
                  <a14:compatExt spid="_x0000_s446494"/>
                </a:ext>
                <a:ext uri="{FF2B5EF4-FFF2-40B4-BE49-F238E27FC236}">
                  <a16:creationId xmlns:a16="http://schemas.microsoft.com/office/drawing/2014/main" id="{00000000-0008-0000-0E00-00001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6495" name="Check Box 31" hidden="1">
              <a:extLst>
                <a:ext uri="{63B3BB69-23CF-44E3-9099-C40C66FF867C}">
                  <a14:compatExt spid="_x0000_s446495"/>
                </a:ext>
                <a:ext uri="{FF2B5EF4-FFF2-40B4-BE49-F238E27FC236}">
                  <a16:creationId xmlns:a16="http://schemas.microsoft.com/office/drawing/2014/main" id="{00000000-0008-0000-0E00-00001F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6496" name="Check Box 32" hidden="1">
              <a:extLst>
                <a:ext uri="{63B3BB69-23CF-44E3-9099-C40C66FF867C}">
                  <a14:compatExt spid="_x0000_s446496"/>
                </a:ext>
                <a:ext uri="{FF2B5EF4-FFF2-40B4-BE49-F238E27FC236}">
                  <a16:creationId xmlns:a16="http://schemas.microsoft.com/office/drawing/2014/main" id="{00000000-0008-0000-0E00-00002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6497" name="Check Box 33" hidden="1">
              <a:extLst>
                <a:ext uri="{63B3BB69-23CF-44E3-9099-C40C66FF867C}">
                  <a14:compatExt spid="_x0000_s446497"/>
                </a:ext>
                <a:ext uri="{FF2B5EF4-FFF2-40B4-BE49-F238E27FC236}">
                  <a16:creationId xmlns:a16="http://schemas.microsoft.com/office/drawing/2014/main" id="{00000000-0008-0000-0E00-00002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6498" name="Check Box 34" hidden="1">
              <a:extLst>
                <a:ext uri="{63B3BB69-23CF-44E3-9099-C40C66FF867C}">
                  <a14:compatExt spid="_x0000_s446498"/>
                </a:ext>
                <a:ext uri="{FF2B5EF4-FFF2-40B4-BE49-F238E27FC236}">
                  <a16:creationId xmlns:a16="http://schemas.microsoft.com/office/drawing/2014/main" id="{00000000-0008-0000-0E00-00002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6499" name="Check Box 35" hidden="1">
              <a:extLst>
                <a:ext uri="{63B3BB69-23CF-44E3-9099-C40C66FF867C}">
                  <a14:compatExt spid="_x0000_s446499"/>
                </a:ext>
                <a:ext uri="{FF2B5EF4-FFF2-40B4-BE49-F238E27FC236}">
                  <a16:creationId xmlns:a16="http://schemas.microsoft.com/office/drawing/2014/main" id="{00000000-0008-0000-0E00-00002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6500" name="Check Box 36" hidden="1">
              <a:extLst>
                <a:ext uri="{63B3BB69-23CF-44E3-9099-C40C66FF867C}">
                  <a14:compatExt spid="_x0000_s446500"/>
                </a:ext>
                <a:ext uri="{FF2B5EF4-FFF2-40B4-BE49-F238E27FC236}">
                  <a16:creationId xmlns:a16="http://schemas.microsoft.com/office/drawing/2014/main" id="{00000000-0008-0000-0E00-00002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6501" name="Check Box 37" hidden="1">
              <a:extLst>
                <a:ext uri="{63B3BB69-23CF-44E3-9099-C40C66FF867C}">
                  <a14:compatExt spid="_x0000_s446501"/>
                </a:ext>
                <a:ext uri="{FF2B5EF4-FFF2-40B4-BE49-F238E27FC236}">
                  <a16:creationId xmlns:a16="http://schemas.microsoft.com/office/drawing/2014/main" id="{00000000-0008-0000-0E00-00002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6502" name="Check Box 38" hidden="1">
              <a:extLst>
                <a:ext uri="{63B3BB69-23CF-44E3-9099-C40C66FF867C}">
                  <a14:compatExt spid="_x0000_s446502"/>
                </a:ext>
                <a:ext uri="{FF2B5EF4-FFF2-40B4-BE49-F238E27FC236}">
                  <a16:creationId xmlns:a16="http://schemas.microsoft.com/office/drawing/2014/main" id="{00000000-0008-0000-0E00-00002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6503" name="Check Box 39" hidden="1">
              <a:extLst>
                <a:ext uri="{63B3BB69-23CF-44E3-9099-C40C66FF867C}">
                  <a14:compatExt spid="_x0000_s446503"/>
                </a:ext>
                <a:ext uri="{FF2B5EF4-FFF2-40B4-BE49-F238E27FC236}">
                  <a16:creationId xmlns:a16="http://schemas.microsoft.com/office/drawing/2014/main" id="{00000000-0008-0000-0E00-00002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6504" name="Check Box 40" hidden="1">
              <a:extLst>
                <a:ext uri="{63B3BB69-23CF-44E3-9099-C40C66FF867C}">
                  <a14:compatExt spid="_x0000_s446504"/>
                </a:ext>
                <a:ext uri="{FF2B5EF4-FFF2-40B4-BE49-F238E27FC236}">
                  <a16:creationId xmlns:a16="http://schemas.microsoft.com/office/drawing/2014/main" id="{00000000-0008-0000-0E00-000028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6505" name="Check Box 41" hidden="1">
              <a:extLst>
                <a:ext uri="{63B3BB69-23CF-44E3-9099-C40C66FF867C}">
                  <a14:compatExt spid="_x0000_s446505"/>
                </a:ext>
                <a:ext uri="{FF2B5EF4-FFF2-40B4-BE49-F238E27FC236}">
                  <a16:creationId xmlns:a16="http://schemas.microsoft.com/office/drawing/2014/main" id="{00000000-0008-0000-0E00-00002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6506" name="Check Box 42" hidden="1">
              <a:extLst>
                <a:ext uri="{63B3BB69-23CF-44E3-9099-C40C66FF867C}">
                  <a14:compatExt spid="_x0000_s446506"/>
                </a:ext>
                <a:ext uri="{FF2B5EF4-FFF2-40B4-BE49-F238E27FC236}">
                  <a16:creationId xmlns:a16="http://schemas.microsoft.com/office/drawing/2014/main" id="{00000000-0008-0000-0E00-00002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6507" name="Check Box 43" hidden="1">
              <a:extLst>
                <a:ext uri="{63B3BB69-23CF-44E3-9099-C40C66FF867C}">
                  <a14:compatExt spid="_x0000_s446507"/>
                </a:ext>
                <a:ext uri="{FF2B5EF4-FFF2-40B4-BE49-F238E27FC236}">
                  <a16:creationId xmlns:a16="http://schemas.microsoft.com/office/drawing/2014/main" id="{00000000-0008-0000-0E00-00002B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6508" name="Check Box 44" hidden="1">
              <a:extLst>
                <a:ext uri="{63B3BB69-23CF-44E3-9099-C40C66FF867C}">
                  <a14:compatExt spid="_x0000_s446508"/>
                </a:ext>
                <a:ext uri="{FF2B5EF4-FFF2-40B4-BE49-F238E27FC236}">
                  <a16:creationId xmlns:a16="http://schemas.microsoft.com/office/drawing/2014/main" id="{00000000-0008-0000-0E00-00002C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6509" name="Check Box 45" hidden="1">
              <a:extLst>
                <a:ext uri="{63B3BB69-23CF-44E3-9099-C40C66FF867C}">
                  <a14:compatExt spid="_x0000_s446509"/>
                </a:ext>
                <a:ext uri="{FF2B5EF4-FFF2-40B4-BE49-F238E27FC236}">
                  <a16:creationId xmlns:a16="http://schemas.microsoft.com/office/drawing/2014/main" id="{00000000-0008-0000-0E00-00002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6510" name="Check Box 46" hidden="1">
              <a:extLst>
                <a:ext uri="{63B3BB69-23CF-44E3-9099-C40C66FF867C}">
                  <a14:compatExt spid="_x0000_s446510"/>
                </a:ext>
                <a:ext uri="{FF2B5EF4-FFF2-40B4-BE49-F238E27FC236}">
                  <a16:creationId xmlns:a16="http://schemas.microsoft.com/office/drawing/2014/main" id="{00000000-0008-0000-0E00-00002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6511" name="Check Box 47" hidden="1">
              <a:extLst>
                <a:ext uri="{63B3BB69-23CF-44E3-9099-C40C66FF867C}">
                  <a14:compatExt spid="_x0000_s446511"/>
                </a:ext>
                <a:ext uri="{FF2B5EF4-FFF2-40B4-BE49-F238E27FC236}">
                  <a16:creationId xmlns:a16="http://schemas.microsoft.com/office/drawing/2014/main" id="{00000000-0008-0000-0E00-00002F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6512" name="Check Box 48" hidden="1">
              <a:extLst>
                <a:ext uri="{63B3BB69-23CF-44E3-9099-C40C66FF867C}">
                  <a14:compatExt spid="_x0000_s446512"/>
                </a:ext>
                <a:ext uri="{FF2B5EF4-FFF2-40B4-BE49-F238E27FC236}">
                  <a16:creationId xmlns:a16="http://schemas.microsoft.com/office/drawing/2014/main" id="{00000000-0008-0000-0E00-00003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6513" name="Check Box 49" hidden="1">
              <a:extLst>
                <a:ext uri="{63B3BB69-23CF-44E3-9099-C40C66FF867C}">
                  <a14:compatExt spid="_x0000_s446513"/>
                </a:ext>
                <a:ext uri="{FF2B5EF4-FFF2-40B4-BE49-F238E27FC236}">
                  <a16:creationId xmlns:a16="http://schemas.microsoft.com/office/drawing/2014/main" id="{00000000-0008-0000-0E00-00003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6514" name="Check Box 50" hidden="1">
              <a:extLst>
                <a:ext uri="{63B3BB69-23CF-44E3-9099-C40C66FF867C}">
                  <a14:compatExt spid="_x0000_s446514"/>
                </a:ext>
                <a:ext uri="{FF2B5EF4-FFF2-40B4-BE49-F238E27FC236}">
                  <a16:creationId xmlns:a16="http://schemas.microsoft.com/office/drawing/2014/main" id="{00000000-0008-0000-0E00-00003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6515" name="Check Box 51" hidden="1">
              <a:extLst>
                <a:ext uri="{63B3BB69-23CF-44E3-9099-C40C66FF867C}">
                  <a14:compatExt spid="_x0000_s446515"/>
                </a:ext>
                <a:ext uri="{FF2B5EF4-FFF2-40B4-BE49-F238E27FC236}">
                  <a16:creationId xmlns:a16="http://schemas.microsoft.com/office/drawing/2014/main" id="{00000000-0008-0000-0E00-00003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6516" name="Check Box 52" hidden="1">
              <a:extLst>
                <a:ext uri="{63B3BB69-23CF-44E3-9099-C40C66FF867C}">
                  <a14:compatExt spid="_x0000_s446516"/>
                </a:ext>
                <a:ext uri="{FF2B5EF4-FFF2-40B4-BE49-F238E27FC236}">
                  <a16:creationId xmlns:a16="http://schemas.microsoft.com/office/drawing/2014/main" id="{00000000-0008-0000-0E00-00003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6517" name="Check Box 53" hidden="1">
              <a:extLst>
                <a:ext uri="{63B3BB69-23CF-44E3-9099-C40C66FF867C}">
                  <a14:compatExt spid="_x0000_s446517"/>
                </a:ext>
                <a:ext uri="{FF2B5EF4-FFF2-40B4-BE49-F238E27FC236}">
                  <a16:creationId xmlns:a16="http://schemas.microsoft.com/office/drawing/2014/main" id="{00000000-0008-0000-0E00-00003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6518" name="Check Box 54" hidden="1">
              <a:extLst>
                <a:ext uri="{63B3BB69-23CF-44E3-9099-C40C66FF867C}">
                  <a14:compatExt spid="_x0000_s446518"/>
                </a:ext>
                <a:ext uri="{FF2B5EF4-FFF2-40B4-BE49-F238E27FC236}">
                  <a16:creationId xmlns:a16="http://schemas.microsoft.com/office/drawing/2014/main" id="{00000000-0008-0000-0E00-00003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6519" name="Check Box 55" hidden="1">
              <a:extLst>
                <a:ext uri="{63B3BB69-23CF-44E3-9099-C40C66FF867C}">
                  <a14:compatExt spid="_x0000_s446519"/>
                </a:ext>
                <a:ext uri="{FF2B5EF4-FFF2-40B4-BE49-F238E27FC236}">
                  <a16:creationId xmlns:a16="http://schemas.microsoft.com/office/drawing/2014/main" id="{00000000-0008-0000-0E00-00003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6520" name="Check Box 56" hidden="1">
              <a:extLst>
                <a:ext uri="{63B3BB69-23CF-44E3-9099-C40C66FF867C}">
                  <a14:compatExt spid="_x0000_s446520"/>
                </a:ext>
                <a:ext uri="{FF2B5EF4-FFF2-40B4-BE49-F238E27FC236}">
                  <a16:creationId xmlns:a16="http://schemas.microsoft.com/office/drawing/2014/main" id="{00000000-0008-0000-0E00-000038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6521" name="Check Box 57" hidden="1">
              <a:extLst>
                <a:ext uri="{63B3BB69-23CF-44E3-9099-C40C66FF867C}">
                  <a14:compatExt spid="_x0000_s446521"/>
                </a:ext>
                <a:ext uri="{FF2B5EF4-FFF2-40B4-BE49-F238E27FC236}">
                  <a16:creationId xmlns:a16="http://schemas.microsoft.com/office/drawing/2014/main" id="{00000000-0008-0000-0E00-00003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6522" name="Check Box 58" hidden="1">
              <a:extLst>
                <a:ext uri="{63B3BB69-23CF-44E3-9099-C40C66FF867C}">
                  <a14:compatExt spid="_x0000_s446522"/>
                </a:ext>
                <a:ext uri="{FF2B5EF4-FFF2-40B4-BE49-F238E27FC236}">
                  <a16:creationId xmlns:a16="http://schemas.microsoft.com/office/drawing/2014/main" id="{00000000-0008-0000-0E00-00003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6523" name="Check Box 59" hidden="1">
              <a:extLst>
                <a:ext uri="{63B3BB69-23CF-44E3-9099-C40C66FF867C}">
                  <a14:compatExt spid="_x0000_s446523"/>
                </a:ext>
                <a:ext uri="{FF2B5EF4-FFF2-40B4-BE49-F238E27FC236}">
                  <a16:creationId xmlns:a16="http://schemas.microsoft.com/office/drawing/2014/main" id="{00000000-0008-0000-0E00-00003BD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6524" name="Spinner 60" hidden="1">
              <a:extLst>
                <a:ext uri="{63B3BB69-23CF-44E3-9099-C40C66FF867C}">
                  <a14:compatExt spid="_x0000_s446524"/>
                </a:ext>
                <a:ext uri="{FF2B5EF4-FFF2-40B4-BE49-F238E27FC236}">
                  <a16:creationId xmlns:a16="http://schemas.microsoft.com/office/drawing/2014/main" id="{00000000-0008-0000-0E00-00003CD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6525" name="Check Box 61" hidden="1">
              <a:extLst>
                <a:ext uri="{63B3BB69-23CF-44E3-9099-C40C66FF867C}">
                  <a14:compatExt spid="_x0000_s446525"/>
                </a:ext>
                <a:ext uri="{FF2B5EF4-FFF2-40B4-BE49-F238E27FC236}">
                  <a16:creationId xmlns:a16="http://schemas.microsoft.com/office/drawing/2014/main" id="{00000000-0008-0000-0E00-00003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6526" name="Check Box 62" hidden="1">
              <a:extLst>
                <a:ext uri="{63B3BB69-23CF-44E3-9099-C40C66FF867C}">
                  <a14:compatExt spid="_x0000_s446526"/>
                </a:ext>
                <a:ext uri="{FF2B5EF4-FFF2-40B4-BE49-F238E27FC236}">
                  <a16:creationId xmlns:a16="http://schemas.microsoft.com/office/drawing/2014/main" id="{00000000-0008-0000-0E00-00003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6527" name="Check Box 63" hidden="1">
              <a:extLst>
                <a:ext uri="{63B3BB69-23CF-44E3-9099-C40C66FF867C}">
                  <a14:compatExt spid="_x0000_s446527"/>
                </a:ext>
                <a:ext uri="{FF2B5EF4-FFF2-40B4-BE49-F238E27FC236}">
                  <a16:creationId xmlns:a16="http://schemas.microsoft.com/office/drawing/2014/main" id="{00000000-0008-0000-0E00-00003F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6528" name="Check Box 64" hidden="1">
              <a:extLst>
                <a:ext uri="{63B3BB69-23CF-44E3-9099-C40C66FF867C}">
                  <a14:compatExt spid="_x0000_s446528"/>
                </a:ext>
                <a:ext uri="{FF2B5EF4-FFF2-40B4-BE49-F238E27FC236}">
                  <a16:creationId xmlns:a16="http://schemas.microsoft.com/office/drawing/2014/main" id="{00000000-0008-0000-0E00-00004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6529" name="Check Box 65" hidden="1">
              <a:extLst>
                <a:ext uri="{63B3BB69-23CF-44E3-9099-C40C66FF867C}">
                  <a14:compatExt spid="_x0000_s446529"/>
                </a:ext>
                <a:ext uri="{FF2B5EF4-FFF2-40B4-BE49-F238E27FC236}">
                  <a16:creationId xmlns:a16="http://schemas.microsoft.com/office/drawing/2014/main" id="{00000000-0008-0000-0E00-00004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6530" name="Check Box 66" hidden="1">
              <a:extLst>
                <a:ext uri="{63B3BB69-23CF-44E3-9099-C40C66FF867C}">
                  <a14:compatExt spid="_x0000_s446530"/>
                </a:ext>
                <a:ext uri="{FF2B5EF4-FFF2-40B4-BE49-F238E27FC236}">
                  <a16:creationId xmlns:a16="http://schemas.microsoft.com/office/drawing/2014/main" id="{00000000-0008-0000-0E00-00004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6531" name="Check Box 67" hidden="1">
              <a:extLst>
                <a:ext uri="{63B3BB69-23CF-44E3-9099-C40C66FF867C}">
                  <a14:compatExt spid="_x0000_s446531"/>
                </a:ext>
                <a:ext uri="{FF2B5EF4-FFF2-40B4-BE49-F238E27FC236}">
                  <a16:creationId xmlns:a16="http://schemas.microsoft.com/office/drawing/2014/main" id="{00000000-0008-0000-0E00-00004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6532" name="Check Box 68" hidden="1">
              <a:extLst>
                <a:ext uri="{63B3BB69-23CF-44E3-9099-C40C66FF867C}">
                  <a14:compatExt spid="_x0000_s446532"/>
                </a:ext>
                <a:ext uri="{FF2B5EF4-FFF2-40B4-BE49-F238E27FC236}">
                  <a16:creationId xmlns:a16="http://schemas.microsoft.com/office/drawing/2014/main" id="{00000000-0008-0000-0E00-00004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6533" name="Check Box 69" hidden="1">
              <a:extLst>
                <a:ext uri="{63B3BB69-23CF-44E3-9099-C40C66FF867C}">
                  <a14:compatExt spid="_x0000_s446533"/>
                </a:ext>
                <a:ext uri="{FF2B5EF4-FFF2-40B4-BE49-F238E27FC236}">
                  <a16:creationId xmlns:a16="http://schemas.microsoft.com/office/drawing/2014/main" id="{00000000-0008-0000-0E00-00004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6534" name="Check Box 70" hidden="1">
              <a:extLst>
                <a:ext uri="{63B3BB69-23CF-44E3-9099-C40C66FF867C}">
                  <a14:compatExt spid="_x0000_s446534"/>
                </a:ext>
                <a:ext uri="{FF2B5EF4-FFF2-40B4-BE49-F238E27FC236}">
                  <a16:creationId xmlns:a16="http://schemas.microsoft.com/office/drawing/2014/main" id="{00000000-0008-0000-0E00-00004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6535" name="Check Box 71" hidden="1">
              <a:extLst>
                <a:ext uri="{63B3BB69-23CF-44E3-9099-C40C66FF867C}">
                  <a14:compatExt spid="_x0000_s446535"/>
                </a:ext>
                <a:ext uri="{FF2B5EF4-FFF2-40B4-BE49-F238E27FC236}">
                  <a16:creationId xmlns:a16="http://schemas.microsoft.com/office/drawing/2014/main" id="{00000000-0008-0000-0E00-00004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6536" name="Check Box 72" hidden="1">
              <a:extLst>
                <a:ext uri="{63B3BB69-23CF-44E3-9099-C40C66FF867C}">
                  <a14:compatExt spid="_x0000_s446536"/>
                </a:ext>
                <a:ext uri="{FF2B5EF4-FFF2-40B4-BE49-F238E27FC236}">
                  <a16:creationId xmlns:a16="http://schemas.microsoft.com/office/drawing/2014/main" id="{00000000-0008-0000-0E00-000048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6537" name="Check Box 73" hidden="1">
              <a:extLst>
                <a:ext uri="{63B3BB69-23CF-44E3-9099-C40C66FF867C}">
                  <a14:compatExt spid="_x0000_s446537"/>
                </a:ext>
                <a:ext uri="{FF2B5EF4-FFF2-40B4-BE49-F238E27FC236}">
                  <a16:creationId xmlns:a16="http://schemas.microsoft.com/office/drawing/2014/main" id="{00000000-0008-0000-0E00-00004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6538" name="Check Box 74" hidden="1">
              <a:extLst>
                <a:ext uri="{63B3BB69-23CF-44E3-9099-C40C66FF867C}">
                  <a14:compatExt spid="_x0000_s446538"/>
                </a:ext>
                <a:ext uri="{FF2B5EF4-FFF2-40B4-BE49-F238E27FC236}">
                  <a16:creationId xmlns:a16="http://schemas.microsoft.com/office/drawing/2014/main" id="{00000000-0008-0000-0E00-00004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6539" name="Check Box 75" hidden="1">
              <a:extLst>
                <a:ext uri="{63B3BB69-23CF-44E3-9099-C40C66FF867C}">
                  <a14:compatExt spid="_x0000_s446539"/>
                </a:ext>
                <a:ext uri="{FF2B5EF4-FFF2-40B4-BE49-F238E27FC236}">
                  <a16:creationId xmlns:a16="http://schemas.microsoft.com/office/drawing/2014/main" id="{00000000-0008-0000-0E00-00004B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6540" name="Check Box 76" hidden="1">
              <a:extLst>
                <a:ext uri="{63B3BB69-23CF-44E3-9099-C40C66FF867C}">
                  <a14:compatExt spid="_x0000_s446540"/>
                </a:ext>
                <a:ext uri="{FF2B5EF4-FFF2-40B4-BE49-F238E27FC236}">
                  <a16:creationId xmlns:a16="http://schemas.microsoft.com/office/drawing/2014/main" id="{00000000-0008-0000-0E00-00004C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6541" name="Check Box 77" hidden="1">
              <a:extLst>
                <a:ext uri="{63B3BB69-23CF-44E3-9099-C40C66FF867C}">
                  <a14:compatExt spid="_x0000_s446541"/>
                </a:ext>
                <a:ext uri="{FF2B5EF4-FFF2-40B4-BE49-F238E27FC236}">
                  <a16:creationId xmlns:a16="http://schemas.microsoft.com/office/drawing/2014/main" id="{00000000-0008-0000-0E00-00004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6542" name="Check Box 78" hidden="1">
              <a:extLst>
                <a:ext uri="{63B3BB69-23CF-44E3-9099-C40C66FF867C}">
                  <a14:compatExt spid="_x0000_s446542"/>
                </a:ext>
                <a:ext uri="{FF2B5EF4-FFF2-40B4-BE49-F238E27FC236}">
                  <a16:creationId xmlns:a16="http://schemas.microsoft.com/office/drawing/2014/main" id="{00000000-0008-0000-0E00-00004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6543" name="Check Box 79" hidden="1">
              <a:extLst>
                <a:ext uri="{63B3BB69-23CF-44E3-9099-C40C66FF867C}">
                  <a14:compatExt spid="_x0000_s446543"/>
                </a:ext>
                <a:ext uri="{FF2B5EF4-FFF2-40B4-BE49-F238E27FC236}">
                  <a16:creationId xmlns:a16="http://schemas.microsoft.com/office/drawing/2014/main" id="{00000000-0008-0000-0E00-00004F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6544" name="Check Box 80" hidden="1">
              <a:extLst>
                <a:ext uri="{63B3BB69-23CF-44E3-9099-C40C66FF867C}">
                  <a14:compatExt spid="_x0000_s446544"/>
                </a:ext>
                <a:ext uri="{FF2B5EF4-FFF2-40B4-BE49-F238E27FC236}">
                  <a16:creationId xmlns:a16="http://schemas.microsoft.com/office/drawing/2014/main" id="{00000000-0008-0000-0E00-00005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6545" name="Check Box 81" hidden="1">
              <a:extLst>
                <a:ext uri="{63B3BB69-23CF-44E3-9099-C40C66FF867C}">
                  <a14:compatExt spid="_x0000_s446545"/>
                </a:ext>
                <a:ext uri="{FF2B5EF4-FFF2-40B4-BE49-F238E27FC236}">
                  <a16:creationId xmlns:a16="http://schemas.microsoft.com/office/drawing/2014/main" id="{00000000-0008-0000-0E00-00005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6546" name="Check Box 82" hidden="1">
              <a:extLst>
                <a:ext uri="{63B3BB69-23CF-44E3-9099-C40C66FF867C}">
                  <a14:compatExt spid="_x0000_s446546"/>
                </a:ext>
                <a:ext uri="{FF2B5EF4-FFF2-40B4-BE49-F238E27FC236}">
                  <a16:creationId xmlns:a16="http://schemas.microsoft.com/office/drawing/2014/main" id="{00000000-0008-0000-0E00-00005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6547" name="Check Box 83" hidden="1">
              <a:extLst>
                <a:ext uri="{63B3BB69-23CF-44E3-9099-C40C66FF867C}">
                  <a14:compatExt spid="_x0000_s446547"/>
                </a:ext>
                <a:ext uri="{FF2B5EF4-FFF2-40B4-BE49-F238E27FC236}">
                  <a16:creationId xmlns:a16="http://schemas.microsoft.com/office/drawing/2014/main" id="{00000000-0008-0000-0E00-00005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6548" name="Check Box 84" hidden="1">
              <a:extLst>
                <a:ext uri="{63B3BB69-23CF-44E3-9099-C40C66FF867C}">
                  <a14:compatExt spid="_x0000_s446548"/>
                </a:ext>
                <a:ext uri="{FF2B5EF4-FFF2-40B4-BE49-F238E27FC236}">
                  <a16:creationId xmlns:a16="http://schemas.microsoft.com/office/drawing/2014/main" id="{00000000-0008-0000-0E00-00005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6549" name="Check Box 85" hidden="1">
              <a:extLst>
                <a:ext uri="{63B3BB69-23CF-44E3-9099-C40C66FF867C}">
                  <a14:compatExt spid="_x0000_s446549"/>
                </a:ext>
                <a:ext uri="{FF2B5EF4-FFF2-40B4-BE49-F238E27FC236}">
                  <a16:creationId xmlns:a16="http://schemas.microsoft.com/office/drawing/2014/main" id="{00000000-0008-0000-0E00-00005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6550" name="Check Box 86" hidden="1">
              <a:extLst>
                <a:ext uri="{63B3BB69-23CF-44E3-9099-C40C66FF867C}">
                  <a14:compatExt spid="_x0000_s446550"/>
                </a:ext>
                <a:ext uri="{FF2B5EF4-FFF2-40B4-BE49-F238E27FC236}">
                  <a16:creationId xmlns:a16="http://schemas.microsoft.com/office/drawing/2014/main" id="{00000000-0008-0000-0E00-00005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6551" name="Check Box 87" hidden="1">
              <a:extLst>
                <a:ext uri="{63B3BB69-23CF-44E3-9099-C40C66FF867C}">
                  <a14:compatExt spid="_x0000_s446551"/>
                </a:ext>
                <a:ext uri="{FF2B5EF4-FFF2-40B4-BE49-F238E27FC236}">
                  <a16:creationId xmlns:a16="http://schemas.microsoft.com/office/drawing/2014/main" id="{00000000-0008-0000-0E00-00005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6552" name="Check Box 88" hidden="1">
              <a:extLst>
                <a:ext uri="{63B3BB69-23CF-44E3-9099-C40C66FF867C}">
                  <a14:compatExt spid="_x0000_s446552"/>
                </a:ext>
                <a:ext uri="{FF2B5EF4-FFF2-40B4-BE49-F238E27FC236}">
                  <a16:creationId xmlns:a16="http://schemas.microsoft.com/office/drawing/2014/main" id="{00000000-0008-0000-0E00-000058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6553" name="Check Box 89" hidden="1">
              <a:extLst>
                <a:ext uri="{63B3BB69-23CF-44E3-9099-C40C66FF867C}">
                  <a14:compatExt spid="_x0000_s446553"/>
                </a:ext>
                <a:ext uri="{FF2B5EF4-FFF2-40B4-BE49-F238E27FC236}">
                  <a16:creationId xmlns:a16="http://schemas.microsoft.com/office/drawing/2014/main" id="{00000000-0008-0000-0E00-00005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6554" name="Check Box 90" hidden="1">
              <a:extLst>
                <a:ext uri="{63B3BB69-23CF-44E3-9099-C40C66FF867C}">
                  <a14:compatExt spid="_x0000_s446554"/>
                </a:ext>
                <a:ext uri="{FF2B5EF4-FFF2-40B4-BE49-F238E27FC236}">
                  <a16:creationId xmlns:a16="http://schemas.microsoft.com/office/drawing/2014/main" id="{00000000-0008-0000-0E00-00005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6555" name="Check Box 91" hidden="1">
              <a:extLst>
                <a:ext uri="{63B3BB69-23CF-44E3-9099-C40C66FF867C}">
                  <a14:compatExt spid="_x0000_s446555"/>
                </a:ext>
                <a:ext uri="{FF2B5EF4-FFF2-40B4-BE49-F238E27FC236}">
                  <a16:creationId xmlns:a16="http://schemas.microsoft.com/office/drawing/2014/main" id="{00000000-0008-0000-0E00-00005B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6556" name="Check Box 92" hidden="1">
              <a:extLst>
                <a:ext uri="{63B3BB69-23CF-44E3-9099-C40C66FF867C}">
                  <a14:compatExt spid="_x0000_s446556"/>
                </a:ext>
                <a:ext uri="{FF2B5EF4-FFF2-40B4-BE49-F238E27FC236}">
                  <a16:creationId xmlns:a16="http://schemas.microsoft.com/office/drawing/2014/main" id="{00000000-0008-0000-0E00-00005C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6557" name="Check Box 93" hidden="1">
              <a:extLst>
                <a:ext uri="{63B3BB69-23CF-44E3-9099-C40C66FF867C}">
                  <a14:compatExt spid="_x0000_s446557"/>
                </a:ext>
                <a:ext uri="{FF2B5EF4-FFF2-40B4-BE49-F238E27FC236}">
                  <a16:creationId xmlns:a16="http://schemas.microsoft.com/office/drawing/2014/main" id="{00000000-0008-0000-0E00-00005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6558" name="Check Box 94" hidden="1">
              <a:extLst>
                <a:ext uri="{63B3BB69-23CF-44E3-9099-C40C66FF867C}">
                  <a14:compatExt spid="_x0000_s446558"/>
                </a:ext>
                <a:ext uri="{FF2B5EF4-FFF2-40B4-BE49-F238E27FC236}">
                  <a16:creationId xmlns:a16="http://schemas.microsoft.com/office/drawing/2014/main" id="{00000000-0008-0000-0E00-00005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6559" name="Check Box 95" hidden="1">
              <a:extLst>
                <a:ext uri="{63B3BB69-23CF-44E3-9099-C40C66FF867C}">
                  <a14:compatExt spid="_x0000_s446559"/>
                </a:ext>
                <a:ext uri="{FF2B5EF4-FFF2-40B4-BE49-F238E27FC236}">
                  <a16:creationId xmlns:a16="http://schemas.microsoft.com/office/drawing/2014/main" id="{00000000-0008-0000-0E00-00005F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6560" name="Check Box 96" hidden="1">
              <a:extLst>
                <a:ext uri="{63B3BB69-23CF-44E3-9099-C40C66FF867C}">
                  <a14:compatExt spid="_x0000_s446560"/>
                </a:ext>
                <a:ext uri="{FF2B5EF4-FFF2-40B4-BE49-F238E27FC236}">
                  <a16:creationId xmlns:a16="http://schemas.microsoft.com/office/drawing/2014/main" id="{00000000-0008-0000-0E00-00006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6561" name="Check Box 97" hidden="1">
              <a:extLst>
                <a:ext uri="{63B3BB69-23CF-44E3-9099-C40C66FF867C}">
                  <a14:compatExt spid="_x0000_s446561"/>
                </a:ext>
                <a:ext uri="{FF2B5EF4-FFF2-40B4-BE49-F238E27FC236}">
                  <a16:creationId xmlns:a16="http://schemas.microsoft.com/office/drawing/2014/main" id="{00000000-0008-0000-0E00-00006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6562" name="Check Box 98" hidden="1">
              <a:extLst>
                <a:ext uri="{63B3BB69-23CF-44E3-9099-C40C66FF867C}">
                  <a14:compatExt spid="_x0000_s446562"/>
                </a:ext>
                <a:ext uri="{FF2B5EF4-FFF2-40B4-BE49-F238E27FC236}">
                  <a16:creationId xmlns:a16="http://schemas.microsoft.com/office/drawing/2014/main" id="{00000000-0008-0000-0E00-00006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6563" name="Check Box 99" hidden="1">
              <a:extLst>
                <a:ext uri="{63B3BB69-23CF-44E3-9099-C40C66FF867C}">
                  <a14:compatExt spid="_x0000_s446563"/>
                </a:ext>
                <a:ext uri="{FF2B5EF4-FFF2-40B4-BE49-F238E27FC236}">
                  <a16:creationId xmlns:a16="http://schemas.microsoft.com/office/drawing/2014/main" id="{00000000-0008-0000-0E00-00006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6564" name="Check Box 100" hidden="1">
              <a:extLst>
                <a:ext uri="{63B3BB69-23CF-44E3-9099-C40C66FF867C}">
                  <a14:compatExt spid="_x0000_s446564"/>
                </a:ext>
                <a:ext uri="{FF2B5EF4-FFF2-40B4-BE49-F238E27FC236}">
                  <a16:creationId xmlns:a16="http://schemas.microsoft.com/office/drawing/2014/main" id="{00000000-0008-0000-0E00-00006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6565" name="Check Box 101" hidden="1">
              <a:extLst>
                <a:ext uri="{63B3BB69-23CF-44E3-9099-C40C66FF867C}">
                  <a14:compatExt spid="_x0000_s446565"/>
                </a:ext>
                <a:ext uri="{FF2B5EF4-FFF2-40B4-BE49-F238E27FC236}">
                  <a16:creationId xmlns:a16="http://schemas.microsoft.com/office/drawing/2014/main" id="{00000000-0008-0000-0E00-00006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6566" name="Check Box 102" hidden="1">
              <a:extLst>
                <a:ext uri="{63B3BB69-23CF-44E3-9099-C40C66FF867C}">
                  <a14:compatExt spid="_x0000_s446566"/>
                </a:ext>
                <a:ext uri="{FF2B5EF4-FFF2-40B4-BE49-F238E27FC236}">
                  <a16:creationId xmlns:a16="http://schemas.microsoft.com/office/drawing/2014/main" id="{00000000-0008-0000-0E00-00006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6567" name="Check Box 103" hidden="1">
              <a:extLst>
                <a:ext uri="{63B3BB69-23CF-44E3-9099-C40C66FF867C}">
                  <a14:compatExt spid="_x0000_s446567"/>
                </a:ext>
                <a:ext uri="{FF2B5EF4-FFF2-40B4-BE49-F238E27FC236}">
                  <a16:creationId xmlns:a16="http://schemas.microsoft.com/office/drawing/2014/main" id="{00000000-0008-0000-0E00-00006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6568" name="Check Box 104" hidden="1">
              <a:extLst>
                <a:ext uri="{63B3BB69-23CF-44E3-9099-C40C66FF867C}">
                  <a14:compatExt spid="_x0000_s446568"/>
                </a:ext>
                <a:ext uri="{FF2B5EF4-FFF2-40B4-BE49-F238E27FC236}">
                  <a16:creationId xmlns:a16="http://schemas.microsoft.com/office/drawing/2014/main" id="{00000000-0008-0000-0E00-000068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6569" name="Check Box 105" hidden="1">
              <a:extLst>
                <a:ext uri="{63B3BB69-23CF-44E3-9099-C40C66FF867C}">
                  <a14:compatExt spid="_x0000_s446569"/>
                </a:ext>
                <a:ext uri="{FF2B5EF4-FFF2-40B4-BE49-F238E27FC236}">
                  <a16:creationId xmlns:a16="http://schemas.microsoft.com/office/drawing/2014/main" id="{00000000-0008-0000-0E00-00006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6570" name="Check Box 106" descr="Staff Registration" hidden="1">
              <a:extLst>
                <a:ext uri="{63B3BB69-23CF-44E3-9099-C40C66FF867C}">
                  <a14:compatExt spid="_x0000_s446570"/>
                </a:ext>
                <a:ext uri="{FF2B5EF4-FFF2-40B4-BE49-F238E27FC236}">
                  <a16:creationId xmlns:a16="http://schemas.microsoft.com/office/drawing/2014/main" id="{00000000-0008-0000-0E00-00006AD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F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F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F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7489" name="Check Box 1" hidden="1">
              <a:extLst>
                <a:ext uri="{63B3BB69-23CF-44E3-9099-C40C66FF867C}">
                  <a14:compatExt spid="_x0000_s447489"/>
                </a:ext>
                <a:ext uri="{FF2B5EF4-FFF2-40B4-BE49-F238E27FC236}">
                  <a16:creationId xmlns:a16="http://schemas.microsoft.com/office/drawing/2014/main" id="{00000000-0008-0000-0F00-000001D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7490" name="Check Box 2" hidden="1">
              <a:extLst>
                <a:ext uri="{63B3BB69-23CF-44E3-9099-C40C66FF867C}">
                  <a14:compatExt spid="_x0000_s447490"/>
                </a:ext>
                <a:ext uri="{FF2B5EF4-FFF2-40B4-BE49-F238E27FC236}">
                  <a16:creationId xmlns:a16="http://schemas.microsoft.com/office/drawing/2014/main" id="{00000000-0008-0000-0F00-00000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7491" name="Check Box 3" hidden="1">
              <a:extLst>
                <a:ext uri="{63B3BB69-23CF-44E3-9099-C40C66FF867C}">
                  <a14:compatExt spid="_x0000_s447491"/>
                </a:ext>
                <a:ext uri="{FF2B5EF4-FFF2-40B4-BE49-F238E27FC236}">
                  <a16:creationId xmlns:a16="http://schemas.microsoft.com/office/drawing/2014/main" id="{00000000-0008-0000-0F00-00000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7492" name="Check Box 4" hidden="1">
              <a:extLst>
                <a:ext uri="{63B3BB69-23CF-44E3-9099-C40C66FF867C}">
                  <a14:compatExt spid="_x0000_s447492"/>
                </a:ext>
                <a:ext uri="{FF2B5EF4-FFF2-40B4-BE49-F238E27FC236}">
                  <a16:creationId xmlns:a16="http://schemas.microsoft.com/office/drawing/2014/main" id="{00000000-0008-0000-0F00-00000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7493" name="Check Box 5" hidden="1">
              <a:extLst>
                <a:ext uri="{63B3BB69-23CF-44E3-9099-C40C66FF867C}">
                  <a14:compatExt spid="_x0000_s447493"/>
                </a:ext>
                <a:ext uri="{FF2B5EF4-FFF2-40B4-BE49-F238E27FC236}">
                  <a16:creationId xmlns:a16="http://schemas.microsoft.com/office/drawing/2014/main" id="{00000000-0008-0000-0F00-00000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7494" name="Check Box 6" hidden="1">
              <a:extLst>
                <a:ext uri="{63B3BB69-23CF-44E3-9099-C40C66FF867C}">
                  <a14:compatExt spid="_x0000_s447494"/>
                </a:ext>
                <a:ext uri="{FF2B5EF4-FFF2-40B4-BE49-F238E27FC236}">
                  <a16:creationId xmlns:a16="http://schemas.microsoft.com/office/drawing/2014/main" id="{00000000-0008-0000-0F00-00000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7495" name="Check Box 7" hidden="1">
              <a:extLst>
                <a:ext uri="{63B3BB69-23CF-44E3-9099-C40C66FF867C}">
                  <a14:compatExt spid="_x0000_s447495"/>
                </a:ext>
                <a:ext uri="{FF2B5EF4-FFF2-40B4-BE49-F238E27FC236}">
                  <a16:creationId xmlns:a16="http://schemas.microsoft.com/office/drawing/2014/main" id="{00000000-0008-0000-0F00-000007D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7496" name="Spinner 8" hidden="1">
              <a:extLst>
                <a:ext uri="{63B3BB69-23CF-44E3-9099-C40C66FF867C}">
                  <a14:compatExt spid="_x0000_s447496"/>
                </a:ext>
                <a:ext uri="{FF2B5EF4-FFF2-40B4-BE49-F238E27FC236}">
                  <a16:creationId xmlns:a16="http://schemas.microsoft.com/office/drawing/2014/main" id="{00000000-0008-0000-0F00-000008D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7497" name="Check Box 9" hidden="1">
              <a:extLst>
                <a:ext uri="{63B3BB69-23CF-44E3-9099-C40C66FF867C}">
                  <a14:compatExt spid="_x0000_s447497"/>
                </a:ext>
                <a:ext uri="{FF2B5EF4-FFF2-40B4-BE49-F238E27FC236}">
                  <a16:creationId xmlns:a16="http://schemas.microsoft.com/office/drawing/2014/main" id="{00000000-0008-0000-0F00-00000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7498" name="Check Box 10" hidden="1">
              <a:extLst>
                <a:ext uri="{63B3BB69-23CF-44E3-9099-C40C66FF867C}">
                  <a14:compatExt spid="_x0000_s447498"/>
                </a:ext>
                <a:ext uri="{FF2B5EF4-FFF2-40B4-BE49-F238E27FC236}">
                  <a16:creationId xmlns:a16="http://schemas.microsoft.com/office/drawing/2014/main" id="{00000000-0008-0000-0F00-00000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7499" name="Check Box 11" hidden="1">
              <a:extLst>
                <a:ext uri="{63B3BB69-23CF-44E3-9099-C40C66FF867C}">
                  <a14:compatExt spid="_x0000_s447499"/>
                </a:ext>
                <a:ext uri="{FF2B5EF4-FFF2-40B4-BE49-F238E27FC236}">
                  <a16:creationId xmlns:a16="http://schemas.microsoft.com/office/drawing/2014/main" id="{00000000-0008-0000-0F00-00000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7500" name="Check Box 12" hidden="1">
              <a:extLst>
                <a:ext uri="{63B3BB69-23CF-44E3-9099-C40C66FF867C}">
                  <a14:compatExt spid="_x0000_s447500"/>
                </a:ext>
                <a:ext uri="{FF2B5EF4-FFF2-40B4-BE49-F238E27FC236}">
                  <a16:creationId xmlns:a16="http://schemas.microsoft.com/office/drawing/2014/main" id="{00000000-0008-0000-0F00-00000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7501" name="Check Box 13" hidden="1">
              <a:extLst>
                <a:ext uri="{63B3BB69-23CF-44E3-9099-C40C66FF867C}">
                  <a14:compatExt spid="_x0000_s447501"/>
                </a:ext>
                <a:ext uri="{FF2B5EF4-FFF2-40B4-BE49-F238E27FC236}">
                  <a16:creationId xmlns:a16="http://schemas.microsoft.com/office/drawing/2014/main" id="{00000000-0008-0000-0F00-00000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7502" name="Check Box 14" hidden="1">
              <a:extLst>
                <a:ext uri="{63B3BB69-23CF-44E3-9099-C40C66FF867C}">
                  <a14:compatExt spid="_x0000_s447502"/>
                </a:ext>
                <a:ext uri="{FF2B5EF4-FFF2-40B4-BE49-F238E27FC236}">
                  <a16:creationId xmlns:a16="http://schemas.microsoft.com/office/drawing/2014/main" id="{00000000-0008-0000-0F00-00000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7503" name="Check Box 15" hidden="1">
              <a:extLst>
                <a:ext uri="{63B3BB69-23CF-44E3-9099-C40C66FF867C}">
                  <a14:compatExt spid="_x0000_s447503"/>
                </a:ext>
                <a:ext uri="{FF2B5EF4-FFF2-40B4-BE49-F238E27FC236}">
                  <a16:creationId xmlns:a16="http://schemas.microsoft.com/office/drawing/2014/main" id="{00000000-0008-0000-0F00-00000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7504" name="Check Box 16" hidden="1">
              <a:extLst>
                <a:ext uri="{63B3BB69-23CF-44E3-9099-C40C66FF867C}">
                  <a14:compatExt spid="_x0000_s447504"/>
                </a:ext>
                <a:ext uri="{FF2B5EF4-FFF2-40B4-BE49-F238E27FC236}">
                  <a16:creationId xmlns:a16="http://schemas.microsoft.com/office/drawing/2014/main" id="{00000000-0008-0000-0F00-00001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7505" name="Check Box 17" hidden="1">
              <a:extLst>
                <a:ext uri="{63B3BB69-23CF-44E3-9099-C40C66FF867C}">
                  <a14:compatExt spid="_x0000_s447505"/>
                </a:ext>
                <a:ext uri="{FF2B5EF4-FFF2-40B4-BE49-F238E27FC236}">
                  <a16:creationId xmlns:a16="http://schemas.microsoft.com/office/drawing/2014/main" id="{00000000-0008-0000-0F00-00001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7506" name="Check Box 18" hidden="1">
              <a:extLst>
                <a:ext uri="{63B3BB69-23CF-44E3-9099-C40C66FF867C}">
                  <a14:compatExt spid="_x0000_s447506"/>
                </a:ext>
                <a:ext uri="{FF2B5EF4-FFF2-40B4-BE49-F238E27FC236}">
                  <a16:creationId xmlns:a16="http://schemas.microsoft.com/office/drawing/2014/main" id="{00000000-0008-0000-0F00-00001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7507" name="Check Box 19" hidden="1">
              <a:extLst>
                <a:ext uri="{63B3BB69-23CF-44E3-9099-C40C66FF867C}">
                  <a14:compatExt spid="_x0000_s447507"/>
                </a:ext>
                <a:ext uri="{FF2B5EF4-FFF2-40B4-BE49-F238E27FC236}">
                  <a16:creationId xmlns:a16="http://schemas.microsoft.com/office/drawing/2014/main" id="{00000000-0008-0000-0F00-00001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7508" name="Check Box 20" hidden="1">
              <a:extLst>
                <a:ext uri="{63B3BB69-23CF-44E3-9099-C40C66FF867C}">
                  <a14:compatExt spid="_x0000_s447508"/>
                </a:ext>
                <a:ext uri="{FF2B5EF4-FFF2-40B4-BE49-F238E27FC236}">
                  <a16:creationId xmlns:a16="http://schemas.microsoft.com/office/drawing/2014/main" id="{00000000-0008-0000-0F00-00001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7509" name="Check Box 21" hidden="1">
              <a:extLst>
                <a:ext uri="{63B3BB69-23CF-44E3-9099-C40C66FF867C}">
                  <a14:compatExt spid="_x0000_s447509"/>
                </a:ext>
                <a:ext uri="{FF2B5EF4-FFF2-40B4-BE49-F238E27FC236}">
                  <a16:creationId xmlns:a16="http://schemas.microsoft.com/office/drawing/2014/main" id="{00000000-0008-0000-0F00-00001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7510" name="Check Box 22" hidden="1">
              <a:extLst>
                <a:ext uri="{63B3BB69-23CF-44E3-9099-C40C66FF867C}">
                  <a14:compatExt spid="_x0000_s447510"/>
                </a:ext>
                <a:ext uri="{FF2B5EF4-FFF2-40B4-BE49-F238E27FC236}">
                  <a16:creationId xmlns:a16="http://schemas.microsoft.com/office/drawing/2014/main" id="{00000000-0008-0000-0F00-00001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7511" name="Check Box 23" hidden="1">
              <a:extLst>
                <a:ext uri="{63B3BB69-23CF-44E3-9099-C40C66FF867C}">
                  <a14:compatExt spid="_x0000_s447511"/>
                </a:ext>
                <a:ext uri="{FF2B5EF4-FFF2-40B4-BE49-F238E27FC236}">
                  <a16:creationId xmlns:a16="http://schemas.microsoft.com/office/drawing/2014/main" id="{00000000-0008-0000-0F00-00001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7512" name="Check Box 24" hidden="1">
              <a:extLst>
                <a:ext uri="{63B3BB69-23CF-44E3-9099-C40C66FF867C}">
                  <a14:compatExt spid="_x0000_s447512"/>
                </a:ext>
                <a:ext uri="{FF2B5EF4-FFF2-40B4-BE49-F238E27FC236}">
                  <a16:creationId xmlns:a16="http://schemas.microsoft.com/office/drawing/2014/main" id="{00000000-0008-0000-0F00-00001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7513" name="Check Box 25" hidden="1">
              <a:extLst>
                <a:ext uri="{63B3BB69-23CF-44E3-9099-C40C66FF867C}">
                  <a14:compatExt spid="_x0000_s447513"/>
                </a:ext>
                <a:ext uri="{FF2B5EF4-FFF2-40B4-BE49-F238E27FC236}">
                  <a16:creationId xmlns:a16="http://schemas.microsoft.com/office/drawing/2014/main" id="{00000000-0008-0000-0F00-00001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7514" name="Check Box 26" hidden="1">
              <a:extLst>
                <a:ext uri="{63B3BB69-23CF-44E3-9099-C40C66FF867C}">
                  <a14:compatExt spid="_x0000_s447514"/>
                </a:ext>
                <a:ext uri="{FF2B5EF4-FFF2-40B4-BE49-F238E27FC236}">
                  <a16:creationId xmlns:a16="http://schemas.microsoft.com/office/drawing/2014/main" id="{00000000-0008-0000-0F00-00001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7515" name="Check Box 27" hidden="1">
              <a:extLst>
                <a:ext uri="{63B3BB69-23CF-44E3-9099-C40C66FF867C}">
                  <a14:compatExt spid="_x0000_s447515"/>
                </a:ext>
                <a:ext uri="{FF2B5EF4-FFF2-40B4-BE49-F238E27FC236}">
                  <a16:creationId xmlns:a16="http://schemas.microsoft.com/office/drawing/2014/main" id="{00000000-0008-0000-0F00-00001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7516" name="Check Box 28" hidden="1">
              <a:extLst>
                <a:ext uri="{63B3BB69-23CF-44E3-9099-C40C66FF867C}">
                  <a14:compatExt spid="_x0000_s447516"/>
                </a:ext>
                <a:ext uri="{FF2B5EF4-FFF2-40B4-BE49-F238E27FC236}">
                  <a16:creationId xmlns:a16="http://schemas.microsoft.com/office/drawing/2014/main" id="{00000000-0008-0000-0F00-00001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7517" name="Check Box 29" hidden="1">
              <a:extLst>
                <a:ext uri="{63B3BB69-23CF-44E3-9099-C40C66FF867C}">
                  <a14:compatExt spid="_x0000_s447517"/>
                </a:ext>
                <a:ext uri="{FF2B5EF4-FFF2-40B4-BE49-F238E27FC236}">
                  <a16:creationId xmlns:a16="http://schemas.microsoft.com/office/drawing/2014/main" id="{00000000-0008-0000-0F00-00001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7518" name="Check Box 30" hidden="1">
              <a:extLst>
                <a:ext uri="{63B3BB69-23CF-44E3-9099-C40C66FF867C}">
                  <a14:compatExt spid="_x0000_s447518"/>
                </a:ext>
                <a:ext uri="{FF2B5EF4-FFF2-40B4-BE49-F238E27FC236}">
                  <a16:creationId xmlns:a16="http://schemas.microsoft.com/office/drawing/2014/main" id="{00000000-0008-0000-0F00-00001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7519" name="Check Box 31" hidden="1">
              <a:extLst>
                <a:ext uri="{63B3BB69-23CF-44E3-9099-C40C66FF867C}">
                  <a14:compatExt spid="_x0000_s447519"/>
                </a:ext>
                <a:ext uri="{FF2B5EF4-FFF2-40B4-BE49-F238E27FC236}">
                  <a16:creationId xmlns:a16="http://schemas.microsoft.com/office/drawing/2014/main" id="{00000000-0008-0000-0F00-00001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7520" name="Check Box 32" hidden="1">
              <a:extLst>
                <a:ext uri="{63B3BB69-23CF-44E3-9099-C40C66FF867C}">
                  <a14:compatExt spid="_x0000_s447520"/>
                </a:ext>
                <a:ext uri="{FF2B5EF4-FFF2-40B4-BE49-F238E27FC236}">
                  <a16:creationId xmlns:a16="http://schemas.microsoft.com/office/drawing/2014/main" id="{00000000-0008-0000-0F00-00002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7521" name="Check Box 33" hidden="1">
              <a:extLst>
                <a:ext uri="{63B3BB69-23CF-44E3-9099-C40C66FF867C}">
                  <a14:compatExt spid="_x0000_s447521"/>
                </a:ext>
                <a:ext uri="{FF2B5EF4-FFF2-40B4-BE49-F238E27FC236}">
                  <a16:creationId xmlns:a16="http://schemas.microsoft.com/office/drawing/2014/main" id="{00000000-0008-0000-0F00-00002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7522" name="Check Box 34" hidden="1">
              <a:extLst>
                <a:ext uri="{63B3BB69-23CF-44E3-9099-C40C66FF867C}">
                  <a14:compatExt spid="_x0000_s447522"/>
                </a:ext>
                <a:ext uri="{FF2B5EF4-FFF2-40B4-BE49-F238E27FC236}">
                  <a16:creationId xmlns:a16="http://schemas.microsoft.com/office/drawing/2014/main" id="{00000000-0008-0000-0F00-00002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7523" name="Check Box 35" hidden="1">
              <a:extLst>
                <a:ext uri="{63B3BB69-23CF-44E3-9099-C40C66FF867C}">
                  <a14:compatExt spid="_x0000_s447523"/>
                </a:ext>
                <a:ext uri="{FF2B5EF4-FFF2-40B4-BE49-F238E27FC236}">
                  <a16:creationId xmlns:a16="http://schemas.microsoft.com/office/drawing/2014/main" id="{00000000-0008-0000-0F00-00002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7524" name="Check Box 36" hidden="1">
              <a:extLst>
                <a:ext uri="{63B3BB69-23CF-44E3-9099-C40C66FF867C}">
                  <a14:compatExt spid="_x0000_s447524"/>
                </a:ext>
                <a:ext uri="{FF2B5EF4-FFF2-40B4-BE49-F238E27FC236}">
                  <a16:creationId xmlns:a16="http://schemas.microsoft.com/office/drawing/2014/main" id="{00000000-0008-0000-0F00-00002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7525" name="Check Box 37" hidden="1">
              <a:extLst>
                <a:ext uri="{63B3BB69-23CF-44E3-9099-C40C66FF867C}">
                  <a14:compatExt spid="_x0000_s447525"/>
                </a:ext>
                <a:ext uri="{FF2B5EF4-FFF2-40B4-BE49-F238E27FC236}">
                  <a16:creationId xmlns:a16="http://schemas.microsoft.com/office/drawing/2014/main" id="{00000000-0008-0000-0F00-00002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7526" name="Check Box 38" hidden="1">
              <a:extLst>
                <a:ext uri="{63B3BB69-23CF-44E3-9099-C40C66FF867C}">
                  <a14:compatExt spid="_x0000_s447526"/>
                </a:ext>
                <a:ext uri="{FF2B5EF4-FFF2-40B4-BE49-F238E27FC236}">
                  <a16:creationId xmlns:a16="http://schemas.microsoft.com/office/drawing/2014/main" id="{00000000-0008-0000-0F00-00002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7527" name="Check Box 39" hidden="1">
              <a:extLst>
                <a:ext uri="{63B3BB69-23CF-44E3-9099-C40C66FF867C}">
                  <a14:compatExt spid="_x0000_s447527"/>
                </a:ext>
                <a:ext uri="{FF2B5EF4-FFF2-40B4-BE49-F238E27FC236}">
                  <a16:creationId xmlns:a16="http://schemas.microsoft.com/office/drawing/2014/main" id="{00000000-0008-0000-0F00-00002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7528" name="Check Box 40" hidden="1">
              <a:extLst>
                <a:ext uri="{63B3BB69-23CF-44E3-9099-C40C66FF867C}">
                  <a14:compatExt spid="_x0000_s447528"/>
                </a:ext>
                <a:ext uri="{FF2B5EF4-FFF2-40B4-BE49-F238E27FC236}">
                  <a16:creationId xmlns:a16="http://schemas.microsoft.com/office/drawing/2014/main" id="{00000000-0008-0000-0F00-00002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7529" name="Check Box 41" hidden="1">
              <a:extLst>
                <a:ext uri="{63B3BB69-23CF-44E3-9099-C40C66FF867C}">
                  <a14:compatExt spid="_x0000_s447529"/>
                </a:ext>
                <a:ext uri="{FF2B5EF4-FFF2-40B4-BE49-F238E27FC236}">
                  <a16:creationId xmlns:a16="http://schemas.microsoft.com/office/drawing/2014/main" id="{00000000-0008-0000-0F00-00002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7530" name="Check Box 42" hidden="1">
              <a:extLst>
                <a:ext uri="{63B3BB69-23CF-44E3-9099-C40C66FF867C}">
                  <a14:compatExt spid="_x0000_s447530"/>
                </a:ext>
                <a:ext uri="{FF2B5EF4-FFF2-40B4-BE49-F238E27FC236}">
                  <a16:creationId xmlns:a16="http://schemas.microsoft.com/office/drawing/2014/main" id="{00000000-0008-0000-0F00-00002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7531" name="Check Box 43" hidden="1">
              <a:extLst>
                <a:ext uri="{63B3BB69-23CF-44E3-9099-C40C66FF867C}">
                  <a14:compatExt spid="_x0000_s447531"/>
                </a:ext>
                <a:ext uri="{FF2B5EF4-FFF2-40B4-BE49-F238E27FC236}">
                  <a16:creationId xmlns:a16="http://schemas.microsoft.com/office/drawing/2014/main" id="{00000000-0008-0000-0F00-00002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7532" name="Check Box 44" hidden="1">
              <a:extLst>
                <a:ext uri="{63B3BB69-23CF-44E3-9099-C40C66FF867C}">
                  <a14:compatExt spid="_x0000_s447532"/>
                </a:ext>
                <a:ext uri="{FF2B5EF4-FFF2-40B4-BE49-F238E27FC236}">
                  <a16:creationId xmlns:a16="http://schemas.microsoft.com/office/drawing/2014/main" id="{00000000-0008-0000-0F00-00002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7533" name="Check Box 45" hidden="1">
              <a:extLst>
                <a:ext uri="{63B3BB69-23CF-44E3-9099-C40C66FF867C}">
                  <a14:compatExt spid="_x0000_s447533"/>
                </a:ext>
                <a:ext uri="{FF2B5EF4-FFF2-40B4-BE49-F238E27FC236}">
                  <a16:creationId xmlns:a16="http://schemas.microsoft.com/office/drawing/2014/main" id="{00000000-0008-0000-0F00-00002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7534" name="Check Box 46" hidden="1">
              <a:extLst>
                <a:ext uri="{63B3BB69-23CF-44E3-9099-C40C66FF867C}">
                  <a14:compatExt spid="_x0000_s447534"/>
                </a:ext>
                <a:ext uri="{FF2B5EF4-FFF2-40B4-BE49-F238E27FC236}">
                  <a16:creationId xmlns:a16="http://schemas.microsoft.com/office/drawing/2014/main" id="{00000000-0008-0000-0F00-00002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7535" name="Check Box 47" hidden="1">
              <a:extLst>
                <a:ext uri="{63B3BB69-23CF-44E3-9099-C40C66FF867C}">
                  <a14:compatExt spid="_x0000_s447535"/>
                </a:ext>
                <a:ext uri="{FF2B5EF4-FFF2-40B4-BE49-F238E27FC236}">
                  <a16:creationId xmlns:a16="http://schemas.microsoft.com/office/drawing/2014/main" id="{00000000-0008-0000-0F00-00002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7536" name="Check Box 48" hidden="1">
              <a:extLst>
                <a:ext uri="{63B3BB69-23CF-44E3-9099-C40C66FF867C}">
                  <a14:compatExt spid="_x0000_s447536"/>
                </a:ext>
                <a:ext uri="{FF2B5EF4-FFF2-40B4-BE49-F238E27FC236}">
                  <a16:creationId xmlns:a16="http://schemas.microsoft.com/office/drawing/2014/main" id="{00000000-0008-0000-0F00-00003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7537" name="Check Box 49" hidden="1">
              <a:extLst>
                <a:ext uri="{63B3BB69-23CF-44E3-9099-C40C66FF867C}">
                  <a14:compatExt spid="_x0000_s447537"/>
                </a:ext>
                <a:ext uri="{FF2B5EF4-FFF2-40B4-BE49-F238E27FC236}">
                  <a16:creationId xmlns:a16="http://schemas.microsoft.com/office/drawing/2014/main" id="{00000000-0008-0000-0F00-00003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7538" name="Check Box 50" hidden="1">
              <a:extLst>
                <a:ext uri="{63B3BB69-23CF-44E3-9099-C40C66FF867C}">
                  <a14:compatExt spid="_x0000_s447538"/>
                </a:ext>
                <a:ext uri="{FF2B5EF4-FFF2-40B4-BE49-F238E27FC236}">
                  <a16:creationId xmlns:a16="http://schemas.microsoft.com/office/drawing/2014/main" id="{00000000-0008-0000-0F00-00003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7539" name="Check Box 51" hidden="1">
              <a:extLst>
                <a:ext uri="{63B3BB69-23CF-44E3-9099-C40C66FF867C}">
                  <a14:compatExt spid="_x0000_s447539"/>
                </a:ext>
                <a:ext uri="{FF2B5EF4-FFF2-40B4-BE49-F238E27FC236}">
                  <a16:creationId xmlns:a16="http://schemas.microsoft.com/office/drawing/2014/main" id="{00000000-0008-0000-0F00-00003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7540" name="Check Box 52" hidden="1">
              <a:extLst>
                <a:ext uri="{63B3BB69-23CF-44E3-9099-C40C66FF867C}">
                  <a14:compatExt spid="_x0000_s447540"/>
                </a:ext>
                <a:ext uri="{FF2B5EF4-FFF2-40B4-BE49-F238E27FC236}">
                  <a16:creationId xmlns:a16="http://schemas.microsoft.com/office/drawing/2014/main" id="{00000000-0008-0000-0F00-00003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7541" name="Check Box 53" hidden="1">
              <a:extLst>
                <a:ext uri="{63B3BB69-23CF-44E3-9099-C40C66FF867C}">
                  <a14:compatExt spid="_x0000_s447541"/>
                </a:ext>
                <a:ext uri="{FF2B5EF4-FFF2-40B4-BE49-F238E27FC236}">
                  <a16:creationId xmlns:a16="http://schemas.microsoft.com/office/drawing/2014/main" id="{00000000-0008-0000-0F00-00003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7542" name="Check Box 54" hidden="1">
              <a:extLst>
                <a:ext uri="{63B3BB69-23CF-44E3-9099-C40C66FF867C}">
                  <a14:compatExt spid="_x0000_s447542"/>
                </a:ext>
                <a:ext uri="{FF2B5EF4-FFF2-40B4-BE49-F238E27FC236}">
                  <a16:creationId xmlns:a16="http://schemas.microsoft.com/office/drawing/2014/main" id="{00000000-0008-0000-0F00-00003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7543" name="Check Box 55" hidden="1">
              <a:extLst>
                <a:ext uri="{63B3BB69-23CF-44E3-9099-C40C66FF867C}">
                  <a14:compatExt spid="_x0000_s447543"/>
                </a:ext>
                <a:ext uri="{FF2B5EF4-FFF2-40B4-BE49-F238E27FC236}">
                  <a16:creationId xmlns:a16="http://schemas.microsoft.com/office/drawing/2014/main" id="{00000000-0008-0000-0F00-00003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7544" name="Check Box 56" hidden="1">
              <a:extLst>
                <a:ext uri="{63B3BB69-23CF-44E3-9099-C40C66FF867C}">
                  <a14:compatExt spid="_x0000_s447544"/>
                </a:ext>
                <a:ext uri="{FF2B5EF4-FFF2-40B4-BE49-F238E27FC236}">
                  <a16:creationId xmlns:a16="http://schemas.microsoft.com/office/drawing/2014/main" id="{00000000-0008-0000-0F00-00003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7545" name="Check Box 57" hidden="1">
              <a:extLst>
                <a:ext uri="{63B3BB69-23CF-44E3-9099-C40C66FF867C}">
                  <a14:compatExt spid="_x0000_s447545"/>
                </a:ext>
                <a:ext uri="{FF2B5EF4-FFF2-40B4-BE49-F238E27FC236}">
                  <a16:creationId xmlns:a16="http://schemas.microsoft.com/office/drawing/2014/main" id="{00000000-0008-0000-0F00-00003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7546" name="Check Box 58" hidden="1">
              <a:extLst>
                <a:ext uri="{63B3BB69-23CF-44E3-9099-C40C66FF867C}">
                  <a14:compatExt spid="_x0000_s447546"/>
                </a:ext>
                <a:ext uri="{FF2B5EF4-FFF2-40B4-BE49-F238E27FC236}">
                  <a16:creationId xmlns:a16="http://schemas.microsoft.com/office/drawing/2014/main" id="{00000000-0008-0000-0F00-00003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7547" name="Check Box 59" hidden="1">
              <a:extLst>
                <a:ext uri="{63B3BB69-23CF-44E3-9099-C40C66FF867C}">
                  <a14:compatExt spid="_x0000_s447547"/>
                </a:ext>
                <a:ext uri="{FF2B5EF4-FFF2-40B4-BE49-F238E27FC236}">
                  <a16:creationId xmlns:a16="http://schemas.microsoft.com/office/drawing/2014/main" id="{00000000-0008-0000-0F00-00003BD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7548" name="Spinner 60" hidden="1">
              <a:extLst>
                <a:ext uri="{63B3BB69-23CF-44E3-9099-C40C66FF867C}">
                  <a14:compatExt spid="_x0000_s447548"/>
                </a:ext>
                <a:ext uri="{FF2B5EF4-FFF2-40B4-BE49-F238E27FC236}">
                  <a16:creationId xmlns:a16="http://schemas.microsoft.com/office/drawing/2014/main" id="{00000000-0008-0000-0F00-00003CD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7549" name="Check Box 61" hidden="1">
              <a:extLst>
                <a:ext uri="{63B3BB69-23CF-44E3-9099-C40C66FF867C}">
                  <a14:compatExt spid="_x0000_s447549"/>
                </a:ext>
                <a:ext uri="{FF2B5EF4-FFF2-40B4-BE49-F238E27FC236}">
                  <a16:creationId xmlns:a16="http://schemas.microsoft.com/office/drawing/2014/main" id="{00000000-0008-0000-0F00-00003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7550" name="Check Box 62" hidden="1">
              <a:extLst>
                <a:ext uri="{63B3BB69-23CF-44E3-9099-C40C66FF867C}">
                  <a14:compatExt spid="_x0000_s447550"/>
                </a:ext>
                <a:ext uri="{FF2B5EF4-FFF2-40B4-BE49-F238E27FC236}">
                  <a16:creationId xmlns:a16="http://schemas.microsoft.com/office/drawing/2014/main" id="{00000000-0008-0000-0F00-00003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7551" name="Check Box 63" hidden="1">
              <a:extLst>
                <a:ext uri="{63B3BB69-23CF-44E3-9099-C40C66FF867C}">
                  <a14:compatExt spid="_x0000_s447551"/>
                </a:ext>
                <a:ext uri="{FF2B5EF4-FFF2-40B4-BE49-F238E27FC236}">
                  <a16:creationId xmlns:a16="http://schemas.microsoft.com/office/drawing/2014/main" id="{00000000-0008-0000-0F00-00003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7552" name="Check Box 64" hidden="1">
              <a:extLst>
                <a:ext uri="{63B3BB69-23CF-44E3-9099-C40C66FF867C}">
                  <a14:compatExt spid="_x0000_s447552"/>
                </a:ext>
                <a:ext uri="{FF2B5EF4-FFF2-40B4-BE49-F238E27FC236}">
                  <a16:creationId xmlns:a16="http://schemas.microsoft.com/office/drawing/2014/main" id="{00000000-0008-0000-0F00-00004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7553" name="Check Box 65" hidden="1">
              <a:extLst>
                <a:ext uri="{63B3BB69-23CF-44E3-9099-C40C66FF867C}">
                  <a14:compatExt spid="_x0000_s447553"/>
                </a:ext>
                <a:ext uri="{FF2B5EF4-FFF2-40B4-BE49-F238E27FC236}">
                  <a16:creationId xmlns:a16="http://schemas.microsoft.com/office/drawing/2014/main" id="{00000000-0008-0000-0F00-00004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7554" name="Check Box 66" hidden="1">
              <a:extLst>
                <a:ext uri="{63B3BB69-23CF-44E3-9099-C40C66FF867C}">
                  <a14:compatExt spid="_x0000_s447554"/>
                </a:ext>
                <a:ext uri="{FF2B5EF4-FFF2-40B4-BE49-F238E27FC236}">
                  <a16:creationId xmlns:a16="http://schemas.microsoft.com/office/drawing/2014/main" id="{00000000-0008-0000-0F00-00004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7555" name="Check Box 67" hidden="1">
              <a:extLst>
                <a:ext uri="{63B3BB69-23CF-44E3-9099-C40C66FF867C}">
                  <a14:compatExt spid="_x0000_s447555"/>
                </a:ext>
                <a:ext uri="{FF2B5EF4-FFF2-40B4-BE49-F238E27FC236}">
                  <a16:creationId xmlns:a16="http://schemas.microsoft.com/office/drawing/2014/main" id="{00000000-0008-0000-0F00-00004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7556" name="Check Box 68" hidden="1">
              <a:extLst>
                <a:ext uri="{63B3BB69-23CF-44E3-9099-C40C66FF867C}">
                  <a14:compatExt spid="_x0000_s447556"/>
                </a:ext>
                <a:ext uri="{FF2B5EF4-FFF2-40B4-BE49-F238E27FC236}">
                  <a16:creationId xmlns:a16="http://schemas.microsoft.com/office/drawing/2014/main" id="{00000000-0008-0000-0F00-00004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7557" name="Check Box 69" hidden="1">
              <a:extLst>
                <a:ext uri="{63B3BB69-23CF-44E3-9099-C40C66FF867C}">
                  <a14:compatExt spid="_x0000_s447557"/>
                </a:ext>
                <a:ext uri="{FF2B5EF4-FFF2-40B4-BE49-F238E27FC236}">
                  <a16:creationId xmlns:a16="http://schemas.microsoft.com/office/drawing/2014/main" id="{00000000-0008-0000-0F00-00004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7558" name="Check Box 70" hidden="1">
              <a:extLst>
                <a:ext uri="{63B3BB69-23CF-44E3-9099-C40C66FF867C}">
                  <a14:compatExt spid="_x0000_s447558"/>
                </a:ext>
                <a:ext uri="{FF2B5EF4-FFF2-40B4-BE49-F238E27FC236}">
                  <a16:creationId xmlns:a16="http://schemas.microsoft.com/office/drawing/2014/main" id="{00000000-0008-0000-0F00-00004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7559" name="Check Box 71" hidden="1">
              <a:extLst>
                <a:ext uri="{63B3BB69-23CF-44E3-9099-C40C66FF867C}">
                  <a14:compatExt spid="_x0000_s447559"/>
                </a:ext>
                <a:ext uri="{FF2B5EF4-FFF2-40B4-BE49-F238E27FC236}">
                  <a16:creationId xmlns:a16="http://schemas.microsoft.com/office/drawing/2014/main" id="{00000000-0008-0000-0F00-00004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7560" name="Check Box 72" hidden="1">
              <a:extLst>
                <a:ext uri="{63B3BB69-23CF-44E3-9099-C40C66FF867C}">
                  <a14:compatExt spid="_x0000_s447560"/>
                </a:ext>
                <a:ext uri="{FF2B5EF4-FFF2-40B4-BE49-F238E27FC236}">
                  <a16:creationId xmlns:a16="http://schemas.microsoft.com/office/drawing/2014/main" id="{00000000-0008-0000-0F00-00004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7561" name="Check Box 73" hidden="1">
              <a:extLst>
                <a:ext uri="{63B3BB69-23CF-44E3-9099-C40C66FF867C}">
                  <a14:compatExt spid="_x0000_s447561"/>
                </a:ext>
                <a:ext uri="{FF2B5EF4-FFF2-40B4-BE49-F238E27FC236}">
                  <a16:creationId xmlns:a16="http://schemas.microsoft.com/office/drawing/2014/main" id="{00000000-0008-0000-0F00-00004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7562" name="Check Box 74" hidden="1">
              <a:extLst>
                <a:ext uri="{63B3BB69-23CF-44E3-9099-C40C66FF867C}">
                  <a14:compatExt spid="_x0000_s447562"/>
                </a:ext>
                <a:ext uri="{FF2B5EF4-FFF2-40B4-BE49-F238E27FC236}">
                  <a16:creationId xmlns:a16="http://schemas.microsoft.com/office/drawing/2014/main" id="{00000000-0008-0000-0F00-00004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7563" name="Check Box 75" hidden="1">
              <a:extLst>
                <a:ext uri="{63B3BB69-23CF-44E3-9099-C40C66FF867C}">
                  <a14:compatExt spid="_x0000_s447563"/>
                </a:ext>
                <a:ext uri="{FF2B5EF4-FFF2-40B4-BE49-F238E27FC236}">
                  <a16:creationId xmlns:a16="http://schemas.microsoft.com/office/drawing/2014/main" id="{00000000-0008-0000-0F00-00004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7564" name="Check Box 76" hidden="1">
              <a:extLst>
                <a:ext uri="{63B3BB69-23CF-44E3-9099-C40C66FF867C}">
                  <a14:compatExt spid="_x0000_s447564"/>
                </a:ext>
                <a:ext uri="{FF2B5EF4-FFF2-40B4-BE49-F238E27FC236}">
                  <a16:creationId xmlns:a16="http://schemas.microsoft.com/office/drawing/2014/main" id="{00000000-0008-0000-0F00-00004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7565" name="Check Box 77" hidden="1">
              <a:extLst>
                <a:ext uri="{63B3BB69-23CF-44E3-9099-C40C66FF867C}">
                  <a14:compatExt spid="_x0000_s447565"/>
                </a:ext>
                <a:ext uri="{FF2B5EF4-FFF2-40B4-BE49-F238E27FC236}">
                  <a16:creationId xmlns:a16="http://schemas.microsoft.com/office/drawing/2014/main" id="{00000000-0008-0000-0F00-00004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7566" name="Check Box 78" hidden="1">
              <a:extLst>
                <a:ext uri="{63B3BB69-23CF-44E3-9099-C40C66FF867C}">
                  <a14:compatExt spid="_x0000_s447566"/>
                </a:ext>
                <a:ext uri="{FF2B5EF4-FFF2-40B4-BE49-F238E27FC236}">
                  <a16:creationId xmlns:a16="http://schemas.microsoft.com/office/drawing/2014/main" id="{00000000-0008-0000-0F00-00004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7567" name="Check Box 79" hidden="1">
              <a:extLst>
                <a:ext uri="{63B3BB69-23CF-44E3-9099-C40C66FF867C}">
                  <a14:compatExt spid="_x0000_s447567"/>
                </a:ext>
                <a:ext uri="{FF2B5EF4-FFF2-40B4-BE49-F238E27FC236}">
                  <a16:creationId xmlns:a16="http://schemas.microsoft.com/office/drawing/2014/main" id="{00000000-0008-0000-0F00-00004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7568" name="Check Box 80" hidden="1">
              <a:extLst>
                <a:ext uri="{63B3BB69-23CF-44E3-9099-C40C66FF867C}">
                  <a14:compatExt spid="_x0000_s447568"/>
                </a:ext>
                <a:ext uri="{FF2B5EF4-FFF2-40B4-BE49-F238E27FC236}">
                  <a16:creationId xmlns:a16="http://schemas.microsoft.com/office/drawing/2014/main" id="{00000000-0008-0000-0F00-00005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7569" name="Check Box 81" hidden="1">
              <a:extLst>
                <a:ext uri="{63B3BB69-23CF-44E3-9099-C40C66FF867C}">
                  <a14:compatExt spid="_x0000_s447569"/>
                </a:ext>
                <a:ext uri="{FF2B5EF4-FFF2-40B4-BE49-F238E27FC236}">
                  <a16:creationId xmlns:a16="http://schemas.microsoft.com/office/drawing/2014/main" id="{00000000-0008-0000-0F00-00005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7570" name="Check Box 82" hidden="1">
              <a:extLst>
                <a:ext uri="{63B3BB69-23CF-44E3-9099-C40C66FF867C}">
                  <a14:compatExt spid="_x0000_s447570"/>
                </a:ext>
                <a:ext uri="{FF2B5EF4-FFF2-40B4-BE49-F238E27FC236}">
                  <a16:creationId xmlns:a16="http://schemas.microsoft.com/office/drawing/2014/main" id="{00000000-0008-0000-0F00-00005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7571" name="Check Box 83" hidden="1">
              <a:extLst>
                <a:ext uri="{63B3BB69-23CF-44E3-9099-C40C66FF867C}">
                  <a14:compatExt spid="_x0000_s447571"/>
                </a:ext>
                <a:ext uri="{FF2B5EF4-FFF2-40B4-BE49-F238E27FC236}">
                  <a16:creationId xmlns:a16="http://schemas.microsoft.com/office/drawing/2014/main" id="{00000000-0008-0000-0F00-00005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7572" name="Check Box 84" hidden="1">
              <a:extLst>
                <a:ext uri="{63B3BB69-23CF-44E3-9099-C40C66FF867C}">
                  <a14:compatExt spid="_x0000_s447572"/>
                </a:ext>
                <a:ext uri="{FF2B5EF4-FFF2-40B4-BE49-F238E27FC236}">
                  <a16:creationId xmlns:a16="http://schemas.microsoft.com/office/drawing/2014/main" id="{00000000-0008-0000-0F00-00005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7573" name="Check Box 85" hidden="1">
              <a:extLst>
                <a:ext uri="{63B3BB69-23CF-44E3-9099-C40C66FF867C}">
                  <a14:compatExt spid="_x0000_s447573"/>
                </a:ext>
                <a:ext uri="{FF2B5EF4-FFF2-40B4-BE49-F238E27FC236}">
                  <a16:creationId xmlns:a16="http://schemas.microsoft.com/office/drawing/2014/main" id="{00000000-0008-0000-0F00-00005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7574" name="Check Box 86" hidden="1">
              <a:extLst>
                <a:ext uri="{63B3BB69-23CF-44E3-9099-C40C66FF867C}">
                  <a14:compatExt spid="_x0000_s447574"/>
                </a:ext>
                <a:ext uri="{FF2B5EF4-FFF2-40B4-BE49-F238E27FC236}">
                  <a16:creationId xmlns:a16="http://schemas.microsoft.com/office/drawing/2014/main" id="{00000000-0008-0000-0F00-00005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7575" name="Check Box 87" hidden="1">
              <a:extLst>
                <a:ext uri="{63B3BB69-23CF-44E3-9099-C40C66FF867C}">
                  <a14:compatExt spid="_x0000_s447575"/>
                </a:ext>
                <a:ext uri="{FF2B5EF4-FFF2-40B4-BE49-F238E27FC236}">
                  <a16:creationId xmlns:a16="http://schemas.microsoft.com/office/drawing/2014/main" id="{00000000-0008-0000-0F00-00005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7576" name="Check Box 88" hidden="1">
              <a:extLst>
                <a:ext uri="{63B3BB69-23CF-44E3-9099-C40C66FF867C}">
                  <a14:compatExt spid="_x0000_s447576"/>
                </a:ext>
                <a:ext uri="{FF2B5EF4-FFF2-40B4-BE49-F238E27FC236}">
                  <a16:creationId xmlns:a16="http://schemas.microsoft.com/office/drawing/2014/main" id="{00000000-0008-0000-0F00-00005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7577" name="Check Box 89" hidden="1">
              <a:extLst>
                <a:ext uri="{63B3BB69-23CF-44E3-9099-C40C66FF867C}">
                  <a14:compatExt spid="_x0000_s447577"/>
                </a:ext>
                <a:ext uri="{FF2B5EF4-FFF2-40B4-BE49-F238E27FC236}">
                  <a16:creationId xmlns:a16="http://schemas.microsoft.com/office/drawing/2014/main" id="{00000000-0008-0000-0F00-00005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7578" name="Check Box 90" hidden="1">
              <a:extLst>
                <a:ext uri="{63B3BB69-23CF-44E3-9099-C40C66FF867C}">
                  <a14:compatExt spid="_x0000_s447578"/>
                </a:ext>
                <a:ext uri="{FF2B5EF4-FFF2-40B4-BE49-F238E27FC236}">
                  <a16:creationId xmlns:a16="http://schemas.microsoft.com/office/drawing/2014/main" id="{00000000-0008-0000-0F00-00005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7579" name="Check Box 91" hidden="1">
              <a:extLst>
                <a:ext uri="{63B3BB69-23CF-44E3-9099-C40C66FF867C}">
                  <a14:compatExt spid="_x0000_s447579"/>
                </a:ext>
                <a:ext uri="{FF2B5EF4-FFF2-40B4-BE49-F238E27FC236}">
                  <a16:creationId xmlns:a16="http://schemas.microsoft.com/office/drawing/2014/main" id="{00000000-0008-0000-0F00-00005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7580" name="Check Box 92" hidden="1">
              <a:extLst>
                <a:ext uri="{63B3BB69-23CF-44E3-9099-C40C66FF867C}">
                  <a14:compatExt spid="_x0000_s447580"/>
                </a:ext>
                <a:ext uri="{FF2B5EF4-FFF2-40B4-BE49-F238E27FC236}">
                  <a16:creationId xmlns:a16="http://schemas.microsoft.com/office/drawing/2014/main" id="{00000000-0008-0000-0F00-00005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7581" name="Check Box 93" hidden="1">
              <a:extLst>
                <a:ext uri="{63B3BB69-23CF-44E3-9099-C40C66FF867C}">
                  <a14:compatExt spid="_x0000_s447581"/>
                </a:ext>
                <a:ext uri="{FF2B5EF4-FFF2-40B4-BE49-F238E27FC236}">
                  <a16:creationId xmlns:a16="http://schemas.microsoft.com/office/drawing/2014/main" id="{00000000-0008-0000-0F00-00005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7582" name="Check Box 94" hidden="1">
              <a:extLst>
                <a:ext uri="{63B3BB69-23CF-44E3-9099-C40C66FF867C}">
                  <a14:compatExt spid="_x0000_s447582"/>
                </a:ext>
                <a:ext uri="{FF2B5EF4-FFF2-40B4-BE49-F238E27FC236}">
                  <a16:creationId xmlns:a16="http://schemas.microsoft.com/office/drawing/2014/main" id="{00000000-0008-0000-0F00-00005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7583" name="Check Box 95" hidden="1">
              <a:extLst>
                <a:ext uri="{63B3BB69-23CF-44E3-9099-C40C66FF867C}">
                  <a14:compatExt spid="_x0000_s447583"/>
                </a:ext>
                <a:ext uri="{FF2B5EF4-FFF2-40B4-BE49-F238E27FC236}">
                  <a16:creationId xmlns:a16="http://schemas.microsoft.com/office/drawing/2014/main" id="{00000000-0008-0000-0F00-00005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7584" name="Check Box 96" hidden="1">
              <a:extLst>
                <a:ext uri="{63B3BB69-23CF-44E3-9099-C40C66FF867C}">
                  <a14:compatExt spid="_x0000_s447584"/>
                </a:ext>
                <a:ext uri="{FF2B5EF4-FFF2-40B4-BE49-F238E27FC236}">
                  <a16:creationId xmlns:a16="http://schemas.microsoft.com/office/drawing/2014/main" id="{00000000-0008-0000-0F00-00006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7585" name="Check Box 97" hidden="1">
              <a:extLst>
                <a:ext uri="{63B3BB69-23CF-44E3-9099-C40C66FF867C}">
                  <a14:compatExt spid="_x0000_s447585"/>
                </a:ext>
                <a:ext uri="{FF2B5EF4-FFF2-40B4-BE49-F238E27FC236}">
                  <a16:creationId xmlns:a16="http://schemas.microsoft.com/office/drawing/2014/main" id="{00000000-0008-0000-0F00-00006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7586" name="Check Box 98" hidden="1">
              <a:extLst>
                <a:ext uri="{63B3BB69-23CF-44E3-9099-C40C66FF867C}">
                  <a14:compatExt spid="_x0000_s447586"/>
                </a:ext>
                <a:ext uri="{FF2B5EF4-FFF2-40B4-BE49-F238E27FC236}">
                  <a16:creationId xmlns:a16="http://schemas.microsoft.com/office/drawing/2014/main" id="{00000000-0008-0000-0F00-00006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7587" name="Check Box 99" hidden="1">
              <a:extLst>
                <a:ext uri="{63B3BB69-23CF-44E3-9099-C40C66FF867C}">
                  <a14:compatExt spid="_x0000_s447587"/>
                </a:ext>
                <a:ext uri="{FF2B5EF4-FFF2-40B4-BE49-F238E27FC236}">
                  <a16:creationId xmlns:a16="http://schemas.microsoft.com/office/drawing/2014/main" id="{00000000-0008-0000-0F00-00006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7588" name="Check Box 100" hidden="1">
              <a:extLst>
                <a:ext uri="{63B3BB69-23CF-44E3-9099-C40C66FF867C}">
                  <a14:compatExt spid="_x0000_s447588"/>
                </a:ext>
                <a:ext uri="{FF2B5EF4-FFF2-40B4-BE49-F238E27FC236}">
                  <a16:creationId xmlns:a16="http://schemas.microsoft.com/office/drawing/2014/main" id="{00000000-0008-0000-0F00-00006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7589" name="Check Box 101" hidden="1">
              <a:extLst>
                <a:ext uri="{63B3BB69-23CF-44E3-9099-C40C66FF867C}">
                  <a14:compatExt spid="_x0000_s447589"/>
                </a:ext>
                <a:ext uri="{FF2B5EF4-FFF2-40B4-BE49-F238E27FC236}">
                  <a16:creationId xmlns:a16="http://schemas.microsoft.com/office/drawing/2014/main" id="{00000000-0008-0000-0F00-00006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7590" name="Check Box 102" hidden="1">
              <a:extLst>
                <a:ext uri="{63B3BB69-23CF-44E3-9099-C40C66FF867C}">
                  <a14:compatExt spid="_x0000_s447590"/>
                </a:ext>
                <a:ext uri="{FF2B5EF4-FFF2-40B4-BE49-F238E27FC236}">
                  <a16:creationId xmlns:a16="http://schemas.microsoft.com/office/drawing/2014/main" id="{00000000-0008-0000-0F00-00006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7591" name="Check Box 103" hidden="1">
              <a:extLst>
                <a:ext uri="{63B3BB69-23CF-44E3-9099-C40C66FF867C}">
                  <a14:compatExt spid="_x0000_s447591"/>
                </a:ext>
                <a:ext uri="{FF2B5EF4-FFF2-40B4-BE49-F238E27FC236}">
                  <a16:creationId xmlns:a16="http://schemas.microsoft.com/office/drawing/2014/main" id="{00000000-0008-0000-0F00-00006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7592" name="Check Box 104" hidden="1">
              <a:extLst>
                <a:ext uri="{63B3BB69-23CF-44E3-9099-C40C66FF867C}">
                  <a14:compatExt spid="_x0000_s447592"/>
                </a:ext>
                <a:ext uri="{FF2B5EF4-FFF2-40B4-BE49-F238E27FC236}">
                  <a16:creationId xmlns:a16="http://schemas.microsoft.com/office/drawing/2014/main" id="{00000000-0008-0000-0F00-00006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7593" name="Check Box 105" hidden="1">
              <a:extLst>
                <a:ext uri="{63B3BB69-23CF-44E3-9099-C40C66FF867C}">
                  <a14:compatExt spid="_x0000_s447593"/>
                </a:ext>
                <a:ext uri="{FF2B5EF4-FFF2-40B4-BE49-F238E27FC236}">
                  <a16:creationId xmlns:a16="http://schemas.microsoft.com/office/drawing/2014/main" id="{00000000-0008-0000-0F00-00006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7594" name="Check Box 106" descr="Staff Registration" hidden="1">
              <a:extLst>
                <a:ext uri="{63B3BB69-23CF-44E3-9099-C40C66FF867C}">
                  <a14:compatExt spid="_x0000_s447594"/>
                </a:ext>
                <a:ext uri="{FF2B5EF4-FFF2-40B4-BE49-F238E27FC236}">
                  <a16:creationId xmlns:a16="http://schemas.microsoft.com/office/drawing/2014/main" id="{00000000-0008-0000-0F00-00006AD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10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10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10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8513" name="Check Box 1" hidden="1">
              <a:extLst>
                <a:ext uri="{63B3BB69-23CF-44E3-9099-C40C66FF867C}">
                  <a14:compatExt spid="_x0000_s448513"/>
                </a:ext>
                <a:ext uri="{FF2B5EF4-FFF2-40B4-BE49-F238E27FC236}">
                  <a16:creationId xmlns:a16="http://schemas.microsoft.com/office/drawing/2014/main" id="{00000000-0008-0000-1000-000001D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8514" name="Check Box 2" hidden="1">
              <a:extLst>
                <a:ext uri="{63B3BB69-23CF-44E3-9099-C40C66FF867C}">
                  <a14:compatExt spid="_x0000_s448514"/>
                </a:ext>
                <a:ext uri="{FF2B5EF4-FFF2-40B4-BE49-F238E27FC236}">
                  <a16:creationId xmlns:a16="http://schemas.microsoft.com/office/drawing/2014/main" id="{00000000-0008-0000-1000-00000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8515" name="Check Box 3" hidden="1">
              <a:extLst>
                <a:ext uri="{63B3BB69-23CF-44E3-9099-C40C66FF867C}">
                  <a14:compatExt spid="_x0000_s448515"/>
                </a:ext>
                <a:ext uri="{FF2B5EF4-FFF2-40B4-BE49-F238E27FC236}">
                  <a16:creationId xmlns:a16="http://schemas.microsoft.com/office/drawing/2014/main" id="{00000000-0008-0000-1000-00000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8516" name="Check Box 4" hidden="1">
              <a:extLst>
                <a:ext uri="{63B3BB69-23CF-44E3-9099-C40C66FF867C}">
                  <a14:compatExt spid="_x0000_s448516"/>
                </a:ext>
                <a:ext uri="{FF2B5EF4-FFF2-40B4-BE49-F238E27FC236}">
                  <a16:creationId xmlns:a16="http://schemas.microsoft.com/office/drawing/2014/main" id="{00000000-0008-0000-1000-00000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8517" name="Check Box 5" hidden="1">
              <a:extLst>
                <a:ext uri="{63B3BB69-23CF-44E3-9099-C40C66FF867C}">
                  <a14:compatExt spid="_x0000_s448517"/>
                </a:ext>
                <a:ext uri="{FF2B5EF4-FFF2-40B4-BE49-F238E27FC236}">
                  <a16:creationId xmlns:a16="http://schemas.microsoft.com/office/drawing/2014/main" id="{00000000-0008-0000-1000-00000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8518" name="Check Box 6" hidden="1">
              <a:extLst>
                <a:ext uri="{63B3BB69-23CF-44E3-9099-C40C66FF867C}">
                  <a14:compatExt spid="_x0000_s448518"/>
                </a:ext>
                <a:ext uri="{FF2B5EF4-FFF2-40B4-BE49-F238E27FC236}">
                  <a16:creationId xmlns:a16="http://schemas.microsoft.com/office/drawing/2014/main" id="{00000000-0008-0000-1000-00000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8519" name="Check Box 7" hidden="1">
              <a:extLst>
                <a:ext uri="{63B3BB69-23CF-44E3-9099-C40C66FF867C}">
                  <a14:compatExt spid="_x0000_s448519"/>
                </a:ext>
                <a:ext uri="{FF2B5EF4-FFF2-40B4-BE49-F238E27FC236}">
                  <a16:creationId xmlns:a16="http://schemas.microsoft.com/office/drawing/2014/main" id="{00000000-0008-0000-1000-000007D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8520" name="Spinner 8" hidden="1">
              <a:extLst>
                <a:ext uri="{63B3BB69-23CF-44E3-9099-C40C66FF867C}">
                  <a14:compatExt spid="_x0000_s448520"/>
                </a:ext>
                <a:ext uri="{FF2B5EF4-FFF2-40B4-BE49-F238E27FC236}">
                  <a16:creationId xmlns:a16="http://schemas.microsoft.com/office/drawing/2014/main" id="{00000000-0008-0000-1000-000008D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8521" name="Check Box 9" hidden="1">
              <a:extLst>
                <a:ext uri="{63B3BB69-23CF-44E3-9099-C40C66FF867C}">
                  <a14:compatExt spid="_x0000_s448521"/>
                </a:ext>
                <a:ext uri="{FF2B5EF4-FFF2-40B4-BE49-F238E27FC236}">
                  <a16:creationId xmlns:a16="http://schemas.microsoft.com/office/drawing/2014/main" id="{00000000-0008-0000-1000-00000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8522" name="Check Box 10" hidden="1">
              <a:extLst>
                <a:ext uri="{63B3BB69-23CF-44E3-9099-C40C66FF867C}">
                  <a14:compatExt spid="_x0000_s448522"/>
                </a:ext>
                <a:ext uri="{FF2B5EF4-FFF2-40B4-BE49-F238E27FC236}">
                  <a16:creationId xmlns:a16="http://schemas.microsoft.com/office/drawing/2014/main" id="{00000000-0008-0000-1000-00000A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8523" name="Check Box 11" hidden="1">
              <a:extLst>
                <a:ext uri="{63B3BB69-23CF-44E3-9099-C40C66FF867C}">
                  <a14:compatExt spid="_x0000_s448523"/>
                </a:ext>
                <a:ext uri="{FF2B5EF4-FFF2-40B4-BE49-F238E27FC236}">
                  <a16:creationId xmlns:a16="http://schemas.microsoft.com/office/drawing/2014/main" id="{00000000-0008-0000-1000-00000B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8524" name="Check Box 12" hidden="1">
              <a:extLst>
                <a:ext uri="{63B3BB69-23CF-44E3-9099-C40C66FF867C}">
                  <a14:compatExt spid="_x0000_s448524"/>
                </a:ext>
                <a:ext uri="{FF2B5EF4-FFF2-40B4-BE49-F238E27FC236}">
                  <a16:creationId xmlns:a16="http://schemas.microsoft.com/office/drawing/2014/main" id="{00000000-0008-0000-1000-00000C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8525" name="Check Box 13" hidden="1">
              <a:extLst>
                <a:ext uri="{63B3BB69-23CF-44E3-9099-C40C66FF867C}">
                  <a14:compatExt spid="_x0000_s448525"/>
                </a:ext>
                <a:ext uri="{FF2B5EF4-FFF2-40B4-BE49-F238E27FC236}">
                  <a16:creationId xmlns:a16="http://schemas.microsoft.com/office/drawing/2014/main" id="{00000000-0008-0000-1000-00000D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8526" name="Check Box 14" hidden="1">
              <a:extLst>
                <a:ext uri="{63B3BB69-23CF-44E3-9099-C40C66FF867C}">
                  <a14:compatExt spid="_x0000_s448526"/>
                </a:ext>
                <a:ext uri="{FF2B5EF4-FFF2-40B4-BE49-F238E27FC236}">
                  <a16:creationId xmlns:a16="http://schemas.microsoft.com/office/drawing/2014/main" id="{00000000-0008-0000-1000-00000E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8527" name="Check Box 15" hidden="1">
              <a:extLst>
                <a:ext uri="{63B3BB69-23CF-44E3-9099-C40C66FF867C}">
                  <a14:compatExt spid="_x0000_s448527"/>
                </a:ext>
                <a:ext uri="{FF2B5EF4-FFF2-40B4-BE49-F238E27FC236}">
                  <a16:creationId xmlns:a16="http://schemas.microsoft.com/office/drawing/2014/main" id="{00000000-0008-0000-1000-00000F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8528" name="Check Box 16" hidden="1">
              <a:extLst>
                <a:ext uri="{63B3BB69-23CF-44E3-9099-C40C66FF867C}">
                  <a14:compatExt spid="_x0000_s448528"/>
                </a:ext>
                <a:ext uri="{FF2B5EF4-FFF2-40B4-BE49-F238E27FC236}">
                  <a16:creationId xmlns:a16="http://schemas.microsoft.com/office/drawing/2014/main" id="{00000000-0008-0000-1000-000010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8529" name="Check Box 17" hidden="1">
              <a:extLst>
                <a:ext uri="{63B3BB69-23CF-44E3-9099-C40C66FF867C}">
                  <a14:compatExt spid="_x0000_s448529"/>
                </a:ext>
                <a:ext uri="{FF2B5EF4-FFF2-40B4-BE49-F238E27FC236}">
                  <a16:creationId xmlns:a16="http://schemas.microsoft.com/office/drawing/2014/main" id="{00000000-0008-0000-1000-00001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8530" name="Check Box 18" hidden="1">
              <a:extLst>
                <a:ext uri="{63B3BB69-23CF-44E3-9099-C40C66FF867C}">
                  <a14:compatExt spid="_x0000_s448530"/>
                </a:ext>
                <a:ext uri="{FF2B5EF4-FFF2-40B4-BE49-F238E27FC236}">
                  <a16:creationId xmlns:a16="http://schemas.microsoft.com/office/drawing/2014/main" id="{00000000-0008-0000-1000-00001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8531" name="Check Box 19" hidden="1">
              <a:extLst>
                <a:ext uri="{63B3BB69-23CF-44E3-9099-C40C66FF867C}">
                  <a14:compatExt spid="_x0000_s448531"/>
                </a:ext>
                <a:ext uri="{FF2B5EF4-FFF2-40B4-BE49-F238E27FC236}">
                  <a16:creationId xmlns:a16="http://schemas.microsoft.com/office/drawing/2014/main" id="{00000000-0008-0000-1000-00001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8532" name="Check Box 20" hidden="1">
              <a:extLst>
                <a:ext uri="{63B3BB69-23CF-44E3-9099-C40C66FF867C}">
                  <a14:compatExt spid="_x0000_s448532"/>
                </a:ext>
                <a:ext uri="{FF2B5EF4-FFF2-40B4-BE49-F238E27FC236}">
                  <a16:creationId xmlns:a16="http://schemas.microsoft.com/office/drawing/2014/main" id="{00000000-0008-0000-1000-00001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8533" name="Check Box 21" hidden="1">
              <a:extLst>
                <a:ext uri="{63B3BB69-23CF-44E3-9099-C40C66FF867C}">
                  <a14:compatExt spid="_x0000_s448533"/>
                </a:ext>
                <a:ext uri="{FF2B5EF4-FFF2-40B4-BE49-F238E27FC236}">
                  <a16:creationId xmlns:a16="http://schemas.microsoft.com/office/drawing/2014/main" id="{00000000-0008-0000-1000-00001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8534" name="Check Box 22" hidden="1">
              <a:extLst>
                <a:ext uri="{63B3BB69-23CF-44E3-9099-C40C66FF867C}">
                  <a14:compatExt spid="_x0000_s448534"/>
                </a:ext>
                <a:ext uri="{FF2B5EF4-FFF2-40B4-BE49-F238E27FC236}">
                  <a16:creationId xmlns:a16="http://schemas.microsoft.com/office/drawing/2014/main" id="{00000000-0008-0000-1000-00001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8535" name="Check Box 23" hidden="1">
              <a:extLst>
                <a:ext uri="{63B3BB69-23CF-44E3-9099-C40C66FF867C}">
                  <a14:compatExt spid="_x0000_s448535"/>
                </a:ext>
                <a:ext uri="{FF2B5EF4-FFF2-40B4-BE49-F238E27FC236}">
                  <a16:creationId xmlns:a16="http://schemas.microsoft.com/office/drawing/2014/main" id="{00000000-0008-0000-1000-00001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8536" name="Check Box 24" hidden="1">
              <a:extLst>
                <a:ext uri="{63B3BB69-23CF-44E3-9099-C40C66FF867C}">
                  <a14:compatExt spid="_x0000_s448536"/>
                </a:ext>
                <a:ext uri="{FF2B5EF4-FFF2-40B4-BE49-F238E27FC236}">
                  <a16:creationId xmlns:a16="http://schemas.microsoft.com/office/drawing/2014/main" id="{00000000-0008-0000-1000-00001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8537" name="Check Box 25" hidden="1">
              <a:extLst>
                <a:ext uri="{63B3BB69-23CF-44E3-9099-C40C66FF867C}">
                  <a14:compatExt spid="_x0000_s448537"/>
                </a:ext>
                <a:ext uri="{FF2B5EF4-FFF2-40B4-BE49-F238E27FC236}">
                  <a16:creationId xmlns:a16="http://schemas.microsoft.com/office/drawing/2014/main" id="{00000000-0008-0000-1000-00001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8538" name="Check Box 26" hidden="1">
              <a:extLst>
                <a:ext uri="{63B3BB69-23CF-44E3-9099-C40C66FF867C}">
                  <a14:compatExt spid="_x0000_s448538"/>
                </a:ext>
                <a:ext uri="{FF2B5EF4-FFF2-40B4-BE49-F238E27FC236}">
                  <a16:creationId xmlns:a16="http://schemas.microsoft.com/office/drawing/2014/main" id="{00000000-0008-0000-1000-00001A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8539" name="Check Box 27" hidden="1">
              <a:extLst>
                <a:ext uri="{63B3BB69-23CF-44E3-9099-C40C66FF867C}">
                  <a14:compatExt spid="_x0000_s448539"/>
                </a:ext>
                <a:ext uri="{FF2B5EF4-FFF2-40B4-BE49-F238E27FC236}">
                  <a16:creationId xmlns:a16="http://schemas.microsoft.com/office/drawing/2014/main" id="{00000000-0008-0000-1000-00001B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8540" name="Check Box 28" hidden="1">
              <a:extLst>
                <a:ext uri="{63B3BB69-23CF-44E3-9099-C40C66FF867C}">
                  <a14:compatExt spid="_x0000_s448540"/>
                </a:ext>
                <a:ext uri="{FF2B5EF4-FFF2-40B4-BE49-F238E27FC236}">
                  <a16:creationId xmlns:a16="http://schemas.microsoft.com/office/drawing/2014/main" id="{00000000-0008-0000-1000-00001C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8541" name="Check Box 29" hidden="1">
              <a:extLst>
                <a:ext uri="{63B3BB69-23CF-44E3-9099-C40C66FF867C}">
                  <a14:compatExt spid="_x0000_s448541"/>
                </a:ext>
                <a:ext uri="{FF2B5EF4-FFF2-40B4-BE49-F238E27FC236}">
                  <a16:creationId xmlns:a16="http://schemas.microsoft.com/office/drawing/2014/main" id="{00000000-0008-0000-1000-00001D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8542" name="Check Box 30" hidden="1">
              <a:extLst>
                <a:ext uri="{63B3BB69-23CF-44E3-9099-C40C66FF867C}">
                  <a14:compatExt spid="_x0000_s448542"/>
                </a:ext>
                <a:ext uri="{FF2B5EF4-FFF2-40B4-BE49-F238E27FC236}">
                  <a16:creationId xmlns:a16="http://schemas.microsoft.com/office/drawing/2014/main" id="{00000000-0008-0000-1000-00001E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8543" name="Check Box 31" hidden="1">
              <a:extLst>
                <a:ext uri="{63B3BB69-23CF-44E3-9099-C40C66FF867C}">
                  <a14:compatExt spid="_x0000_s448543"/>
                </a:ext>
                <a:ext uri="{FF2B5EF4-FFF2-40B4-BE49-F238E27FC236}">
                  <a16:creationId xmlns:a16="http://schemas.microsoft.com/office/drawing/2014/main" id="{00000000-0008-0000-1000-00001F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8544" name="Check Box 32" hidden="1">
              <a:extLst>
                <a:ext uri="{63B3BB69-23CF-44E3-9099-C40C66FF867C}">
                  <a14:compatExt spid="_x0000_s448544"/>
                </a:ext>
                <a:ext uri="{FF2B5EF4-FFF2-40B4-BE49-F238E27FC236}">
                  <a16:creationId xmlns:a16="http://schemas.microsoft.com/office/drawing/2014/main" id="{00000000-0008-0000-1000-000020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8545" name="Check Box 33" hidden="1">
              <a:extLst>
                <a:ext uri="{63B3BB69-23CF-44E3-9099-C40C66FF867C}">
                  <a14:compatExt spid="_x0000_s448545"/>
                </a:ext>
                <a:ext uri="{FF2B5EF4-FFF2-40B4-BE49-F238E27FC236}">
                  <a16:creationId xmlns:a16="http://schemas.microsoft.com/office/drawing/2014/main" id="{00000000-0008-0000-1000-00002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8546" name="Check Box 34" hidden="1">
              <a:extLst>
                <a:ext uri="{63B3BB69-23CF-44E3-9099-C40C66FF867C}">
                  <a14:compatExt spid="_x0000_s448546"/>
                </a:ext>
                <a:ext uri="{FF2B5EF4-FFF2-40B4-BE49-F238E27FC236}">
                  <a16:creationId xmlns:a16="http://schemas.microsoft.com/office/drawing/2014/main" id="{00000000-0008-0000-1000-00002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8547" name="Check Box 35" hidden="1">
              <a:extLst>
                <a:ext uri="{63B3BB69-23CF-44E3-9099-C40C66FF867C}">
                  <a14:compatExt spid="_x0000_s448547"/>
                </a:ext>
                <a:ext uri="{FF2B5EF4-FFF2-40B4-BE49-F238E27FC236}">
                  <a16:creationId xmlns:a16="http://schemas.microsoft.com/office/drawing/2014/main" id="{00000000-0008-0000-1000-00002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8548" name="Check Box 36" hidden="1">
              <a:extLst>
                <a:ext uri="{63B3BB69-23CF-44E3-9099-C40C66FF867C}">
                  <a14:compatExt spid="_x0000_s448548"/>
                </a:ext>
                <a:ext uri="{FF2B5EF4-FFF2-40B4-BE49-F238E27FC236}">
                  <a16:creationId xmlns:a16="http://schemas.microsoft.com/office/drawing/2014/main" id="{00000000-0008-0000-1000-00002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8549" name="Check Box 37" hidden="1">
              <a:extLst>
                <a:ext uri="{63B3BB69-23CF-44E3-9099-C40C66FF867C}">
                  <a14:compatExt spid="_x0000_s448549"/>
                </a:ext>
                <a:ext uri="{FF2B5EF4-FFF2-40B4-BE49-F238E27FC236}">
                  <a16:creationId xmlns:a16="http://schemas.microsoft.com/office/drawing/2014/main" id="{00000000-0008-0000-1000-00002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8550" name="Check Box 38" hidden="1">
              <a:extLst>
                <a:ext uri="{63B3BB69-23CF-44E3-9099-C40C66FF867C}">
                  <a14:compatExt spid="_x0000_s448550"/>
                </a:ext>
                <a:ext uri="{FF2B5EF4-FFF2-40B4-BE49-F238E27FC236}">
                  <a16:creationId xmlns:a16="http://schemas.microsoft.com/office/drawing/2014/main" id="{00000000-0008-0000-1000-00002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8551" name="Check Box 39" hidden="1">
              <a:extLst>
                <a:ext uri="{63B3BB69-23CF-44E3-9099-C40C66FF867C}">
                  <a14:compatExt spid="_x0000_s448551"/>
                </a:ext>
                <a:ext uri="{FF2B5EF4-FFF2-40B4-BE49-F238E27FC236}">
                  <a16:creationId xmlns:a16="http://schemas.microsoft.com/office/drawing/2014/main" id="{00000000-0008-0000-1000-00002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8552" name="Check Box 40" hidden="1">
              <a:extLst>
                <a:ext uri="{63B3BB69-23CF-44E3-9099-C40C66FF867C}">
                  <a14:compatExt spid="_x0000_s448552"/>
                </a:ext>
                <a:ext uri="{FF2B5EF4-FFF2-40B4-BE49-F238E27FC236}">
                  <a16:creationId xmlns:a16="http://schemas.microsoft.com/office/drawing/2014/main" id="{00000000-0008-0000-1000-00002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8553" name="Check Box 41" hidden="1">
              <a:extLst>
                <a:ext uri="{63B3BB69-23CF-44E3-9099-C40C66FF867C}">
                  <a14:compatExt spid="_x0000_s448553"/>
                </a:ext>
                <a:ext uri="{FF2B5EF4-FFF2-40B4-BE49-F238E27FC236}">
                  <a16:creationId xmlns:a16="http://schemas.microsoft.com/office/drawing/2014/main" id="{00000000-0008-0000-1000-00002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8554" name="Check Box 42" hidden="1">
              <a:extLst>
                <a:ext uri="{63B3BB69-23CF-44E3-9099-C40C66FF867C}">
                  <a14:compatExt spid="_x0000_s448554"/>
                </a:ext>
                <a:ext uri="{FF2B5EF4-FFF2-40B4-BE49-F238E27FC236}">
                  <a16:creationId xmlns:a16="http://schemas.microsoft.com/office/drawing/2014/main" id="{00000000-0008-0000-1000-00002A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8555" name="Check Box 43" hidden="1">
              <a:extLst>
                <a:ext uri="{63B3BB69-23CF-44E3-9099-C40C66FF867C}">
                  <a14:compatExt spid="_x0000_s448555"/>
                </a:ext>
                <a:ext uri="{FF2B5EF4-FFF2-40B4-BE49-F238E27FC236}">
                  <a16:creationId xmlns:a16="http://schemas.microsoft.com/office/drawing/2014/main" id="{00000000-0008-0000-1000-00002B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8556" name="Check Box 44" hidden="1">
              <a:extLst>
                <a:ext uri="{63B3BB69-23CF-44E3-9099-C40C66FF867C}">
                  <a14:compatExt spid="_x0000_s448556"/>
                </a:ext>
                <a:ext uri="{FF2B5EF4-FFF2-40B4-BE49-F238E27FC236}">
                  <a16:creationId xmlns:a16="http://schemas.microsoft.com/office/drawing/2014/main" id="{00000000-0008-0000-1000-00002C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8557" name="Check Box 45" hidden="1">
              <a:extLst>
                <a:ext uri="{63B3BB69-23CF-44E3-9099-C40C66FF867C}">
                  <a14:compatExt spid="_x0000_s448557"/>
                </a:ext>
                <a:ext uri="{FF2B5EF4-FFF2-40B4-BE49-F238E27FC236}">
                  <a16:creationId xmlns:a16="http://schemas.microsoft.com/office/drawing/2014/main" id="{00000000-0008-0000-1000-00002D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8558" name="Check Box 46" hidden="1">
              <a:extLst>
                <a:ext uri="{63B3BB69-23CF-44E3-9099-C40C66FF867C}">
                  <a14:compatExt spid="_x0000_s448558"/>
                </a:ext>
                <a:ext uri="{FF2B5EF4-FFF2-40B4-BE49-F238E27FC236}">
                  <a16:creationId xmlns:a16="http://schemas.microsoft.com/office/drawing/2014/main" id="{00000000-0008-0000-1000-00002E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8559" name="Check Box 47" hidden="1">
              <a:extLst>
                <a:ext uri="{63B3BB69-23CF-44E3-9099-C40C66FF867C}">
                  <a14:compatExt spid="_x0000_s448559"/>
                </a:ext>
                <a:ext uri="{FF2B5EF4-FFF2-40B4-BE49-F238E27FC236}">
                  <a16:creationId xmlns:a16="http://schemas.microsoft.com/office/drawing/2014/main" id="{00000000-0008-0000-1000-00002F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8560" name="Check Box 48" hidden="1">
              <a:extLst>
                <a:ext uri="{63B3BB69-23CF-44E3-9099-C40C66FF867C}">
                  <a14:compatExt spid="_x0000_s448560"/>
                </a:ext>
                <a:ext uri="{FF2B5EF4-FFF2-40B4-BE49-F238E27FC236}">
                  <a16:creationId xmlns:a16="http://schemas.microsoft.com/office/drawing/2014/main" id="{00000000-0008-0000-1000-000030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8561" name="Check Box 49" hidden="1">
              <a:extLst>
                <a:ext uri="{63B3BB69-23CF-44E3-9099-C40C66FF867C}">
                  <a14:compatExt spid="_x0000_s448561"/>
                </a:ext>
                <a:ext uri="{FF2B5EF4-FFF2-40B4-BE49-F238E27FC236}">
                  <a16:creationId xmlns:a16="http://schemas.microsoft.com/office/drawing/2014/main" id="{00000000-0008-0000-1000-00003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8562" name="Check Box 50" hidden="1">
              <a:extLst>
                <a:ext uri="{63B3BB69-23CF-44E3-9099-C40C66FF867C}">
                  <a14:compatExt spid="_x0000_s448562"/>
                </a:ext>
                <a:ext uri="{FF2B5EF4-FFF2-40B4-BE49-F238E27FC236}">
                  <a16:creationId xmlns:a16="http://schemas.microsoft.com/office/drawing/2014/main" id="{00000000-0008-0000-1000-00003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8563" name="Check Box 51" hidden="1">
              <a:extLst>
                <a:ext uri="{63B3BB69-23CF-44E3-9099-C40C66FF867C}">
                  <a14:compatExt spid="_x0000_s448563"/>
                </a:ext>
                <a:ext uri="{FF2B5EF4-FFF2-40B4-BE49-F238E27FC236}">
                  <a16:creationId xmlns:a16="http://schemas.microsoft.com/office/drawing/2014/main" id="{00000000-0008-0000-1000-00003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8564" name="Check Box 52" hidden="1">
              <a:extLst>
                <a:ext uri="{63B3BB69-23CF-44E3-9099-C40C66FF867C}">
                  <a14:compatExt spid="_x0000_s448564"/>
                </a:ext>
                <a:ext uri="{FF2B5EF4-FFF2-40B4-BE49-F238E27FC236}">
                  <a16:creationId xmlns:a16="http://schemas.microsoft.com/office/drawing/2014/main" id="{00000000-0008-0000-1000-00003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8565" name="Check Box 53" hidden="1">
              <a:extLst>
                <a:ext uri="{63B3BB69-23CF-44E3-9099-C40C66FF867C}">
                  <a14:compatExt spid="_x0000_s448565"/>
                </a:ext>
                <a:ext uri="{FF2B5EF4-FFF2-40B4-BE49-F238E27FC236}">
                  <a16:creationId xmlns:a16="http://schemas.microsoft.com/office/drawing/2014/main" id="{00000000-0008-0000-1000-00003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8566" name="Check Box 54" hidden="1">
              <a:extLst>
                <a:ext uri="{63B3BB69-23CF-44E3-9099-C40C66FF867C}">
                  <a14:compatExt spid="_x0000_s448566"/>
                </a:ext>
                <a:ext uri="{FF2B5EF4-FFF2-40B4-BE49-F238E27FC236}">
                  <a16:creationId xmlns:a16="http://schemas.microsoft.com/office/drawing/2014/main" id="{00000000-0008-0000-1000-00003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8567" name="Check Box 55" hidden="1">
              <a:extLst>
                <a:ext uri="{63B3BB69-23CF-44E3-9099-C40C66FF867C}">
                  <a14:compatExt spid="_x0000_s448567"/>
                </a:ext>
                <a:ext uri="{FF2B5EF4-FFF2-40B4-BE49-F238E27FC236}">
                  <a16:creationId xmlns:a16="http://schemas.microsoft.com/office/drawing/2014/main" id="{00000000-0008-0000-1000-00003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8568" name="Check Box 56" hidden="1">
              <a:extLst>
                <a:ext uri="{63B3BB69-23CF-44E3-9099-C40C66FF867C}">
                  <a14:compatExt spid="_x0000_s448568"/>
                </a:ext>
                <a:ext uri="{FF2B5EF4-FFF2-40B4-BE49-F238E27FC236}">
                  <a16:creationId xmlns:a16="http://schemas.microsoft.com/office/drawing/2014/main" id="{00000000-0008-0000-1000-00003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8569" name="Check Box 57" hidden="1">
              <a:extLst>
                <a:ext uri="{63B3BB69-23CF-44E3-9099-C40C66FF867C}">
                  <a14:compatExt spid="_x0000_s448569"/>
                </a:ext>
                <a:ext uri="{FF2B5EF4-FFF2-40B4-BE49-F238E27FC236}">
                  <a16:creationId xmlns:a16="http://schemas.microsoft.com/office/drawing/2014/main" id="{00000000-0008-0000-1000-00003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8570" name="Check Box 58" hidden="1">
              <a:extLst>
                <a:ext uri="{63B3BB69-23CF-44E3-9099-C40C66FF867C}">
                  <a14:compatExt spid="_x0000_s448570"/>
                </a:ext>
                <a:ext uri="{FF2B5EF4-FFF2-40B4-BE49-F238E27FC236}">
                  <a16:creationId xmlns:a16="http://schemas.microsoft.com/office/drawing/2014/main" id="{00000000-0008-0000-1000-00003A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8571" name="Check Box 59" hidden="1">
              <a:extLst>
                <a:ext uri="{63B3BB69-23CF-44E3-9099-C40C66FF867C}">
                  <a14:compatExt spid="_x0000_s448571"/>
                </a:ext>
                <a:ext uri="{FF2B5EF4-FFF2-40B4-BE49-F238E27FC236}">
                  <a16:creationId xmlns:a16="http://schemas.microsoft.com/office/drawing/2014/main" id="{00000000-0008-0000-1000-00003BD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8572" name="Spinner 60" hidden="1">
              <a:extLst>
                <a:ext uri="{63B3BB69-23CF-44E3-9099-C40C66FF867C}">
                  <a14:compatExt spid="_x0000_s448572"/>
                </a:ext>
                <a:ext uri="{FF2B5EF4-FFF2-40B4-BE49-F238E27FC236}">
                  <a16:creationId xmlns:a16="http://schemas.microsoft.com/office/drawing/2014/main" id="{00000000-0008-0000-1000-00003CD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8573" name="Check Box 61" hidden="1">
              <a:extLst>
                <a:ext uri="{63B3BB69-23CF-44E3-9099-C40C66FF867C}">
                  <a14:compatExt spid="_x0000_s448573"/>
                </a:ext>
                <a:ext uri="{FF2B5EF4-FFF2-40B4-BE49-F238E27FC236}">
                  <a16:creationId xmlns:a16="http://schemas.microsoft.com/office/drawing/2014/main" id="{00000000-0008-0000-1000-00003D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8574" name="Check Box 62" hidden="1">
              <a:extLst>
                <a:ext uri="{63B3BB69-23CF-44E3-9099-C40C66FF867C}">
                  <a14:compatExt spid="_x0000_s448574"/>
                </a:ext>
                <a:ext uri="{FF2B5EF4-FFF2-40B4-BE49-F238E27FC236}">
                  <a16:creationId xmlns:a16="http://schemas.microsoft.com/office/drawing/2014/main" id="{00000000-0008-0000-1000-00003E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8575" name="Check Box 63" hidden="1">
              <a:extLst>
                <a:ext uri="{63B3BB69-23CF-44E3-9099-C40C66FF867C}">
                  <a14:compatExt spid="_x0000_s448575"/>
                </a:ext>
                <a:ext uri="{FF2B5EF4-FFF2-40B4-BE49-F238E27FC236}">
                  <a16:creationId xmlns:a16="http://schemas.microsoft.com/office/drawing/2014/main" id="{00000000-0008-0000-1000-00003F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8576" name="Check Box 64" hidden="1">
              <a:extLst>
                <a:ext uri="{63B3BB69-23CF-44E3-9099-C40C66FF867C}">
                  <a14:compatExt spid="_x0000_s448576"/>
                </a:ext>
                <a:ext uri="{FF2B5EF4-FFF2-40B4-BE49-F238E27FC236}">
                  <a16:creationId xmlns:a16="http://schemas.microsoft.com/office/drawing/2014/main" id="{00000000-0008-0000-1000-000040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8577" name="Check Box 65" hidden="1">
              <a:extLst>
                <a:ext uri="{63B3BB69-23CF-44E3-9099-C40C66FF867C}">
                  <a14:compatExt spid="_x0000_s448577"/>
                </a:ext>
                <a:ext uri="{FF2B5EF4-FFF2-40B4-BE49-F238E27FC236}">
                  <a16:creationId xmlns:a16="http://schemas.microsoft.com/office/drawing/2014/main" id="{00000000-0008-0000-1000-00004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8578" name="Check Box 66" hidden="1">
              <a:extLst>
                <a:ext uri="{63B3BB69-23CF-44E3-9099-C40C66FF867C}">
                  <a14:compatExt spid="_x0000_s448578"/>
                </a:ext>
                <a:ext uri="{FF2B5EF4-FFF2-40B4-BE49-F238E27FC236}">
                  <a16:creationId xmlns:a16="http://schemas.microsoft.com/office/drawing/2014/main" id="{00000000-0008-0000-1000-00004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8579" name="Check Box 67" hidden="1">
              <a:extLst>
                <a:ext uri="{63B3BB69-23CF-44E3-9099-C40C66FF867C}">
                  <a14:compatExt spid="_x0000_s448579"/>
                </a:ext>
                <a:ext uri="{FF2B5EF4-FFF2-40B4-BE49-F238E27FC236}">
                  <a16:creationId xmlns:a16="http://schemas.microsoft.com/office/drawing/2014/main" id="{00000000-0008-0000-1000-00004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8580" name="Check Box 68" hidden="1">
              <a:extLst>
                <a:ext uri="{63B3BB69-23CF-44E3-9099-C40C66FF867C}">
                  <a14:compatExt spid="_x0000_s448580"/>
                </a:ext>
                <a:ext uri="{FF2B5EF4-FFF2-40B4-BE49-F238E27FC236}">
                  <a16:creationId xmlns:a16="http://schemas.microsoft.com/office/drawing/2014/main" id="{00000000-0008-0000-1000-00004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8581" name="Check Box 69" hidden="1">
              <a:extLst>
                <a:ext uri="{63B3BB69-23CF-44E3-9099-C40C66FF867C}">
                  <a14:compatExt spid="_x0000_s448581"/>
                </a:ext>
                <a:ext uri="{FF2B5EF4-FFF2-40B4-BE49-F238E27FC236}">
                  <a16:creationId xmlns:a16="http://schemas.microsoft.com/office/drawing/2014/main" id="{00000000-0008-0000-1000-00004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8582" name="Check Box 70" hidden="1">
              <a:extLst>
                <a:ext uri="{63B3BB69-23CF-44E3-9099-C40C66FF867C}">
                  <a14:compatExt spid="_x0000_s448582"/>
                </a:ext>
                <a:ext uri="{FF2B5EF4-FFF2-40B4-BE49-F238E27FC236}">
                  <a16:creationId xmlns:a16="http://schemas.microsoft.com/office/drawing/2014/main" id="{00000000-0008-0000-1000-00004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8583" name="Check Box 71" hidden="1">
              <a:extLst>
                <a:ext uri="{63B3BB69-23CF-44E3-9099-C40C66FF867C}">
                  <a14:compatExt spid="_x0000_s448583"/>
                </a:ext>
                <a:ext uri="{FF2B5EF4-FFF2-40B4-BE49-F238E27FC236}">
                  <a16:creationId xmlns:a16="http://schemas.microsoft.com/office/drawing/2014/main" id="{00000000-0008-0000-1000-00004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8584" name="Check Box 72" hidden="1">
              <a:extLst>
                <a:ext uri="{63B3BB69-23CF-44E3-9099-C40C66FF867C}">
                  <a14:compatExt spid="_x0000_s448584"/>
                </a:ext>
                <a:ext uri="{FF2B5EF4-FFF2-40B4-BE49-F238E27FC236}">
                  <a16:creationId xmlns:a16="http://schemas.microsoft.com/office/drawing/2014/main" id="{00000000-0008-0000-1000-00004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8585" name="Check Box 73" hidden="1">
              <a:extLst>
                <a:ext uri="{63B3BB69-23CF-44E3-9099-C40C66FF867C}">
                  <a14:compatExt spid="_x0000_s448585"/>
                </a:ext>
                <a:ext uri="{FF2B5EF4-FFF2-40B4-BE49-F238E27FC236}">
                  <a16:creationId xmlns:a16="http://schemas.microsoft.com/office/drawing/2014/main" id="{00000000-0008-0000-1000-00004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8586" name="Check Box 74" hidden="1">
              <a:extLst>
                <a:ext uri="{63B3BB69-23CF-44E3-9099-C40C66FF867C}">
                  <a14:compatExt spid="_x0000_s448586"/>
                </a:ext>
                <a:ext uri="{FF2B5EF4-FFF2-40B4-BE49-F238E27FC236}">
                  <a16:creationId xmlns:a16="http://schemas.microsoft.com/office/drawing/2014/main" id="{00000000-0008-0000-1000-00004A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8587" name="Check Box 75" hidden="1">
              <a:extLst>
                <a:ext uri="{63B3BB69-23CF-44E3-9099-C40C66FF867C}">
                  <a14:compatExt spid="_x0000_s448587"/>
                </a:ext>
                <a:ext uri="{FF2B5EF4-FFF2-40B4-BE49-F238E27FC236}">
                  <a16:creationId xmlns:a16="http://schemas.microsoft.com/office/drawing/2014/main" id="{00000000-0008-0000-1000-00004B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8588" name="Check Box 76" hidden="1">
              <a:extLst>
                <a:ext uri="{63B3BB69-23CF-44E3-9099-C40C66FF867C}">
                  <a14:compatExt spid="_x0000_s448588"/>
                </a:ext>
                <a:ext uri="{FF2B5EF4-FFF2-40B4-BE49-F238E27FC236}">
                  <a16:creationId xmlns:a16="http://schemas.microsoft.com/office/drawing/2014/main" id="{00000000-0008-0000-1000-00004C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8589" name="Check Box 77" hidden="1">
              <a:extLst>
                <a:ext uri="{63B3BB69-23CF-44E3-9099-C40C66FF867C}">
                  <a14:compatExt spid="_x0000_s448589"/>
                </a:ext>
                <a:ext uri="{FF2B5EF4-FFF2-40B4-BE49-F238E27FC236}">
                  <a16:creationId xmlns:a16="http://schemas.microsoft.com/office/drawing/2014/main" id="{00000000-0008-0000-1000-00004D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8590" name="Check Box 78" hidden="1">
              <a:extLst>
                <a:ext uri="{63B3BB69-23CF-44E3-9099-C40C66FF867C}">
                  <a14:compatExt spid="_x0000_s448590"/>
                </a:ext>
                <a:ext uri="{FF2B5EF4-FFF2-40B4-BE49-F238E27FC236}">
                  <a16:creationId xmlns:a16="http://schemas.microsoft.com/office/drawing/2014/main" id="{00000000-0008-0000-1000-00004E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8591" name="Check Box 79" hidden="1">
              <a:extLst>
                <a:ext uri="{63B3BB69-23CF-44E3-9099-C40C66FF867C}">
                  <a14:compatExt spid="_x0000_s448591"/>
                </a:ext>
                <a:ext uri="{FF2B5EF4-FFF2-40B4-BE49-F238E27FC236}">
                  <a16:creationId xmlns:a16="http://schemas.microsoft.com/office/drawing/2014/main" id="{00000000-0008-0000-1000-00004F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8592" name="Check Box 80" hidden="1">
              <a:extLst>
                <a:ext uri="{63B3BB69-23CF-44E3-9099-C40C66FF867C}">
                  <a14:compatExt spid="_x0000_s448592"/>
                </a:ext>
                <a:ext uri="{FF2B5EF4-FFF2-40B4-BE49-F238E27FC236}">
                  <a16:creationId xmlns:a16="http://schemas.microsoft.com/office/drawing/2014/main" id="{00000000-0008-0000-1000-000050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8593" name="Check Box 81" hidden="1">
              <a:extLst>
                <a:ext uri="{63B3BB69-23CF-44E3-9099-C40C66FF867C}">
                  <a14:compatExt spid="_x0000_s448593"/>
                </a:ext>
                <a:ext uri="{FF2B5EF4-FFF2-40B4-BE49-F238E27FC236}">
                  <a16:creationId xmlns:a16="http://schemas.microsoft.com/office/drawing/2014/main" id="{00000000-0008-0000-1000-00005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8594" name="Check Box 82" hidden="1">
              <a:extLst>
                <a:ext uri="{63B3BB69-23CF-44E3-9099-C40C66FF867C}">
                  <a14:compatExt spid="_x0000_s448594"/>
                </a:ext>
                <a:ext uri="{FF2B5EF4-FFF2-40B4-BE49-F238E27FC236}">
                  <a16:creationId xmlns:a16="http://schemas.microsoft.com/office/drawing/2014/main" id="{00000000-0008-0000-1000-00005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8595" name="Check Box 83" hidden="1">
              <a:extLst>
                <a:ext uri="{63B3BB69-23CF-44E3-9099-C40C66FF867C}">
                  <a14:compatExt spid="_x0000_s448595"/>
                </a:ext>
                <a:ext uri="{FF2B5EF4-FFF2-40B4-BE49-F238E27FC236}">
                  <a16:creationId xmlns:a16="http://schemas.microsoft.com/office/drawing/2014/main" id="{00000000-0008-0000-1000-00005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8596" name="Check Box 84" hidden="1">
              <a:extLst>
                <a:ext uri="{63B3BB69-23CF-44E3-9099-C40C66FF867C}">
                  <a14:compatExt spid="_x0000_s448596"/>
                </a:ext>
                <a:ext uri="{FF2B5EF4-FFF2-40B4-BE49-F238E27FC236}">
                  <a16:creationId xmlns:a16="http://schemas.microsoft.com/office/drawing/2014/main" id="{00000000-0008-0000-1000-00005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8597" name="Check Box 85" hidden="1">
              <a:extLst>
                <a:ext uri="{63B3BB69-23CF-44E3-9099-C40C66FF867C}">
                  <a14:compatExt spid="_x0000_s448597"/>
                </a:ext>
                <a:ext uri="{FF2B5EF4-FFF2-40B4-BE49-F238E27FC236}">
                  <a16:creationId xmlns:a16="http://schemas.microsoft.com/office/drawing/2014/main" id="{00000000-0008-0000-1000-00005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8598" name="Check Box 86" hidden="1">
              <a:extLst>
                <a:ext uri="{63B3BB69-23CF-44E3-9099-C40C66FF867C}">
                  <a14:compatExt spid="_x0000_s448598"/>
                </a:ext>
                <a:ext uri="{FF2B5EF4-FFF2-40B4-BE49-F238E27FC236}">
                  <a16:creationId xmlns:a16="http://schemas.microsoft.com/office/drawing/2014/main" id="{00000000-0008-0000-1000-00005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8599" name="Check Box 87" hidden="1">
              <a:extLst>
                <a:ext uri="{63B3BB69-23CF-44E3-9099-C40C66FF867C}">
                  <a14:compatExt spid="_x0000_s448599"/>
                </a:ext>
                <a:ext uri="{FF2B5EF4-FFF2-40B4-BE49-F238E27FC236}">
                  <a16:creationId xmlns:a16="http://schemas.microsoft.com/office/drawing/2014/main" id="{00000000-0008-0000-1000-00005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8600" name="Check Box 88" hidden="1">
              <a:extLst>
                <a:ext uri="{63B3BB69-23CF-44E3-9099-C40C66FF867C}">
                  <a14:compatExt spid="_x0000_s448600"/>
                </a:ext>
                <a:ext uri="{FF2B5EF4-FFF2-40B4-BE49-F238E27FC236}">
                  <a16:creationId xmlns:a16="http://schemas.microsoft.com/office/drawing/2014/main" id="{00000000-0008-0000-1000-00005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8601" name="Check Box 89" hidden="1">
              <a:extLst>
                <a:ext uri="{63B3BB69-23CF-44E3-9099-C40C66FF867C}">
                  <a14:compatExt spid="_x0000_s448601"/>
                </a:ext>
                <a:ext uri="{FF2B5EF4-FFF2-40B4-BE49-F238E27FC236}">
                  <a16:creationId xmlns:a16="http://schemas.microsoft.com/office/drawing/2014/main" id="{00000000-0008-0000-1000-00005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8602" name="Check Box 90" hidden="1">
              <a:extLst>
                <a:ext uri="{63B3BB69-23CF-44E3-9099-C40C66FF867C}">
                  <a14:compatExt spid="_x0000_s448602"/>
                </a:ext>
                <a:ext uri="{FF2B5EF4-FFF2-40B4-BE49-F238E27FC236}">
                  <a16:creationId xmlns:a16="http://schemas.microsoft.com/office/drawing/2014/main" id="{00000000-0008-0000-1000-00005A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8603" name="Check Box 91" hidden="1">
              <a:extLst>
                <a:ext uri="{63B3BB69-23CF-44E3-9099-C40C66FF867C}">
                  <a14:compatExt spid="_x0000_s448603"/>
                </a:ext>
                <a:ext uri="{FF2B5EF4-FFF2-40B4-BE49-F238E27FC236}">
                  <a16:creationId xmlns:a16="http://schemas.microsoft.com/office/drawing/2014/main" id="{00000000-0008-0000-1000-00005B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8604" name="Check Box 92" hidden="1">
              <a:extLst>
                <a:ext uri="{63B3BB69-23CF-44E3-9099-C40C66FF867C}">
                  <a14:compatExt spid="_x0000_s448604"/>
                </a:ext>
                <a:ext uri="{FF2B5EF4-FFF2-40B4-BE49-F238E27FC236}">
                  <a16:creationId xmlns:a16="http://schemas.microsoft.com/office/drawing/2014/main" id="{00000000-0008-0000-1000-00005C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8605" name="Check Box 93" hidden="1">
              <a:extLst>
                <a:ext uri="{63B3BB69-23CF-44E3-9099-C40C66FF867C}">
                  <a14:compatExt spid="_x0000_s448605"/>
                </a:ext>
                <a:ext uri="{FF2B5EF4-FFF2-40B4-BE49-F238E27FC236}">
                  <a16:creationId xmlns:a16="http://schemas.microsoft.com/office/drawing/2014/main" id="{00000000-0008-0000-1000-00005D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8606" name="Check Box 94" hidden="1">
              <a:extLst>
                <a:ext uri="{63B3BB69-23CF-44E3-9099-C40C66FF867C}">
                  <a14:compatExt spid="_x0000_s448606"/>
                </a:ext>
                <a:ext uri="{FF2B5EF4-FFF2-40B4-BE49-F238E27FC236}">
                  <a16:creationId xmlns:a16="http://schemas.microsoft.com/office/drawing/2014/main" id="{00000000-0008-0000-1000-00005E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8607" name="Check Box 95" hidden="1">
              <a:extLst>
                <a:ext uri="{63B3BB69-23CF-44E3-9099-C40C66FF867C}">
                  <a14:compatExt spid="_x0000_s448607"/>
                </a:ext>
                <a:ext uri="{FF2B5EF4-FFF2-40B4-BE49-F238E27FC236}">
                  <a16:creationId xmlns:a16="http://schemas.microsoft.com/office/drawing/2014/main" id="{00000000-0008-0000-1000-00005F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8608" name="Check Box 96" hidden="1">
              <a:extLst>
                <a:ext uri="{63B3BB69-23CF-44E3-9099-C40C66FF867C}">
                  <a14:compatExt spid="_x0000_s448608"/>
                </a:ext>
                <a:ext uri="{FF2B5EF4-FFF2-40B4-BE49-F238E27FC236}">
                  <a16:creationId xmlns:a16="http://schemas.microsoft.com/office/drawing/2014/main" id="{00000000-0008-0000-1000-000060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8609" name="Check Box 97" hidden="1">
              <a:extLst>
                <a:ext uri="{63B3BB69-23CF-44E3-9099-C40C66FF867C}">
                  <a14:compatExt spid="_x0000_s448609"/>
                </a:ext>
                <a:ext uri="{FF2B5EF4-FFF2-40B4-BE49-F238E27FC236}">
                  <a16:creationId xmlns:a16="http://schemas.microsoft.com/office/drawing/2014/main" id="{00000000-0008-0000-1000-00006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8610" name="Check Box 98" hidden="1">
              <a:extLst>
                <a:ext uri="{63B3BB69-23CF-44E3-9099-C40C66FF867C}">
                  <a14:compatExt spid="_x0000_s448610"/>
                </a:ext>
                <a:ext uri="{FF2B5EF4-FFF2-40B4-BE49-F238E27FC236}">
                  <a16:creationId xmlns:a16="http://schemas.microsoft.com/office/drawing/2014/main" id="{00000000-0008-0000-1000-00006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8611" name="Check Box 99" hidden="1">
              <a:extLst>
                <a:ext uri="{63B3BB69-23CF-44E3-9099-C40C66FF867C}">
                  <a14:compatExt spid="_x0000_s448611"/>
                </a:ext>
                <a:ext uri="{FF2B5EF4-FFF2-40B4-BE49-F238E27FC236}">
                  <a16:creationId xmlns:a16="http://schemas.microsoft.com/office/drawing/2014/main" id="{00000000-0008-0000-1000-000063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8612" name="Check Box 100" hidden="1">
              <a:extLst>
                <a:ext uri="{63B3BB69-23CF-44E3-9099-C40C66FF867C}">
                  <a14:compatExt spid="_x0000_s448612"/>
                </a:ext>
                <a:ext uri="{FF2B5EF4-FFF2-40B4-BE49-F238E27FC236}">
                  <a16:creationId xmlns:a16="http://schemas.microsoft.com/office/drawing/2014/main" id="{00000000-0008-0000-1000-00006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8613" name="Check Box 101" hidden="1">
              <a:extLst>
                <a:ext uri="{63B3BB69-23CF-44E3-9099-C40C66FF867C}">
                  <a14:compatExt spid="_x0000_s448613"/>
                </a:ext>
                <a:ext uri="{FF2B5EF4-FFF2-40B4-BE49-F238E27FC236}">
                  <a16:creationId xmlns:a16="http://schemas.microsoft.com/office/drawing/2014/main" id="{00000000-0008-0000-1000-00006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8614" name="Check Box 102" hidden="1">
              <a:extLst>
                <a:ext uri="{63B3BB69-23CF-44E3-9099-C40C66FF867C}">
                  <a14:compatExt spid="_x0000_s448614"/>
                </a:ext>
                <a:ext uri="{FF2B5EF4-FFF2-40B4-BE49-F238E27FC236}">
                  <a16:creationId xmlns:a16="http://schemas.microsoft.com/office/drawing/2014/main" id="{00000000-0008-0000-1000-000066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8615" name="Check Box 103" hidden="1">
              <a:extLst>
                <a:ext uri="{63B3BB69-23CF-44E3-9099-C40C66FF867C}">
                  <a14:compatExt spid="_x0000_s448615"/>
                </a:ext>
                <a:ext uri="{FF2B5EF4-FFF2-40B4-BE49-F238E27FC236}">
                  <a16:creationId xmlns:a16="http://schemas.microsoft.com/office/drawing/2014/main" id="{00000000-0008-0000-1000-00006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8616" name="Check Box 104" hidden="1">
              <a:extLst>
                <a:ext uri="{63B3BB69-23CF-44E3-9099-C40C66FF867C}">
                  <a14:compatExt spid="_x0000_s448616"/>
                </a:ext>
                <a:ext uri="{FF2B5EF4-FFF2-40B4-BE49-F238E27FC236}">
                  <a16:creationId xmlns:a16="http://schemas.microsoft.com/office/drawing/2014/main" id="{00000000-0008-0000-1000-00006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8617" name="Check Box 105" hidden="1">
              <a:extLst>
                <a:ext uri="{63B3BB69-23CF-44E3-9099-C40C66FF867C}">
                  <a14:compatExt spid="_x0000_s448617"/>
                </a:ext>
                <a:ext uri="{FF2B5EF4-FFF2-40B4-BE49-F238E27FC236}">
                  <a16:creationId xmlns:a16="http://schemas.microsoft.com/office/drawing/2014/main" id="{00000000-0008-0000-1000-000069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8618" name="Check Box 106" descr="Staff Registration" hidden="1">
              <a:extLst>
                <a:ext uri="{63B3BB69-23CF-44E3-9099-C40C66FF867C}">
                  <a14:compatExt spid="_x0000_s448618"/>
                </a:ext>
                <a:ext uri="{FF2B5EF4-FFF2-40B4-BE49-F238E27FC236}">
                  <a16:creationId xmlns:a16="http://schemas.microsoft.com/office/drawing/2014/main" id="{00000000-0008-0000-1000-00006AD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11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11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11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100-000001D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1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9539" name="Check Box 3" hidden="1">
              <a:extLst>
                <a:ext uri="{63B3BB69-23CF-44E3-9099-C40C66FF867C}">
                  <a14:compatExt spid="_x0000_s449539"/>
                </a:ext>
                <a:ext uri="{FF2B5EF4-FFF2-40B4-BE49-F238E27FC236}">
                  <a16:creationId xmlns:a16="http://schemas.microsoft.com/office/drawing/2014/main" id="{00000000-0008-0000-1100-00000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9540" name="Check Box 4" hidden="1">
              <a:extLst>
                <a:ext uri="{63B3BB69-23CF-44E3-9099-C40C66FF867C}">
                  <a14:compatExt spid="_x0000_s449540"/>
                </a:ext>
                <a:ext uri="{FF2B5EF4-FFF2-40B4-BE49-F238E27FC236}">
                  <a16:creationId xmlns:a16="http://schemas.microsoft.com/office/drawing/2014/main" id="{00000000-0008-0000-1100-00000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9541" name="Check Box 5" hidden="1">
              <a:extLst>
                <a:ext uri="{63B3BB69-23CF-44E3-9099-C40C66FF867C}">
                  <a14:compatExt spid="_x0000_s449541"/>
                </a:ext>
                <a:ext uri="{FF2B5EF4-FFF2-40B4-BE49-F238E27FC236}">
                  <a16:creationId xmlns:a16="http://schemas.microsoft.com/office/drawing/2014/main" id="{00000000-0008-0000-1100-00000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9542" name="Check Box 6" hidden="1">
              <a:extLst>
                <a:ext uri="{63B3BB69-23CF-44E3-9099-C40C66FF867C}">
                  <a14:compatExt spid="_x0000_s449542"/>
                </a:ext>
                <a:ext uri="{FF2B5EF4-FFF2-40B4-BE49-F238E27FC236}">
                  <a16:creationId xmlns:a16="http://schemas.microsoft.com/office/drawing/2014/main" id="{00000000-0008-0000-1100-00000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9543" name="Check Box 7" hidden="1">
              <a:extLst>
                <a:ext uri="{63B3BB69-23CF-44E3-9099-C40C66FF867C}">
                  <a14:compatExt spid="_x0000_s449543"/>
                </a:ext>
                <a:ext uri="{FF2B5EF4-FFF2-40B4-BE49-F238E27FC236}">
                  <a16:creationId xmlns:a16="http://schemas.microsoft.com/office/drawing/2014/main" id="{00000000-0008-0000-1100-000007D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9544" name="Spinner 8" hidden="1">
              <a:extLst>
                <a:ext uri="{63B3BB69-23CF-44E3-9099-C40C66FF867C}">
                  <a14:compatExt spid="_x0000_s449544"/>
                </a:ext>
                <a:ext uri="{FF2B5EF4-FFF2-40B4-BE49-F238E27FC236}">
                  <a16:creationId xmlns:a16="http://schemas.microsoft.com/office/drawing/2014/main" id="{00000000-0008-0000-1100-000008D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9545" name="Check Box 9" hidden="1">
              <a:extLst>
                <a:ext uri="{63B3BB69-23CF-44E3-9099-C40C66FF867C}">
                  <a14:compatExt spid="_x0000_s449545"/>
                </a:ext>
                <a:ext uri="{FF2B5EF4-FFF2-40B4-BE49-F238E27FC236}">
                  <a16:creationId xmlns:a16="http://schemas.microsoft.com/office/drawing/2014/main" id="{00000000-0008-0000-1100-00000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9546" name="Check Box 10" hidden="1">
              <a:extLst>
                <a:ext uri="{63B3BB69-23CF-44E3-9099-C40C66FF867C}">
                  <a14:compatExt spid="_x0000_s449546"/>
                </a:ext>
                <a:ext uri="{FF2B5EF4-FFF2-40B4-BE49-F238E27FC236}">
                  <a16:creationId xmlns:a16="http://schemas.microsoft.com/office/drawing/2014/main" id="{00000000-0008-0000-1100-00000A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9547" name="Check Box 11" hidden="1">
              <a:extLst>
                <a:ext uri="{63B3BB69-23CF-44E3-9099-C40C66FF867C}">
                  <a14:compatExt spid="_x0000_s449547"/>
                </a:ext>
                <a:ext uri="{FF2B5EF4-FFF2-40B4-BE49-F238E27FC236}">
                  <a16:creationId xmlns:a16="http://schemas.microsoft.com/office/drawing/2014/main" id="{00000000-0008-0000-1100-00000B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9548" name="Check Box 12" hidden="1">
              <a:extLst>
                <a:ext uri="{63B3BB69-23CF-44E3-9099-C40C66FF867C}">
                  <a14:compatExt spid="_x0000_s449548"/>
                </a:ext>
                <a:ext uri="{FF2B5EF4-FFF2-40B4-BE49-F238E27FC236}">
                  <a16:creationId xmlns:a16="http://schemas.microsoft.com/office/drawing/2014/main" id="{00000000-0008-0000-1100-00000C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9549" name="Check Box 13" hidden="1">
              <a:extLst>
                <a:ext uri="{63B3BB69-23CF-44E3-9099-C40C66FF867C}">
                  <a14:compatExt spid="_x0000_s449549"/>
                </a:ext>
                <a:ext uri="{FF2B5EF4-FFF2-40B4-BE49-F238E27FC236}">
                  <a16:creationId xmlns:a16="http://schemas.microsoft.com/office/drawing/2014/main" id="{00000000-0008-0000-1100-00000D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9550" name="Check Box 14" hidden="1">
              <a:extLst>
                <a:ext uri="{63B3BB69-23CF-44E3-9099-C40C66FF867C}">
                  <a14:compatExt spid="_x0000_s449550"/>
                </a:ext>
                <a:ext uri="{FF2B5EF4-FFF2-40B4-BE49-F238E27FC236}">
                  <a16:creationId xmlns:a16="http://schemas.microsoft.com/office/drawing/2014/main" id="{00000000-0008-0000-1100-00000E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9551" name="Check Box 15" hidden="1">
              <a:extLst>
                <a:ext uri="{63B3BB69-23CF-44E3-9099-C40C66FF867C}">
                  <a14:compatExt spid="_x0000_s449551"/>
                </a:ext>
                <a:ext uri="{FF2B5EF4-FFF2-40B4-BE49-F238E27FC236}">
                  <a16:creationId xmlns:a16="http://schemas.microsoft.com/office/drawing/2014/main" id="{00000000-0008-0000-1100-00000F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9552" name="Check Box 16" hidden="1">
              <a:extLst>
                <a:ext uri="{63B3BB69-23CF-44E3-9099-C40C66FF867C}">
                  <a14:compatExt spid="_x0000_s449552"/>
                </a:ext>
                <a:ext uri="{FF2B5EF4-FFF2-40B4-BE49-F238E27FC236}">
                  <a16:creationId xmlns:a16="http://schemas.microsoft.com/office/drawing/2014/main" id="{00000000-0008-0000-1100-000010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9553" name="Check Box 17" hidden="1">
              <a:extLst>
                <a:ext uri="{63B3BB69-23CF-44E3-9099-C40C66FF867C}">
                  <a14:compatExt spid="_x0000_s449553"/>
                </a:ext>
                <a:ext uri="{FF2B5EF4-FFF2-40B4-BE49-F238E27FC236}">
                  <a16:creationId xmlns:a16="http://schemas.microsoft.com/office/drawing/2014/main" id="{00000000-0008-0000-1100-00001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9554" name="Check Box 18" hidden="1">
              <a:extLst>
                <a:ext uri="{63B3BB69-23CF-44E3-9099-C40C66FF867C}">
                  <a14:compatExt spid="_x0000_s449554"/>
                </a:ext>
                <a:ext uri="{FF2B5EF4-FFF2-40B4-BE49-F238E27FC236}">
                  <a16:creationId xmlns:a16="http://schemas.microsoft.com/office/drawing/2014/main" id="{00000000-0008-0000-1100-00001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9555" name="Check Box 19" hidden="1">
              <a:extLst>
                <a:ext uri="{63B3BB69-23CF-44E3-9099-C40C66FF867C}">
                  <a14:compatExt spid="_x0000_s449555"/>
                </a:ext>
                <a:ext uri="{FF2B5EF4-FFF2-40B4-BE49-F238E27FC236}">
                  <a16:creationId xmlns:a16="http://schemas.microsoft.com/office/drawing/2014/main" id="{00000000-0008-0000-1100-00001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9556" name="Check Box 20" hidden="1">
              <a:extLst>
                <a:ext uri="{63B3BB69-23CF-44E3-9099-C40C66FF867C}">
                  <a14:compatExt spid="_x0000_s449556"/>
                </a:ext>
                <a:ext uri="{FF2B5EF4-FFF2-40B4-BE49-F238E27FC236}">
                  <a16:creationId xmlns:a16="http://schemas.microsoft.com/office/drawing/2014/main" id="{00000000-0008-0000-1100-00001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9557" name="Check Box 21" hidden="1">
              <a:extLst>
                <a:ext uri="{63B3BB69-23CF-44E3-9099-C40C66FF867C}">
                  <a14:compatExt spid="_x0000_s449557"/>
                </a:ext>
                <a:ext uri="{FF2B5EF4-FFF2-40B4-BE49-F238E27FC236}">
                  <a16:creationId xmlns:a16="http://schemas.microsoft.com/office/drawing/2014/main" id="{00000000-0008-0000-1100-00001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9558" name="Check Box 22" hidden="1">
              <a:extLst>
                <a:ext uri="{63B3BB69-23CF-44E3-9099-C40C66FF867C}">
                  <a14:compatExt spid="_x0000_s449558"/>
                </a:ext>
                <a:ext uri="{FF2B5EF4-FFF2-40B4-BE49-F238E27FC236}">
                  <a16:creationId xmlns:a16="http://schemas.microsoft.com/office/drawing/2014/main" id="{00000000-0008-0000-1100-00001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9559" name="Check Box 23" hidden="1">
              <a:extLst>
                <a:ext uri="{63B3BB69-23CF-44E3-9099-C40C66FF867C}">
                  <a14:compatExt spid="_x0000_s449559"/>
                </a:ext>
                <a:ext uri="{FF2B5EF4-FFF2-40B4-BE49-F238E27FC236}">
                  <a16:creationId xmlns:a16="http://schemas.microsoft.com/office/drawing/2014/main" id="{00000000-0008-0000-1100-000017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9560" name="Check Box 24" hidden="1">
              <a:extLst>
                <a:ext uri="{63B3BB69-23CF-44E3-9099-C40C66FF867C}">
                  <a14:compatExt spid="_x0000_s449560"/>
                </a:ext>
                <a:ext uri="{FF2B5EF4-FFF2-40B4-BE49-F238E27FC236}">
                  <a16:creationId xmlns:a16="http://schemas.microsoft.com/office/drawing/2014/main" id="{00000000-0008-0000-1100-000018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9561" name="Check Box 25" hidden="1">
              <a:extLst>
                <a:ext uri="{63B3BB69-23CF-44E3-9099-C40C66FF867C}">
                  <a14:compatExt spid="_x0000_s449561"/>
                </a:ext>
                <a:ext uri="{FF2B5EF4-FFF2-40B4-BE49-F238E27FC236}">
                  <a16:creationId xmlns:a16="http://schemas.microsoft.com/office/drawing/2014/main" id="{00000000-0008-0000-1100-00001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9562" name="Check Box 26" hidden="1">
              <a:extLst>
                <a:ext uri="{63B3BB69-23CF-44E3-9099-C40C66FF867C}">
                  <a14:compatExt spid="_x0000_s449562"/>
                </a:ext>
                <a:ext uri="{FF2B5EF4-FFF2-40B4-BE49-F238E27FC236}">
                  <a16:creationId xmlns:a16="http://schemas.microsoft.com/office/drawing/2014/main" id="{00000000-0008-0000-1100-00001A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9563" name="Check Box 27" hidden="1">
              <a:extLst>
                <a:ext uri="{63B3BB69-23CF-44E3-9099-C40C66FF867C}">
                  <a14:compatExt spid="_x0000_s449563"/>
                </a:ext>
                <a:ext uri="{FF2B5EF4-FFF2-40B4-BE49-F238E27FC236}">
                  <a16:creationId xmlns:a16="http://schemas.microsoft.com/office/drawing/2014/main" id="{00000000-0008-0000-1100-00001B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9564" name="Check Box 28" hidden="1">
              <a:extLst>
                <a:ext uri="{63B3BB69-23CF-44E3-9099-C40C66FF867C}">
                  <a14:compatExt spid="_x0000_s449564"/>
                </a:ext>
                <a:ext uri="{FF2B5EF4-FFF2-40B4-BE49-F238E27FC236}">
                  <a16:creationId xmlns:a16="http://schemas.microsoft.com/office/drawing/2014/main" id="{00000000-0008-0000-1100-00001C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9565" name="Check Box 29" hidden="1">
              <a:extLst>
                <a:ext uri="{63B3BB69-23CF-44E3-9099-C40C66FF867C}">
                  <a14:compatExt spid="_x0000_s449565"/>
                </a:ext>
                <a:ext uri="{FF2B5EF4-FFF2-40B4-BE49-F238E27FC236}">
                  <a16:creationId xmlns:a16="http://schemas.microsoft.com/office/drawing/2014/main" id="{00000000-0008-0000-1100-00001D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9566" name="Check Box 30" hidden="1">
              <a:extLst>
                <a:ext uri="{63B3BB69-23CF-44E3-9099-C40C66FF867C}">
                  <a14:compatExt spid="_x0000_s449566"/>
                </a:ext>
                <a:ext uri="{FF2B5EF4-FFF2-40B4-BE49-F238E27FC236}">
                  <a16:creationId xmlns:a16="http://schemas.microsoft.com/office/drawing/2014/main" id="{00000000-0008-0000-1100-00001E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9567" name="Check Box 31" hidden="1">
              <a:extLst>
                <a:ext uri="{63B3BB69-23CF-44E3-9099-C40C66FF867C}">
                  <a14:compatExt spid="_x0000_s449567"/>
                </a:ext>
                <a:ext uri="{FF2B5EF4-FFF2-40B4-BE49-F238E27FC236}">
                  <a16:creationId xmlns:a16="http://schemas.microsoft.com/office/drawing/2014/main" id="{00000000-0008-0000-1100-00001F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9568" name="Check Box 32" hidden="1">
              <a:extLst>
                <a:ext uri="{63B3BB69-23CF-44E3-9099-C40C66FF867C}">
                  <a14:compatExt spid="_x0000_s449568"/>
                </a:ext>
                <a:ext uri="{FF2B5EF4-FFF2-40B4-BE49-F238E27FC236}">
                  <a16:creationId xmlns:a16="http://schemas.microsoft.com/office/drawing/2014/main" id="{00000000-0008-0000-1100-000020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9569" name="Check Box 33" hidden="1">
              <a:extLst>
                <a:ext uri="{63B3BB69-23CF-44E3-9099-C40C66FF867C}">
                  <a14:compatExt spid="_x0000_s449569"/>
                </a:ext>
                <a:ext uri="{FF2B5EF4-FFF2-40B4-BE49-F238E27FC236}">
                  <a16:creationId xmlns:a16="http://schemas.microsoft.com/office/drawing/2014/main" id="{00000000-0008-0000-1100-00002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9570" name="Check Box 34" hidden="1">
              <a:extLst>
                <a:ext uri="{63B3BB69-23CF-44E3-9099-C40C66FF867C}">
                  <a14:compatExt spid="_x0000_s449570"/>
                </a:ext>
                <a:ext uri="{FF2B5EF4-FFF2-40B4-BE49-F238E27FC236}">
                  <a16:creationId xmlns:a16="http://schemas.microsoft.com/office/drawing/2014/main" id="{00000000-0008-0000-1100-00002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9571" name="Check Box 35" hidden="1">
              <a:extLst>
                <a:ext uri="{63B3BB69-23CF-44E3-9099-C40C66FF867C}">
                  <a14:compatExt spid="_x0000_s449571"/>
                </a:ext>
                <a:ext uri="{FF2B5EF4-FFF2-40B4-BE49-F238E27FC236}">
                  <a16:creationId xmlns:a16="http://schemas.microsoft.com/office/drawing/2014/main" id="{00000000-0008-0000-1100-00002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9572" name="Check Box 36" hidden="1">
              <a:extLst>
                <a:ext uri="{63B3BB69-23CF-44E3-9099-C40C66FF867C}">
                  <a14:compatExt spid="_x0000_s449572"/>
                </a:ext>
                <a:ext uri="{FF2B5EF4-FFF2-40B4-BE49-F238E27FC236}">
                  <a16:creationId xmlns:a16="http://schemas.microsoft.com/office/drawing/2014/main" id="{00000000-0008-0000-1100-00002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9573" name="Check Box 37" hidden="1">
              <a:extLst>
                <a:ext uri="{63B3BB69-23CF-44E3-9099-C40C66FF867C}">
                  <a14:compatExt spid="_x0000_s449573"/>
                </a:ext>
                <a:ext uri="{FF2B5EF4-FFF2-40B4-BE49-F238E27FC236}">
                  <a16:creationId xmlns:a16="http://schemas.microsoft.com/office/drawing/2014/main" id="{00000000-0008-0000-1100-00002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9574" name="Check Box 38" hidden="1">
              <a:extLst>
                <a:ext uri="{63B3BB69-23CF-44E3-9099-C40C66FF867C}">
                  <a14:compatExt spid="_x0000_s449574"/>
                </a:ext>
                <a:ext uri="{FF2B5EF4-FFF2-40B4-BE49-F238E27FC236}">
                  <a16:creationId xmlns:a16="http://schemas.microsoft.com/office/drawing/2014/main" id="{00000000-0008-0000-1100-00002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9575" name="Check Box 39" hidden="1">
              <a:extLst>
                <a:ext uri="{63B3BB69-23CF-44E3-9099-C40C66FF867C}">
                  <a14:compatExt spid="_x0000_s449575"/>
                </a:ext>
                <a:ext uri="{FF2B5EF4-FFF2-40B4-BE49-F238E27FC236}">
                  <a16:creationId xmlns:a16="http://schemas.microsoft.com/office/drawing/2014/main" id="{00000000-0008-0000-1100-000027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9576" name="Check Box 40" hidden="1">
              <a:extLst>
                <a:ext uri="{63B3BB69-23CF-44E3-9099-C40C66FF867C}">
                  <a14:compatExt spid="_x0000_s449576"/>
                </a:ext>
                <a:ext uri="{FF2B5EF4-FFF2-40B4-BE49-F238E27FC236}">
                  <a16:creationId xmlns:a16="http://schemas.microsoft.com/office/drawing/2014/main" id="{00000000-0008-0000-1100-000028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9577" name="Check Box 41" hidden="1">
              <a:extLst>
                <a:ext uri="{63B3BB69-23CF-44E3-9099-C40C66FF867C}">
                  <a14:compatExt spid="_x0000_s449577"/>
                </a:ext>
                <a:ext uri="{FF2B5EF4-FFF2-40B4-BE49-F238E27FC236}">
                  <a16:creationId xmlns:a16="http://schemas.microsoft.com/office/drawing/2014/main" id="{00000000-0008-0000-1100-00002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9578" name="Check Box 42" hidden="1">
              <a:extLst>
                <a:ext uri="{63B3BB69-23CF-44E3-9099-C40C66FF867C}">
                  <a14:compatExt spid="_x0000_s449578"/>
                </a:ext>
                <a:ext uri="{FF2B5EF4-FFF2-40B4-BE49-F238E27FC236}">
                  <a16:creationId xmlns:a16="http://schemas.microsoft.com/office/drawing/2014/main" id="{00000000-0008-0000-1100-00002A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9579" name="Check Box 43" hidden="1">
              <a:extLst>
                <a:ext uri="{63B3BB69-23CF-44E3-9099-C40C66FF867C}">
                  <a14:compatExt spid="_x0000_s449579"/>
                </a:ext>
                <a:ext uri="{FF2B5EF4-FFF2-40B4-BE49-F238E27FC236}">
                  <a16:creationId xmlns:a16="http://schemas.microsoft.com/office/drawing/2014/main" id="{00000000-0008-0000-1100-00002B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9580" name="Check Box 44" hidden="1">
              <a:extLst>
                <a:ext uri="{63B3BB69-23CF-44E3-9099-C40C66FF867C}">
                  <a14:compatExt spid="_x0000_s449580"/>
                </a:ext>
                <a:ext uri="{FF2B5EF4-FFF2-40B4-BE49-F238E27FC236}">
                  <a16:creationId xmlns:a16="http://schemas.microsoft.com/office/drawing/2014/main" id="{00000000-0008-0000-1100-00002C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9581" name="Check Box 45" hidden="1">
              <a:extLst>
                <a:ext uri="{63B3BB69-23CF-44E3-9099-C40C66FF867C}">
                  <a14:compatExt spid="_x0000_s449581"/>
                </a:ext>
                <a:ext uri="{FF2B5EF4-FFF2-40B4-BE49-F238E27FC236}">
                  <a16:creationId xmlns:a16="http://schemas.microsoft.com/office/drawing/2014/main" id="{00000000-0008-0000-1100-00002D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9582" name="Check Box 46" hidden="1">
              <a:extLst>
                <a:ext uri="{63B3BB69-23CF-44E3-9099-C40C66FF867C}">
                  <a14:compatExt spid="_x0000_s449582"/>
                </a:ext>
                <a:ext uri="{FF2B5EF4-FFF2-40B4-BE49-F238E27FC236}">
                  <a16:creationId xmlns:a16="http://schemas.microsoft.com/office/drawing/2014/main" id="{00000000-0008-0000-1100-00002E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9583" name="Check Box 47" hidden="1">
              <a:extLst>
                <a:ext uri="{63B3BB69-23CF-44E3-9099-C40C66FF867C}">
                  <a14:compatExt spid="_x0000_s449583"/>
                </a:ext>
                <a:ext uri="{FF2B5EF4-FFF2-40B4-BE49-F238E27FC236}">
                  <a16:creationId xmlns:a16="http://schemas.microsoft.com/office/drawing/2014/main" id="{00000000-0008-0000-1100-00002F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9584" name="Check Box 48" hidden="1">
              <a:extLst>
                <a:ext uri="{63B3BB69-23CF-44E3-9099-C40C66FF867C}">
                  <a14:compatExt spid="_x0000_s449584"/>
                </a:ext>
                <a:ext uri="{FF2B5EF4-FFF2-40B4-BE49-F238E27FC236}">
                  <a16:creationId xmlns:a16="http://schemas.microsoft.com/office/drawing/2014/main" id="{00000000-0008-0000-1100-000030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9585" name="Check Box 49" hidden="1">
              <a:extLst>
                <a:ext uri="{63B3BB69-23CF-44E3-9099-C40C66FF867C}">
                  <a14:compatExt spid="_x0000_s449585"/>
                </a:ext>
                <a:ext uri="{FF2B5EF4-FFF2-40B4-BE49-F238E27FC236}">
                  <a16:creationId xmlns:a16="http://schemas.microsoft.com/office/drawing/2014/main" id="{00000000-0008-0000-1100-00003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9586" name="Check Box 50" hidden="1">
              <a:extLst>
                <a:ext uri="{63B3BB69-23CF-44E3-9099-C40C66FF867C}">
                  <a14:compatExt spid="_x0000_s449586"/>
                </a:ext>
                <a:ext uri="{FF2B5EF4-FFF2-40B4-BE49-F238E27FC236}">
                  <a16:creationId xmlns:a16="http://schemas.microsoft.com/office/drawing/2014/main" id="{00000000-0008-0000-1100-00003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9587" name="Check Box 51" hidden="1">
              <a:extLst>
                <a:ext uri="{63B3BB69-23CF-44E3-9099-C40C66FF867C}">
                  <a14:compatExt spid="_x0000_s449587"/>
                </a:ext>
                <a:ext uri="{FF2B5EF4-FFF2-40B4-BE49-F238E27FC236}">
                  <a16:creationId xmlns:a16="http://schemas.microsoft.com/office/drawing/2014/main" id="{00000000-0008-0000-1100-00003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9588" name="Check Box 52" hidden="1">
              <a:extLst>
                <a:ext uri="{63B3BB69-23CF-44E3-9099-C40C66FF867C}">
                  <a14:compatExt spid="_x0000_s449588"/>
                </a:ext>
                <a:ext uri="{FF2B5EF4-FFF2-40B4-BE49-F238E27FC236}">
                  <a16:creationId xmlns:a16="http://schemas.microsoft.com/office/drawing/2014/main" id="{00000000-0008-0000-1100-00003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9589" name="Check Box 53" hidden="1">
              <a:extLst>
                <a:ext uri="{63B3BB69-23CF-44E3-9099-C40C66FF867C}">
                  <a14:compatExt spid="_x0000_s449589"/>
                </a:ext>
                <a:ext uri="{FF2B5EF4-FFF2-40B4-BE49-F238E27FC236}">
                  <a16:creationId xmlns:a16="http://schemas.microsoft.com/office/drawing/2014/main" id="{00000000-0008-0000-1100-00003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9590" name="Check Box 54" hidden="1">
              <a:extLst>
                <a:ext uri="{63B3BB69-23CF-44E3-9099-C40C66FF867C}">
                  <a14:compatExt spid="_x0000_s449590"/>
                </a:ext>
                <a:ext uri="{FF2B5EF4-FFF2-40B4-BE49-F238E27FC236}">
                  <a16:creationId xmlns:a16="http://schemas.microsoft.com/office/drawing/2014/main" id="{00000000-0008-0000-1100-00003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9591" name="Check Box 55" hidden="1">
              <a:extLst>
                <a:ext uri="{63B3BB69-23CF-44E3-9099-C40C66FF867C}">
                  <a14:compatExt spid="_x0000_s449591"/>
                </a:ext>
                <a:ext uri="{FF2B5EF4-FFF2-40B4-BE49-F238E27FC236}">
                  <a16:creationId xmlns:a16="http://schemas.microsoft.com/office/drawing/2014/main" id="{00000000-0008-0000-1100-000037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9592" name="Check Box 56" hidden="1">
              <a:extLst>
                <a:ext uri="{63B3BB69-23CF-44E3-9099-C40C66FF867C}">
                  <a14:compatExt spid="_x0000_s449592"/>
                </a:ext>
                <a:ext uri="{FF2B5EF4-FFF2-40B4-BE49-F238E27FC236}">
                  <a16:creationId xmlns:a16="http://schemas.microsoft.com/office/drawing/2014/main" id="{00000000-0008-0000-1100-000038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9593" name="Check Box 57" hidden="1">
              <a:extLst>
                <a:ext uri="{63B3BB69-23CF-44E3-9099-C40C66FF867C}">
                  <a14:compatExt spid="_x0000_s449593"/>
                </a:ext>
                <a:ext uri="{FF2B5EF4-FFF2-40B4-BE49-F238E27FC236}">
                  <a16:creationId xmlns:a16="http://schemas.microsoft.com/office/drawing/2014/main" id="{00000000-0008-0000-1100-00003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9594" name="Check Box 58" hidden="1">
              <a:extLst>
                <a:ext uri="{63B3BB69-23CF-44E3-9099-C40C66FF867C}">
                  <a14:compatExt spid="_x0000_s449594"/>
                </a:ext>
                <a:ext uri="{FF2B5EF4-FFF2-40B4-BE49-F238E27FC236}">
                  <a16:creationId xmlns:a16="http://schemas.microsoft.com/office/drawing/2014/main" id="{00000000-0008-0000-1100-00003A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9595" name="Check Box 59" hidden="1">
              <a:extLst>
                <a:ext uri="{63B3BB69-23CF-44E3-9099-C40C66FF867C}">
                  <a14:compatExt spid="_x0000_s449595"/>
                </a:ext>
                <a:ext uri="{FF2B5EF4-FFF2-40B4-BE49-F238E27FC236}">
                  <a16:creationId xmlns:a16="http://schemas.microsoft.com/office/drawing/2014/main" id="{00000000-0008-0000-1100-00003BD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9596" name="Spinner 60" hidden="1">
              <a:extLst>
                <a:ext uri="{63B3BB69-23CF-44E3-9099-C40C66FF867C}">
                  <a14:compatExt spid="_x0000_s449596"/>
                </a:ext>
                <a:ext uri="{FF2B5EF4-FFF2-40B4-BE49-F238E27FC236}">
                  <a16:creationId xmlns:a16="http://schemas.microsoft.com/office/drawing/2014/main" id="{00000000-0008-0000-1100-00003CD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9597" name="Check Box 61" hidden="1">
              <a:extLst>
                <a:ext uri="{63B3BB69-23CF-44E3-9099-C40C66FF867C}">
                  <a14:compatExt spid="_x0000_s449597"/>
                </a:ext>
                <a:ext uri="{FF2B5EF4-FFF2-40B4-BE49-F238E27FC236}">
                  <a16:creationId xmlns:a16="http://schemas.microsoft.com/office/drawing/2014/main" id="{00000000-0008-0000-1100-00003D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9598" name="Check Box 62" hidden="1">
              <a:extLst>
                <a:ext uri="{63B3BB69-23CF-44E3-9099-C40C66FF867C}">
                  <a14:compatExt spid="_x0000_s449598"/>
                </a:ext>
                <a:ext uri="{FF2B5EF4-FFF2-40B4-BE49-F238E27FC236}">
                  <a16:creationId xmlns:a16="http://schemas.microsoft.com/office/drawing/2014/main" id="{00000000-0008-0000-1100-00003E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9599" name="Check Box 63" hidden="1">
              <a:extLst>
                <a:ext uri="{63B3BB69-23CF-44E3-9099-C40C66FF867C}">
                  <a14:compatExt spid="_x0000_s449599"/>
                </a:ext>
                <a:ext uri="{FF2B5EF4-FFF2-40B4-BE49-F238E27FC236}">
                  <a16:creationId xmlns:a16="http://schemas.microsoft.com/office/drawing/2014/main" id="{00000000-0008-0000-1100-00003F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9600" name="Check Box 64" hidden="1">
              <a:extLst>
                <a:ext uri="{63B3BB69-23CF-44E3-9099-C40C66FF867C}">
                  <a14:compatExt spid="_x0000_s449600"/>
                </a:ext>
                <a:ext uri="{FF2B5EF4-FFF2-40B4-BE49-F238E27FC236}">
                  <a16:creationId xmlns:a16="http://schemas.microsoft.com/office/drawing/2014/main" id="{00000000-0008-0000-1100-000040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9601" name="Check Box 65" hidden="1">
              <a:extLst>
                <a:ext uri="{63B3BB69-23CF-44E3-9099-C40C66FF867C}">
                  <a14:compatExt spid="_x0000_s449601"/>
                </a:ext>
                <a:ext uri="{FF2B5EF4-FFF2-40B4-BE49-F238E27FC236}">
                  <a16:creationId xmlns:a16="http://schemas.microsoft.com/office/drawing/2014/main" id="{00000000-0008-0000-1100-00004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9602" name="Check Box 66" hidden="1">
              <a:extLst>
                <a:ext uri="{63B3BB69-23CF-44E3-9099-C40C66FF867C}">
                  <a14:compatExt spid="_x0000_s449602"/>
                </a:ext>
                <a:ext uri="{FF2B5EF4-FFF2-40B4-BE49-F238E27FC236}">
                  <a16:creationId xmlns:a16="http://schemas.microsoft.com/office/drawing/2014/main" id="{00000000-0008-0000-1100-00004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9603" name="Check Box 67" hidden="1">
              <a:extLst>
                <a:ext uri="{63B3BB69-23CF-44E3-9099-C40C66FF867C}">
                  <a14:compatExt spid="_x0000_s449603"/>
                </a:ext>
                <a:ext uri="{FF2B5EF4-FFF2-40B4-BE49-F238E27FC236}">
                  <a16:creationId xmlns:a16="http://schemas.microsoft.com/office/drawing/2014/main" id="{00000000-0008-0000-1100-00004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9604" name="Check Box 68" hidden="1">
              <a:extLst>
                <a:ext uri="{63B3BB69-23CF-44E3-9099-C40C66FF867C}">
                  <a14:compatExt spid="_x0000_s449604"/>
                </a:ext>
                <a:ext uri="{FF2B5EF4-FFF2-40B4-BE49-F238E27FC236}">
                  <a16:creationId xmlns:a16="http://schemas.microsoft.com/office/drawing/2014/main" id="{00000000-0008-0000-1100-00004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9605" name="Check Box 69" hidden="1">
              <a:extLst>
                <a:ext uri="{63B3BB69-23CF-44E3-9099-C40C66FF867C}">
                  <a14:compatExt spid="_x0000_s449605"/>
                </a:ext>
                <a:ext uri="{FF2B5EF4-FFF2-40B4-BE49-F238E27FC236}">
                  <a16:creationId xmlns:a16="http://schemas.microsoft.com/office/drawing/2014/main" id="{00000000-0008-0000-1100-00004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9606" name="Check Box 70" hidden="1">
              <a:extLst>
                <a:ext uri="{63B3BB69-23CF-44E3-9099-C40C66FF867C}">
                  <a14:compatExt spid="_x0000_s449606"/>
                </a:ext>
                <a:ext uri="{FF2B5EF4-FFF2-40B4-BE49-F238E27FC236}">
                  <a16:creationId xmlns:a16="http://schemas.microsoft.com/office/drawing/2014/main" id="{00000000-0008-0000-1100-00004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9607" name="Check Box 71" hidden="1">
              <a:extLst>
                <a:ext uri="{63B3BB69-23CF-44E3-9099-C40C66FF867C}">
                  <a14:compatExt spid="_x0000_s449607"/>
                </a:ext>
                <a:ext uri="{FF2B5EF4-FFF2-40B4-BE49-F238E27FC236}">
                  <a16:creationId xmlns:a16="http://schemas.microsoft.com/office/drawing/2014/main" id="{00000000-0008-0000-1100-000047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9608" name="Check Box 72" hidden="1">
              <a:extLst>
                <a:ext uri="{63B3BB69-23CF-44E3-9099-C40C66FF867C}">
                  <a14:compatExt spid="_x0000_s449608"/>
                </a:ext>
                <a:ext uri="{FF2B5EF4-FFF2-40B4-BE49-F238E27FC236}">
                  <a16:creationId xmlns:a16="http://schemas.microsoft.com/office/drawing/2014/main" id="{00000000-0008-0000-1100-000048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9609" name="Check Box 73" hidden="1">
              <a:extLst>
                <a:ext uri="{63B3BB69-23CF-44E3-9099-C40C66FF867C}">
                  <a14:compatExt spid="_x0000_s449609"/>
                </a:ext>
                <a:ext uri="{FF2B5EF4-FFF2-40B4-BE49-F238E27FC236}">
                  <a16:creationId xmlns:a16="http://schemas.microsoft.com/office/drawing/2014/main" id="{00000000-0008-0000-1100-00004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9610" name="Check Box 74" hidden="1">
              <a:extLst>
                <a:ext uri="{63B3BB69-23CF-44E3-9099-C40C66FF867C}">
                  <a14:compatExt spid="_x0000_s449610"/>
                </a:ext>
                <a:ext uri="{FF2B5EF4-FFF2-40B4-BE49-F238E27FC236}">
                  <a16:creationId xmlns:a16="http://schemas.microsoft.com/office/drawing/2014/main" id="{00000000-0008-0000-1100-00004A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9611" name="Check Box 75" hidden="1">
              <a:extLst>
                <a:ext uri="{63B3BB69-23CF-44E3-9099-C40C66FF867C}">
                  <a14:compatExt spid="_x0000_s449611"/>
                </a:ext>
                <a:ext uri="{FF2B5EF4-FFF2-40B4-BE49-F238E27FC236}">
                  <a16:creationId xmlns:a16="http://schemas.microsoft.com/office/drawing/2014/main" id="{00000000-0008-0000-1100-00004B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9612" name="Check Box 76" hidden="1">
              <a:extLst>
                <a:ext uri="{63B3BB69-23CF-44E3-9099-C40C66FF867C}">
                  <a14:compatExt spid="_x0000_s449612"/>
                </a:ext>
                <a:ext uri="{FF2B5EF4-FFF2-40B4-BE49-F238E27FC236}">
                  <a16:creationId xmlns:a16="http://schemas.microsoft.com/office/drawing/2014/main" id="{00000000-0008-0000-1100-00004C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9613" name="Check Box 77" hidden="1">
              <a:extLst>
                <a:ext uri="{63B3BB69-23CF-44E3-9099-C40C66FF867C}">
                  <a14:compatExt spid="_x0000_s449613"/>
                </a:ext>
                <a:ext uri="{FF2B5EF4-FFF2-40B4-BE49-F238E27FC236}">
                  <a16:creationId xmlns:a16="http://schemas.microsoft.com/office/drawing/2014/main" id="{00000000-0008-0000-1100-00004D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9614" name="Check Box 78" hidden="1">
              <a:extLst>
                <a:ext uri="{63B3BB69-23CF-44E3-9099-C40C66FF867C}">
                  <a14:compatExt spid="_x0000_s449614"/>
                </a:ext>
                <a:ext uri="{FF2B5EF4-FFF2-40B4-BE49-F238E27FC236}">
                  <a16:creationId xmlns:a16="http://schemas.microsoft.com/office/drawing/2014/main" id="{00000000-0008-0000-1100-00004E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9615" name="Check Box 79" hidden="1">
              <a:extLst>
                <a:ext uri="{63B3BB69-23CF-44E3-9099-C40C66FF867C}">
                  <a14:compatExt spid="_x0000_s449615"/>
                </a:ext>
                <a:ext uri="{FF2B5EF4-FFF2-40B4-BE49-F238E27FC236}">
                  <a16:creationId xmlns:a16="http://schemas.microsoft.com/office/drawing/2014/main" id="{00000000-0008-0000-1100-00004F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9616" name="Check Box 80" hidden="1">
              <a:extLst>
                <a:ext uri="{63B3BB69-23CF-44E3-9099-C40C66FF867C}">
                  <a14:compatExt spid="_x0000_s449616"/>
                </a:ext>
                <a:ext uri="{FF2B5EF4-FFF2-40B4-BE49-F238E27FC236}">
                  <a16:creationId xmlns:a16="http://schemas.microsoft.com/office/drawing/2014/main" id="{00000000-0008-0000-1100-000050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9617" name="Check Box 81" hidden="1">
              <a:extLst>
                <a:ext uri="{63B3BB69-23CF-44E3-9099-C40C66FF867C}">
                  <a14:compatExt spid="_x0000_s449617"/>
                </a:ext>
                <a:ext uri="{FF2B5EF4-FFF2-40B4-BE49-F238E27FC236}">
                  <a16:creationId xmlns:a16="http://schemas.microsoft.com/office/drawing/2014/main" id="{00000000-0008-0000-1100-00005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9618" name="Check Box 82" hidden="1">
              <a:extLst>
                <a:ext uri="{63B3BB69-23CF-44E3-9099-C40C66FF867C}">
                  <a14:compatExt spid="_x0000_s449618"/>
                </a:ext>
                <a:ext uri="{FF2B5EF4-FFF2-40B4-BE49-F238E27FC236}">
                  <a16:creationId xmlns:a16="http://schemas.microsoft.com/office/drawing/2014/main" id="{00000000-0008-0000-1100-00005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9619" name="Check Box 83" hidden="1">
              <a:extLst>
                <a:ext uri="{63B3BB69-23CF-44E3-9099-C40C66FF867C}">
                  <a14:compatExt spid="_x0000_s449619"/>
                </a:ext>
                <a:ext uri="{FF2B5EF4-FFF2-40B4-BE49-F238E27FC236}">
                  <a16:creationId xmlns:a16="http://schemas.microsoft.com/office/drawing/2014/main" id="{00000000-0008-0000-1100-00005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9620" name="Check Box 84" hidden="1">
              <a:extLst>
                <a:ext uri="{63B3BB69-23CF-44E3-9099-C40C66FF867C}">
                  <a14:compatExt spid="_x0000_s449620"/>
                </a:ext>
                <a:ext uri="{FF2B5EF4-FFF2-40B4-BE49-F238E27FC236}">
                  <a16:creationId xmlns:a16="http://schemas.microsoft.com/office/drawing/2014/main" id="{00000000-0008-0000-1100-00005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9621" name="Check Box 85" hidden="1">
              <a:extLst>
                <a:ext uri="{63B3BB69-23CF-44E3-9099-C40C66FF867C}">
                  <a14:compatExt spid="_x0000_s449621"/>
                </a:ext>
                <a:ext uri="{FF2B5EF4-FFF2-40B4-BE49-F238E27FC236}">
                  <a16:creationId xmlns:a16="http://schemas.microsoft.com/office/drawing/2014/main" id="{00000000-0008-0000-1100-00005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9622" name="Check Box 86" hidden="1">
              <a:extLst>
                <a:ext uri="{63B3BB69-23CF-44E3-9099-C40C66FF867C}">
                  <a14:compatExt spid="_x0000_s449622"/>
                </a:ext>
                <a:ext uri="{FF2B5EF4-FFF2-40B4-BE49-F238E27FC236}">
                  <a16:creationId xmlns:a16="http://schemas.microsoft.com/office/drawing/2014/main" id="{00000000-0008-0000-1100-00005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9623" name="Check Box 87" hidden="1">
              <a:extLst>
                <a:ext uri="{63B3BB69-23CF-44E3-9099-C40C66FF867C}">
                  <a14:compatExt spid="_x0000_s449623"/>
                </a:ext>
                <a:ext uri="{FF2B5EF4-FFF2-40B4-BE49-F238E27FC236}">
                  <a16:creationId xmlns:a16="http://schemas.microsoft.com/office/drawing/2014/main" id="{00000000-0008-0000-1100-000057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9624" name="Check Box 88" hidden="1">
              <a:extLst>
                <a:ext uri="{63B3BB69-23CF-44E3-9099-C40C66FF867C}">
                  <a14:compatExt spid="_x0000_s449624"/>
                </a:ext>
                <a:ext uri="{FF2B5EF4-FFF2-40B4-BE49-F238E27FC236}">
                  <a16:creationId xmlns:a16="http://schemas.microsoft.com/office/drawing/2014/main" id="{00000000-0008-0000-1100-000058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9625" name="Check Box 89" hidden="1">
              <a:extLst>
                <a:ext uri="{63B3BB69-23CF-44E3-9099-C40C66FF867C}">
                  <a14:compatExt spid="_x0000_s449625"/>
                </a:ext>
                <a:ext uri="{FF2B5EF4-FFF2-40B4-BE49-F238E27FC236}">
                  <a16:creationId xmlns:a16="http://schemas.microsoft.com/office/drawing/2014/main" id="{00000000-0008-0000-1100-00005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9626" name="Check Box 90" hidden="1">
              <a:extLst>
                <a:ext uri="{63B3BB69-23CF-44E3-9099-C40C66FF867C}">
                  <a14:compatExt spid="_x0000_s449626"/>
                </a:ext>
                <a:ext uri="{FF2B5EF4-FFF2-40B4-BE49-F238E27FC236}">
                  <a16:creationId xmlns:a16="http://schemas.microsoft.com/office/drawing/2014/main" id="{00000000-0008-0000-1100-00005A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9627" name="Check Box 91" hidden="1">
              <a:extLst>
                <a:ext uri="{63B3BB69-23CF-44E3-9099-C40C66FF867C}">
                  <a14:compatExt spid="_x0000_s449627"/>
                </a:ext>
                <a:ext uri="{FF2B5EF4-FFF2-40B4-BE49-F238E27FC236}">
                  <a16:creationId xmlns:a16="http://schemas.microsoft.com/office/drawing/2014/main" id="{00000000-0008-0000-1100-00005B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9628" name="Check Box 92" hidden="1">
              <a:extLst>
                <a:ext uri="{63B3BB69-23CF-44E3-9099-C40C66FF867C}">
                  <a14:compatExt spid="_x0000_s449628"/>
                </a:ext>
                <a:ext uri="{FF2B5EF4-FFF2-40B4-BE49-F238E27FC236}">
                  <a16:creationId xmlns:a16="http://schemas.microsoft.com/office/drawing/2014/main" id="{00000000-0008-0000-1100-00005C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9629" name="Check Box 93" hidden="1">
              <a:extLst>
                <a:ext uri="{63B3BB69-23CF-44E3-9099-C40C66FF867C}">
                  <a14:compatExt spid="_x0000_s449629"/>
                </a:ext>
                <a:ext uri="{FF2B5EF4-FFF2-40B4-BE49-F238E27FC236}">
                  <a16:creationId xmlns:a16="http://schemas.microsoft.com/office/drawing/2014/main" id="{00000000-0008-0000-1100-00005D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9630" name="Check Box 94" hidden="1">
              <a:extLst>
                <a:ext uri="{63B3BB69-23CF-44E3-9099-C40C66FF867C}">
                  <a14:compatExt spid="_x0000_s449630"/>
                </a:ext>
                <a:ext uri="{FF2B5EF4-FFF2-40B4-BE49-F238E27FC236}">
                  <a16:creationId xmlns:a16="http://schemas.microsoft.com/office/drawing/2014/main" id="{00000000-0008-0000-1100-00005E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9631" name="Check Box 95" hidden="1">
              <a:extLst>
                <a:ext uri="{63B3BB69-23CF-44E3-9099-C40C66FF867C}">
                  <a14:compatExt spid="_x0000_s449631"/>
                </a:ext>
                <a:ext uri="{FF2B5EF4-FFF2-40B4-BE49-F238E27FC236}">
                  <a16:creationId xmlns:a16="http://schemas.microsoft.com/office/drawing/2014/main" id="{00000000-0008-0000-1100-00005F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9632" name="Check Box 96" hidden="1">
              <a:extLst>
                <a:ext uri="{63B3BB69-23CF-44E3-9099-C40C66FF867C}">
                  <a14:compatExt spid="_x0000_s449632"/>
                </a:ext>
                <a:ext uri="{FF2B5EF4-FFF2-40B4-BE49-F238E27FC236}">
                  <a16:creationId xmlns:a16="http://schemas.microsoft.com/office/drawing/2014/main" id="{00000000-0008-0000-1100-000060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9633" name="Check Box 97" hidden="1">
              <a:extLst>
                <a:ext uri="{63B3BB69-23CF-44E3-9099-C40C66FF867C}">
                  <a14:compatExt spid="_x0000_s449633"/>
                </a:ext>
                <a:ext uri="{FF2B5EF4-FFF2-40B4-BE49-F238E27FC236}">
                  <a16:creationId xmlns:a16="http://schemas.microsoft.com/office/drawing/2014/main" id="{00000000-0008-0000-1100-00006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9634" name="Check Box 98" hidden="1">
              <a:extLst>
                <a:ext uri="{63B3BB69-23CF-44E3-9099-C40C66FF867C}">
                  <a14:compatExt spid="_x0000_s449634"/>
                </a:ext>
                <a:ext uri="{FF2B5EF4-FFF2-40B4-BE49-F238E27FC236}">
                  <a16:creationId xmlns:a16="http://schemas.microsoft.com/office/drawing/2014/main" id="{00000000-0008-0000-1100-00006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9635" name="Check Box 99" hidden="1">
              <a:extLst>
                <a:ext uri="{63B3BB69-23CF-44E3-9099-C40C66FF867C}">
                  <a14:compatExt spid="_x0000_s449635"/>
                </a:ext>
                <a:ext uri="{FF2B5EF4-FFF2-40B4-BE49-F238E27FC236}">
                  <a16:creationId xmlns:a16="http://schemas.microsoft.com/office/drawing/2014/main" id="{00000000-0008-0000-1100-000063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9636" name="Check Box 100" hidden="1">
              <a:extLst>
                <a:ext uri="{63B3BB69-23CF-44E3-9099-C40C66FF867C}">
                  <a14:compatExt spid="_x0000_s449636"/>
                </a:ext>
                <a:ext uri="{FF2B5EF4-FFF2-40B4-BE49-F238E27FC236}">
                  <a16:creationId xmlns:a16="http://schemas.microsoft.com/office/drawing/2014/main" id="{00000000-0008-0000-1100-000064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9637" name="Check Box 101" hidden="1">
              <a:extLst>
                <a:ext uri="{63B3BB69-23CF-44E3-9099-C40C66FF867C}">
                  <a14:compatExt spid="_x0000_s449637"/>
                </a:ext>
                <a:ext uri="{FF2B5EF4-FFF2-40B4-BE49-F238E27FC236}">
                  <a16:creationId xmlns:a16="http://schemas.microsoft.com/office/drawing/2014/main" id="{00000000-0008-0000-1100-000065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9638" name="Check Box 102" hidden="1">
              <a:extLst>
                <a:ext uri="{63B3BB69-23CF-44E3-9099-C40C66FF867C}">
                  <a14:compatExt spid="_x0000_s449638"/>
                </a:ext>
                <a:ext uri="{FF2B5EF4-FFF2-40B4-BE49-F238E27FC236}">
                  <a16:creationId xmlns:a16="http://schemas.microsoft.com/office/drawing/2014/main" id="{00000000-0008-0000-1100-000066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9639" name="Check Box 103" hidden="1">
              <a:extLst>
                <a:ext uri="{63B3BB69-23CF-44E3-9099-C40C66FF867C}">
                  <a14:compatExt spid="_x0000_s449639"/>
                </a:ext>
                <a:ext uri="{FF2B5EF4-FFF2-40B4-BE49-F238E27FC236}">
                  <a16:creationId xmlns:a16="http://schemas.microsoft.com/office/drawing/2014/main" id="{00000000-0008-0000-1100-000067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9640" name="Check Box 104" hidden="1">
              <a:extLst>
                <a:ext uri="{63B3BB69-23CF-44E3-9099-C40C66FF867C}">
                  <a14:compatExt spid="_x0000_s449640"/>
                </a:ext>
                <a:ext uri="{FF2B5EF4-FFF2-40B4-BE49-F238E27FC236}">
                  <a16:creationId xmlns:a16="http://schemas.microsoft.com/office/drawing/2014/main" id="{00000000-0008-0000-1100-000068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9641" name="Check Box 105" hidden="1">
              <a:extLst>
                <a:ext uri="{63B3BB69-23CF-44E3-9099-C40C66FF867C}">
                  <a14:compatExt spid="_x0000_s449641"/>
                </a:ext>
                <a:ext uri="{FF2B5EF4-FFF2-40B4-BE49-F238E27FC236}">
                  <a16:creationId xmlns:a16="http://schemas.microsoft.com/office/drawing/2014/main" id="{00000000-0008-0000-1100-000069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9642" name="Check Box 106" descr="Staff Registration" hidden="1">
              <a:extLst>
                <a:ext uri="{63B3BB69-23CF-44E3-9099-C40C66FF867C}">
                  <a14:compatExt spid="_x0000_s449642"/>
                </a:ext>
                <a:ext uri="{FF2B5EF4-FFF2-40B4-BE49-F238E27FC236}">
                  <a16:creationId xmlns:a16="http://schemas.microsoft.com/office/drawing/2014/main" id="{00000000-0008-0000-1100-00006AD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12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12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12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50561" name="Check Box 1" hidden="1">
              <a:extLst>
                <a:ext uri="{63B3BB69-23CF-44E3-9099-C40C66FF867C}">
                  <a14:compatExt spid="_x0000_s450561"/>
                </a:ext>
                <a:ext uri="{FF2B5EF4-FFF2-40B4-BE49-F238E27FC236}">
                  <a16:creationId xmlns:a16="http://schemas.microsoft.com/office/drawing/2014/main" id="{00000000-0008-0000-1200-000001E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50562" name="Check Box 2" hidden="1">
              <a:extLst>
                <a:ext uri="{63B3BB69-23CF-44E3-9099-C40C66FF867C}">
                  <a14:compatExt spid="_x0000_s450562"/>
                </a:ext>
                <a:ext uri="{FF2B5EF4-FFF2-40B4-BE49-F238E27FC236}">
                  <a16:creationId xmlns:a16="http://schemas.microsoft.com/office/drawing/2014/main" id="{00000000-0008-0000-1200-00000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50563" name="Check Box 3" hidden="1">
              <a:extLst>
                <a:ext uri="{63B3BB69-23CF-44E3-9099-C40C66FF867C}">
                  <a14:compatExt spid="_x0000_s450563"/>
                </a:ext>
                <a:ext uri="{FF2B5EF4-FFF2-40B4-BE49-F238E27FC236}">
                  <a16:creationId xmlns:a16="http://schemas.microsoft.com/office/drawing/2014/main" id="{00000000-0008-0000-1200-00000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50564" name="Check Box 4" hidden="1">
              <a:extLst>
                <a:ext uri="{63B3BB69-23CF-44E3-9099-C40C66FF867C}">
                  <a14:compatExt spid="_x0000_s450564"/>
                </a:ext>
                <a:ext uri="{FF2B5EF4-FFF2-40B4-BE49-F238E27FC236}">
                  <a16:creationId xmlns:a16="http://schemas.microsoft.com/office/drawing/2014/main" id="{00000000-0008-0000-1200-00000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50565" name="Check Box 5" hidden="1">
              <a:extLst>
                <a:ext uri="{63B3BB69-23CF-44E3-9099-C40C66FF867C}">
                  <a14:compatExt spid="_x0000_s450565"/>
                </a:ext>
                <a:ext uri="{FF2B5EF4-FFF2-40B4-BE49-F238E27FC236}">
                  <a16:creationId xmlns:a16="http://schemas.microsoft.com/office/drawing/2014/main" id="{00000000-0008-0000-1200-00000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50566" name="Check Box 6" hidden="1">
              <a:extLst>
                <a:ext uri="{63B3BB69-23CF-44E3-9099-C40C66FF867C}">
                  <a14:compatExt spid="_x0000_s450566"/>
                </a:ext>
                <a:ext uri="{FF2B5EF4-FFF2-40B4-BE49-F238E27FC236}">
                  <a16:creationId xmlns:a16="http://schemas.microsoft.com/office/drawing/2014/main" id="{00000000-0008-0000-1200-00000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50567" name="Check Box 7" hidden="1">
              <a:extLst>
                <a:ext uri="{63B3BB69-23CF-44E3-9099-C40C66FF867C}">
                  <a14:compatExt spid="_x0000_s450567"/>
                </a:ext>
                <a:ext uri="{FF2B5EF4-FFF2-40B4-BE49-F238E27FC236}">
                  <a16:creationId xmlns:a16="http://schemas.microsoft.com/office/drawing/2014/main" id="{00000000-0008-0000-1200-000007E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50568" name="Spinner 8" hidden="1">
              <a:extLst>
                <a:ext uri="{63B3BB69-23CF-44E3-9099-C40C66FF867C}">
                  <a14:compatExt spid="_x0000_s450568"/>
                </a:ext>
                <a:ext uri="{FF2B5EF4-FFF2-40B4-BE49-F238E27FC236}">
                  <a16:creationId xmlns:a16="http://schemas.microsoft.com/office/drawing/2014/main" id="{00000000-0008-0000-1200-000008E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50569" name="Check Box 9" hidden="1">
              <a:extLst>
                <a:ext uri="{63B3BB69-23CF-44E3-9099-C40C66FF867C}">
                  <a14:compatExt spid="_x0000_s450569"/>
                </a:ext>
                <a:ext uri="{FF2B5EF4-FFF2-40B4-BE49-F238E27FC236}">
                  <a16:creationId xmlns:a16="http://schemas.microsoft.com/office/drawing/2014/main" id="{00000000-0008-0000-1200-00000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50570" name="Check Box 10" hidden="1">
              <a:extLst>
                <a:ext uri="{63B3BB69-23CF-44E3-9099-C40C66FF867C}">
                  <a14:compatExt spid="_x0000_s450570"/>
                </a:ext>
                <a:ext uri="{FF2B5EF4-FFF2-40B4-BE49-F238E27FC236}">
                  <a16:creationId xmlns:a16="http://schemas.microsoft.com/office/drawing/2014/main" id="{00000000-0008-0000-1200-00000A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50571" name="Check Box 11" hidden="1">
              <a:extLst>
                <a:ext uri="{63B3BB69-23CF-44E3-9099-C40C66FF867C}">
                  <a14:compatExt spid="_x0000_s450571"/>
                </a:ext>
                <a:ext uri="{FF2B5EF4-FFF2-40B4-BE49-F238E27FC236}">
                  <a16:creationId xmlns:a16="http://schemas.microsoft.com/office/drawing/2014/main" id="{00000000-0008-0000-1200-00000B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50572" name="Check Box 12" hidden="1">
              <a:extLst>
                <a:ext uri="{63B3BB69-23CF-44E3-9099-C40C66FF867C}">
                  <a14:compatExt spid="_x0000_s450572"/>
                </a:ext>
                <a:ext uri="{FF2B5EF4-FFF2-40B4-BE49-F238E27FC236}">
                  <a16:creationId xmlns:a16="http://schemas.microsoft.com/office/drawing/2014/main" id="{00000000-0008-0000-1200-00000C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50573" name="Check Box 13" hidden="1">
              <a:extLst>
                <a:ext uri="{63B3BB69-23CF-44E3-9099-C40C66FF867C}">
                  <a14:compatExt spid="_x0000_s450573"/>
                </a:ext>
                <a:ext uri="{FF2B5EF4-FFF2-40B4-BE49-F238E27FC236}">
                  <a16:creationId xmlns:a16="http://schemas.microsoft.com/office/drawing/2014/main" id="{00000000-0008-0000-1200-00000D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50574" name="Check Box 14" hidden="1">
              <a:extLst>
                <a:ext uri="{63B3BB69-23CF-44E3-9099-C40C66FF867C}">
                  <a14:compatExt spid="_x0000_s450574"/>
                </a:ext>
                <a:ext uri="{FF2B5EF4-FFF2-40B4-BE49-F238E27FC236}">
                  <a16:creationId xmlns:a16="http://schemas.microsoft.com/office/drawing/2014/main" id="{00000000-0008-0000-1200-00000E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50575" name="Check Box 15" hidden="1">
              <a:extLst>
                <a:ext uri="{63B3BB69-23CF-44E3-9099-C40C66FF867C}">
                  <a14:compatExt spid="_x0000_s450575"/>
                </a:ext>
                <a:ext uri="{FF2B5EF4-FFF2-40B4-BE49-F238E27FC236}">
                  <a16:creationId xmlns:a16="http://schemas.microsoft.com/office/drawing/2014/main" id="{00000000-0008-0000-1200-00000F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50576" name="Check Box 16" hidden="1">
              <a:extLst>
                <a:ext uri="{63B3BB69-23CF-44E3-9099-C40C66FF867C}">
                  <a14:compatExt spid="_x0000_s450576"/>
                </a:ext>
                <a:ext uri="{FF2B5EF4-FFF2-40B4-BE49-F238E27FC236}">
                  <a16:creationId xmlns:a16="http://schemas.microsoft.com/office/drawing/2014/main" id="{00000000-0008-0000-1200-000010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50577" name="Check Box 17" hidden="1">
              <a:extLst>
                <a:ext uri="{63B3BB69-23CF-44E3-9099-C40C66FF867C}">
                  <a14:compatExt spid="_x0000_s450577"/>
                </a:ext>
                <a:ext uri="{FF2B5EF4-FFF2-40B4-BE49-F238E27FC236}">
                  <a16:creationId xmlns:a16="http://schemas.microsoft.com/office/drawing/2014/main" id="{00000000-0008-0000-1200-000011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50578" name="Check Box 18" hidden="1">
              <a:extLst>
                <a:ext uri="{63B3BB69-23CF-44E3-9099-C40C66FF867C}">
                  <a14:compatExt spid="_x0000_s450578"/>
                </a:ext>
                <a:ext uri="{FF2B5EF4-FFF2-40B4-BE49-F238E27FC236}">
                  <a16:creationId xmlns:a16="http://schemas.microsoft.com/office/drawing/2014/main" id="{00000000-0008-0000-1200-00001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50579" name="Check Box 19" hidden="1">
              <a:extLst>
                <a:ext uri="{63B3BB69-23CF-44E3-9099-C40C66FF867C}">
                  <a14:compatExt spid="_x0000_s450579"/>
                </a:ext>
                <a:ext uri="{FF2B5EF4-FFF2-40B4-BE49-F238E27FC236}">
                  <a16:creationId xmlns:a16="http://schemas.microsoft.com/office/drawing/2014/main" id="{00000000-0008-0000-1200-00001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50580" name="Check Box 20" hidden="1">
              <a:extLst>
                <a:ext uri="{63B3BB69-23CF-44E3-9099-C40C66FF867C}">
                  <a14:compatExt spid="_x0000_s450580"/>
                </a:ext>
                <a:ext uri="{FF2B5EF4-FFF2-40B4-BE49-F238E27FC236}">
                  <a16:creationId xmlns:a16="http://schemas.microsoft.com/office/drawing/2014/main" id="{00000000-0008-0000-1200-00001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50581" name="Check Box 21" hidden="1">
              <a:extLst>
                <a:ext uri="{63B3BB69-23CF-44E3-9099-C40C66FF867C}">
                  <a14:compatExt spid="_x0000_s450581"/>
                </a:ext>
                <a:ext uri="{FF2B5EF4-FFF2-40B4-BE49-F238E27FC236}">
                  <a16:creationId xmlns:a16="http://schemas.microsoft.com/office/drawing/2014/main" id="{00000000-0008-0000-1200-00001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50582" name="Check Box 22" hidden="1">
              <a:extLst>
                <a:ext uri="{63B3BB69-23CF-44E3-9099-C40C66FF867C}">
                  <a14:compatExt spid="_x0000_s450582"/>
                </a:ext>
                <a:ext uri="{FF2B5EF4-FFF2-40B4-BE49-F238E27FC236}">
                  <a16:creationId xmlns:a16="http://schemas.microsoft.com/office/drawing/2014/main" id="{00000000-0008-0000-1200-00001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50583" name="Check Box 23" hidden="1">
              <a:extLst>
                <a:ext uri="{63B3BB69-23CF-44E3-9099-C40C66FF867C}">
                  <a14:compatExt spid="_x0000_s450583"/>
                </a:ext>
                <a:ext uri="{FF2B5EF4-FFF2-40B4-BE49-F238E27FC236}">
                  <a16:creationId xmlns:a16="http://schemas.microsoft.com/office/drawing/2014/main" id="{00000000-0008-0000-1200-000017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50584" name="Check Box 24" hidden="1">
              <a:extLst>
                <a:ext uri="{63B3BB69-23CF-44E3-9099-C40C66FF867C}">
                  <a14:compatExt spid="_x0000_s450584"/>
                </a:ext>
                <a:ext uri="{FF2B5EF4-FFF2-40B4-BE49-F238E27FC236}">
                  <a16:creationId xmlns:a16="http://schemas.microsoft.com/office/drawing/2014/main" id="{00000000-0008-0000-1200-000018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50585" name="Check Box 25" hidden="1">
              <a:extLst>
                <a:ext uri="{63B3BB69-23CF-44E3-9099-C40C66FF867C}">
                  <a14:compatExt spid="_x0000_s450585"/>
                </a:ext>
                <a:ext uri="{FF2B5EF4-FFF2-40B4-BE49-F238E27FC236}">
                  <a16:creationId xmlns:a16="http://schemas.microsoft.com/office/drawing/2014/main" id="{00000000-0008-0000-1200-00001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50586" name="Check Box 26" hidden="1">
              <a:extLst>
                <a:ext uri="{63B3BB69-23CF-44E3-9099-C40C66FF867C}">
                  <a14:compatExt spid="_x0000_s450586"/>
                </a:ext>
                <a:ext uri="{FF2B5EF4-FFF2-40B4-BE49-F238E27FC236}">
                  <a16:creationId xmlns:a16="http://schemas.microsoft.com/office/drawing/2014/main" id="{00000000-0008-0000-1200-00001A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50587" name="Check Box 27" hidden="1">
              <a:extLst>
                <a:ext uri="{63B3BB69-23CF-44E3-9099-C40C66FF867C}">
                  <a14:compatExt spid="_x0000_s450587"/>
                </a:ext>
                <a:ext uri="{FF2B5EF4-FFF2-40B4-BE49-F238E27FC236}">
                  <a16:creationId xmlns:a16="http://schemas.microsoft.com/office/drawing/2014/main" id="{00000000-0008-0000-1200-00001B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50588" name="Check Box 28" hidden="1">
              <a:extLst>
                <a:ext uri="{63B3BB69-23CF-44E3-9099-C40C66FF867C}">
                  <a14:compatExt spid="_x0000_s450588"/>
                </a:ext>
                <a:ext uri="{FF2B5EF4-FFF2-40B4-BE49-F238E27FC236}">
                  <a16:creationId xmlns:a16="http://schemas.microsoft.com/office/drawing/2014/main" id="{00000000-0008-0000-1200-00001C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50589" name="Check Box 29" hidden="1">
              <a:extLst>
                <a:ext uri="{63B3BB69-23CF-44E3-9099-C40C66FF867C}">
                  <a14:compatExt spid="_x0000_s450589"/>
                </a:ext>
                <a:ext uri="{FF2B5EF4-FFF2-40B4-BE49-F238E27FC236}">
                  <a16:creationId xmlns:a16="http://schemas.microsoft.com/office/drawing/2014/main" id="{00000000-0008-0000-1200-00001D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50590" name="Check Box 30" hidden="1">
              <a:extLst>
                <a:ext uri="{63B3BB69-23CF-44E3-9099-C40C66FF867C}">
                  <a14:compatExt spid="_x0000_s450590"/>
                </a:ext>
                <a:ext uri="{FF2B5EF4-FFF2-40B4-BE49-F238E27FC236}">
                  <a16:creationId xmlns:a16="http://schemas.microsoft.com/office/drawing/2014/main" id="{00000000-0008-0000-1200-00001E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50591" name="Check Box 31" hidden="1">
              <a:extLst>
                <a:ext uri="{63B3BB69-23CF-44E3-9099-C40C66FF867C}">
                  <a14:compatExt spid="_x0000_s450591"/>
                </a:ext>
                <a:ext uri="{FF2B5EF4-FFF2-40B4-BE49-F238E27FC236}">
                  <a16:creationId xmlns:a16="http://schemas.microsoft.com/office/drawing/2014/main" id="{00000000-0008-0000-1200-00001F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50592" name="Check Box 32" hidden="1">
              <a:extLst>
                <a:ext uri="{63B3BB69-23CF-44E3-9099-C40C66FF867C}">
                  <a14:compatExt spid="_x0000_s450592"/>
                </a:ext>
                <a:ext uri="{FF2B5EF4-FFF2-40B4-BE49-F238E27FC236}">
                  <a16:creationId xmlns:a16="http://schemas.microsoft.com/office/drawing/2014/main" id="{00000000-0008-0000-1200-000020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50593" name="Check Box 33" hidden="1">
              <a:extLst>
                <a:ext uri="{63B3BB69-23CF-44E3-9099-C40C66FF867C}">
                  <a14:compatExt spid="_x0000_s450593"/>
                </a:ext>
                <a:ext uri="{FF2B5EF4-FFF2-40B4-BE49-F238E27FC236}">
                  <a16:creationId xmlns:a16="http://schemas.microsoft.com/office/drawing/2014/main" id="{00000000-0008-0000-1200-000021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50594" name="Check Box 34" hidden="1">
              <a:extLst>
                <a:ext uri="{63B3BB69-23CF-44E3-9099-C40C66FF867C}">
                  <a14:compatExt spid="_x0000_s450594"/>
                </a:ext>
                <a:ext uri="{FF2B5EF4-FFF2-40B4-BE49-F238E27FC236}">
                  <a16:creationId xmlns:a16="http://schemas.microsoft.com/office/drawing/2014/main" id="{00000000-0008-0000-1200-00002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50595" name="Check Box 35" hidden="1">
              <a:extLst>
                <a:ext uri="{63B3BB69-23CF-44E3-9099-C40C66FF867C}">
                  <a14:compatExt spid="_x0000_s450595"/>
                </a:ext>
                <a:ext uri="{FF2B5EF4-FFF2-40B4-BE49-F238E27FC236}">
                  <a16:creationId xmlns:a16="http://schemas.microsoft.com/office/drawing/2014/main" id="{00000000-0008-0000-1200-00002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50596" name="Check Box 36" hidden="1">
              <a:extLst>
                <a:ext uri="{63B3BB69-23CF-44E3-9099-C40C66FF867C}">
                  <a14:compatExt spid="_x0000_s450596"/>
                </a:ext>
                <a:ext uri="{FF2B5EF4-FFF2-40B4-BE49-F238E27FC236}">
                  <a16:creationId xmlns:a16="http://schemas.microsoft.com/office/drawing/2014/main" id="{00000000-0008-0000-1200-00002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50597" name="Check Box 37" hidden="1">
              <a:extLst>
                <a:ext uri="{63B3BB69-23CF-44E3-9099-C40C66FF867C}">
                  <a14:compatExt spid="_x0000_s450597"/>
                </a:ext>
                <a:ext uri="{FF2B5EF4-FFF2-40B4-BE49-F238E27FC236}">
                  <a16:creationId xmlns:a16="http://schemas.microsoft.com/office/drawing/2014/main" id="{00000000-0008-0000-1200-00002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50598" name="Check Box 38" hidden="1">
              <a:extLst>
                <a:ext uri="{63B3BB69-23CF-44E3-9099-C40C66FF867C}">
                  <a14:compatExt spid="_x0000_s450598"/>
                </a:ext>
                <a:ext uri="{FF2B5EF4-FFF2-40B4-BE49-F238E27FC236}">
                  <a16:creationId xmlns:a16="http://schemas.microsoft.com/office/drawing/2014/main" id="{00000000-0008-0000-1200-00002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50599" name="Check Box 39" hidden="1">
              <a:extLst>
                <a:ext uri="{63B3BB69-23CF-44E3-9099-C40C66FF867C}">
                  <a14:compatExt spid="_x0000_s450599"/>
                </a:ext>
                <a:ext uri="{FF2B5EF4-FFF2-40B4-BE49-F238E27FC236}">
                  <a16:creationId xmlns:a16="http://schemas.microsoft.com/office/drawing/2014/main" id="{00000000-0008-0000-1200-000027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50600" name="Check Box 40" hidden="1">
              <a:extLst>
                <a:ext uri="{63B3BB69-23CF-44E3-9099-C40C66FF867C}">
                  <a14:compatExt spid="_x0000_s450600"/>
                </a:ext>
                <a:ext uri="{FF2B5EF4-FFF2-40B4-BE49-F238E27FC236}">
                  <a16:creationId xmlns:a16="http://schemas.microsoft.com/office/drawing/2014/main" id="{00000000-0008-0000-1200-000028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50601" name="Check Box 41" hidden="1">
              <a:extLst>
                <a:ext uri="{63B3BB69-23CF-44E3-9099-C40C66FF867C}">
                  <a14:compatExt spid="_x0000_s450601"/>
                </a:ext>
                <a:ext uri="{FF2B5EF4-FFF2-40B4-BE49-F238E27FC236}">
                  <a16:creationId xmlns:a16="http://schemas.microsoft.com/office/drawing/2014/main" id="{00000000-0008-0000-1200-00002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50602" name="Check Box 42" hidden="1">
              <a:extLst>
                <a:ext uri="{63B3BB69-23CF-44E3-9099-C40C66FF867C}">
                  <a14:compatExt spid="_x0000_s450602"/>
                </a:ext>
                <a:ext uri="{FF2B5EF4-FFF2-40B4-BE49-F238E27FC236}">
                  <a16:creationId xmlns:a16="http://schemas.microsoft.com/office/drawing/2014/main" id="{00000000-0008-0000-1200-00002A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50603" name="Check Box 43" hidden="1">
              <a:extLst>
                <a:ext uri="{63B3BB69-23CF-44E3-9099-C40C66FF867C}">
                  <a14:compatExt spid="_x0000_s450603"/>
                </a:ext>
                <a:ext uri="{FF2B5EF4-FFF2-40B4-BE49-F238E27FC236}">
                  <a16:creationId xmlns:a16="http://schemas.microsoft.com/office/drawing/2014/main" id="{00000000-0008-0000-1200-00002B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50604" name="Check Box 44" hidden="1">
              <a:extLst>
                <a:ext uri="{63B3BB69-23CF-44E3-9099-C40C66FF867C}">
                  <a14:compatExt spid="_x0000_s450604"/>
                </a:ext>
                <a:ext uri="{FF2B5EF4-FFF2-40B4-BE49-F238E27FC236}">
                  <a16:creationId xmlns:a16="http://schemas.microsoft.com/office/drawing/2014/main" id="{00000000-0008-0000-1200-00002C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50605" name="Check Box 45" hidden="1">
              <a:extLst>
                <a:ext uri="{63B3BB69-23CF-44E3-9099-C40C66FF867C}">
                  <a14:compatExt spid="_x0000_s450605"/>
                </a:ext>
                <a:ext uri="{FF2B5EF4-FFF2-40B4-BE49-F238E27FC236}">
                  <a16:creationId xmlns:a16="http://schemas.microsoft.com/office/drawing/2014/main" id="{00000000-0008-0000-1200-00002D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50606" name="Check Box 46" hidden="1">
              <a:extLst>
                <a:ext uri="{63B3BB69-23CF-44E3-9099-C40C66FF867C}">
                  <a14:compatExt spid="_x0000_s450606"/>
                </a:ext>
                <a:ext uri="{FF2B5EF4-FFF2-40B4-BE49-F238E27FC236}">
                  <a16:creationId xmlns:a16="http://schemas.microsoft.com/office/drawing/2014/main" id="{00000000-0008-0000-1200-00002E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50607" name="Check Box 47" hidden="1">
              <a:extLst>
                <a:ext uri="{63B3BB69-23CF-44E3-9099-C40C66FF867C}">
                  <a14:compatExt spid="_x0000_s450607"/>
                </a:ext>
                <a:ext uri="{FF2B5EF4-FFF2-40B4-BE49-F238E27FC236}">
                  <a16:creationId xmlns:a16="http://schemas.microsoft.com/office/drawing/2014/main" id="{00000000-0008-0000-1200-00002F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50608" name="Check Box 48" hidden="1">
              <a:extLst>
                <a:ext uri="{63B3BB69-23CF-44E3-9099-C40C66FF867C}">
                  <a14:compatExt spid="_x0000_s450608"/>
                </a:ext>
                <a:ext uri="{FF2B5EF4-FFF2-40B4-BE49-F238E27FC236}">
                  <a16:creationId xmlns:a16="http://schemas.microsoft.com/office/drawing/2014/main" id="{00000000-0008-0000-1200-000030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50609" name="Check Box 49" hidden="1">
              <a:extLst>
                <a:ext uri="{63B3BB69-23CF-44E3-9099-C40C66FF867C}">
                  <a14:compatExt spid="_x0000_s450609"/>
                </a:ext>
                <a:ext uri="{FF2B5EF4-FFF2-40B4-BE49-F238E27FC236}">
                  <a16:creationId xmlns:a16="http://schemas.microsoft.com/office/drawing/2014/main" id="{00000000-0008-0000-1200-000031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50610" name="Check Box 50" hidden="1">
              <a:extLst>
                <a:ext uri="{63B3BB69-23CF-44E3-9099-C40C66FF867C}">
                  <a14:compatExt spid="_x0000_s450610"/>
                </a:ext>
                <a:ext uri="{FF2B5EF4-FFF2-40B4-BE49-F238E27FC236}">
                  <a16:creationId xmlns:a16="http://schemas.microsoft.com/office/drawing/2014/main" id="{00000000-0008-0000-1200-00003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50611" name="Check Box 51" hidden="1">
              <a:extLst>
                <a:ext uri="{63B3BB69-23CF-44E3-9099-C40C66FF867C}">
                  <a14:compatExt spid="_x0000_s450611"/>
                </a:ext>
                <a:ext uri="{FF2B5EF4-FFF2-40B4-BE49-F238E27FC236}">
                  <a16:creationId xmlns:a16="http://schemas.microsoft.com/office/drawing/2014/main" id="{00000000-0008-0000-1200-00003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50612" name="Check Box 52" hidden="1">
              <a:extLst>
                <a:ext uri="{63B3BB69-23CF-44E3-9099-C40C66FF867C}">
                  <a14:compatExt spid="_x0000_s450612"/>
                </a:ext>
                <a:ext uri="{FF2B5EF4-FFF2-40B4-BE49-F238E27FC236}">
                  <a16:creationId xmlns:a16="http://schemas.microsoft.com/office/drawing/2014/main" id="{00000000-0008-0000-1200-00003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50613" name="Check Box 53" hidden="1">
              <a:extLst>
                <a:ext uri="{63B3BB69-23CF-44E3-9099-C40C66FF867C}">
                  <a14:compatExt spid="_x0000_s450613"/>
                </a:ext>
                <a:ext uri="{FF2B5EF4-FFF2-40B4-BE49-F238E27FC236}">
                  <a16:creationId xmlns:a16="http://schemas.microsoft.com/office/drawing/2014/main" id="{00000000-0008-0000-1200-00003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50614" name="Check Box 54" hidden="1">
              <a:extLst>
                <a:ext uri="{63B3BB69-23CF-44E3-9099-C40C66FF867C}">
                  <a14:compatExt spid="_x0000_s450614"/>
                </a:ext>
                <a:ext uri="{FF2B5EF4-FFF2-40B4-BE49-F238E27FC236}">
                  <a16:creationId xmlns:a16="http://schemas.microsoft.com/office/drawing/2014/main" id="{00000000-0008-0000-1200-00003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50615" name="Check Box 55" hidden="1">
              <a:extLst>
                <a:ext uri="{63B3BB69-23CF-44E3-9099-C40C66FF867C}">
                  <a14:compatExt spid="_x0000_s450615"/>
                </a:ext>
                <a:ext uri="{FF2B5EF4-FFF2-40B4-BE49-F238E27FC236}">
                  <a16:creationId xmlns:a16="http://schemas.microsoft.com/office/drawing/2014/main" id="{00000000-0008-0000-1200-000037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50616" name="Check Box 56" hidden="1">
              <a:extLst>
                <a:ext uri="{63B3BB69-23CF-44E3-9099-C40C66FF867C}">
                  <a14:compatExt spid="_x0000_s450616"/>
                </a:ext>
                <a:ext uri="{FF2B5EF4-FFF2-40B4-BE49-F238E27FC236}">
                  <a16:creationId xmlns:a16="http://schemas.microsoft.com/office/drawing/2014/main" id="{00000000-0008-0000-1200-000038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50617" name="Check Box 57" hidden="1">
              <a:extLst>
                <a:ext uri="{63B3BB69-23CF-44E3-9099-C40C66FF867C}">
                  <a14:compatExt spid="_x0000_s450617"/>
                </a:ext>
                <a:ext uri="{FF2B5EF4-FFF2-40B4-BE49-F238E27FC236}">
                  <a16:creationId xmlns:a16="http://schemas.microsoft.com/office/drawing/2014/main" id="{00000000-0008-0000-1200-00003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50618" name="Check Box 58" hidden="1">
              <a:extLst>
                <a:ext uri="{63B3BB69-23CF-44E3-9099-C40C66FF867C}">
                  <a14:compatExt spid="_x0000_s450618"/>
                </a:ext>
                <a:ext uri="{FF2B5EF4-FFF2-40B4-BE49-F238E27FC236}">
                  <a16:creationId xmlns:a16="http://schemas.microsoft.com/office/drawing/2014/main" id="{00000000-0008-0000-1200-00003A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50619" name="Check Box 59" hidden="1">
              <a:extLst>
                <a:ext uri="{63B3BB69-23CF-44E3-9099-C40C66FF867C}">
                  <a14:compatExt spid="_x0000_s450619"/>
                </a:ext>
                <a:ext uri="{FF2B5EF4-FFF2-40B4-BE49-F238E27FC236}">
                  <a16:creationId xmlns:a16="http://schemas.microsoft.com/office/drawing/2014/main" id="{00000000-0008-0000-1200-00003BE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50620" name="Spinner 60" hidden="1">
              <a:extLst>
                <a:ext uri="{63B3BB69-23CF-44E3-9099-C40C66FF867C}">
                  <a14:compatExt spid="_x0000_s450620"/>
                </a:ext>
                <a:ext uri="{FF2B5EF4-FFF2-40B4-BE49-F238E27FC236}">
                  <a16:creationId xmlns:a16="http://schemas.microsoft.com/office/drawing/2014/main" id="{00000000-0008-0000-1200-00003CE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50621" name="Check Box 61" hidden="1">
              <a:extLst>
                <a:ext uri="{63B3BB69-23CF-44E3-9099-C40C66FF867C}">
                  <a14:compatExt spid="_x0000_s450621"/>
                </a:ext>
                <a:ext uri="{FF2B5EF4-FFF2-40B4-BE49-F238E27FC236}">
                  <a16:creationId xmlns:a16="http://schemas.microsoft.com/office/drawing/2014/main" id="{00000000-0008-0000-1200-00003D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50622" name="Check Box 62" hidden="1">
              <a:extLst>
                <a:ext uri="{63B3BB69-23CF-44E3-9099-C40C66FF867C}">
                  <a14:compatExt spid="_x0000_s450622"/>
                </a:ext>
                <a:ext uri="{FF2B5EF4-FFF2-40B4-BE49-F238E27FC236}">
                  <a16:creationId xmlns:a16="http://schemas.microsoft.com/office/drawing/2014/main" id="{00000000-0008-0000-1200-00003E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50623" name="Check Box 63" hidden="1">
              <a:extLst>
                <a:ext uri="{63B3BB69-23CF-44E3-9099-C40C66FF867C}">
                  <a14:compatExt spid="_x0000_s450623"/>
                </a:ext>
                <a:ext uri="{FF2B5EF4-FFF2-40B4-BE49-F238E27FC236}">
                  <a16:creationId xmlns:a16="http://schemas.microsoft.com/office/drawing/2014/main" id="{00000000-0008-0000-1200-00003F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50624" name="Check Box 64" hidden="1">
              <a:extLst>
                <a:ext uri="{63B3BB69-23CF-44E3-9099-C40C66FF867C}">
                  <a14:compatExt spid="_x0000_s450624"/>
                </a:ext>
                <a:ext uri="{FF2B5EF4-FFF2-40B4-BE49-F238E27FC236}">
                  <a16:creationId xmlns:a16="http://schemas.microsoft.com/office/drawing/2014/main" id="{00000000-0008-0000-1200-000040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50625" name="Check Box 65" hidden="1">
              <a:extLst>
                <a:ext uri="{63B3BB69-23CF-44E3-9099-C40C66FF867C}">
                  <a14:compatExt spid="_x0000_s450625"/>
                </a:ext>
                <a:ext uri="{FF2B5EF4-FFF2-40B4-BE49-F238E27FC236}">
                  <a16:creationId xmlns:a16="http://schemas.microsoft.com/office/drawing/2014/main" id="{00000000-0008-0000-1200-000041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50626" name="Check Box 66" hidden="1">
              <a:extLst>
                <a:ext uri="{63B3BB69-23CF-44E3-9099-C40C66FF867C}">
                  <a14:compatExt spid="_x0000_s450626"/>
                </a:ext>
                <a:ext uri="{FF2B5EF4-FFF2-40B4-BE49-F238E27FC236}">
                  <a16:creationId xmlns:a16="http://schemas.microsoft.com/office/drawing/2014/main" id="{00000000-0008-0000-1200-00004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50627" name="Check Box 67" hidden="1">
              <a:extLst>
                <a:ext uri="{63B3BB69-23CF-44E3-9099-C40C66FF867C}">
                  <a14:compatExt spid="_x0000_s450627"/>
                </a:ext>
                <a:ext uri="{FF2B5EF4-FFF2-40B4-BE49-F238E27FC236}">
                  <a16:creationId xmlns:a16="http://schemas.microsoft.com/office/drawing/2014/main" id="{00000000-0008-0000-1200-00004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50628" name="Check Box 68" hidden="1">
              <a:extLst>
                <a:ext uri="{63B3BB69-23CF-44E3-9099-C40C66FF867C}">
                  <a14:compatExt spid="_x0000_s450628"/>
                </a:ext>
                <a:ext uri="{FF2B5EF4-FFF2-40B4-BE49-F238E27FC236}">
                  <a16:creationId xmlns:a16="http://schemas.microsoft.com/office/drawing/2014/main" id="{00000000-0008-0000-1200-00004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50629" name="Check Box 69" hidden="1">
              <a:extLst>
                <a:ext uri="{63B3BB69-23CF-44E3-9099-C40C66FF867C}">
                  <a14:compatExt spid="_x0000_s450629"/>
                </a:ext>
                <a:ext uri="{FF2B5EF4-FFF2-40B4-BE49-F238E27FC236}">
                  <a16:creationId xmlns:a16="http://schemas.microsoft.com/office/drawing/2014/main" id="{00000000-0008-0000-1200-00004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50630" name="Check Box 70" hidden="1">
              <a:extLst>
                <a:ext uri="{63B3BB69-23CF-44E3-9099-C40C66FF867C}">
                  <a14:compatExt spid="_x0000_s450630"/>
                </a:ext>
                <a:ext uri="{FF2B5EF4-FFF2-40B4-BE49-F238E27FC236}">
                  <a16:creationId xmlns:a16="http://schemas.microsoft.com/office/drawing/2014/main" id="{00000000-0008-0000-1200-00004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50631" name="Check Box 71" hidden="1">
              <a:extLst>
                <a:ext uri="{63B3BB69-23CF-44E3-9099-C40C66FF867C}">
                  <a14:compatExt spid="_x0000_s450631"/>
                </a:ext>
                <a:ext uri="{FF2B5EF4-FFF2-40B4-BE49-F238E27FC236}">
                  <a16:creationId xmlns:a16="http://schemas.microsoft.com/office/drawing/2014/main" id="{00000000-0008-0000-1200-000047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50632" name="Check Box 72" hidden="1">
              <a:extLst>
                <a:ext uri="{63B3BB69-23CF-44E3-9099-C40C66FF867C}">
                  <a14:compatExt spid="_x0000_s450632"/>
                </a:ext>
                <a:ext uri="{FF2B5EF4-FFF2-40B4-BE49-F238E27FC236}">
                  <a16:creationId xmlns:a16="http://schemas.microsoft.com/office/drawing/2014/main" id="{00000000-0008-0000-1200-000048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50633" name="Check Box 73" hidden="1">
              <a:extLst>
                <a:ext uri="{63B3BB69-23CF-44E3-9099-C40C66FF867C}">
                  <a14:compatExt spid="_x0000_s450633"/>
                </a:ext>
                <a:ext uri="{FF2B5EF4-FFF2-40B4-BE49-F238E27FC236}">
                  <a16:creationId xmlns:a16="http://schemas.microsoft.com/office/drawing/2014/main" id="{00000000-0008-0000-1200-00004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50634" name="Check Box 74" hidden="1">
              <a:extLst>
                <a:ext uri="{63B3BB69-23CF-44E3-9099-C40C66FF867C}">
                  <a14:compatExt spid="_x0000_s450634"/>
                </a:ext>
                <a:ext uri="{FF2B5EF4-FFF2-40B4-BE49-F238E27FC236}">
                  <a16:creationId xmlns:a16="http://schemas.microsoft.com/office/drawing/2014/main" id="{00000000-0008-0000-1200-00004A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50635" name="Check Box 75" hidden="1">
              <a:extLst>
                <a:ext uri="{63B3BB69-23CF-44E3-9099-C40C66FF867C}">
                  <a14:compatExt spid="_x0000_s450635"/>
                </a:ext>
                <a:ext uri="{FF2B5EF4-FFF2-40B4-BE49-F238E27FC236}">
                  <a16:creationId xmlns:a16="http://schemas.microsoft.com/office/drawing/2014/main" id="{00000000-0008-0000-1200-00004B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50636" name="Check Box 76" hidden="1">
              <a:extLst>
                <a:ext uri="{63B3BB69-23CF-44E3-9099-C40C66FF867C}">
                  <a14:compatExt spid="_x0000_s450636"/>
                </a:ext>
                <a:ext uri="{FF2B5EF4-FFF2-40B4-BE49-F238E27FC236}">
                  <a16:creationId xmlns:a16="http://schemas.microsoft.com/office/drawing/2014/main" id="{00000000-0008-0000-1200-00004C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50637" name="Check Box 77" hidden="1">
              <a:extLst>
                <a:ext uri="{63B3BB69-23CF-44E3-9099-C40C66FF867C}">
                  <a14:compatExt spid="_x0000_s450637"/>
                </a:ext>
                <a:ext uri="{FF2B5EF4-FFF2-40B4-BE49-F238E27FC236}">
                  <a16:creationId xmlns:a16="http://schemas.microsoft.com/office/drawing/2014/main" id="{00000000-0008-0000-1200-00004D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50638" name="Check Box 78" hidden="1">
              <a:extLst>
                <a:ext uri="{63B3BB69-23CF-44E3-9099-C40C66FF867C}">
                  <a14:compatExt spid="_x0000_s450638"/>
                </a:ext>
                <a:ext uri="{FF2B5EF4-FFF2-40B4-BE49-F238E27FC236}">
                  <a16:creationId xmlns:a16="http://schemas.microsoft.com/office/drawing/2014/main" id="{00000000-0008-0000-1200-00004E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50639" name="Check Box 79" hidden="1">
              <a:extLst>
                <a:ext uri="{63B3BB69-23CF-44E3-9099-C40C66FF867C}">
                  <a14:compatExt spid="_x0000_s450639"/>
                </a:ext>
                <a:ext uri="{FF2B5EF4-FFF2-40B4-BE49-F238E27FC236}">
                  <a16:creationId xmlns:a16="http://schemas.microsoft.com/office/drawing/2014/main" id="{00000000-0008-0000-1200-00004F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50640" name="Check Box 80" hidden="1">
              <a:extLst>
                <a:ext uri="{63B3BB69-23CF-44E3-9099-C40C66FF867C}">
                  <a14:compatExt spid="_x0000_s450640"/>
                </a:ext>
                <a:ext uri="{FF2B5EF4-FFF2-40B4-BE49-F238E27FC236}">
                  <a16:creationId xmlns:a16="http://schemas.microsoft.com/office/drawing/2014/main" id="{00000000-0008-0000-1200-000050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50641" name="Check Box 81" hidden="1">
              <a:extLst>
                <a:ext uri="{63B3BB69-23CF-44E3-9099-C40C66FF867C}">
                  <a14:compatExt spid="_x0000_s450641"/>
                </a:ext>
                <a:ext uri="{FF2B5EF4-FFF2-40B4-BE49-F238E27FC236}">
                  <a16:creationId xmlns:a16="http://schemas.microsoft.com/office/drawing/2014/main" id="{00000000-0008-0000-1200-000051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50642" name="Check Box 82" hidden="1">
              <a:extLst>
                <a:ext uri="{63B3BB69-23CF-44E3-9099-C40C66FF867C}">
                  <a14:compatExt spid="_x0000_s450642"/>
                </a:ext>
                <a:ext uri="{FF2B5EF4-FFF2-40B4-BE49-F238E27FC236}">
                  <a16:creationId xmlns:a16="http://schemas.microsoft.com/office/drawing/2014/main" id="{00000000-0008-0000-1200-00005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50643" name="Check Box 83" hidden="1">
              <a:extLst>
                <a:ext uri="{63B3BB69-23CF-44E3-9099-C40C66FF867C}">
                  <a14:compatExt spid="_x0000_s450643"/>
                </a:ext>
                <a:ext uri="{FF2B5EF4-FFF2-40B4-BE49-F238E27FC236}">
                  <a16:creationId xmlns:a16="http://schemas.microsoft.com/office/drawing/2014/main" id="{00000000-0008-0000-1200-00005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50644" name="Check Box 84" hidden="1">
              <a:extLst>
                <a:ext uri="{63B3BB69-23CF-44E3-9099-C40C66FF867C}">
                  <a14:compatExt spid="_x0000_s450644"/>
                </a:ext>
                <a:ext uri="{FF2B5EF4-FFF2-40B4-BE49-F238E27FC236}">
                  <a16:creationId xmlns:a16="http://schemas.microsoft.com/office/drawing/2014/main" id="{00000000-0008-0000-1200-00005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50645" name="Check Box 85" hidden="1">
              <a:extLst>
                <a:ext uri="{63B3BB69-23CF-44E3-9099-C40C66FF867C}">
                  <a14:compatExt spid="_x0000_s450645"/>
                </a:ext>
                <a:ext uri="{FF2B5EF4-FFF2-40B4-BE49-F238E27FC236}">
                  <a16:creationId xmlns:a16="http://schemas.microsoft.com/office/drawing/2014/main" id="{00000000-0008-0000-1200-00005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50646" name="Check Box 86" hidden="1">
              <a:extLst>
                <a:ext uri="{63B3BB69-23CF-44E3-9099-C40C66FF867C}">
                  <a14:compatExt spid="_x0000_s450646"/>
                </a:ext>
                <a:ext uri="{FF2B5EF4-FFF2-40B4-BE49-F238E27FC236}">
                  <a16:creationId xmlns:a16="http://schemas.microsoft.com/office/drawing/2014/main" id="{00000000-0008-0000-1200-00005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50647" name="Check Box 87" hidden="1">
              <a:extLst>
                <a:ext uri="{63B3BB69-23CF-44E3-9099-C40C66FF867C}">
                  <a14:compatExt spid="_x0000_s450647"/>
                </a:ext>
                <a:ext uri="{FF2B5EF4-FFF2-40B4-BE49-F238E27FC236}">
                  <a16:creationId xmlns:a16="http://schemas.microsoft.com/office/drawing/2014/main" id="{00000000-0008-0000-1200-000057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50648" name="Check Box 88" hidden="1">
              <a:extLst>
                <a:ext uri="{63B3BB69-23CF-44E3-9099-C40C66FF867C}">
                  <a14:compatExt spid="_x0000_s450648"/>
                </a:ext>
                <a:ext uri="{FF2B5EF4-FFF2-40B4-BE49-F238E27FC236}">
                  <a16:creationId xmlns:a16="http://schemas.microsoft.com/office/drawing/2014/main" id="{00000000-0008-0000-1200-000058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50649" name="Check Box 89" hidden="1">
              <a:extLst>
                <a:ext uri="{63B3BB69-23CF-44E3-9099-C40C66FF867C}">
                  <a14:compatExt spid="_x0000_s450649"/>
                </a:ext>
                <a:ext uri="{FF2B5EF4-FFF2-40B4-BE49-F238E27FC236}">
                  <a16:creationId xmlns:a16="http://schemas.microsoft.com/office/drawing/2014/main" id="{00000000-0008-0000-1200-00005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50650" name="Check Box 90" hidden="1">
              <a:extLst>
                <a:ext uri="{63B3BB69-23CF-44E3-9099-C40C66FF867C}">
                  <a14:compatExt spid="_x0000_s450650"/>
                </a:ext>
                <a:ext uri="{FF2B5EF4-FFF2-40B4-BE49-F238E27FC236}">
                  <a16:creationId xmlns:a16="http://schemas.microsoft.com/office/drawing/2014/main" id="{00000000-0008-0000-1200-00005A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50651" name="Check Box 91" hidden="1">
              <a:extLst>
                <a:ext uri="{63B3BB69-23CF-44E3-9099-C40C66FF867C}">
                  <a14:compatExt spid="_x0000_s450651"/>
                </a:ext>
                <a:ext uri="{FF2B5EF4-FFF2-40B4-BE49-F238E27FC236}">
                  <a16:creationId xmlns:a16="http://schemas.microsoft.com/office/drawing/2014/main" id="{00000000-0008-0000-1200-00005B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50652" name="Check Box 92" hidden="1">
              <a:extLst>
                <a:ext uri="{63B3BB69-23CF-44E3-9099-C40C66FF867C}">
                  <a14:compatExt spid="_x0000_s450652"/>
                </a:ext>
                <a:ext uri="{FF2B5EF4-FFF2-40B4-BE49-F238E27FC236}">
                  <a16:creationId xmlns:a16="http://schemas.microsoft.com/office/drawing/2014/main" id="{00000000-0008-0000-1200-00005C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50653" name="Check Box 93" hidden="1">
              <a:extLst>
                <a:ext uri="{63B3BB69-23CF-44E3-9099-C40C66FF867C}">
                  <a14:compatExt spid="_x0000_s450653"/>
                </a:ext>
                <a:ext uri="{FF2B5EF4-FFF2-40B4-BE49-F238E27FC236}">
                  <a16:creationId xmlns:a16="http://schemas.microsoft.com/office/drawing/2014/main" id="{00000000-0008-0000-1200-00005D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50654" name="Check Box 94" hidden="1">
              <a:extLst>
                <a:ext uri="{63B3BB69-23CF-44E3-9099-C40C66FF867C}">
                  <a14:compatExt spid="_x0000_s450654"/>
                </a:ext>
                <a:ext uri="{FF2B5EF4-FFF2-40B4-BE49-F238E27FC236}">
                  <a16:creationId xmlns:a16="http://schemas.microsoft.com/office/drawing/2014/main" id="{00000000-0008-0000-1200-00005E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50655" name="Check Box 95" hidden="1">
              <a:extLst>
                <a:ext uri="{63B3BB69-23CF-44E3-9099-C40C66FF867C}">
                  <a14:compatExt spid="_x0000_s450655"/>
                </a:ext>
                <a:ext uri="{FF2B5EF4-FFF2-40B4-BE49-F238E27FC236}">
                  <a16:creationId xmlns:a16="http://schemas.microsoft.com/office/drawing/2014/main" id="{00000000-0008-0000-1200-00005F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50656" name="Check Box 96" hidden="1">
              <a:extLst>
                <a:ext uri="{63B3BB69-23CF-44E3-9099-C40C66FF867C}">
                  <a14:compatExt spid="_x0000_s450656"/>
                </a:ext>
                <a:ext uri="{FF2B5EF4-FFF2-40B4-BE49-F238E27FC236}">
                  <a16:creationId xmlns:a16="http://schemas.microsoft.com/office/drawing/2014/main" id="{00000000-0008-0000-1200-000060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50657" name="Check Box 97" hidden="1">
              <a:extLst>
                <a:ext uri="{63B3BB69-23CF-44E3-9099-C40C66FF867C}">
                  <a14:compatExt spid="_x0000_s450657"/>
                </a:ext>
                <a:ext uri="{FF2B5EF4-FFF2-40B4-BE49-F238E27FC236}">
                  <a16:creationId xmlns:a16="http://schemas.microsoft.com/office/drawing/2014/main" id="{00000000-0008-0000-1200-000061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50658" name="Check Box 98" hidden="1">
              <a:extLst>
                <a:ext uri="{63B3BB69-23CF-44E3-9099-C40C66FF867C}">
                  <a14:compatExt spid="_x0000_s450658"/>
                </a:ext>
                <a:ext uri="{FF2B5EF4-FFF2-40B4-BE49-F238E27FC236}">
                  <a16:creationId xmlns:a16="http://schemas.microsoft.com/office/drawing/2014/main" id="{00000000-0008-0000-1200-000062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50659" name="Check Box 99" hidden="1">
              <a:extLst>
                <a:ext uri="{63B3BB69-23CF-44E3-9099-C40C66FF867C}">
                  <a14:compatExt spid="_x0000_s450659"/>
                </a:ext>
                <a:ext uri="{FF2B5EF4-FFF2-40B4-BE49-F238E27FC236}">
                  <a16:creationId xmlns:a16="http://schemas.microsoft.com/office/drawing/2014/main" id="{00000000-0008-0000-1200-000063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50660" name="Check Box 100" hidden="1">
              <a:extLst>
                <a:ext uri="{63B3BB69-23CF-44E3-9099-C40C66FF867C}">
                  <a14:compatExt spid="_x0000_s450660"/>
                </a:ext>
                <a:ext uri="{FF2B5EF4-FFF2-40B4-BE49-F238E27FC236}">
                  <a16:creationId xmlns:a16="http://schemas.microsoft.com/office/drawing/2014/main" id="{00000000-0008-0000-1200-000064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50661" name="Check Box 101" hidden="1">
              <a:extLst>
                <a:ext uri="{63B3BB69-23CF-44E3-9099-C40C66FF867C}">
                  <a14:compatExt spid="_x0000_s450661"/>
                </a:ext>
                <a:ext uri="{FF2B5EF4-FFF2-40B4-BE49-F238E27FC236}">
                  <a16:creationId xmlns:a16="http://schemas.microsoft.com/office/drawing/2014/main" id="{00000000-0008-0000-1200-000065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50662" name="Check Box 102" hidden="1">
              <a:extLst>
                <a:ext uri="{63B3BB69-23CF-44E3-9099-C40C66FF867C}">
                  <a14:compatExt spid="_x0000_s450662"/>
                </a:ext>
                <a:ext uri="{FF2B5EF4-FFF2-40B4-BE49-F238E27FC236}">
                  <a16:creationId xmlns:a16="http://schemas.microsoft.com/office/drawing/2014/main" id="{00000000-0008-0000-1200-000066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50663" name="Check Box 103" hidden="1">
              <a:extLst>
                <a:ext uri="{63B3BB69-23CF-44E3-9099-C40C66FF867C}">
                  <a14:compatExt spid="_x0000_s450663"/>
                </a:ext>
                <a:ext uri="{FF2B5EF4-FFF2-40B4-BE49-F238E27FC236}">
                  <a16:creationId xmlns:a16="http://schemas.microsoft.com/office/drawing/2014/main" id="{00000000-0008-0000-1200-000067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50664" name="Check Box 104" hidden="1">
              <a:extLst>
                <a:ext uri="{63B3BB69-23CF-44E3-9099-C40C66FF867C}">
                  <a14:compatExt spid="_x0000_s450664"/>
                </a:ext>
                <a:ext uri="{FF2B5EF4-FFF2-40B4-BE49-F238E27FC236}">
                  <a16:creationId xmlns:a16="http://schemas.microsoft.com/office/drawing/2014/main" id="{00000000-0008-0000-1200-000068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50665" name="Check Box 105" hidden="1">
              <a:extLst>
                <a:ext uri="{63B3BB69-23CF-44E3-9099-C40C66FF867C}">
                  <a14:compatExt spid="_x0000_s450665"/>
                </a:ext>
                <a:ext uri="{FF2B5EF4-FFF2-40B4-BE49-F238E27FC236}">
                  <a16:creationId xmlns:a16="http://schemas.microsoft.com/office/drawing/2014/main" id="{00000000-0008-0000-1200-000069E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50666" name="Check Box 106" descr="Staff Registration" hidden="1">
              <a:extLst>
                <a:ext uri="{63B3BB69-23CF-44E3-9099-C40C66FF867C}">
                  <a14:compatExt spid="_x0000_s450666"/>
                </a:ext>
                <a:ext uri="{FF2B5EF4-FFF2-40B4-BE49-F238E27FC236}">
                  <a16:creationId xmlns:a16="http://schemas.microsoft.com/office/drawing/2014/main" id="{00000000-0008-0000-1200-00006AE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13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13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13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51585" name="Check Box 1" hidden="1">
              <a:extLst>
                <a:ext uri="{63B3BB69-23CF-44E3-9099-C40C66FF867C}">
                  <a14:compatExt spid="_x0000_s451585"/>
                </a:ext>
                <a:ext uri="{FF2B5EF4-FFF2-40B4-BE49-F238E27FC236}">
                  <a16:creationId xmlns:a16="http://schemas.microsoft.com/office/drawing/2014/main" id="{00000000-0008-0000-1300-000001E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51586" name="Check Box 2" hidden="1">
              <a:extLst>
                <a:ext uri="{63B3BB69-23CF-44E3-9099-C40C66FF867C}">
                  <a14:compatExt spid="_x0000_s451586"/>
                </a:ext>
                <a:ext uri="{FF2B5EF4-FFF2-40B4-BE49-F238E27FC236}">
                  <a16:creationId xmlns:a16="http://schemas.microsoft.com/office/drawing/2014/main" id="{00000000-0008-0000-1300-00000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51587" name="Check Box 3" hidden="1">
              <a:extLst>
                <a:ext uri="{63B3BB69-23CF-44E3-9099-C40C66FF867C}">
                  <a14:compatExt spid="_x0000_s451587"/>
                </a:ext>
                <a:ext uri="{FF2B5EF4-FFF2-40B4-BE49-F238E27FC236}">
                  <a16:creationId xmlns:a16="http://schemas.microsoft.com/office/drawing/2014/main" id="{00000000-0008-0000-1300-00000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51588" name="Check Box 4" hidden="1">
              <a:extLst>
                <a:ext uri="{63B3BB69-23CF-44E3-9099-C40C66FF867C}">
                  <a14:compatExt spid="_x0000_s451588"/>
                </a:ext>
                <a:ext uri="{FF2B5EF4-FFF2-40B4-BE49-F238E27FC236}">
                  <a16:creationId xmlns:a16="http://schemas.microsoft.com/office/drawing/2014/main" id="{00000000-0008-0000-1300-00000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51589" name="Check Box 5" hidden="1">
              <a:extLst>
                <a:ext uri="{63B3BB69-23CF-44E3-9099-C40C66FF867C}">
                  <a14:compatExt spid="_x0000_s451589"/>
                </a:ext>
                <a:ext uri="{FF2B5EF4-FFF2-40B4-BE49-F238E27FC236}">
                  <a16:creationId xmlns:a16="http://schemas.microsoft.com/office/drawing/2014/main" id="{00000000-0008-0000-1300-00000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51590" name="Check Box 6" hidden="1">
              <a:extLst>
                <a:ext uri="{63B3BB69-23CF-44E3-9099-C40C66FF867C}">
                  <a14:compatExt spid="_x0000_s451590"/>
                </a:ext>
                <a:ext uri="{FF2B5EF4-FFF2-40B4-BE49-F238E27FC236}">
                  <a16:creationId xmlns:a16="http://schemas.microsoft.com/office/drawing/2014/main" id="{00000000-0008-0000-1300-00000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51591" name="Check Box 7" hidden="1">
              <a:extLst>
                <a:ext uri="{63B3BB69-23CF-44E3-9099-C40C66FF867C}">
                  <a14:compatExt spid="_x0000_s451591"/>
                </a:ext>
                <a:ext uri="{FF2B5EF4-FFF2-40B4-BE49-F238E27FC236}">
                  <a16:creationId xmlns:a16="http://schemas.microsoft.com/office/drawing/2014/main" id="{00000000-0008-0000-1300-000007E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51592" name="Spinner 8" hidden="1">
              <a:extLst>
                <a:ext uri="{63B3BB69-23CF-44E3-9099-C40C66FF867C}">
                  <a14:compatExt spid="_x0000_s451592"/>
                </a:ext>
                <a:ext uri="{FF2B5EF4-FFF2-40B4-BE49-F238E27FC236}">
                  <a16:creationId xmlns:a16="http://schemas.microsoft.com/office/drawing/2014/main" id="{00000000-0008-0000-1300-000008E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51593" name="Check Box 9" hidden="1">
              <a:extLst>
                <a:ext uri="{63B3BB69-23CF-44E3-9099-C40C66FF867C}">
                  <a14:compatExt spid="_x0000_s451593"/>
                </a:ext>
                <a:ext uri="{FF2B5EF4-FFF2-40B4-BE49-F238E27FC236}">
                  <a16:creationId xmlns:a16="http://schemas.microsoft.com/office/drawing/2014/main" id="{00000000-0008-0000-1300-00000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51594" name="Check Box 10" hidden="1">
              <a:extLst>
                <a:ext uri="{63B3BB69-23CF-44E3-9099-C40C66FF867C}">
                  <a14:compatExt spid="_x0000_s451594"/>
                </a:ext>
                <a:ext uri="{FF2B5EF4-FFF2-40B4-BE49-F238E27FC236}">
                  <a16:creationId xmlns:a16="http://schemas.microsoft.com/office/drawing/2014/main" id="{00000000-0008-0000-1300-00000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51595" name="Check Box 11" hidden="1">
              <a:extLst>
                <a:ext uri="{63B3BB69-23CF-44E3-9099-C40C66FF867C}">
                  <a14:compatExt spid="_x0000_s451595"/>
                </a:ext>
                <a:ext uri="{FF2B5EF4-FFF2-40B4-BE49-F238E27FC236}">
                  <a16:creationId xmlns:a16="http://schemas.microsoft.com/office/drawing/2014/main" id="{00000000-0008-0000-1300-00000B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51596" name="Check Box 12" hidden="1">
              <a:extLst>
                <a:ext uri="{63B3BB69-23CF-44E3-9099-C40C66FF867C}">
                  <a14:compatExt spid="_x0000_s451596"/>
                </a:ext>
                <a:ext uri="{FF2B5EF4-FFF2-40B4-BE49-F238E27FC236}">
                  <a16:creationId xmlns:a16="http://schemas.microsoft.com/office/drawing/2014/main" id="{00000000-0008-0000-1300-00000C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51597" name="Check Box 13" hidden="1">
              <a:extLst>
                <a:ext uri="{63B3BB69-23CF-44E3-9099-C40C66FF867C}">
                  <a14:compatExt spid="_x0000_s451597"/>
                </a:ext>
                <a:ext uri="{FF2B5EF4-FFF2-40B4-BE49-F238E27FC236}">
                  <a16:creationId xmlns:a16="http://schemas.microsoft.com/office/drawing/2014/main" id="{00000000-0008-0000-1300-00000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51598" name="Check Box 14" hidden="1">
              <a:extLst>
                <a:ext uri="{63B3BB69-23CF-44E3-9099-C40C66FF867C}">
                  <a14:compatExt spid="_x0000_s451598"/>
                </a:ext>
                <a:ext uri="{FF2B5EF4-FFF2-40B4-BE49-F238E27FC236}">
                  <a16:creationId xmlns:a16="http://schemas.microsoft.com/office/drawing/2014/main" id="{00000000-0008-0000-1300-00000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51599" name="Check Box 15" hidden="1">
              <a:extLst>
                <a:ext uri="{63B3BB69-23CF-44E3-9099-C40C66FF867C}">
                  <a14:compatExt spid="_x0000_s451599"/>
                </a:ext>
                <a:ext uri="{FF2B5EF4-FFF2-40B4-BE49-F238E27FC236}">
                  <a16:creationId xmlns:a16="http://schemas.microsoft.com/office/drawing/2014/main" id="{00000000-0008-0000-1300-00000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51600" name="Check Box 16" hidden="1">
              <a:extLst>
                <a:ext uri="{63B3BB69-23CF-44E3-9099-C40C66FF867C}">
                  <a14:compatExt spid="_x0000_s451600"/>
                </a:ext>
                <a:ext uri="{FF2B5EF4-FFF2-40B4-BE49-F238E27FC236}">
                  <a16:creationId xmlns:a16="http://schemas.microsoft.com/office/drawing/2014/main" id="{00000000-0008-0000-1300-000010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51601" name="Check Box 17" hidden="1">
              <a:extLst>
                <a:ext uri="{63B3BB69-23CF-44E3-9099-C40C66FF867C}">
                  <a14:compatExt spid="_x0000_s451601"/>
                </a:ext>
                <a:ext uri="{FF2B5EF4-FFF2-40B4-BE49-F238E27FC236}">
                  <a16:creationId xmlns:a16="http://schemas.microsoft.com/office/drawing/2014/main" id="{00000000-0008-0000-1300-000011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51602" name="Check Box 18" hidden="1">
              <a:extLst>
                <a:ext uri="{63B3BB69-23CF-44E3-9099-C40C66FF867C}">
                  <a14:compatExt spid="_x0000_s451602"/>
                </a:ext>
                <a:ext uri="{FF2B5EF4-FFF2-40B4-BE49-F238E27FC236}">
                  <a16:creationId xmlns:a16="http://schemas.microsoft.com/office/drawing/2014/main" id="{00000000-0008-0000-1300-00001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51603" name="Check Box 19" hidden="1">
              <a:extLst>
                <a:ext uri="{63B3BB69-23CF-44E3-9099-C40C66FF867C}">
                  <a14:compatExt spid="_x0000_s451603"/>
                </a:ext>
                <a:ext uri="{FF2B5EF4-FFF2-40B4-BE49-F238E27FC236}">
                  <a16:creationId xmlns:a16="http://schemas.microsoft.com/office/drawing/2014/main" id="{00000000-0008-0000-1300-00001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51604" name="Check Box 20" hidden="1">
              <a:extLst>
                <a:ext uri="{63B3BB69-23CF-44E3-9099-C40C66FF867C}">
                  <a14:compatExt spid="_x0000_s451604"/>
                </a:ext>
                <a:ext uri="{FF2B5EF4-FFF2-40B4-BE49-F238E27FC236}">
                  <a16:creationId xmlns:a16="http://schemas.microsoft.com/office/drawing/2014/main" id="{00000000-0008-0000-1300-00001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51605" name="Check Box 21" hidden="1">
              <a:extLst>
                <a:ext uri="{63B3BB69-23CF-44E3-9099-C40C66FF867C}">
                  <a14:compatExt spid="_x0000_s451605"/>
                </a:ext>
                <a:ext uri="{FF2B5EF4-FFF2-40B4-BE49-F238E27FC236}">
                  <a16:creationId xmlns:a16="http://schemas.microsoft.com/office/drawing/2014/main" id="{00000000-0008-0000-1300-00001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51606" name="Check Box 22" hidden="1">
              <a:extLst>
                <a:ext uri="{63B3BB69-23CF-44E3-9099-C40C66FF867C}">
                  <a14:compatExt spid="_x0000_s451606"/>
                </a:ext>
                <a:ext uri="{FF2B5EF4-FFF2-40B4-BE49-F238E27FC236}">
                  <a16:creationId xmlns:a16="http://schemas.microsoft.com/office/drawing/2014/main" id="{00000000-0008-0000-1300-00001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51607" name="Check Box 23" hidden="1">
              <a:extLst>
                <a:ext uri="{63B3BB69-23CF-44E3-9099-C40C66FF867C}">
                  <a14:compatExt spid="_x0000_s451607"/>
                </a:ext>
                <a:ext uri="{FF2B5EF4-FFF2-40B4-BE49-F238E27FC236}">
                  <a16:creationId xmlns:a16="http://schemas.microsoft.com/office/drawing/2014/main" id="{00000000-0008-0000-1300-00001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51608" name="Check Box 24" hidden="1">
              <a:extLst>
                <a:ext uri="{63B3BB69-23CF-44E3-9099-C40C66FF867C}">
                  <a14:compatExt spid="_x0000_s451608"/>
                </a:ext>
                <a:ext uri="{FF2B5EF4-FFF2-40B4-BE49-F238E27FC236}">
                  <a16:creationId xmlns:a16="http://schemas.microsoft.com/office/drawing/2014/main" id="{00000000-0008-0000-1300-00001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51609" name="Check Box 25" hidden="1">
              <a:extLst>
                <a:ext uri="{63B3BB69-23CF-44E3-9099-C40C66FF867C}">
                  <a14:compatExt spid="_x0000_s451609"/>
                </a:ext>
                <a:ext uri="{FF2B5EF4-FFF2-40B4-BE49-F238E27FC236}">
                  <a16:creationId xmlns:a16="http://schemas.microsoft.com/office/drawing/2014/main" id="{00000000-0008-0000-1300-00001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51610" name="Check Box 26" hidden="1">
              <a:extLst>
                <a:ext uri="{63B3BB69-23CF-44E3-9099-C40C66FF867C}">
                  <a14:compatExt spid="_x0000_s451610"/>
                </a:ext>
                <a:ext uri="{FF2B5EF4-FFF2-40B4-BE49-F238E27FC236}">
                  <a16:creationId xmlns:a16="http://schemas.microsoft.com/office/drawing/2014/main" id="{00000000-0008-0000-1300-00001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51611" name="Check Box 27" hidden="1">
              <a:extLst>
                <a:ext uri="{63B3BB69-23CF-44E3-9099-C40C66FF867C}">
                  <a14:compatExt spid="_x0000_s451611"/>
                </a:ext>
                <a:ext uri="{FF2B5EF4-FFF2-40B4-BE49-F238E27FC236}">
                  <a16:creationId xmlns:a16="http://schemas.microsoft.com/office/drawing/2014/main" id="{00000000-0008-0000-1300-00001B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51612" name="Check Box 28" hidden="1">
              <a:extLst>
                <a:ext uri="{63B3BB69-23CF-44E3-9099-C40C66FF867C}">
                  <a14:compatExt spid="_x0000_s451612"/>
                </a:ext>
                <a:ext uri="{FF2B5EF4-FFF2-40B4-BE49-F238E27FC236}">
                  <a16:creationId xmlns:a16="http://schemas.microsoft.com/office/drawing/2014/main" id="{00000000-0008-0000-1300-00001C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51613" name="Check Box 29" hidden="1">
              <a:extLst>
                <a:ext uri="{63B3BB69-23CF-44E3-9099-C40C66FF867C}">
                  <a14:compatExt spid="_x0000_s451613"/>
                </a:ext>
                <a:ext uri="{FF2B5EF4-FFF2-40B4-BE49-F238E27FC236}">
                  <a16:creationId xmlns:a16="http://schemas.microsoft.com/office/drawing/2014/main" id="{00000000-0008-0000-1300-00001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51614" name="Check Box 30" hidden="1">
              <a:extLst>
                <a:ext uri="{63B3BB69-23CF-44E3-9099-C40C66FF867C}">
                  <a14:compatExt spid="_x0000_s451614"/>
                </a:ext>
                <a:ext uri="{FF2B5EF4-FFF2-40B4-BE49-F238E27FC236}">
                  <a16:creationId xmlns:a16="http://schemas.microsoft.com/office/drawing/2014/main" id="{00000000-0008-0000-1300-00001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51615" name="Check Box 31" hidden="1">
              <a:extLst>
                <a:ext uri="{63B3BB69-23CF-44E3-9099-C40C66FF867C}">
                  <a14:compatExt spid="_x0000_s451615"/>
                </a:ext>
                <a:ext uri="{FF2B5EF4-FFF2-40B4-BE49-F238E27FC236}">
                  <a16:creationId xmlns:a16="http://schemas.microsoft.com/office/drawing/2014/main" id="{00000000-0008-0000-1300-00001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51616" name="Check Box 32" hidden="1">
              <a:extLst>
                <a:ext uri="{63B3BB69-23CF-44E3-9099-C40C66FF867C}">
                  <a14:compatExt spid="_x0000_s451616"/>
                </a:ext>
                <a:ext uri="{FF2B5EF4-FFF2-40B4-BE49-F238E27FC236}">
                  <a16:creationId xmlns:a16="http://schemas.microsoft.com/office/drawing/2014/main" id="{00000000-0008-0000-1300-000020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51617" name="Check Box 33" hidden="1">
              <a:extLst>
                <a:ext uri="{63B3BB69-23CF-44E3-9099-C40C66FF867C}">
                  <a14:compatExt spid="_x0000_s451617"/>
                </a:ext>
                <a:ext uri="{FF2B5EF4-FFF2-40B4-BE49-F238E27FC236}">
                  <a16:creationId xmlns:a16="http://schemas.microsoft.com/office/drawing/2014/main" id="{00000000-0008-0000-1300-000021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51618" name="Check Box 34" hidden="1">
              <a:extLst>
                <a:ext uri="{63B3BB69-23CF-44E3-9099-C40C66FF867C}">
                  <a14:compatExt spid="_x0000_s451618"/>
                </a:ext>
                <a:ext uri="{FF2B5EF4-FFF2-40B4-BE49-F238E27FC236}">
                  <a16:creationId xmlns:a16="http://schemas.microsoft.com/office/drawing/2014/main" id="{00000000-0008-0000-1300-00002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51619" name="Check Box 35" hidden="1">
              <a:extLst>
                <a:ext uri="{63B3BB69-23CF-44E3-9099-C40C66FF867C}">
                  <a14:compatExt spid="_x0000_s451619"/>
                </a:ext>
                <a:ext uri="{FF2B5EF4-FFF2-40B4-BE49-F238E27FC236}">
                  <a16:creationId xmlns:a16="http://schemas.microsoft.com/office/drawing/2014/main" id="{00000000-0008-0000-1300-00002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51620" name="Check Box 36" hidden="1">
              <a:extLst>
                <a:ext uri="{63B3BB69-23CF-44E3-9099-C40C66FF867C}">
                  <a14:compatExt spid="_x0000_s451620"/>
                </a:ext>
                <a:ext uri="{FF2B5EF4-FFF2-40B4-BE49-F238E27FC236}">
                  <a16:creationId xmlns:a16="http://schemas.microsoft.com/office/drawing/2014/main" id="{00000000-0008-0000-1300-00002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51621" name="Check Box 37" hidden="1">
              <a:extLst>
                <a:ext uri="{63B3BB69-23CF-44E3-9099-C40C66FF867C}">
                  <a14:compatExt spid="_x0000_s451621"/>
                </a:ext>
                <a:ext uri="{FF2B5EF4-FFF2-40B4-BE49-F238E27FC236}">
                  <a16:creationId xmlns:a16="http://schemas.microsoft.com/office/drawing/2014/main" id="{00000000-0008-0000-1300-00002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51622" name="Check Box 38" hidden="1">
              <a:extLst>
                <a:ext uri="{63B3BB69-23CF-44E3-9099-C40C66FF867C}">
                  <a14:compatExt spid="_x0000_s451622"/>
                </a:ext>
                <a:ext uri="{FF2B5EF4-FFF2-40B4-BE49-F238E27FC236}">
                  <a16:creationId xmlns:a16="http://schemas.microsoft.com/office/drawing/2014/main" id="{00000000-0008-0000-1300-00002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51623" name="Check Box 39" hidden="1">
              <a:extLst>
                <a:ext uri="{63B3BB69-23CF-44E3-9099-C40C66FF867C}">
                  <a14:compatExt spid="_x0000_s451623"/>
                </a:ext>
                <a:ext uri="{FF2B5EF4-FFF2-40B4-BE49-F238E27FC236}">
                  <a16:creationId xmlns:a16="http://schemas.microsoft.com/office/drawing/2014/main" id="{00000000-0008-0000-1300-00002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51624" name="Check Box 40" hidden="1">
              <a:extLst>
                <a:ext uri="{63B3BB69-23CF-44E3-9099-C40C66FF867C}">
                  <a14:compatExt spid="_x0000_s451624"/>
                </a:ext>
                <a:ext uri="{FF2B5EF4-FFF2-40B4-BE49-F238E27FC236}">
                  <a16:creationId xmlns:a16="http://schemas.microsoft.com/office/drawing/2014/main" id="{00000000-0008-0000-1300-00002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51625" name="Check Box 41" hidden="1">
              <a:extLst>
                <a:ext uri="{63B3BB69-23CF-44E3-9099-C40C66FF867C}">
                  <a14:compatExt spid="_x0000_s451625"/>
                </a:ext>
                <a:ext uri="{FF2B5EF4-FFF2-40B4-BE49-F238E27FC236}">
                  <a16:creationId xmlns:a16="http://schemas.microsoft.com/office/drawing/2014/main" id="{00000000-0008-0000-1300-00002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51626" name="Check Box 42" hidden="1">
              <a:extLst>
                <a:ext uri="{63B3BB69-23CF-44E3-9099-C40C66FF867C}">
                  <a14:compatExt spid="_x0000_s451626"/>
                </a:ext>
                <a:ext uri="{FF2B5EF4-FFF2-40B4-BE49-F238E27FC236}">
                  <a16:creationId xmlns:a16="http://schemas.microsoft.com/office/drawing/2014/main" id="{00000000-0008-0000-1300-00002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51627" name="Check Box 43" hidden="1">
              <a:extLst>
                <a:ext uri="{63B3BB69-23CF-44E3-9099-C40C66FF867C}">
                  <a14:compatExt spid="_x0000_s451627"/>
                </a:ext>
                <a:ext uri="{FF2B5EF4-FFF2-40B4-BE49-F238E27FC236}">
                  <a16:creationId xmlns:a16="http://schemas.microsoft.com/office/drawing/2014/main" id="{00000000-0008-0000-1300-00002B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51628" name="Check Box 44" hidden="1">
              <a:extLst>
                <a:ext uri="{63B3BB69-23CF-44E3-9099-C40C66FF867C}">
                  <a14:compatExt spid="_x0000_s451628"/>
                </a:ext>
                <a:ext uri="{FF2B5EF4-FFF2-40B4-BE49-F238E27FC236}">
                  <a16:creationId xmlns:a16="http://schemas.microsoft.com/office/drawing/2014/main" id="{00000000-0008-0000-1300-00002C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51629" name="Check Box 45" hidden="1">
              <a:extLst>
                <a:ext uri="{63B3BB69-23CF-44E3-9099-C40C66FF867C}">
                  <a14:compatExt spid="_x0000_s451629"/>
                </a:ext>
                <a:ext uri="{FF2B5EF4-FFF2-40B4-BE49-F238E27FC236}">
                  <a16:creationId xmlns:a16="http://schemas.microsoft.com/office/drawing/2014/main" id="{00000000-0008-0000-1300-00002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51630" name="Check Box 46" hidden="1">
              <a:extLst>
                <a:ext uri="{63B3BB69-23CF-44E3-9099-C40C66FF867C}">
                  <a14:compatExt spid="_x0000_s451630"/>
                </a:ext>
                <a:ext uri="{FF2B5EF4-FFF2-40B4-BE49-F238E27FC236}">
                  <a16:creationId xmlns:a16="http://schemas.microsoft.com/office/drawing/2014/main" id="{00000000-0008-0000-1300-00002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51631" name="Check Box 47" hidden="1">
              <a:extLst>
                <a:ext uri="{63B3BB69-23CF-44E3-9099-C40C66FF867C}">
                  <a14:compatExt spid="_x0000_s451631"/>
                </a:ext>
                <a:ext uri="{FF2B5EF4-FFF2-40B4-BE49-F238E27FC236}">
                  <a16:creationId xmlns:a16="http://schemas.microsoft.com/office/drawing/2014/main" id="{00000000-0008-0000-1300-00002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51632" name="Check Box 48" hidden="1">
              <a:extLst>
                <a:ext uri="{63B3BB69-23CF-44E3-9099-C40C66FF867C}">
                  <a14:compatExt spid="_x0000_s451632"/>
                </a:ext>
                <a:ext uri="{FF2B5EF4-FFF2-40B4-BE49-F238E27FC236}">
                  <a16:creationId xmlns:a16="http://schemas.microsoft.com/office/drawing/2014/main" id="{00000000-0008-0000-1300-000030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51633" name="Check Box 49" hidden="1">
              <a:extLst>
                <a:ext uri="{63B3BB69-23CF-44E3-9099-C40C66FF867C}">
                  <a14:compatExt spid="_x0000_s451633"/>
                </a:ext>
                <a:ext uri="{FF2B5EF4-FFF2-40B4-BE49-F238E27FC236}">
                  <a16:creationId xmlns:a16="http://schemas.microsoft.com/office/drawing/2014/main" id="{00000000-0008-0000-1300-000031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51634" name="Check Box 50" hidden="1">
              <a:extLst>
                <a:ext uri="{63B3BB69-23CF-44E3-9099-C40C66FF867C}">
                  <a14:compatExt spid="_x0000_s451634"/>
                </a:ext>
                <a:ext uri="{FF2B5EF4-FFF2-40B4-BE49-F238E27FC236}">
                  <a16:creationId xmlns:a16="http://schemas.microsoft.com/office/drawing/2014/main" id="{00000000-0008-0000-1300-00003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51635" name="Check Box 51" hidden="1">
              <a:extLst>
                <a:ext uri="{63B3BB69-23CF-44E3-9099-C40C66FF867C}">
                  <a14:compatExt spid="_x0000_s451635"/>
                </a:ext>
                <a:ext uri="{FF2B5EF4-FFF2-40B4-BE49-F238E27FC236}">
                  <a16:creationId xmlns:a16="http://schemas.microsoft.com/office/drawing/2014/main" id="{00000000-0008-0000-1300-00003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51636" name="Check Box 52" hidden="1">
              <a:extLst>
                <a:ext uri="{63B3BB69-23CF-44E3-9099-C40C66FF867C}">
                  <a14:compatExt spid="_x0000_s451636"/>
                </a:ext>
                <a:ext uri="{FF2B5EF4-FFF2-40B4-BE49-F238E27FC236}">
                  <a16:creationId xmlns:a16="http://schemas.microsoft.com/office/drawing/2014/main" id="{00000000-0008-0000-1300-00003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51637" name="Check Box 53" hidden="1">
              <a:extLst>
                <a:ext uri="{63B3BB69-23CF-44E3-9099-C40C66FF867C}">
                  <a14:compatExt spid="_x0000_s451637"/>
                </a:ext>
                <a:ext uri="{FF2B5EF4-FFF2-40B4-BE49-F238E27FC236}">
                  <a16:creationId xmlns:a16="http://schemas.microsoft.com/office/drawing/2014/main" id="{00000000-0008-0000-1300-00003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51638" name="Check Box 54" hidden="1">
              <a:extLst>
                <a:ext uri="{63B3BB69-23CF-44E3-9099-C40C66FF867C}">
                  <a14:compatExt spid="_x0000_s451638"/>
                </a:ext>
                <a:ext uri="{FF2B5EF4-FFF2-40B4-BE49-F238E27FC236}">
                  <a16:creationId xmlns:a16="http://schemas.microsoft.com/office/drawing/2014/main" id="{00000000-0008-0000-1300-00003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51639" name="Check Box 55" hidden="1">
              <a:extLst>
                <a:ext uri="{63B3BB69-23CF-44E3-9099-C40C66FF867C}">
                  <a14:compatExt spid="_x0000_s451639"/>
                </a:ext>
                <a:ext uri="{FF2B5EF4-FFF2-40B4-BE49-F238E27FC236}">
                  <a16:creationId xmlns:a16="http://schemas.microsoft.com/office/drawing/2014/main" id="{00000000-0008-0000-1300-00003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51640" name="Check Box 56" hidden="1">
              <a:extLst>
                <a:ext uri="{63B3BB69-23CF-44E3-9099-C40C66FF867C}">
                  <a14:compatExt spid="_x0000_s451640"/>
                </a:ext>
                <a:ext uri="{FF2B5EF4-FFF2-40B4-BE49-F238E27FC236}">
                  <a16:creationId xmlns:a16="http://schemas.microsoft.com/office/drawing/2014/main" id="{00000000-0008-0000-1300-00003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51641" name="Check Box 57" hidden="1">
              <a:extLst>
                <a:ext uri="{63B3BB69-23CF-44E3-9099-C40C66FF867C}">
                  <a14:compatExt spid="_x0000_s451641"/>
                </a:ext>
                <a:ext uri="{FF2B5EF4-FFF2-40B4-BE49-F238E27FC236}">
                  <a16:creationId xmlns:a16="http://schemas.microsoft.com/office/drawing/2014/main" id="{00000000-0008-0000-1300-00003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51642" name="Check Box 58" hidden="1">
              <a:extLst>
                <a:ext uri="{63B3BB69-23CF-44E3-9099-C40C66FF867C}">
                  <a14:compatExt spid="_x0000_s451642"/>
                </a:ext>
                <a:ext uri="{FF2B5EF4-FFF2-40B4-BE49-F238E27FC236}">
                  <a16:creationId xmlns:a16="http://schemas.microsoft.com/office/drawing/2014/main" id="{00000000-0008-0000-1300-00003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51643" name="Check Box 59" hidden="1">
              <a:extLst>
                <a:ext uri="{63B3BB69-23CF-44E3-9099-C40C66FF867C}">
                  <a14:compatExt spid="_x0000_s451643"/>
                </a:ext>
                <a:ext uri="{FF2B5EF4-FFF2-40B4-BE49-F238E27FC236}">
                  <a16:creationId xmlns:a16="http://schemas.microsoft.com/office/drawing/2014/main" id="{00000000-0008-0000-1300-00003BE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51644" name="Spinner 60" hidden="1">
              <a:extLst>
                <a:ext uri="{63B3BB69-23CF-44E3-9099-C40C66FF867C}">
                  <a14:compatExt spid="_x0000_s451644"/>
                </a:ext>
                <a:ext uri="{FF2B5EF4-FFF2-40B4-BE49-F238E27FC236}">
                  <a16:creationId xmlns:a16="http://schemas.microsoft.com/office/drawing/2014/main" id="{00000000-0008-0000-1300-00003CE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51645" name="Check Box 61" hidden="1">
              <a:extLst>
                <a:ext uri="{63B3BB69-23CF-44E3-9099-C40C66FF867C}">
                  <a14:compatExt spid="_x0000_s451645"/>
                </a:ext>
                <a:ext uri="{FF2B5EF4-FFF2-40B4-BE49-F238E27FC236}">
                  <a16:creationId xmlns:a16="http://schemas.microsoft.com/office/drawing/2014/main" id="{00000000-0008-0000-1300-00003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51646" name="Check Box 62" hidden="1">
              <a:extLst>
                <a:ext uri="{63B3BB69-23CF-44E3-9099-C40C66FF867C}">
                  <a14:compatExt spid="_x0000_s451646"/>
                </a:ext>
                <a:ext uri="{FF2B5EF4-FFF2-40B4-BE49-F238E27FC236}">
                  <a16:creationId xmlns:a16="http://schemas.microsoft.com/office/drawing/2014/main" id="{00000000-0008-0000-1300-00003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51647" name="Check Box 63" hidden="1">
              <a:extLst>
                <a:ext uri="{63B3BB69-23CF-44E3-9099-C40C66FF867C}">
                  <a14:compatExt spid="_x0000_s451647"/>
                </a:ext>
                <a:ext uri="{FF2B5EF4-FFF2-40B4-BE49-F238E27FC236}">
                  <a16:creationId xmlns:a16="http://schemas.microsoft.com/office/drawing/2014/main" id="{00000000-0008-0000-1300-00003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51648" name="Check Box 64" hidden="1">
              <a:extLst>
                <a:ext uri="{63B3BB69-23CF-44E3-9099-C40C66FF867C}">
                  <a14:compatExt spid="_x0000_s451648"/>
                </a:ext>
                <a:ext uri="{FF2B5EF4-FFF2-40B4-BE49-F238E27FC236}">
                  <a16:creationId xmlns:a16="http://schemas.microsoft.com/office/drawing/2014/main" id="{00000000-0008-0000-1300-000040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51649" name="Check Box 65" hidden="1">
              <a:extLst>
                <a:ext uri="{63B3BB69-23CF-44E3-9099-C40C66FF867C}">
                  <a14:compatExt spid="_x0000_s451649"/>
                </a:ext>
                <a:ext uri="{FF2B5EF4-FFF2-40B4-BE49-F238E27FC236}">
                  <a16:creationId xmlns:a16="http://schemas.microsoft.com/office/drawing/2014/main" id="{00000000-0008-0000-1300-000041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51650" name="Check Box 66" hidden="1">
              <a:extLst>
                <a:ext uri="{63B3BB69-23CF-44E3-9099-C40C66FF867C}">
                  <a14:compatExt spid="_x0000_s451650"/>
                </a:ext>
                <a:ext uri="{FF2B5EF4-FFF2-40B4-BE49-F238E27FC236}">
                  <a16:creationId xmlns:a16="http://schemas.microsoft.com/office/drawing/2014/main" id="{00000000-0008-0000-1300-00004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51651" name="Check Box 67" hidden="1">
              <a:extLst>
                <a:ext uri="{63B3BB69-23CF-44E3-9099-C40C66FF867C}">
                  <a14:compatExt spid="_x0000_s451651"/>
                </a:ext>
                <a:ext uri="{FF2B5EF4-FFF2-40B4-BE49-F238E27FC236}">
                  <a16:creationId xmlns:a16="http://schemas.microsoft.com/office/drawing/2014/main" id="{00000000-0008-0000-1300-00004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51652" name="Check Box 68" hidden="1">
              <a:extLst>
                <a:ext uri="{63B3BB69-23CF-44E3-9099-C40C66FF867C}">
                  <a14:compatExt spid="_x0000_s451652"/>
                </a:ext>
                <a:ext uri="{FF2B5EF4-FFF2-40B4-BE49-F238E27FC236}">
                  <a16:creationId xmlns:a16="http://schemas.microsoft.com/office/drawing/2014/main" id="{00000000-0008-0000-1300-00004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51653" name="Check Box 69" hidden="1">
              <a:extLst>
                <a:ext uri="{63B3BB69-23CF-44E3-9099-C40C66FF867C}">
                  <a14:compatExt spid="_x0000_s451653"/>
                </a:ext>
                <a:ext uri="{FF2B5EF4-FFF2-40B4-BE49-F238E27FC236}">
                  <a16:creationId xmlns:a16="http://schemas.microsoft.com/office/drawing/2014/main" id="{00000000-0008-0000-1300-00004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51654" name="Check Box 70" hidden="1">
              <a:extLst>
                <a:ext uri="{63B3BB69-23CF-44E3-9099-C40C66FF867C}">
                  <a14:compatExt spid="_x0000_s451654"/>
                </a:ext>
                <a:ext uri="{FF2B5EF4-FFF2-40B4-BE49-F238E27FC236}">
                  <a16:creationId xmlns:a16="http://schemas.microsoft.com/office/drawing/2014/main" id="{00000000-0008-0000-1300-00004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51655" name="Check Box 71" hidden="1">
              <a:extLst>
                <a:ext uri="{63B3BB69-23CF-44E3-9099-C40C66FF867C}">
                  <a14:compatExt spid="_x0000_s451655"/>
                </a:ext>
                <a:ext uri="{FF2B5EF4-FFF2-40B4-BE49-F238E27FC236}">
                  <a16:creationId xmlns:a16="http://schemas.microsoft.com/office/drawing/2014/main" id="{00000000-0008-0000-1300-00004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51656" name="Check Box 72" hidden="1">
              <a:extLst>
                <a:ext uri="{63B3BB69-23CF-44E3-9099-C40C66FF867C}">
                  <a14:compatExt spid="_x0000_s451656"/>
                </a:ext>
                <a:ext uri="{FF2B5EF4-FFF2-40B4-BE49-F238E27FC236}">
                  <a16:creationId xmlns:a16="http://schemas.microsoft.com/office/drawing/2014/main" id="{00000000-0008-0000-1300-00004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51657" name="Check Box 73" hidden="1">
              <a:extLst>
                <a:ext uri="{63B3BB69-23CF-44E3-9099-C40C66FF867C}">
                  <a14:compatExt spid="_x0000_s451657"/>
                </a:ext>
                <a:ext uri="{FF2B5EF4-FFF2-40B4-BE49-F238E27FC236}">
                  <a16:creationId xmlns:a16="http://schemas.microsoft.com/office/drawing/2014/main" id="{00000000-0008-0000-1300-00004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51658" name="Check Box 74" hidden="1">
              <a:extLst>
                <a:ext uri="{63B3BB69-23CF-44E3-9099-C40C66FF867C}">
                  <a14:compatExt spid="_x0000_s451658"/>
                </a:ext>
                <a:ext uri="{FF2B5EF4-FFF2-40B4-BE49-F238E27FC236}">
                  <a16:creationId xmlns:a16="http://schemas.microsoft.com/office/drawing/2014/main" id="{00000000-0008-0000-1300-00004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51659" name="Check Box 75" hidden="1">
              <a:extLst>
                <a:ext uri="{63B3BB69-23CF-44E3-9099-C40C66FF867C}">
                  <a14:compatExt spid="_x0000_s451659"/>
                </a:ext>
                <a:ext uri="{FF2B5EF4-FFF2-40B4-BE49-F238E27FC236}">
                  <a16:creationId xmlns:a16="http://schemas.microsoft.com/office/drawing/2014/main" id="{00000000-0008-0000-1300-00004B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51660" name="Check Box 76" hidden="1">
              <a:extLst>
                <a:ext uri="{63B3BB69-23CF-44E3-9099-C40C66FF867C}">
                  <a14:compatExt spid="_x0000_s451660"/>
                </a:ext>
                <a:ext uri="{FF2B5EF4-FFF2-40B4-BE49-F238E27FC236}">
                  <a16:creationId xmlns:a16="http://schemas.microsoft.com/office/drawing/2014/main" id="{00000000-0008-0000-1300-00004C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51661" name="Check Box 77" hidden="1">
              <a:extLst>
                <a:ext uri="{63B3BB69-23CF-44E3-9099-C40C66FF867C}">
                  <a14:compatExt spid="_x0000_s451661"/>
                </a:ext>
                <a:ext uri="{FF2B5EF4-FFF2-40B4-BE49-F238E27FC236}">
                  <a16:creationId xmlns:a16="http://schemas.microsoft.com/office/drawing/2014/main" id="{00000000-0008-0000-1300-00004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51662" name="Check Box 78" hidden="1">
              <a:extLst>
                <a:ext uri="{63B3BB69-23CF-44E3-9099-C40C66FF867C}">
                  <a14:compatExt spid="_x0000_s451662"/>
                </a:ext>
                <a:ext uri="{FF2B5EF4-FFF2-40B4-BE49-F238E27FC236}">
                  <a16:creationId xmlns:a16="http://schemas.microsoft.com/office/drawing/2014/main" id="{00000000-0008-0000-1300-00004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51663" name="Check Box 79" hidden="1">
              <a:extLst>
                <a:ext uri="{63B3BB69-23CF-44E3-9099-C40C66FF867C}">
                  <a14:compatExt spid="_x0000_s451663"/>
                </a:ext>
                <a:ext uri="{FF2B5EF4-FFF2-40B4-BE49-F238E27FC236}">
                  <a16:creationId xmlns:a16="http://schemas.microsoft.com/office/drawing/2014/main" id="{00000000-0008-0000-1300-00004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51664" name="Check Box 80" hidden="1">
              <a:extLst>
                <a:ext uri="{63B3BB69-23CF-44E3-9099-C40C66FF867C}">
                  <a14:compatExt spid="_x0000_s451664"/>
                </a:ext>
                <a:ext uri="{FF2B5EF4-FFF2-40B4-BE49-F238E27FC236}">
                  <a16:creationId xmlns:a16="http://schemas.microsoft.com/office/drawing/2014/main" id="{00000000-0008-0000-1300-000050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51665" name="Check Box 81" hidden="1">
              <a:extLst>
                <a:ext uri="{63B3BB69-23CF-44E3-9099-C40C66FF867C}">
                  <a14:compatExt spid="_x0000_s451665"/>
                </a:ext>
                <a:ext uri="{FF2B5EF4-FFF2-40B4-BE49-F238E27FC236}">
                  <a16:creationId xmlns:a16="http://schemas.microsoft.com/office/drawing/2014/main" id="{00000000-0008-0000-1300-000051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51666" name="Check Box 82" hidden="1">
              <a:extLst>
                <a:ext uri="{63B3BB69-23CF-44E3-9099-C40C66FF867C}">
                  <a14:compatExt spid="_x0000_s451666"/>
                </a:ext>
                <a:ext uri="{FF2B5EF4-FFF2-40B4-BE49-F238E27FC236}">
                  <a16:creationId xmlns:a16="http://schemas.microsoft.com/office/drawing/2014/main" id="{00000000-0008-0000-1300-00005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51667" name="Check Box 83" hidden="1">
              <a:extLst>
                <a:ext uri="{63B3BB69-23CF-44E3-9099-C40C66FF867C}">
                  <a14:compatExt spid="_x0000_s451667"/>
                </a:ext>
                <a:ext uri="{FF2B5EF4-FFF2-40B4-BE49-F238E27FC236}">
                  <a16:creationId xmlns:a16="http://schemas.microsoft.com/office/drawing/2014/main" id="{00000000-0008-0000-1300-00005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51668" name="Check Box 84" hidden="1">
              <a:extLst>
                <a:ext uri="{63B3BB69-23CF-44E3-9099-C40C66FF867C}">
                  <a14:compatExt spid="_x0000_s451668"/>
                </a:ext>
                <a:ext uri="{FF2B5EF4-FFF2-40B4-BE49-F238E27FC236}">
                  <a16:creationId xmlns:a16="http://schemas.microsoft.com/office/drawing/2014/main" id="{00000000-0008-0000-1300-00005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51669" name="Check Box 85" hidden="1">
              <a:extLst>
                <a:ext uri="{63B3BB69-23CF-44E3-9099-C40C66FF867C}">
                  <a14:compatExt spid="_x0000_s451669"/>
                </a:ext>
                <a:ext uri="{FF2B5EF4-FFF2-40B4-BE49-F238E27FC236}">
                  <a16:creationId xmlns:a16="http://schemas.microsoft.com/office/drawing/2014/main" id="{00000000-0008-0000-1300-00005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51670" name="Check Box 86" hidden="1">
              <a:extLst>
                <a:ext uri="{63B3BB69-23CF-44E3-9099-C40C66FF867C}">
                  <a14:compatExt spid="_x0000_s451670"/>
                </a:ext>
                <a:ext uri="{FF2B5EF4-FFF2-40B4-BE49-F238E27FC236}">
                  <a16:creationId xmlns:a16="http://schemas.microsoft.com/office/drawing/2014/main" id="{00000000-0008-0000-1300-00005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51671" name="Check Box 87" hidden="1">
              <a:extLst>
                <a:ext uri="{63B3BB69-23CF-44E3-9099-C40C66FF867C}">
                  <a14:compatExt spid="_x0000_s451671"/>
                </a:ext>
                <a:ext uri="{FF2B5EF4-FFF2-40B4-BE49-F238E27FC236}">
                  <a16:creationId xmlns:a16="http://schemas.microsoft.com/office/drawing/2014/main" id="{00000000-0008-0000-1300-00005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51672" name="Check Box 88" hidden="1">
              <a:extLst>
                <a:ext uri="{63B3BB69-23CF-44E3-9099-C40C66FF867C}">
                  <a14:compatExt spid="_x0000_s451672"/>
                </a:ext>
                <a:ext uri="{FF2B5EF4-FFF2-40B4-BE49-F238E27FC236}">
                  <a16:creationId xmlns:a16="http://schemas.microsoft.com/office/drawing/2014/main" id="{00000000-0008-0000-1300-00005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51673" name="Check Box 89" hidden="1">
              <a:extLst>
                <a:ext uri="{63B3BB69-23CF-44E3-9099-C40C66FF867C}">
                  <a14:compatExt spid="_x0000_s451673"/>
                </a:ext>
                <a:ext uri="{FF2B5EF4-FFF2-40B4-BE49-F238E27FC236}">
                  <a16:creationId xmlns:a16="http://schemas.microsoft.com/office/drawing/2014/main" id="{00000000-0008-0000-1300-00005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51674" name="Check Box 90" hidden="1">
              <a:extLst>
                <a:ext uri="{63B3BB69-23CF-44E3-9099-C40C66FF867C}">
                  <a14:compatExt spid="_x0000_s451674"/>
                </a:ext>
                <a:ext uri="{FF2B5EF4-FFF2-40B4-BE49-F238E27FC236}">
                  <a16:creationId xmlns:a16="http://schemas.microsoft.com/office/drawing/2014/main" id="{00000000-0008-0000-1300-00005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51675" name="Check Box 91" hidden="1">
              <a:extLst>
                <a:ext uri="{63B3BB69-23CF-44E3-9099-C40C66FF867C}">
                  <a14:compatExt spid="_x0000_s451675"/>
                </a:ext>
                <a:ext uri="{FF2B5EF4-FFF2-40B4-BE49-F238E27FC236}">
                  <a16:creationId xmlns:a16="http://schemas.microsoft.com/office/drawing/2014/main" id="{00000000-0008-0000-1300-00005B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51676" name="Check Box 92" hidden="1">
              <a:extLst>
                <a:ext uri="{63B3BB69-23CF-44E3-9099-C40C66FF867C}">
                  <a14:compatExt spid="_x0000_s451676"/>
                </a:ext>
                <a:ext uri="{FF2B5EF4-FFF2-40B4-BE49-F238E27FC236}">
                  <a16:creationId xmlns:a16="http://schemas.microsoft.com/office/drawing/2014/main" id="{00000000-0008-0000-1300-00005C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51677" name="Check Box 93" hidden="1">
              <a:extLst>
                <a:ext uri="{63B3BB69-23CF-44E3-9099-C40C66FF867C}">
                  <a14:compatExt spid="_x0000_s451677"/>
                </a:ext>
                <a:ext uri="{FF2B5EF4-FFF2-40B4-BE49-F238E27FC236}">
                  <a16:creationId xmlns:a16="http://schemas.microsoft.com/office/drawing/2014/main" id="{00000000-0008-0000-1300-00005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51678" name="Check Box 94" hidden="1">
              <a:extLst>
                <a:ext uri="{63B3BB69-23CF-44E3-9099-C40C66FF867C}">
                  <a14:compatExt spid="_x0000_s451678"/>
                </a:ext>
                <a:ext uri="{FF2B5EF4-FFF2-40B4-BE49-F238E27FC236}">
                  <a16:creationId xmlns:a16="http://schemas.microsoft.com/office/drawing/2014/main" id="{00000000-0008-0000-1300-00005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51679" name="Check Box 95" hidden="1">
              <a:extLst>
                <a:ext uri="{63B3BB69-23CF-44E3-9099-C40C66FF867C}">
                  <a14:compatExt spid="_x0000_s451679"/>
                </a:ext>
                <a:ext uri="{FF2B5EF4-FFF2-40B4-BE49-F238E27FC236}">
                  <a16:creationId xmlns:a16="http://schemas.microsoft.com/office/drawing/2014/main" id="{00000000-0008-0000-1300-00005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51680" name="Check Box 96" hidden="1">
              <a:extLst>
                <a:ext uri="{63B3BB69-23CF-44E3-9099-C40C66FF867C}">
                  <a14:compatExt spid="_x0000_s451680"/>
                </a:ext>
                <a:ext uri="{FF2B5EF4-FFF2-40B4-BE49-F238E27FC236}">
                  <a16:creationId xmlns:a16="http://schemas.microsoft.com/office/drawing/2014/main" id="{00000000-0008-0000-1300-000060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51681" name="Check Box 97" hidden="1">
              <a:extLst>
                <a:ext uri="{63B3BB69-23CF-44E3-9099-C40C66FF867C}">
                  <a14:compatExt spid="_x0000_s451681"/>
                </a:ext>
                <a:ext uri="{FF2B5EF4-FFF2-40B4-BE49-F238E27FC236}">
                  <a16:creationId xmlns:a16="http://schemas.microsoft.com/office/drawing/2014/main" id="{00000000-0008-0000-1300-000061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51682" name="Check Box 98" hidden="1">
              <a:extLst>
                <a:ext uri="{63B3BB69-23CF-44E3-9099-C40C66FF867C}">
                  <a14:compatExt spid="_x0000_s451682"/>
                </a:ext>
                <a:ext uri="{FF2B5EF4-FFF2-40B4-BE49-F238E27FC236}">
                  <a16:creationId xmlns:a16="http://schemas.microsoft.com/office/drawing/2014/main" id="{00000000-0008-0000-1300-000062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51683" name="Check Box 99" hidden="1">
              <a:extLst>
                <a:ext uri="{63B3BB69-23CF-44E3-9099-C40C66FF867C}">
                  <a14:compatExt spid="_x0000_s451683"/>
                </a:ext>
                <a:ext uri="{FF2B5EF4-FFF2-40B4-BE49-F238E27FC236}">
                  <a16:creationId xmlns:a16="http://schemas.microsoft.com/office/drawing/2014/main" id="{00000000-0008-0000-1300-000063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51684" name="Check Box 100" hidden="1">
              <a:extLst>
                <a:ext uri="{63B3BB69-23CF-44E3-9099-C40C66FF867C}">
                  <a14:compatExt spid="_x0000_s451684"/>
                </a:ext>
                <a:ext uri="{FF2B5EF4-FFF2-40B4-BE49-F238E27FC236}">
                  <a16:creationId xmlns:a16="http://schemas.microsoft.com/office/drawing/2014/main" id="{00000000-0008-0000-1300-00006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51685" name="Check Box 101" hidden="1">
              <a:extLst>
                <a:ext uri="{63B3BB69-23CF-44E3-9099-C40C66FF867C}">
                  <a14:compatExt spid="_x0000_s451685"/>
                </a:ext>
                <a:ext uri="{FF2B5EF4-FFF2-40B4-BE49-F238E27FC236}">
                  <a16:creationId xmlns:a16="http://schemas.microsoft.com/office/drawing/2014/main" id="{00000000-0008-0000-1300-00006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51686" name="Check Box 102" hidden="1">
              <a:extLst>
                <a:ext uri="{63B3BB69-23CF-44E3-9099-C40C66FF867C}">
                  <a14:compatExt spid="_x0000_s451686"/>
                </a:ext>
                <a:ext uri="{FF2B5EF4-FFF2-40B4-BE49-F238E27FC236}">
                  <a16:creationId xmlns:a16="http://schemas.microsoft.com/office/drawing/2014/main" id="{00000000-0008-0000-1300-00006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51687" name="Check Box 103" hidden="1">
              <a:extLst>
                <a:ext uri="{63B3BB69-23CF-44E3-9099-C40C66FF867C}">
                  <a14:compatExt spid="_x0000_s451687"/>
                </a:ext>
                <a:ext uri="{FF2B5EF4-FFF2-40B4-BE49-F238E27FC236}">
                  <a16:creationId xmlns:a16="http://schemas.microsoft.com/office/drawing/2014/main" id="{00000000-0008-0000-1300-00006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51688" name="Check Box 104" hidden="1">
              <a:extLst>
                <a:ext uri="{63B3BB69-23CF-44E3-9099-C40C66FF867C}">
                  <a14:compatExt spid="_x0000_s451688"/>
                </a:ext>
                <a:ext uri="{FF2B5EF4-FFF2-40B4-BE49-F238E27FC236}">
                  <a16:creationId xmlns:a16="http://schemas.microsoft.com/office/drawing/2014/main" id="{00000000-0008-0000-1300-00006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51689" name="Check Box 105" hidden="1">
              <a:extLst>
                <a:ext uri="{63B3BB69-23CF-44E3-9099-C40C66FF867C}">
                  <a14:compatExt spid="_x0000_s451689"/>
                </a:ext>
                <a:ext uri="{FF2B5EF4-FFF2-40B4-BE49-F238E27FC236}">
                  <a16:creationId xmlns:a16="http://schemas.microsoft.com/office/drawing/2014/main" id="{00000000-0008-0000-1300-00006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51690" name="Check Box 106" descr="Staff Registration" hidden="1">
              <a:extLst>
                <a:ext uri="{63B3BB69-23CF-44E3-9099-C40C66FF867C}">
                  <a14:compatExt spid="_x0000_s451690"/>
                </a:ext>
                <a:ext uri="{FF2B5EF4-FFF2-40B4-BE49-F238E27FC236}">
                  <a16:creationId xmlns:a16="http://schemas.microsoft.com/office/drawing/2014/main" id="{00000000-0008-0000-1300-00006AE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2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2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2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34177" name="Check Box 1" hidden="1">
              <a:extLst>
                <a:ext uri="{63B3BB69-23CF-44E3-9099-C40C66FF867C}">
                  <a14:compatExt spid="_x0000_s434177"/>
                </a:ext>
                <a:ext uri="{FF2B5EF4-FFF2-40B4-BE49-F238E27FC236}">
                  <a16:creationId xmlns:a16="http://schemas.microsoft.com/office/drawing/2014/main" id="{00000000-0008-0000-0200-000001A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4178" name="Check Box 2" hidden="1">
              <a:extLst>
                <a:ext uri="{63B3BB69-23CF-44E3-9099-C40C66FF867C}">
                  <a14:compatExt spid="_x0000_s434178"/>
                </a:ext>
                <a:ext uri="{FF2B5EF4-FFF2-40B4-BE49-F238E27FC236}">
                  <a16:creationId xmlns:a16="http://schemas.microsoft.com/office/drawing/2014/main" id="{00000000-0008-0000-0200-00000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4179" name="Check Box 3" hidden="1">
              <a:extLst>
                <a:ext uri="{63B3BB69-23CF-44E3-9099-C40C66FF867C}">
                  <a14:compatExt spid="_x0000_s434179"/>
                </a:ext>
                <a:ext uri="{FF2B5EF4-FFF2-40B4-BE49-F238E27FC236}">
                  <a16:creationId xmlns:a16="http://schemas.microsoft.com/office/drawing/2014/main" id="{00000000-0008-0000-0200-00000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4180" name="Check Box 4" hidden="1">
              <a:extLst>
                <a:ext uri="{63B3BB69-23CF-44E3-9099-C40C66FF867C}">
                  <a14:compatExt spid="_x0000_s434180"/>
                </a:ext>
                <a:ext uri="{FF2B5EF4-FFF2-40B4-BE49-F238E27FC236}">
                  <a16:creationId xmlns:a16="http://schemas.microsoft.com/office/drawing/2014/main" id="{00000000-0008-0000-0200-00000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4181" name="Check Box 5" hidden="1">
              <a:extLst>
                <a:ext uri="{63B3BB69-23CF-44E3-9099-C40C66FF867C}">
                  <a14:compatExt spid="_x0000_s434181"/>
                </a:ext>
                <a:ext uri="{FF2B5EF4-FFF2-40B4-BE49-F238E27FC236}">
                  <a16:creationId xmlns:a16="http://schemas.microsoft.com/office/drawing/2014/main" id="{00000000-0008-0000-0200-00000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4182" name="Check Box 6" hidden="1">
              <a:extLst>
                <a:ext uri="{63B3BB69-23CF-44E3-9099-C40C66FF867C}">
                  <a14:compatExt spid="_x0000_s434182"/>
                </a:ext>
                <a:ext uri="{FF2B5EF4-FFF2-40B4-BE49-F238E27FC236}">
                  <a16:creationId xmlns:a16="http://schemas.microsoft.com/office/drawing/2014/main" id="{00000000-0008-0000-0200-00000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4183" name="Check Box 7" hidden="1">
              <a:extLst>
                <a:ext uri="{63B3BB69-23CF-44E3-9099-C40C66FF867C}">
                  <a14:compatExt spid="_x0000_s434183"/>
                </a:ext>
                <a:ext uri="{FF2B5EF4-FFF2-40B4-BE49-F238E27FC236}">
                  <a16:creationId xmlns:a16="http://schemas.microsoft.com/office/drawing/2014/main" id="{00000000-0008-0000-0200-000007A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4184" name="Spinner 8" hidden="1">
              <a:extLst>
                <a:ext uri="{63B3BB69-23CF-44E3-9099-C40C66FF867C}">
                  <a14:compatExt spid="_x0000_s434184"/>
                </a:ext>
                <a:ext uri="{FF2B5EF4-FFF2-40B4-BE49-F238E27FC236}">
                  <a16:creationId xmlns:a16="http://schemas.microsoft.com/office/drawing/2014/main" id="{00000000-0008-0000-0200-000008A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4185" name="Check Box 9" hidden="1">
              <a:extLst>
                <a:ext uri="{63B3BB69-23CF-44E3-9099-C40C66FF867C}">
                  <a14:compatExt spid="_x0000_s434185"/>
                </a:ext>
                <a:ext uri="{FF2B5EF4-FFF2-40B4-BE49-F238E27FC236}">
                  <a16:creationId xmlns:a16="http://schemas.microsoft.com/office/drawing/2014/main" id="{00000000-0008-0000-0200-00000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4186" name="Check Box 10" hidden="1">
              <a:extLst>
                <a:ext uri="{63B3BB69-23CF-44E3-9099-C40C66FF867C}">
                  <a14:compatExt spid="_x0000_s434186"/>
                </a:ext>
                <a:ext uri="{FF2B5EF4-FFF2-40B4-BE49-F238E27FC236}">
                  <a16:creationId xmlns:a16="http://schemas.microsoft.com/office/drawing/2014/main" id="{00000000-0008-0000-0200-00000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4187" name="Check Box 11" hidden="1">
              <a:extLst>
                <a:ext uri="{63B3BB69-23CF-44E3-9099-C40C66FF867C}">
                  <a14:compatExt spid="_x0000_s434187"/>
                </a:ext>
                <a:ext uri="{FF2B5EF4-FFF2-40B4-BE49-F238E27FC236}">
                  <a16:creationId xmlns:a16="http://schemas.microsoft.com/office/drawing/2014/main" id="{00000000-0008-0000-0200-00000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4188" name="Check Box 12" hidden="1">
              <a:extLst>
                <a:ext uri="{63B3BB69-23CF-44E3-9099-C40C66FF867C}">
                  <a14:compatExt spid="_x0000_s434188"/>
                </a:ext>
                <a:ext uri="{FF2B5EF4-FFF2-40B4-BE49-F238E27FC236}">
                  <a16:creationId xmlns:a16="http://schemas.microsoft.com/office/drawing/2014/main" id="{00000000-0008-0000-0200-00000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4189" name="Check Box 13" hidden="1">
              <a:extLst>
                <a:ext uri="{63B3BB69-23CF-44E3-9099-C40C66FF867C}">
                  <a14:compatExt spid="_x0000_s434189"/>
                </a:ext>
                <a:ext uri="{FF2B5EF4-FFF2-40B4-BE49-F238E27FC236}">
                  <a16:creationId xmlns:a16="http://schemas.microsoft.com/office/drawing/2014/main" id="{00000000-0008-0000-0200-00000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4190" name="Check Box 14" hidden="1">
              <a:extLst>
                <a:ext uri="{63B3BB69-23CF-44E3-9099-C40C66FF867C}">
                  <a14:compatExt spid="_x0000_s434190"/>
                </a:ext>
                <a:ext uri="{FF2B5EF4-FFF2-40B4-BE49-F238E27FC236}">
                  <a16:creationId xmlns:a16="http://schemas.microsoft.com/office/drawing/2014/main" id="{00000000-0008-0000-0200-00000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4191" name="Check Box 15" hidden="1">
              <a:extLst>
                <a:ext uri="{63B3BB69-23CF-44E3-9099-C40C66FF867C}">
                  <a14:compatExt spid="_x0000_s434191"/>
                </a:ext>
                <a:ext uri="{FF2B5EF4-FFF2-40B4-BE49-F238E27FC236}">
                  <a16:creationId xmlns:a16="http://schemas.microsoft.com/office/drawing/2014/main" id="{00000000-0008-0000-0200-00000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4192" name="Check Box 16" hidden="1">
              <a:extLst>
                <a:ext uri="{63B3BB69-23CF-44E3-9099-C40C66FF867C}">
                  <a14:compatExt spid="_x0000_s434192"/>
                </a:ext>
                <a:ext uri="{FF2B5EF4-FFF2-40B4-BE49-F238E27FC236}">
                  <a16:creationId xmlns:a16="http://schemas.microsoft.com/office/drawing/2014/main" id="{00000000-0008-0000-0200-00001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4193" name="Check Box 17" hidden="1">
              <a:extLst>
                <a:ext uri="{63B3BB69-23CF-44E3-9099-C40C66FF867C}">
                  <a14:compatExt spid="_x0000_s434193"/>
                </a:ext>
                <a:ext uri="{FF2B5EF4-FFF2-40B4-BE49-F238E27FC236}">
                  <a16:creationId xmlns:a16="http://schemas.microsoft.com/office/drawing/2014/main" id="{00000000-0008-0000-0200-00001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4194" name="Check Box 18" hidden="1">
              <a:extLst>
                <a:ext uri="{63B3BB69-23CF-44E3-9099-C40C66FF867C}">
                  <a14:compatExt spid="_x0000_s434194"/>
                </a:ext>
                <a:ext uri="{FF2B5EF4-FFF2-40B4-BE49-F238E27FC236}">
                  <a16:creationId xmlns:a16="http://schemas.microsoft.com/office/drawing/2014/main" id="{00000000-0008-0000-0200-00001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4195" name="Check Box 19" hidden="1">
              <a:extLst>
                <a:ext uri="{63B3BB69-23CF-44E3-9099-C40C66FF867C}">
                  <a14:compatExt spid="_x0000_s434195"/>
                </a:ext>
                <a:ext uri="{FF2B5EF4-FFF2-40B4-BE49-F238E27FC236}">
                  <a16:creationId xmlns:a16="http://schemas.microsoft.com/office/drawing/2014/main" id="{00000000-0008-0000-0200-00001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4196" name="Check Box 20" hidden="1">
              <a:extLst>
                <a:ext uri="{63B3BB69-23CF-44E3-9099-C40C66FF867C}">
                  <a14:compatExt spid="_x0000_s434196"/>
                </a:ext>
                <a:ext uri="{FF2B5EF4-FFF2-40B4-BE49-F238E27FC236}">
                  <a16:creationId xmlns:a16="http://schemas.microsoft.com/office/drawing/2014/main" id="{00000000-0008-0000-0200-00001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4197" name="Check Box 21" hidden="1">
              <a:extLst>
                <a:ext uri="{63B3BB69-23CF-44E3-9099-C40C66FF867C}">
                  <a14:compatExt spid="_x0000_s434197"/>
                </a:ext>
                <a:ext uri="{FF2B5EF4-FFF2-40B4-BE49-F238E27FC236}">
                  <a16:creationId xmlns:a16="http://schemas.microsoft.com/office/drawing/2014/main" id="{00000000-0008-0000-0200-00001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4198" name="Check Box 22" hidden="1">
              <a:extLst>
                <a:ext uri="{63B3BB69-23CF-44E3-9099-C40C66FF867C}">
                  <a14:compatExt spid="_x0000_s434198"/>
                </a:ext>
                <a:ext uri="{FF2B5EF4-FFF2-40B4-BE49-F238E27FC236}">
                  <a16:creationId xmlns:a16="http://schemas.microsoft.com/office/drawing/2014/main" id="{00000000-0008-0000-0200-00001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4199" name="Check Box 23" hidden="1">
              <a:extLst>
                <a:ext uri="{63B3BB69-23CF-44E3-9099-C40C66FF867C}">
                  <a14:compatExt spid="_x0000_s434199"/>
                </a:ext>
                <a:ext uri="{FF2B5EF4-FFF2-40B4-BE49-F238E27FC236}">
                  <a16:creationId xmlns:a16="http://schemas.microsoft.com/office/drawing/2014/main" id="{00000000-0008-0000-0200-00001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4200" name="Check Box 24" hidden="1">
              <a:extLst>
                <a:ext uri="{63B3BB69-23CF-44E3-9099-C40C66FF867C}">
                  <a14:compatExt spid="_x0000_s434200"/>
                </a:ext>
                <a:ext uri="{FF2B5EF4-FFF2-40B4-BE49-F238E27FC236}">
                  <a16:creationId xmlns:a16="http://schemas.microsoft.com/office/drawing/2014/main" id="{00000000-0008-0000-0200-00001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4201" name="Check Box 25" hidden="1">
              <a:extLst>
                <a:ext uri="{63B3BB69-23CF-44E3-9099-C40C66FF867C}">
                  <a14:compatExt spid="_x0000_s434201"/>
                </a:ext>
                <a:ext uri="{FF2B5EF4-FFF2-40B4-BE49-F238E27FC236}">
                  <a16:creationId xmlns:a16="http://schemas.microsoft.com/office/drawing/2014/main" id="{00000000-0008-0000-0200-00001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4202" name="Check Box 26" hidden="1">
              <a:extLst>
                <a:ext uri="{63B3BB69-23CF-44E3-9099-C40C66FF867C}">
                  <a14:compatExt spid="_x0000_s434202"/>
                </a:ext>
                <a:ext uri="{FF2B5EF4-FFF2-40B4-BE49-F238E27FC236}">
                  <a16:creationId xmlns:a16="http://schemas.microsoft.com/office/drawing/2014/main" id="{00000000-0008-0000-0200-00001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4203" name="Check Box 27" hidden="1">
              <a:extLst>
                <a:ext uri="{63B3BB69-23CF-44E3-9099-C40C66FF867C}">
                  <a14:compatExt spid="_x0000_s434203"/>
                </a:ext>
                <a:ext uri="{FF2B5EF4-FFF2-40B4-BE49-F238E27FC236}">
                  <a16:creationId xmlns:a16="http://schemas.microsoft.com/office/drawing/2014/main" id="{00000000-0008-0000-0200-00001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4204" name="Check Box 28" hidden="1">
              <a:extLst>
                <a:ext uri="{63B3BB69-23CF-44E3-9099-C40C66FF867C}">
                  <a14:compatExt spid="_x0000_s434204"/>
                </a:ext>
                <a:ext uri="{FF2B5EF4-FFF2-40B4-BE49-F238E27FC236}">
                  <a16:creationId xmlns:a16="http://schemas.microsoft.com/office/drawing/2014/main" id="{00000000-0008-0000-0200-00001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4205" name="Check Box 29" hidden="1">
              <a:extLst>
                <a:ext uri="{63B3BB69-23CF-44E3-9099-C40C66FF867C}">
                  <a14:compatExt spid="_x0000_s434205"/>
                </a:ext>
                <a:ext uri="{FF2B5EF4-FFF2-40B4-BE49-F238E27FC236}">
                  <a16:creationId xmlns:a16="http://schemas.microsoft.com/office/drawing/2014/main" id="{00000000-0008-0000-0200-00001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4206" name="Check Box 30" hidden="1">
              <a:extLst>
                <a:ext uri="{63B3BB69-23CF-44E3-9099-C40C66FF867C}">
                  <a14:compatExt spid="_x0000_s434206"/>
                </a:ext>
                <a:ext uri="{FF2B5EF4-FFF2-40B4-BE49-F238E27FC236}">
                  <a16:creationId xmlns:a16="http://schemas.microsoft.com/office/drawing/2014/main" id="{00000000-0008-0000-0200-00001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4207" name="Check Box 31" hidden="1">
              <a:extLst>
                <a:ext uri="{63B3BB69-23CF-44E3-9099-C40C66FF867C}">
                  <a14:compatExt spid="_x0000_s434207"/>
                </a:ext>
                <a:ext uri="{FF2B5EF4-FFF2-40B4-BE49-F238E27FC236}">
                  <a16:creationId xmlns:a16="http://schemas.microsoft.com/office/drawing/2014/main" id="{00000000-0008-0000-0200-00001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4208" name="Check Box 32" hidden="1">
              <a:extLst>
                <a:ext uri="{63B3BB69-23CF-44E3-9099-C40C66FF867C}">
                  <a14:compatExt spid="_x0000_s434208"/>
                </a:ext>
                <a:ext uri="{FF2B5EF4-FFF2-40B4-BE49-F238E27FC236}">
                  <a16:creationId xmlns:a16="http://schemas.microsoft.com/office/drawing/2014/main" id="{00000000-0008-0000-0200-00002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4209" name="Check Box 33" hidden="1">
              <a:extLst>
                <a:ext uri="{63B3BB69-23CF-44E3-9099-C40C66FF867C}">
                  <a14:compatExt spid="_x0000_s434209"/>
                </a:ext>
                <a:ext uri="{FF2B5EF4-FFF2-40B4-BE49-F238E27FC236}">
                  <a16:creationId xmlns:a16="http://schemas.microsoft.com/office/drawing/2014/main" id="{00000000-0008-0000-0200-00002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4210" name="Check Box 34" hidden="1">
              <a:extLst>
                <a:ext uri="{63B3BB69-23CF-44E3-9099-C40C66FF867C}">
                  <a14:compatExt spid="_x0000_s434210"/>
                </a:ext>
                <a:ext uri="{FF2B5EF4-FFF2-40B4-BE49-F238E27FC236}">
                  <a16:creationId xmlns:a16="http://schemas.microsoft.com/office/drawing/2014/main" id="{00000000-0008-0000-0200-00002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4211" name="Check Box 35" hidden="1">
              <a:extLst>
                <a:ext uri="{63B3BB69-23CF-44E3-9099-C40C66FF867C}">
                  <a14:compatExt spid="_x0000_s434211"/>
                </a:ext>
                <a:ext uri="{FF2B5EF4-FFF2-40B4-BE49-F238E27FC236}">
                  <a16:creationId xmlns:a16="http://schemas.microsoft.com/office/drawing/2014/main" id="{00000000-0008-0000-0200-00002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4212" name="Check Box 36" hidden="1">
              <a:extLst>
                <a:ext uri="{63B3BB69-23CF-44E3-9099-C40C66FF867C}">
                  <a14:compatExt spid="_x0000_s434212"/>
                </a:ext>
                <a:ext uri="{FF2B5EF4-FFF2-40B4-BE49-F238E27FC236}">
                  <a16:creationId xmlns:a16="http://schemas.microsoft.com/office/drawing/2014/main" id="{00000000-0008-0000-0200-00002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4213" name="Check Box 37" hidden="1">
              <a:extLst>
                <a:ext uri="{63B3BB69-23CF-44E3-9099-C40C66FF867C}">
                  <a14:compatExt spid="_x0000_s434213"/>
                </a:ext>
                <a:ext uri="{FF2B5EF4-FFF2-40B4-BE49-F238E27FC236}">
                  <a16:creationId xmlns:a16="http://schemas.microsoft.com/office/drawing/2014/main" id="{00000000-0008-0000-0200-00002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4214" name="Check Box 38" hidden="1">
              <a:extLst>
                <a:ext uri="{63B3BB69-23CF-44E3-9099-C40C66FF867C}">
                  <a14:compatExt spid="_x0000_s434214"/>
                </a:ext>
                <a:ext uri="{FF2B5EF4-FFF2-40B4-BE49-F238E27FC236}">
                  <a16:creationId xmlns:a16="http://schemas.microsoft.com/office/drawing/2014/main" id="{00000000-0008-0000-0200-00002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4215" name="Check Box 39" hidden="1">
              <a:extLst>
                <a:ext uri="{63B3BB69-23CF-44E3-9099-C40C66FF867C}">
                  <a14:compatExt spid="_x0000_s434215"/>
                </a:ext>
                <a:ext uri="{FF2B5EF4-FFF2-40B4-BE49-F238E27FC236}">
                  <a16:creationId xmlns:a16="http://schemas.microsoft.com/office/drawing/2014/main" id="{00000000-0008-0000-0200-00002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4216" name="Check Box 40" hidden="1">
              <a:extLst>
                <a:ext uri="{63B3BB69-23CF-44E3-9099-C40C66FF867C}">
                  <a14:compatExt spid="_x0000_s434216"/>
                </a:ext>
                <a:ext uri="{FF2B5EF4-FFF2-40B4-BE49-F238E27FC236}">
                  <a16:creationId xmlns:a16="http://schemas.microsoft.com/office/drawing/2014/main" id="{00000000-0008-0000-0200-00002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4217" name="Check Box 41" hidden="1">
              <a:extLst>
                <a:ext uri="{63B3BB69-23CF-44E3-9099-C40C66FF867C}">
                  <a14:compatExt spid="_x0000_s434217"/>
                </a:ext>
                <a:ext uri="{FF2B5EF4-FFF2-40B4-BE49-F238E27FC236}">
                  <a16:creationId xmlns:a16="http://schemas.microsoft.com/office/drawing/2014/main" id="{00000000-0008-0000-0200-00002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4218" name="Check Box 42" hidden="1">
              <a:extLst>
                <a:ext uri="{63B3BB69-23CF-44E3-9099-C40C66FF867C}">
                  <a14:compatExt spid="_x0000_s434218"/>
                </a:ext>
                <a:ext uri="{FF2B5EF4-FFF2-40B4-BE49-F238E27FC236}">
                  <a16:creationId xmlns:a16="http://schemas.microsoft.com/office/drawing/2014/main" id="{00000000-0008-0000-0200-00002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4219" name="Check Box 43" hidden="1">
              <a:extLst>
                <a:ext uri="{63B3BB69-23CF-44E3-9099-C40C66FF867C}">
                  <a14:compatExt spid="_x0000_s434219"/>
                </a:ext>
                <a:ext uri="{FF2B5EF4-FFF2-40B4-BE49-F238E27FC236}">
                  <a16:creationId xmlns:a16="http://schemas.microsoft.com/office/drawing/2014/main" id="{00000000-0008-0000-0200-00002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4220" name="Check Box 44" hidden="1">
              <a:extLst>
                <a:ext uri="{63B3BB69-23CF-44E3-9099-C40C66FF867C}">
                  <a14:compatExt spid="_x0000_s434220"/>
                </a:ext>
                <a:ext uri="{FF2B5EF4-FFF2-40B4-BE49-F238E27FC236}">
                  <a16:creationId xmlns:a16="http://schemas.microsoft.com/office/drawing/2014/main" id="{00000000-0008-0000-0200-00002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4221" name="Check Box 45" hidden="1">
              <a:extLst>
                <a:ext uri="{63B3BB69-23CF-44E3-9099-C40C66FF867C}">
                  <a14:compatExt spid="_x0000_s434221"/>
                </a:ext>
                <a:ext uri="{FF2B5EF4-FFF2-40B4-BE49-F238E27FC236}">
                  <a16:creationId xmlns:a16="http://schemas.microsoft.com/office/drawing/2014/main" id="{00000000-0008-0000-0200-00002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4222" name="Check Box 46" hidden="1">
              <a:extLst>
                <a:ext uri="{63B3BB69-23CF-44E3-9099-C40C66FF867C}">
                  <a14:compatExt spid="_x0000_s434222"/>
                </a:ext>
                <a:ext uri="{FF2B5EF4-FFF2-40B4-BE49-F238E27FC236}">
                  <a16:creationId xmlns:a16="http://schemas.microsoft.com/office/drawing/2014/main" id="{00000000-0008-0000-0200-00002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4223" name="Check Box 47" hidden="1">
              <a:extLst>
                <a:ext uri="{63B3BB69-23CF-44E3-9099-C40C66FF867C}">
                  <a14:compatExt spid="_x0000_s434223"/>
                </a:ext>
                <a:ext uri="{FF2B5EF4-FFF2-40B4-BE49-F238E27FC236}">
                  <a16:creationId xmlns:a16="http://schemas.microsoft.com/office/drawing/2014/main" id="{00000000-0008-0000-0200-00002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4224" name="Check Box 48" hidden="1">
              <a:extLst>
                <a:ext uri="{63B3BB69-23CF-44E3-9099-C40C66FF867C}">
                  <a14:compatExt spid="_x0000_s434224"/>
                </a:ext>
                <a:ext uri="{FF2B5EF4-FFF2-40B4-BE49-F238E27FC236}">
                  <a16:creationId xmlns:a16="http://schemas.microsoft.com/office/drawing/2014/main" id="{00000000-0008-0000-0200-00003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4225" name="Check Box 49" hidden="1">
              <a:extLst>
                <a:ext uri="{63B3BB69-23CF-44E3-9099-C40C66FF867C}">
                  <a14:compatExt spid="_x0000_s434225"/>
                </a:ext>
                <a:ext uri="{FF2B5EF4-FFF2-40B4-BE49-F238E27FC236}">
                  <a16:creationId xmlns:a16="http://schemas.microsoft.com/office/drawing/2014/main" id="{00000000-0008-0000-0200-00003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4226" name="Check Box 50" hidden="1">
              <a:extLst>
                <a:ext uri="{63B3BB69-23CF-44E3-9099-C40C66FF867C}">
                  <a14:compatExt spid="_x0000_s434226"/>
                </a:ext>
                <a:ext uri="{FF2B5EF4-FFF2-40B4-BE49-F238E27FC236}">
                  <a16:creationId xmlns:a16="http://schemas.microsoft.com/office/drawing/2014/main" id="{00000000-0008-0000-0200-00003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4227" name="Check Box 51" hidden="1">
              <a:extLst>
                <a:ext uri="{63B3BB69-23CF-44E3-9099-C40C66FF867C}">
                  <a14:compatExt spid="_x0000_s434227"/>
                </a:ext>
                <a:ext uri="{FF2B5EF4-FFF2-40B4-BE49-F238E27FC236}">
                  <a16:creationId xmlns:a16="http://schemas.microsoft.com/office/drawing/2014/main" id="{00000000-0008-0000-0200-00003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4228" name="Check Box 52" hidden="1">
              <a:extLst>
                <a:ext uri="{63B3BB69-23CF-44E3-9099-C40C66FF867C}">
                  <a14:compatExt spid="_x0000_s434228"/>
                </a:ext>
                <a:ext uri="{FF2B5EF4-FFF2-40B4-BE49-F238E27FC236}">
                  <a16:creationId xmlns:a16="http://schemas.microsoft.com/office/drawing/2014/main" id="{00000000-0008-0000-0200-00003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4229" name="Check Box 53" hidden="1">
              <a:extLst>
                <a:ext uri="{63B3BB69-23CF-44E3-9099-C40C66FF867C}">
                  <a14:compatExt spid="_x0000_s434229"/>
                </a:ext>
                <a:ext uri="{FF2B5EF4-FFF2-40B4-BE49-F238E27FC236}">
                  <a16:creationId xmlns:a16="http://schemas.microsoft.com/office/drawing/2014/main" id="{00000000-0008-0000-0200-00003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4230" name="Check Box 54" hidden="1">
              <a:extLst>
                <a:ext uri="{63B3BB69-23CF-44E3-9099-C40C66FF867C}">
                  <a14:compatExt spid="_x0000_s434230"/>
                </a:ext>
                <a:ext uri="{FF2B5EF4-FFF2-40B4-BE49-F238E27FC236}">
                  <a16:creationId xmlns:a16="http://schemas.microsoft.com/office/drawing/2014/main" id="{00000000-0008-0000-0200-00003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4231" name="Check Box 55" hidden="1">
              <a:extLst>
                <a:ext uri="{63B3BB69-23CF-44E3-9099-C40C66FF867C}">
                  <a14:compatExt spid="_x0000_s434231"/>
                </a:ext>
                <a:ext uri="{FF2B5EF4-FFF2-40B4-BE49-F238E27FC236}">
                  <a16:creationId xmlns:a16="http://schemas.microsoft.com/office/drawing/2014/main" id="{00000000-0008-0000-0200-00003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4232" name="Check Box 56" hidden="1">
              <a:extLst>
                <a:ext uri="{63B3BB69-23CF-44E3-9099-C40C66FF867C}">
                  <a14:compatExt spid="_x0000_s434232"/>
                </a:ext>
                <a:ext uri="{FF2B5EF4-FFF2-40B4-BE49-F238E27FC236}">
                  <a16:creationId xmlns:a16="http://schemas.microsoft.com/office/drawing/2014/main" id="{00000000-0008-0000-0200-00003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4233" name="Check Box 57" hidden="1">
              <a:extLst>
                <a:ext uri="{63B3BB69-23CF-44E3-9099-C40C66FF867C}">
                  <a14:compatExt spid="_x0000_s434233"/>
                </a:ext>
                <a:ext uri="{FF2B5EF4-FFF2-40B4-BE49-F238E27FC236}">
                  <a16:creationId xmlns:a16="http://schemas.microsoft.com/office/drawing/2014/main" id="{00000000-0008-0000-0200-00003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4234" name="Check Box 58" hidden="1">
              <a:extLst>
                <a:ext uri="{63B3BB69-23CF-44E3-9099-C40C66FF867C}">
                  <a14:compatExt spid="_x0000_s434234"/>
                </a:ext>
                <a:ext uri="{FF2B5EF4-FFF2-40B4-BE49-F238E27FC236}">
                  <a16:creationId xmlns:a16="http://schemas.microsoft.com/office/drawing/2014/main" id="{00000000-0008-0000-0200-00003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4235" name="Check Box 59" hidden="1">
              <a:extLst>
                <a:ext uri="{63B3BB69-23CF-44E3-9099-C40C66FF867C}">
                  <a14:compatExt spid="_x0000_s434235"/>
                </a:ext>
                <a:ext uri="{FF2B5EF4-FFF2-40B4-BE49-F238E27FC236}">
                  <a16:creationId xmlns:a16="http://schemas.microsoft.com/office/drawing/2014/main" id="{00000000-0008-0000-0200-00003BA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4236" name="Spinner 60" hidden="1">
              <a:extLst>
                <a:ext uri="{63B3BB69-23CF-44E3-9099-C40C66FF867C}">
                  <a14:compatExt spid="_x0000_s434236"/>
                </a:ext>
                <a:ext uri="{FF2B5EF4-FFF2-40B4-BE49-F238E27FC236}">
                  <a16:creationId xmlns:a16="http://schemas.microsoft.com/office/drawing/2014/main" id="{00000000-0008-0000-0200-00003CA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4237" name="Check Box 61" hidden="1">
              <a:extLst>
                <a:ext uri="{63B3BB69-23CF-44E3-9099-C40C66FF867C}">
                  <a14:compatExt spid="_x0000_s434237"/>
                </a:ext>
                <a:ext uri="{FF2B5EF4-FFF2-40B4-BE49-F238E27FC236}">
                  <a16:creationId xmlns:a16="http://schemas.microsoft.com/office/drawing/2014/main" id="{00000000-0008-0000-0200-00003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4238" name="Check Box 62" hidden="1">
              <a:extLst>
                <a:ext uri="{63B3BB69-23CF-44E3-9099-C40C66FF867C}">
                  <a14:compatExt spid="_x0000_s434238"/>
                </a:ext>
                <a:ext uri="{FF2B5EF4-FFF2-40B4-BE49-F238E27FC236}">
                  <a16:creationId xmlns:a16="http://schemas.microsoft.com/office/drawing/2014/main" id="{00000000-0008-0000-0200-00003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4239" name="Check Box 63" hidden="1">
              <a:extLst>
                <a:ext uri="{63B3BB69-23CF-44E3-9099-C40C66FF867C}">
                  <a14:compatExt spid="_x0000_s434239"/>
                </a:ext>
                <a:ext uri="{FF2B5EF4-FFF2-40B4-BE49-F238E27FC236}">
                  <a16:creationId xmlns:a16="http://schemas.microsoft.com/office/drawing/2014/main" id="{00000000-0008-0000-0200-00003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4240" name="Check Box 64" hidden="1">
              <a:extLst>
                <a:ext uri="{63B3BB69-23CF-44E3-9099-C40C66FF867C}">
                  <a14:compatExt spid="_x0000_s434240"/>
                </a:ext>
                <a:ext uri="{FF2B5EF4-FFF2-40B4-BE49-F238E27FC236}">
                  <a16:creationId xmlns:a16="http://schemas.microsoft.com/office/drawing/2014/main" id="{00000000-0008-0000-0200-00004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4241" name="Check Box 65" hidden="1">
              <a:extLst>
                <a:ext uri="{63B3BB69-23CF-44E3-9099-C40C66FF867C}">
                  <a14:compatExt spid="_x0000_s434241"/>
                </a:ext>
                <a:ext uri="{FF2B5EF4-FFF2-40B4-BE49-F238E27FC236}">
                  <a16:creationId xmlns:a16="http://schemas.microsoft.com/office/drawing/2014/main" id="{00000000-0008-0000-0200-00004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4242" name="Check Box 66" hidden="1">
              <a:extLst>
                <a:ext uri="{63B3BB69-23CF-44E3-9099-C40C66FF867C}">
                  <a14:compatExt spid="_x0000_s434242"/>
                </a:ext>
                <a:ext uri="{FF2B5EF4-FFF2-40B4-BE49-F238E27FC236}">
                  <a16:creationId xmlns:a16="http://schemas.microsoft.com/office/drawing/2014/main" id="{00000000-0008-0000-0200-00004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4243" name="Check Box 67" hidden="1">
              <a:extLst>
                <a:ext uri="{63B3BB69-23CF-44E3-9099-C40C66FF867C}">
                  <a14:compatExt spid="_x0000_s434243"/>
                </a:ext>
                <a:ext uri="{FF2B5EF4-FFF2-40B4-BE49-F238E27FC236}">
                  <a16:creationId xmlns:a16="http://schemas.microsoft.com/office/drawing/2014/main" id="{00000000-0008-0000-0200-00004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4244" name="Check Box 68" hidden="1">
              <a:extLst>
                <a:ext uri="{63B3BB69-23CF-44E3-9099-C40C66FF867C}">
                  <a14:compatExt spid="_x0000_s434244"/>
                </a:ext>
                <a:ext uri="{FF2B5EF4-FFF2-40B4-BE49-F238E27FC236}">
                  <a16:creationId xmlns:a16="http://schemas.microsoft.com/office/drawing/2014/main" id="{00000000-0008-0000-0200-00004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4245" name="Check Box 69" hidden="1">
              <a:extLst>
                <a:ext uri="{63B3BB69-23CF-44E3-9099-C40C66FF867C}">
                  <a14:compatExt spid="_x0000_s434245"/>
                </a:ext>
                <a:ext uri="{FF2B5EF4-FFF2-40B4-BE49-F238E27FC236}">
                  <a16:creationId xmlns:a16="http://schemas.microsoft.com/office/drawing/2014/main" id="{00000000-0008-0000-0200-00004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4246" name="Check Box 70" hidden="1">
              <a:extLst>
                <a:ext uri="{63B3BB69-23CF-44E3-9099-C40C66FF867C}">
                  <a14:compatExt spid="_x0000_s434246"/>
                </a:ext>
                <a:ext uri="{FF2B5EF4-FFF2-40B4-BE49-F238E27FC236}">
                  <a16:creationId xmlns:a16="http://schemas.microsoft.com/office/drawing/2014/main" id="{00000000-0008-0000-0200-00004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4247" name="Check Box 71" hidden="1">
              <a:extLst>
                <a:ext uri="{63B3BB69-23CF-44E3-9099-C40C66FF867C}">
                  <a14:compatExt spid="_x0000_s434247"/>
                </a:ext>
                <a:ext uri="{FF2B5EF4-FFF2-40B4-BE49-F238E27FC236}">
                  <a16:creationId xmlns:a16="http://schemas.microsoft.com/office/drawing/2014/main" id="{00000000-0008-0000-0200-00004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4248" name="Check Box 72" hidden="1">
              <a:extLst>
                <a:ext uri="{63B3BB69-23CF-44E3-9099-C40C66FF867C}">
                  <a14:compatExt spid="_x0000_s434248"/>
                </a:ext>
                <a:ext uri="{FF2B5EF4-FFF2-40B4-BE49-F238E27FC236}">
                  <a16:creationId xmlns:a16="http://schemas.microsoft.com/office/drawing/2014/main" id="{00000000-0008-0000-0200-00004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4249" name="Check Box 73" hidden="1">
              <a:extLst>
                <a:ext uri="{63B3BB69-23CF-44E3-9099-C40C66FF867C}">
                  <a14:compatExt spid="_x0000_s434249"/>
                </a:ext>
                <a:ext uri="{FF2B5EF4-FFF2-40B4-BE49-F238E27FC236}">
                  <a16:creationId xmlns:a16="http://schemas.microsoft.com/office/drawing/2014/main" id="{00000000-0008-0000-0200-00004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4250" name="Check Box 74" hidden="1">
              <a:extLst>
                <a:ext uri="{63B3BB69-23CF-44E3-9099-C40C66FF867C}">
                  <a14:compatExt spid="_x0000_s434250"/>
                </a:ext>
                <a:ext uri="{FF2B5EF4-FFF2-40B4-BE49-F238E27FC236}">
                  <a16:creationId xmlns:a16="http://schemas.microsoft.com/office/drawing/2014/main" id="{00000000-0008-0000-0200-00004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4251" name="Check Box 75" hidden="1">
              <a:extLst>
                <a:ext uri="{63B3BB69-23CF-44E3-9099-C40C66FF867C}">
                  <a14:compatExt spid="_x0000_s434251"/>
                </a:ext>
                <a:ext uri="{FF2B5EF4-FFF2-40B4-BE49-F238E27FC236}">
                  <a16:creationId xmlns:a16="http://schemas.microsoft.com/office/drawing/2014/main" id="{00000000-0008-0000-0200-00004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4252" name="Check Box 76" hidden="1">
              <a:extLst>
                <a:ext uri="{63B3BB69-23CF-44E3-9099-C40C66FF867C}">
                  <a14:compatExt spid="_x0000_s434252"/>
                </a:ext>
                <a:ext uri="{FF2B5EF4-FFF2-40B4-BE49-F238E27FC236}">
                  <a16:creationId xmlns:a16="http://schemas.microsoft.com/office/drawing/2014/main" id="{00000000-0008-0000-0200-00004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4253" name="Check Box 77" hidden="1">
              <a:extLst>
                <a:ext uri="{63B3BB69-23CF-44E3-9099-C40C66FF867C}">
                  <a14:compatExt spid="_x0000_s434253"/>
                </a:ext>
                <a:ext uri="{FF2B5EF4-FFF2-40B4-BE49-F238E27FC236}">
                  <a16:creationId xmlns:a16="http://schemas.microsoft.com/office/drawing/2014/main" id="{00000000-0008-0000-0200-00004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4254" name="Check Box 78" hidden="1">
              <a:extLst>
                <a:ext uri="{63B3BB69-23CF-44E3-9099-C40C66FF867C}">
                  <a14:compatExt spid="_x0000_s434254"/>
                </a:ext>
                <a:ext uri="{FF2B5EF4-FFF2-40B4-BE49-F238E27FC236}">
                  <a16:creationId xmlns:a16="http://schemas.microsoft.com/office/drawing/2014/main" id="{00000000-0008-0000-0200-00004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4255" name="Check Box 79" hidden="1">
              <a:extLst>
                <a:ext uri="{63B3BB69-23CF-44E3-9099-C40C66FF867C}">
                  <a14:compatExt spid="_x0000_s434255"/>
                </a:ext>
                <a:ext uri="{FF2B5EF4-FFF2-40B4-BE49-F238E27FC236}">
                  <a16:creationId xmlns:a16="http://schemas.microsoft.com/office/drawing/2014/main" id="{00000000-0008-0000-0200-00004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4256" name="Check Box 80" hidden="1">
              <a:extLst>
                <a:ext uri="{63B3BB69-23CF-44E3-9099-C40C66FF867C}">
                  <a14:compatExt spid="_x0000_s434256"/>
                </a:ext>
                <a:ext uri="{FF2B5EF4-FFF2-40B4-BE49-F238E27FC236}">
                  <a16:creationId xmlns:a16="http://schemas.microsoft.com/office/drawing/2014/main" id="{00000000-0008-0000-0200-00005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4257" name="Check Box 81" hidden="1">
              <a:extLst>
                <a:ext uri="{63B3BB69-23CF-44E3-9099-C40C66FF867C}">
                  <a14:compatExt spid="_x0000_s434257"/>
                </a:ext>
                <a:ext uri="{FF2B5EF4-FFF2-40B4-BE49-F238E27FC236}">
                  <a16:creationId xmlns:a16="http://schemas.microsoft.com/office/drawing/2014/main" id="{00000000-0008-0000-0200-00005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4258" name="Check Box 82" hidden="1">
              <a:extLst>
                <a:ext uri="{63B3BB69-23CF-44E3-9099-C40C66FF867C}">
                  <a14:compatExt spid="_x0000_s434258"/>
                </a:ext>
                <a:ext uri="{FF2B5EF4-FFF2-40B4-BE49-F238E27FC236}">
                  <a16:creationId xmlns:a16="http://schemas.microsoft.com/office/drawing/2014/main" id="{00000000-0008-0000-0200-00005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4259" name="Check Box 83" hidden="1">
              <a:extLst>
                <a:ext uri="{63B3BB69-23CF-44E3-9099-C40C66FF867C}">
                  <a14:compatExt spid="_x0000_s434259"/>
                </a:ext>
                <a:ext uri="{FF2B5EF4-FFF2-40B4-BE49-F238E27FC236}">
                  <a16:creationId xmlns:a16="http://schemas.microsoft.com/office/drawing/2014/main" id="{00000000-0008-0000-0200-00005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4260" name="Check Box 84" hidden="1">
              <a:extLst>
                <a:ext uri="{63B3BB69-23CF-44E3-9099-C40C66FF867C}">
                  <a14:compatExt spid="_x0000_s434260"/>
                </a:ext>
                <a:ext uri="{FF2B5EF4-FFF2-40B4-BE49-F238E27FC236}">
                  <a16:creationId xmlns:a16="http://schemas.microsoft.com/office/drawing/2014/main" id="{00000000-0008-0000-0200-00005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4261" name="Check Box 85" hidden="1">
              <a:extLst>
                <a:ext uri="{63B3BB69-23CF-44E3-9099-C40C66FF867C}">
                  <a14:compatExt spid="_x0000_s434261"/>
                </a:ext>
                <a:ext uri="{FF2B5EF4-FFF2-40B4-BE49-F238E27FC236}">
                  <a16:creationId xmlns:a16="http://schemas.microsoft.com/office/drawing/2014/main" id="{00000000-0008-0000-0200-00005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4262" name="Check Box 86" hidden="1">
              <a:extLst>
                <a:ext uri="{63B3BB69-23CF-44E3-9099-C40C66FF867C}">
                  <a14:compatExt spid="_x0000_s434262"/>
                </a:ext>
                <a:ext uri="{FF2B5EF4-FFF2-40B4-BE49-F238E27FC236}">
                  <a16:creationId xmlns:a16="http://schemas.microsoft.com/office/drawing/2014/main" id="{00000000-0008-0000-0200-00005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4263" name="Check Box 87" hidden="1">
              <a:extLst>
                <a:ext uri="{63B3BB69-23CF-44E3-9099-C40C66FF867C}">
                  <a14:compatExt spid="_x0000_s434263"/>
                </a:ext>
                <a:ext uri="{FF2B5EF4-FFF2-40B4-BE49-F238E27FC236}">
                  <a16:creationId xmlns:a16="http://schemas.microsoft.com/office/drawing/2014/main" id="{00000000-0008-0000-0200-00005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4264" name="Check Box 88" hidden="1">
              <a:extLst>
                <a:ext uri="{63B3BB69-23CF-44E3-9099-C40C66FF867C}">
                  <a14:compatExt spid="_x0000_s434264"/>
                </a:ext>
                <a:ext uri="{FF2B5EF4-FFF2-40B4-BE49-F238E27FC236}">
                  <a16:creationId xmlns:a16="http://schemas.microsoft.com/office/drawing/2014/main" id="{00000000-0008-0000-0200-00005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4265" name="Check Box 89" hidden="1">
              <a:extLst>
                <a:ext uri="{63B3BB69-23CF-44E3-9099-C40C66FF867C}">
                  <a14:compatExt spid="_x0000_s434265"/>
                </a:ext>
                <a:ext uri="{FF2B5EF4-FFF2-40B4-BE49-F238E27FC236}">
                  <a16:creationId xmlns:a16="http://schemas.microsoft.com/office/drawing/2014/main" id="{00000000-0008-0000-0200-00005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4266" name="Check Box 90" hidden="1">
              <a:extLst>
                <a:ext uri="{63B3BB69-23CF-44E3-9099-C40C66FF867C}">
                  <a14:compatExt spid="_x0000_s434266"/>
                </a:ext>
                <a:ext uri="{FF2B5EF4-FFF2-40B4-BE49-F238E27FC236}">
                  <a16:creationId xmlns:a16="http://schemas.microsoft.com/office/drawing/2014/main" id="{00000000-0008-0000-0200-00005A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4267" name="Check Box 91" hidden="1">
              <a:extLst>
                <a:ext uri="{63B3BB69-23CF-44E3-9099-C40C66FF867C}">
                  <a14:compatExt spid="_x0000_s434267"/>
                </a:ext>
                <a:ext uri="{FF2B5EF4-FFF2-40B4-BE49-F238E27FC236}">
                  <a16:creationId xmlns:a16="http://schemas.microsoft.com/office/drawing/2014/main" id="{00000000-0008-0000-0200-00005B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4268" name="Check Box 92" hidden="1">
              <a:extLst>
                <a:ext uri="{63B3BB69-23CF-44E3-9099-C40C66FF867C}">
                  <a14:compatExt spid="_x0000_s434268"/>
                </a:ext>
                <a:ext uri="{FF2B5EF4-FFF2-40B4-BE49-F238E27FC236}">
                  <a16:creationId xmlns:a16="http://schemas.microsoft.com/office/drawing/2014/main" id="{00000000-0008-0000-0200-00005C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4269" name="Check Box 93" hidden="1">
              <a:extLst>
                <a:ext uri="{63B3BB69-23CF-44E3-9099-C40C66FF867C}">
                  <a14:compatExt spid="_x0000_s434269"/>
                </a:ext>
                <a:ext uri="{FF2B5EF4-FFF2-40B4-BE49-F238E27FC236}">
                  <a16:creationId xmlns:a16="http://schemas.microsoft.com/office/drawing/2014/main" id="{00000000-0008-0000-0200-00005D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4270" name="Check Box 94" hidden="1">
              <a:extLst>
                <a:ext uri="{63B3BB69-23CF-44E3-9099-C40C66FF867C}">
                  <a14:compatExt spid="_x0000_s434270"/>
                </a:ext>
                <a:ext uri="{FF2B5EF4-FFF2-40B4-BE49-F238E27FC236}">
                  <a16:creationId xmlns:a16="http://schemas.microsoft.com/office/drawing/2014/main" id="{00000000-0008-0000-0200-00005E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4271" name="Check Box 95" hidden="1">
              <a:extLst>
                <a:ext uri="{63B3BB69-23CF-44E3-9099-C40C66FF867C}">
                  <a14:compatExt spid="_x0000_s434271"/>
                </a:ext>
                <a:ext uri="{FF2B5EF4-FFF2-40B4-BE49-F238E27FC236}">
                  <a16:creationId xmlns:a16="http://schemas.microsoft.com/office/drawing/2014/main" id="{00000000-0008-0000-0200-00005F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4272" name="Check Box 96" hidden="1">
              <a:extLst>
                <a:ext uri="{63B3BB69-23CF-44E3-9099-C40C66FF867C}">
                  <a14:compatExt spid="_x0000_s434272"/>
                </a:ext>
                <a:ext uri="{FF2B5EF4-FFF2-40B4-BE49-F238E27FC236}">
                  <a16:creationId xmlns:a16="http://schemas.microsoft.com/office/drawing/2014/main" id="{00000000-0008-0000-0200-000060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4273" name="Check Box 97" hidden="1">
              <a:extLst>
                <a:ext uri="{63B3BB69-23CF-44E3-9099-C40C66FF867C}">
                  <a14:compatExt spid="_x0000_s434273"/>
                </a:ext>
                <a:ext uri="{FF2B5EF4-FFF2-40B4-BE49-F238E27FC236}">
                  <a16:creationId xmlns:a16="http://schemas.microsoft.com/office/drawing/2014/main" id="{00000000-0008-0000-0200-000061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4274" name="Check Box 98" hidden="1">
              <a:extLst>
                <a:ext uri="{63B3BB69-23CF-44E3-9099-C40C66FF867C}">
                  <a14:compatExt spid="_x0000_s434274"/>
                </a:ext>
                <a:ext uri="{FF2B5EF4-FFF2-40B4-BE49-F238E27FC236}">
                  <a16:creationId xmlns:a16="http://schemas.microsoft.com/office/drawing/2014/main" id="{00000000-0008-0000-0200-000062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4275" name="Check Box 99" hidden="1">
              <a:extLst>
                <a:ext uri="{63B3BB69-23CF-44E3-9099-C40C66FF867C}">
                  <a14:compatExt spid="_x0000_s434275"/>
                </a:ext>
                <a:ext uri="{FF2B5EF4-FFF2-40B4-BE49-F238E27FC236}">
                  <a16:creationId xmlns:a16="http://schemas.microsoft.com/office/drawing/2014/main" id="{00000000-0008-0000-0200-000063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4276" name="Check Box 100" hidden="1">
              <a:extLst>
                <a:ext uri="{63B3BB69-23CF-44E3-9099-C40C66FF867C}">
                  <a14:compatExt spid="_x0000_s434276"/>
                </a:ext>
                <a:ext uri="{FF2B5EF4-FFF2-40B4-BE49-F238E27FC236}">
                  <a16:creationId xmlns:a16="http://schemas.microsoft.com/office/drawing/2014/main" id="{00000000-0008-0000-0200-000064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4277" name="Check Box 101" hidden="1">
              <a:extLst>
                <a:ext uri="{63B3BB69-23CF-44E3-9099-C40C66FF867C}">
                  <a14:compatExt spid="_x0000_s434277"/>
                </a:ext>
                <a:ext uri="{FF2B5EF4-FFF2-40B4-BE49-F238E27FC236}">
                  <a16:creationId xmlns:a16="http://schemas.microsoft.com/office/drawing/2014/main" id="{00000000-0008-0000-0200-000065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4278" name="Check Box 102" hidden="1">
              <a:extLst>
                <a:ext uri="{63B3BB69-23CF-44E3-9099-C40C66FF867C}">
                  <a14:compatExt spid="_x0000_s434278"/>
                </a:ext>
                <a:ext uri="{FF2B5EF4-FFF2-40B4-BE49-F238E27FC236}">
                  <a16:creationId xmlns:a16="http://schemas.microsoft.com/office/drawing/2014/main" id="{00000000-0008-0000-0200-000066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4279" name="Check Box 103" hidden="1">
              <a:extLst>
                <a:ext uri="{63B3BB69-23CF-44E3-9099-C40C66FF867C}">
                  <a14:compatExt spid="_x0000_s434279"/>
                </a:ext>
                <a:ext uri="{FF2B5EF4-FFF2-40B4-BE49-F238E27FC236}">
                  <a16:creationId xmlns:a16="http://schemas.microsoft.com/office/drawing/2014/main" id="{00000000-0008-0000-0200-000067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4280" name="Check Box 104" hidden="1">
              <a:extLst>
                <a:ext uri="{63B3BB69-23CF-44E3-9099-C40C66FF867C}">
                  <a14:compatExt spid="_x0000_s434280"/>
                </a:ext>
                <a:ext uri="{FF2B5EF4-FFF2-40B4-BE49-F238E27FC236}">
                  <a16:creationId xmlns:a16="http://schemas.microsoft.com/office/drawing/2014/main" id="{00000000-0008-0000-0200-000068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4281" name="Check Box 105" hidden="1">
              <a:extLst>
                <a:ext uri="{63B3BB69-23CF-44E3-9099-C40C66FF867C}">
                  <a14:compatExt spid="_x0000_s434281"/>
                </a:ext>
                <a:ext uri="{FF2B5EF4-FFF2-40B4-BE49-F238E27FC236}">
                  <a16:creationId xmlns:a16="http://schemas.microsoft.com/office/drawing/2014/main" id="{00000000-0008-0000-0200-000069A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34282" name="Check Box 106" descr="Staff Registration" hidden="1">
              <a:extLst>
                <a:ext uri="{63B3BB69-23CF-44E3-9099-C40C66FF867C}">
                  <a14:compatExt spid="_x0000_s434282"/>
                </a:ext>
                <a:ext uri="{FF2B5EF4-FFF2-40B4-BE49-F238E27FC236}">
                  <a16:creationId xmlns:a16="http://schemas.microsoft.com/office/drawing/2014/main" id="{00000000-0008-0000-0200-00006AA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14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14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14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52609" name="Check Box 1" hidden="1">
              <a:extLst>
                <a:ext uri="{63B3BB69-23CF-44E3-9099-C40C66FF867C}">
                  <a14:compatExt spid="_x0000_s452609"/>
                </a:ext>
                <a:ext uri="{FF2B5EF4-FFF2-40B4-BE49-F238E27FC236}">
                  <a16:creationId xmlns:a16="http://schemas.microsoft.com/office/drawing/2014/main" id="{00000000-0008-0000-1400-000001E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52610" name="Check Box 2" hidden="1">
              <a:extLst>
                <a:ext uri="{63B3BB69-23CF-44E3-9099-C40C66FF867C}">
                  <a14:compatExt spid="_x0000_s452610"/>
                </a:ext>
                <a:ext uri="{FF2B5EF4-FFF2-40B4-BE49-F238E27FC236}">
                  <a16:creationId xmlns:a16="http://schemas.microsoft.com/office/drawing/2014/main" id="{00000000-0008-0000-1400-00000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52611" name="Check Box 3" hidden="1">
              <a:extLst>
                <a:ext uri="{63B3BB69-23CF-44E3-9099-C40C66FF867C}">
                  <a14:compatExt spid="_x0000_s452611"/>
                </a:ext>
                <a:ext uri="{FF2B5EF4-FFF2-40B4-BE49-F238E27FC236}">
                  <a16:creationId xmlns:a16="http://schemas.microsoft.com/office/drawing/2014/main" id="{00000000-0008-0000-1400-00000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52612" name="Check Box 4" hidden="1">
              <a:extLst>
                <a:ext uri="{63B3BB69-23CF-44E3-9099-C40C66FF867C}">
                  <a14:compatExt spid="_x0000_s452612"/>
                </a:ext>
                <a:ext uri="{FF2B5EF4-FFF2-40B4-BE49-F238E27FC236}">
                  <a16:creationId xmlns:a16="http://schemas.microsoft.com/office/drawing/2014/main" id="{00000000-0008-0000-1400-00000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52613" name="Check Box 5" hidden="1">
              <a:extLst>
                <a:ext uri="{63B3BB69-23CF-44E3-9099-C40C66FF867C}">
                  <a14:compatExt spid="_x0000_s452613"/>
                </a:ext>
                <a:ext uri="{FF2B5EF4-FFF2-40B4-BE49-F238E27FC236}">
                  <a16:creationId xmlns:a16="http://schemas.microsoft.com/office/drawing/2014/main" id="{00000000-0008-0000-1400-00000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52614" name="Check Box 6" hidden="1">
              <a:extLst>
                <a:ext uri="{63B3BB69-23CF-44E3-9099-C40C66FF867C}">
                  <a14:compatExt spid="_x0000_s452614"/>
                </a:ext>
                <a:ext uri="{FF2B5EF4-FFF2-40B4-BE49-F238E27FC236}">
                  <a16:creationId xmlns:a16="http://schemas.microsoft.com/office/drawing/2014/main" id="{00000000-0008-0000-1400-00000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52615" name="Check Box 7" hidden="1">
              <a:extLst>
                <a:ext uri="{63B3BB69-23CF-44E3-9099-C40C66FF867C}">
                  <a14:compatExt spid="_x0000_s452615"/>
                </a:ext>
                <a:ext uri="{FF2B5EF4-FFF2-40B4-BE49-F238E27FC236}">
                  <a16:creationId xmlns:a16="http://schemas.microsoft.com/office/drawing/2014/main" id="{00000000-0008-0000-1400-000007E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52616" name="Spinner 8" hidden="1">
              <a:extLst>
                <a:ext uri="{63B3BB69-23CF-44E3-9099-C40C66FF867C}">
                  <a14:compatExt spid="_x0000_s452616"/>
                </a:ext>
                <a:ext uri="{FF2B5EF4-FFF2-40B4-BE49-F238E27FC236}">
                  <a16:creationId xmlns:a16="http://schemas.microsoft.com/office/drawing/2014/main" id="{00000000-0008-0000-1400-000008E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52617" name="Check Box 9" hidden="1">
              <a:extLst>
                <a:ext uri="{63B3BB69-23CF-44E3-9099-C40C66FF867C}">
                  <a14:compatExt spid="_x0000_s452617"/>
                </a:ext>
                <a:ext uri="{FF2B5EF4-FFF2-40B4-BE49-F238E27FC236}">
                  <a16:creationId xmlns:a16="http://schemas.microsoft.com/office/drawing/2014/main" id="{00000000-0008-0000-1400-00000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52618" name="Check Box 10" hidden="1">
              <a:extLst>
                <a:ext uri="{63B3BB69-23CF-44E3-9099-C40C66FF867C}">
                  <a14:compatExt spid="_x0000_s452618"/>
                </a:ext>
                <a:ext uri="{FF2B5EF4-FFF2-40B4-BE49-F238E27FC236}">
                  <a16:creationId xmlns:a16="http://schemas.microsoft.com/office/drawing/2014/main" id="{00000000-0008-0000-1400-00000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52619" name="Check Box 11" hidden="1">
              <a:extLst>
                <a:ext uri="{63B3BB69-23CF-44E3-9099-C40C66FF867C}">
                  <a14:compatExt spid="_x0000_s452619"/>
                </a:ext>
                <a:ext uri="{FF2B5EF4-FFF2-40B4-BE49-F238E27FC236}">
                  <a16:creationId xmlns:a16="http://schemas.microsoft.com/office/drawing/2014/main" id="{00000000-0008-0000-1400-00000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52620" name="Check Box 12" hidden="1">
              <a:extLst>
                <a:ext uri="{63B3BB69-23CF-44E3-9099-C40C66FF867C}">
                  <a14:compatExt spid="_x0000_s452620"/>
                </a:ext>
                <a:ext uri="{FF2B5EF4-FFF2-40B4-BE49-F238E27FC236}">
                  <a16:creationId xmlns:a16="http://schemas.microsoft.com/office/drawing/2014/main" id="{00000000-0008-0000-1400-00000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52621" name="Check Box 13" hidden="1">
              <a:extLst>
                <a:ext uri="{63B3BB69-23CF-44E3-9099-C40C66FF867C}">
                  <a14:compatExt spid="_x0000_s452621"/>
                </a:ext>
                <a:ext uri="{FF2B5EF4-FFF2-40B4-BE49-F238E27FC236}">
                  <a16:creationId xmlns:a16="http://schemas.microsoft.com/office/drawing/2014/main" id="{00000000-0008-0000-1400-00000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52622" name="Check Box 14" hidden="1">
              <a:extLst>
                <a:ext uri="{63B3BB69-23CF-44E3-9099-C40C66FF867C}">
                  <a14:compatExt spid="_x0000_s452622"/>
                </a:ext>
                <a:ext uri="{FF2B5EF4-FFF2-40B4-BE49-F238E27FC236}">
                  <a16:creationId xmlns:a16="http://schemas.microsoft.com/office/drawing/2014/main" id="{00000000-0008-0000-1400-00000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52623" name="Check Box 15" hidden="1">
              <a:extLst>
                <a:ext uri="{63B3BB69-23CF-44E3-9099-C40C66FF867C}">
                  <a14:compatExt spid="_x0000_s452623"/>
                </a:ext>
                <a:ext uri="{FF2B5EF4-FFF2-40B4-BE49-F238E27FC236}">
                  <a16:creationId xmlns:a16="http://schemas.microsoft.com/office/drawing/2014/main" id="{00000000-0008-0000-1400-00000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52624" name="Check Box 16" hidden="1">
              <a:extLst>
                <a:ext uri="{63B3BB69-23CF-44E3-9099-C40C66FF867C}">
                  <a14:compatExt spid="_x0000_s452624"/>
                </a:ext>
                <a:ext uri="{FF2B5EF4-FFF2-40B4-BE49-F238E27FC236}">
                  <a16:creationId xmlns:a16="http://schemas.microsoft.com/office/drawing/2014/main" id="{00000000-0008-0000-1400-00001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52625" name="Check Box 17" hidden="1">
              <a:extLst>
                <a:ext uri="{63B3BB69-23CF-44E3-9099-C40C66FF867C}">
                  <a14:compatExt spid="_x0000_s452625"/>
                </a:ext>
                <a:ext uri="{FF2B5EF4-FFF2-40B4-BE49-F238E27FC236}">
                  <a16:creationId xmlns:a16="http://schemas.microsoft.com/office/drawing/2014/main" id="{00000000-0008-0000-1400-00001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52626" name="Check Box 18" hidden="1">
              <a:extLst>
                <a:ext uri="{63B3BB69-23CF-44E3-9099-C40C66FF867C}">
                  <a14:compatExt spid="_x0000_s452626"/>
                </a:ext>
                <a:ext uri="{FF2B5EF4-FFF2-40B4-BE49-F238E27FC236}">
                  <a16:creationId xmlns:a16="http://schemas.microsoft.com/office/drawing/2014/main" id="{00000000-0008-0000-1400-00001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52627" name="Check Box 19" hidden="1">
              <a:extLst>
                <a:ext uri="{63B3BB69-23CF-44E3-9099-C40C66FF867C}">
                  <a14:compatExt spid="_x0000_s452627"/>
                </a:ext>
                <a:ext uri="{FF2B5EF4-FFF2-40B4-BE49-F238E27FC236}">
                  <a16:creationId xmlns:a16="http://schemas.microsoft.com/office/drawing/2014/main" id="{00000000-0008-0000-1400-00001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52628" name="Check Box 20" hidden="1">
              <a:extLst>
                <a:ext uri="{63B3BB69-23CF-44E3-9099-C40C66FF867C}">
                  <a14:compatExt spid="_x0000_s452628"/>
                </a:ext>
                <a:ext uri="{FF2B5EF4-FFF2-40B4-BE49-F238E27FC236}">
                  <a16:creationId xmlns:a16="http://schemas.microsoft.com/office/drawing/2014/main" id="{00000000-0008-0000-1400-00001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52629" name="Check Box 21" hidden="1">
              <a:extLst>
                <a:ext uri="{63B3BB69-23CF-44E3-9099-C40C66FF867C}">
                  <a14:compatExt spid="_x0000_s452629"/>
                </a:ext>
                <a:ext uri="{FF2B5EF4-FFF2-40B4-BE49-F238E27FC236}">
                  <a16:creationId xmlns:a16="http://schemas.microsoft.com/office/drawing/2014/main" id="{00000000-0008-0000-1400-00001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52630" name="Check Box 22" hidden="1">
              <a:extLst>
                <a:ext uri="{63B3BB69-23CF-44E3-9099-C40C66FF867C}">
                  <a14:compatExt spid="_x0000_s452630"/>
                </a:ext>
                <a:ext uri="{FF2B5EF4-FFF2-40B4-BE49-F238E27FC236}">
                  <a16:creationId xmlns:a16="http://schemas.microsoft.com/office/drawing/2014/main" id="{00000000-0008-0000-1400-00001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52631" name="Check Box 23" hidden="1">
              <a:extLst>
                <a:ext uri="{63B3BB69-23CF-44E3-9099-C40C66FF867C}">
                  <a14:compatExt spid="_x0000_s452631"/>
                </a:ext>
                <a:ext uri="{FF2B5EF4-FFF2-40B4-BE49-F238E27FC236}">
                  <a16:creationId xmlns:a16="http://schemas.microsoft.com/office/drawing/2014/main" id="{00000000-0008-0000-1400-00001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52632" name="Check Box 24" hidden="1">
              <a:extLst>
                <a:ext uri="{63B3BB69-23CF-44E3-9099-C40C66FF867C}">
                  <a14:compatExt spid="_x0000_s452632"/>
                </a:ext>
                <a:ext uri="{FF2B5EF4-FFF2-40B4-BE49-F238E27FC236}">
                  <a16:creationId xmlns:a16="http://schemas.microsoft.com/office/drawing/2014/main" id="{00000000-0008-0000-1400-00001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52633" name="Check Box 25" hidden="1">
              <a:extLst>
                <a:ext uri="{63B3BB69-23CF-44E3-9099-C40C66FF867C}">
                  <a14:compatExt spid="_x0000_s452633"/>
                </a:ext>
                <a:ext uri="{FF2B5EF4-FFF2-40B4-BE49-F238E27FC236}">
                  <a16:creationId xmlns:a16="http://schemas.microsoft.com/office/drawing/2014/main" id="{00000000-0008-0000-1400-00001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52634" name="Check Box 26" hidden="1">
              <a:extLst>
                <a:ext uri="{63B3BB69-23CF-44E3-9099-C40C66FF867C}">
                  <a14:compatExt spid="_x0000_s452634"/>
                </a:ext>
                <a:ext uri="{FF2B5EF4-FFF2-40B4-BE49-F238E27FC236}">
                  <a16:creationId xmlns:a16="http://schemas.microsoft.com/office/drawing/2014/main" id="{00000000-0008-0000-1400-00001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52635" name="Check Box 27" hidden="1">
              <a:extLst>
                <a:ext uri="{63B3BB69-23CF-44E3-9099-C40C66FF867C}">
                  <a14:compatExt spid="_x0000_s452635"/>
                </a:ext>
                <a:ext uri="{FF2B5EF4-FFF2-40B4-BE49-F238E27FC236}">
                  <a16:creationId xmlns:a16="http://schemas.microsoft.com/office/drawing/2014/main" id="{00000000-0008-0000-1400-00001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52636" name="Check Box 28" hidden="1">
              <a:extLst>
                <a:ext uri="{63B3BB69-23CF-44E3-9099-C40C66FF867C}">
                  <a14:compatExt spid="_x0000_s452636"/>
                </a:ext>
                <a:ext uri="{FF2B5EF4-FFF2-40B4-BE49-F238E27FC236}">
                  <a16:creationId xmlns:a16="http://schemas.microsoft.com/office/drawing/2014/main" id="{00000000-0008-0000-1400-00001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52637" name="Check Box 29" hidden="1">
              <a:extLst>
                <a:ext uri="{63B3BB69-23CF-44E3-9099-C40C66FF867C}">
                  <a14:compatExt spid="_x0000_s452637"/>
                </a:ext>
                <a:ext uri="{FF2B5EF4-FFF2-40B4-BE49-F238E27FC236}">
                  <a16:creationId xmlns:a16="http://schemas.microsoft.com/office/drawing/2014/main" id="{00000000-0008-0000-1400-00001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52638" name="Check Box 30" hidden="1">
              <a:extLst>
                <a:ext uri="{63B3BB69-23CF-44E3-9099-C40C66FF867C}">
                  <a14:compatExt spid="_x0000_s452638"/>
                </a:ext>
                <a:ext uri="{FF2B5EF4-FFF2-40B4-BE49-F238E27FC236}">
                  <a16:creationId xmlns:a16="http://schemas.microsoft.com/office/drawing/2014/main" id="{00000000-0008-0000-1400-00001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52639" name="Check Box 31" hidden="1">
              <a:extLst>
                <a:ext uri="{63B3BB69-23CF-44E3-9099-C40C66FF867C}">
                  <a14:compatExt spid="_x0000_s452639"/>
                </a:ext>
                <a:ext uri="{FF2B5EF4-FFF2-40B4-BE49-F238E27FC236}">
                  <a16:creationId xmlns:a16="http://schemas.microsoft.com/office/drawing/2014/main" id="{00000000-0008-0000-1400-00001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52640" name="Check Box 32" hidden="1">
              <a:extLst>
                <a:ext uri="{63B3BB69-23CF-44E3-9099-C40C66FF867C}">
                  <a14:compatExt spid="_x0000_s452640"/>
                </a:ext>
                <a:ext uri="{FF2B5EF4-FFF2-40B4-BE49-F238E27FC236}">
                  <a16:creationId xmlns:a16="http://schemas.microsoft.com/office/drawing/2014/main" id="{00000000-0008-0000-1400-00002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52641" name="Check Box 33" hidden="1">
              <a:extLst>
                <a:ext uri="{63B3BB69-23CF-44E3-9099-C40C66FF867C}">
                  <a14:compatExt spid="_x0000_s452641"/>
                </a:ext>
                <a:ext uri="{FF2B5EF4-FFF2-40B4-BE49-F238E27FC236}">
                  <a16:creationId xmlns:a16="http://schemas.microsoft.com/office/drawing/2014/main" id="{00000000-0008-0000-1400-00002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52642" name="Check Box 34" hidden="1">
              <a:extLst>
                <a:ext uri="{63B3BB69-23CF-44E3-9099-C40C66FF867C}">
                  <a14:compatExt spid="_x0000_s452642"/>
                </a:ext>
                <a:ext uri="{FF2B5EF4-FFF2-40B4-BE49-F238E27FC236}">
                  <a16:creationId xmlns:a16="http://schemas.microsoft.com/office/drawing/2014/main" id="{00000000-0008-0000-1400-00002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52643" name="Check Box 35" hidden="1">
              <a:extLst>
                <a:ext uri="{63B3BB69-23CF-44E3-9099-C40C66FF867C}">
                  <a14:compatExt spid="_x0000_s452643"/>
                </a:ext>
                <a:ext uri="{FF2B5EF4-FFF2-40B4-BE49-F238E27FC236}">
                  <a16:creationId xmlns:a16="http://schemas.microsoft.com/office/drawing/2014/main" id="{00000000-0008-0000-1400-00002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52644" name="Check Box 36" hidden="1">
              <a:extLst>
                <a:ext uri="{63B3BB69-23CF-44E3-9099-C40C66FF867C}">
                  <a14:compatExt spid="_x0000_s452644"/>
                </a:ext>
                <a:ext uri="{FF2B5EF4-FFF2-40B4-BE49-F238E27FC236}">
                  <a16:creationId xmlns:a16="http://schemas.microsoft.com/office/drawing/2014/main" id="{00000000-0008-0000-1400-00002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52645" name="Check Box 37" hidden="1">
              <a:extLst>
                <a:ext uri="{63B3BB69-23CF-44E3-9099-C40C66FF867C}">
                  <a14:compatExt spid="_x0000_s452645"/>
                </a:ext>
                <a:ext uri="{FF2B5EF4-FFF2-40B4-BE49-F238E27FC236}">
                  <a16:creationId xmlns:a16="http://schemas.microsoft.com/office/drawing/2014/main" id="{00000000-0008-0000-1400-00002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52646" name="Check Box 38" hidden="1">
              <a:extLst>
                <a:ext uri="{63B3BB69-23CF-44E3-9099-C40C66FF867C}">
                  <a14:compatExt spid="_x0000_s452646"/>
                </a:ext>
                <a:ext uri="{FF2B5EF4-FFF2-40B4-BE49-F238E27FC236}">
                  <a16:creationId xmlns:a16="http://schemas.microsoft.com/office/drawing/2014/main" id="{00000000-0008-0000-1400-00002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52647" name="Check Box 39" hidden="1">
              <a:extLst>
                <a:ext uri="{63B3BB69-23CF-44E3-9099-C40C66FF867C}">
                  <a14:compatExt spid="_x0000_s452647"/>
                </a:ext>
                <a:ext uri="{FF2B5EF4-FFF2-40B4-BE49-F238E27FC236}">
                  <a16:creationId xmlns:a16="http://schemas.microsoft.com/office/drawing/2014/main" id="{00000000-0008-0000-1400-00002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52648" name="Check Box 40" hidden="1">
              <a:extLst>
                <a:ext uri="{63B3BB69-23CF-44E3-9099-C40C66FF867C}">
                  <a14:compatExt spid="_x0000_s452648"/>
                </a:ext>
                <a:ext uri="{FF2B5EF4-FFF2-40B4-BE49-F238E27FC236}">
                  <a16:creationId xmlns:a16="http://schemas.microsoft.com/office/drawing/2014/main" id="{00000000-0008-0000-1400-00002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52649" name="Check Box 41" hidden="1">
              <a:extLst>
                <a:ext uri="{63B3BB69-23CF-44E3-9099-C40C66FF867C}">
                  <a14:compatExt spid="_x0000_s452649"/>
                </a:ext>
                <a:ext uri="{FF2B5EF4-FFF2-40B4-BE49-F238E27FC236}">
                  <a16:creationId xmlns:a16="http://schemas.microsoft.com/office/drawing/2014/main" id="{00000000-0008-0000-1400-00002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52650" name="Check Box 42" hidden="1">
              <a:extLst>
                <a:ext uri="{63B3BB69-23CF-44E3-9099-C40C66FF867C}">
                  <a14:compatExt spid="_x0000_s452650"/>
                </a:ext>
                <a:ext uri="{FF2B5EF4-FFF2-40B4-BE49-F238E27FC236}">
                  <a16:creationId xmlns:a16="http://schemas.microsoft.com/office/drawing/2014/main" id="{00000000-0008-0000-1400-00002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52651" name="Check Box 43" hidden="1">
              <a:extLst>
                <a:ext uri="{63B3BB69-23CF-44E3-9099-C40C66FF867C}">
                  <a14:compatExt spid="_x0000_s452651"/>
                </a:ext>
                <a:ext uri="{FF2B5EF4-FFF2-40B4-BE49-F238E27FC236}">
                  <a16:creationId xmlns:a16="http://schemas.microsoft.com/office/drawing/2014/main" id="{00000000-0008-0000-1400-00002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52652" name="Check Box 44" hidden="1">
              <a:extLst>
                <a:ext uri="{63B3BB69-23CF-44E3-9099-C40C66FF867C}">
                  <a14:compatExt spid="_x0000_s452652"/>
                </a:ext>
                <a:ext uri="{FF2B5EF4-FFF2-40B4-BE49-F238E27FC236}">
                  <a16:creationId xmlns:a16="http://schemas.microsoft.com/office/drawing/2014/main" id="{00000000-0008-0000-1400-00002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52653" name="Check Box 45" hidden="1">
              <a:extLst>
                <a:ext uri="{63B3BB69-23CF-44E3-9099-C40C66FF867C}">
                  <a14:compatExt spid="_x0000_s452653"/>
                </a:ext>
                <a:ext uri="{FF2B5EF4-FFF2-40B4-BE49-F238E27FC236}">
                  <a16:creationId xmlns:a16="http://schemas.microsoft.com/office/drawing/2014/main" id="{00000000-0008-0000-1400-00002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52654" name="Check Box 46" hidden="1">
              <a:extLst>
                <a:ext uri="{63B3BB69-23CF-44E3-9099-C40C66FF867C}">
                  <a14:compatExt spid="_x0000_s452654"/>
                </a:ext>
                <a:ext uri="{FF2B5EF4-FFF2-40B4-BE49-F238E27FC236}">
                  <a16:creationId xmlns:a16="http://schemas.microsoft.com/office/drawing/2014/main" id="{00000000-0008-0000-1400-00002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52655" name="Check Box 47" hidden="1">
              <a:extLst>
                <a:ext uri="{63B3BB69-23CF-44E3-9099-C40C66FF867C}">
                  <a14:compatExt spid="_x0000_s452655"/>
                </a:ext>
                <a:ext uri="{FF2B5EF4-FFF2-40B4-BE49-F238E27FC236}">
                  <a16:creationId xmlns:a16="http://schemas.microsoft.com/office/drawing/2014/main" id="{00000000-0008-0000-1400-00002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52656" name="Check Box 48" hidden="1">
              <a:extLst>
                <a:ext uri="{63B3BB69-23CF-44E3-9099-C40C66FF867C}">
                  <a14:compatExt spid="_x0000_s452656"/>
                </a:ext>
                <a:ext uri="{FF2B5EF4-FFF2-40B4-BE49-F238E27FC236}">
                  <a16:creationId xmlns:a16="http://schemas.microsoft.com/office/drawing/2014/main" id="{00000000-0008-0000-1400-00003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52657" name="Check Box 49" hidden="1">
              <a:extLst>
                <a:ext uri="{63B3BB69-23CF-44E3-9099-C40C66FF867C}">
                  <a14:compatExt spid="_x0000_s452657"/>
                </a:ext>
                <a:ext uri="{FF2B5EF4-FFF2-40B4-BE49-F238E27FC236}">
                  <a16:creationId xmlns:a16="http://schemas.microsoft.com/office/drawing/2014/main" id="{00000000-0008-0000-1400-00003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52658" name="Check Box 50" hidden="1">
              <a:extLst>
                <a:ext uri="{63B3BB69-23CF-44E3-9099-C40C66FF867C}">
                  <a14:compatExt spid="_x0000_s452658"/>
                </a:ext>
                <a:ext uri="{FF2B5EF4-FFF2-40B4-BE49-F238E27FC236}">
                  <a16:creationId xmlns:a16="http://schemas.microsoft.com/office/drawing/2014/main" id="{00000000-0008-0000-1400-00003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52659" name="Check Box 51" hidden="1">
              <a:extLst>
                <a:ext uri="{63B3BB69-23CF-44E3-9099-C40C66FF867C}">
                  <a14:compatExt spid="_x0000_s452659"/>
                </a:ext>
                <a:ext uri="{FF2B5EF4-FFF2-40B4-BE49-F238E27FC236}">
                  <a16:creationId xmlns:a16="http://schemas.microsoft.com/office/drawing/2014/main" id="{00000000-0008-0000-1400-00003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52660" name="Check Box 52" hidden="1">
              <a:extLst>
                <a:ext uri="{63B3BB69-23CF-44E3-9099-C40C66FF867C}">
                  <a14:compatExt spid="_x0000_s452660"/>
                </a:ext>
                <a:ext uri="{FF2B5EF4-FFF2-40B4-BE49-F238E27FC236}">
                  <a16:creationId xmlns:a16="http://schemas.microsoft.com/office/drawing/2014/main" id="{00000000-0008-0000-1400-00003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52661" name="Check Box 53" hidden="1">
              <a:extLst>
                <a:ext uri="{63B3BB69-23CF-44E3-9099-C40C66FF867C}">
                  <a14:compatExt spid="_x0000_s452661"/>
                </a:ext>
                <a:ext uri="{FF2B5EF4-FFF2-40B4-BE49-F238E27FC236}">
                  <a16:creationId xmlns:a16="http://schemas.microsoft.com/office/drawing/2014/main" id="{00000000-0008-0000-1400-00003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52662" name="Check Box 54" hidden="1">
              <a:extLst>
                <a:ext uri="{63B3BB69-23CF-44E3-9099-C40C66FF867C}">
                  <a14:compatExt spid="_x0000_s452662"/>
                </a:ext>
                <a:ext uri="{FF2B5EF4-FFF2-40B4-BE49-F238E27FC236}">
                  <a16:creationId xmlns:a16="http://schemas.microsoft.com/office/drawing/2014/main" id="{00000000-0008-0000-1400-00003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52663" name="Check Box 55" hidden="1">
              <a:extLst>
                <a:ext uri="{63B3BB69-23CF-44E3-9099-C40C66FF867C}">
                  <a14:compatExt spid="_x0000_s452663"/>
                </a:ext>
                <a:ext uri="{FF2B5EF4-FFF2-40B4-BE49-F238E27FC236}">
                  <a16:creationId xmlns:a16="http://schemas.microsoft.com/office/drawing/2014/main" id="{00000000-0008-0000-1400-00003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52664" name="Check Box 56" hidden="1">
              <a:extLst>
                <a:ext uri="{63B3BB69-23CF-44E3-9099-C40C66FF867C}">
                  <a14:compatExt spid="_x0000_s452664"/>
                </a:ext>
                <a:ext uri="{FF2B5EF4-FFF2-40B4-BE49-F238E27FC236}">
                  <a16:creationId xmlns:a16="http://schemas.microsoft.com/office/drawing/2014/main" id="{00000000-0008-0000-1400-00003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52665" name="Check Box 57" hidden="1">
              <a:extLst>
                <a:ext uri="{63B3BB69-23CF-44E3-9099-C40C66FF867C}">
                  <a14:compatExt spid="_x0000_s452665"/>
                </a:ext>
                <a:ext uri="{FF2B5EF4-FFF2-40B4-BE49-F238E27FC236}">
                  <a16:creationId xmlns:a16="http://schemas.microsoft.com/office/drawing/2014/main" id="{00000000-0008-0000-1400-00003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52666" name="Check Box 58" hidden="1">
              <a:extLst>
                <a:ext uri="{63B3BB69-23CF-44E3-9099-C40C66FF867C}">
                  <a14:compatExt spid="_x0000_s452666"/>
                </a:ext>
                <a:ext uri="{FF2B5EF4-FFF2-40B4-BE49-F238E27FC236}">
                  <a16:creationId xmlns:a16="http://schemas.microsoft.com/office/drawing/2014/main" id="{00000000-0008-0000-1400-00003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52667" name="Check Box 59" hidden="1">
              <a:extLst>
                <a:ext uri="{63B3BB69-23CF-44E3-9099-C40C66FF867C}">
                  <a14:compatExt spid="_x0000_s452667"/>
                </a:ext>
                <a:ext uri="{FF2B5EF4-FFF2-40B4-BE49-F238E27FC236}">
                  <a16:creationId xmlns:a16="http://schemas.microsoft.com/office/drawing/2014/main" id="{00000000-0008-0000-1400-00003BE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52668" name="Spinner 60" hidden="1">
              <a:extLst>
                <a:ext uri="{63B3BB69-23CF-44E3-9099-C40C66FF867C}">
                  <a14:compatExt spid="_x0000_s452668"/>
                </a:ext>
                <a:ext uri="{FF2B5EF4-FFF2-40B4-BE49-F238E27FC236}">
                  <a16:creationId xmlns:a16="http://schemas.microsoft.com/office/drawing/2014/main" id="{00000000-0008-0000-1400-00003CE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52669" name="Check Box 61" hidden="1">
              <a:extLst>
                <a:ext uri="{63B3BB69-23CF-44E3-9099-C40C66FF867C}">
                  <a14:compatExt spid="_x0000_s452669"/>
                </a:ext>
                <a:ext uri="{FF2B5EF4-FFF2-40B4-BE49-F238E27FC236}">
                  <a16:creationId xmlns:a16="http://schemas.microsoft.com/office/drawing/2014/main" id="{00000000-0008-0000-1400-00003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52670" name="Check Box 62" hidden="1">
              <a:extLst>
                <a:ext uri="{63B3BB69-23CF-44E3-9099-C40C66FF867C}">
                  <a14:compatExt spid="_x0000_s452670"/>
                </a:ext>
                <a:ext uri="{FF2B5EF4-FFF2-40B4-BE49-F238E27FC236}">
                  <a16:creationId xmlns:a16="http://schemas.microsoft.com/office/drawing/2014/main" id="{00000000-0008-0000-1400-00003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52671" name="Check Box 63" hidden="1">
              <a:extLst>
                <a:ext uri="{63B3BB69-23CF-44E3-9099-C40C66FF867C}">
                  <a14:compatExt spid="_x0000_s452671"/>
                </a:ext>
                <a:ext uri="{FF2B5EF4-FFF2-40B4-BE49-F238E27FC236}">
                  <a16:creationId xmlns:a16="http://schemas.microsoft.com/office/drawing/2014/main" id="{00000000-0008-0000-1400-00003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52672" name="Check Box 64" hidden="1">
              <a:extLst>
                <a:ext uri="{63B3BB69-23CF-44E3-9099-C40C66FF867C}">
                  <a14:compatExt spid="_x0000_s452672"/>
                </a:ext>
                <a:ext uri="{FF2B5EF4-FFF2-40B4-BE49-F238E27FC236}">
                  <a16:creationId xmlns:a16="http://schemas.microsoft.com/office/drawing/2014/main" id="{00000000-0008-0000-1400-00004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52673" name="Check Box 65" hidden="1">
              <a:extLst>
                <a:ext uri="{63B3BB69-23CF-44E3-9099-C40C66FF867C}">
                  <a14:compatExt spid="_x0000_s452673"/>
                </a:ext>
                <a:ext uri="{FF2B5EF4-FFF2-40B4-BE49-F238E27FC236}">
                  <a16:creationId xmlns:a16="http://schemas.microsoft.com/office/drawing/2014/main" id="{00000000-0008-0000-1400-00004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52674" name="Check Box 66" hidden="1">
              <a:extLst>
                <a:ext uri="{63B3BB69-23CF-44E3-9099-C40C66FF867C}">
                  <a14:compatExt spid="_x0000_s452674"/>
                </a:ext>
                <a:ext uri="{FF2B5EF4-FFF2-40B4-BE49-F238E27FC236}">
                  <a16:creationId xmlns:a16="http://schemas.microsoft.com/office/drawing/2014/main" id="{00000000-0008-0000-1400-00004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52675" name="Check Box 67" hidden="1">
              <a:extLst>
                <a:ext uri="{63B3BB69-23CF-44E3-9099-C40C66FF867C}">
                  <a14:compatExt spid="_x0000_s452675"/>
                </a:ext>
                <a:ext uri="{FF2B5EF4-FFF2-40B4-BE49-F238E27FC236}">
                  <a16:creationId xmlns:a16="http://schemas.microsoft.com/office/drawing/2014/main" id="{00000000-0008-0000-1400-00004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52676" name="Check Box 68" hidden="1">
              <a:extLst>
                <a:ext uri="{63B3BB69-23CF-44E3-9099-C40C66FF867C}">
                  <a14:compatExt spid="_x0000_s452676"/>
                </a:ext>
                <a:ext uri="{FF2B5EF4-FFF2-40B4-BE49-F238E27FC236}">
                  <a16:creationId xmlns:a16="http://schemas.microsoft.com/office/drawing/2014/main" id="{00000000-0008-0000-1400-00004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52677" name="Check Box 69" hidden="1">
              <a:extLst>
                <a:ext uri="{63B3BB69-23CF-44E3-9099-C40C66FF867C}">
                  <a14:compatExt spid="_x0000_s452677"/>
                </a:ext>
                <a:ext uri="{FF2B5EF4-FFF2-40B4-BE49-F238E27FC236}">
                  <a16:creationId xmlns:a16="http://schemas.microsoft.com/office/drawing/2014/main" id="{00000000-0008-0000-1400-00004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52678" name="Check Box 70" hidden="1">
              <a:extLst>
                <a:ext uri="{63B3BB69-23CF-44E3-9099-C40C66FF867C}">
                  <a14:compatExt spid="_x0000_s452678"/>
                </a:ext>
                <a:ext uri="{FF2B5EF4-FFF2-40B4-BE49-F238E27FC236}">
                  <a16:creationId xmlns:a16="http://schemas.microsoft.com/office/drawing/2014/main" id="{00000000-0008-0000-1400-00004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52679" name="Check Box 71" hidden="1">
              <a:extLst>
                <a:ext uri="{63B3BB69-23CF-44E3-9099-C40C66FF867C}">
                  <a14:compatExt spid="_x0000_s452679"/>
                </a:ext>
                <a:ext uri="{FF2B5EF4-FFF2-40B4-BE49-F238E27FC236}">
                  <a16:creationId xmlns:a16="http://schemas.microsoft.com/office/drawing/2014/main" id="{00000000-0008-0000-1400-00004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52680" name="Check Box 72" hidden="1">
              <a:extLst>
                <a:ext uri="{63B3BB69-23CF-44E3-9099-C40C66FF867C}">
                  <a14:compatExt spid="_x0000_s452680"/>
                </a:ext>
                <a:ext uri="{FF2B5EF4-FFF2-40B4-BE49-F238E27FC236}">
                  <a16:creationId xmlns:a16="http://schemas.microsoft.com/office/drawing/2014/main" id="{00000000-0008-0000-1400-00004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52681" name="Check Box 73" hidden="1">
              <a:extLst>
                <a:ext uri="{63B3BB69-23CF-44E3-9099-C40C66FF867C}">
                  <a14:compatExt spid="_x0000_s452681"/>
                </a:ext>
                <a:ext uri="{FF2B5EF4-FFF2-40B4-BE49-F238E27FC236}">
                  <a16:creationId xmlns:a16="http://schemas.microsoft.com/office/drawing/2014/main" id="{00000000-0008-0000-1400-00004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52682" name="Check Box 74" hidden="1">
              <a:extLst>
                <a:ext uri="{63B3BB69-23CF-44E3-9099-C40C66FF867C}">
                  <a14:compatExt spid="_x0000_s452682"/>
                </a:ext>
                <a:ext uri="{FF2B5EF4-FFF2-40B4-BE49-F238E27FC236}">
                  <a16:creationId xmlns:a16="http://schemas.microsoft.com/office/drawing/2014/main" id="{00000000-0008-0000-1400-00004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52683" name="Check Box 75" hidden="1">
              <a:extLst>
                <a:ext uri="{63B3BB69-23CF-44E3-9099-C40C66FF867C}">
                  <a14:compatExt spid="_x0000_s452683"/>
                </a:ext>
                <a:ext uri="{FF2B5EF4-FFF2-40B4-BE49-F238E27FC236}">
                  <a16:creationId xmlns:a16="http://schemas.microsoft.com/office/drawing/2014/main" id="{00000000-0008-0000-1400-00004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52684" name="Check Box 76" hidden="1">
              <a:extLst>
                <a:ext uri="{63B3BB69-23CF-44E3-9099-C40C66FF867C}">
                  <a14:compatExt spid="_x0000_s452684"/>
                </a:ext>
                <a:ext uri="{FF2B5EF4-FFF2-40B4-BE49-F238E27FC236}">
                  <a16:creationId xmlns:a16="http://schemas.microsoft.com/office/drawing/2014/main" id="{00000000-0008-0000-1400-00004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52685" name="Check Box 77" hidden="1">
              <a:extLst>
                <a:ext uri="{63B3BB69-23CF-44E3-9099-C40C66FF867C}">
                  <a14:compatExt spid="_x0000_s452685"/>
                </a:ext>
                <a:ext uri="{FF2B5EF4-FFF2-40B4-BE49-F238E27FC236}">
                  <a16:creationId xmlns:a16="http://schemas.microsoft.com/office/drawing/2014/main" id="{00000000-0008-0000-1400-00004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52686" name="Check Box 78" hidden="1">
              <a:extLst>
                <a:ext uri="{63B3BB69-23CF-44E3-9099-C40C66FF867C}">
                  <a14:compatExt spid="_x0000_s452686"/>
                </a:ext>
                <a:ext uri="{FF2B5EF4-FFF2-40B4-BE49-F238E27FC236}">
                  <a16:creationId xmlns:a16="http://schemas.microsoft.com/office/drawing/2014/main" id="{00000000-0008-0000-1400-00004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52687" name="Check Box 79" hidden="1">
              <a:extLst>
                <a:ext uri="{63B3BB69-23CF-44E3-9099-C40C66FF867C}">
                  <a14:compatExt spid="_x0000_s452687"/>
                </a:ext>
                <a:ext uri="{FF2B5EF4-FFF2-40B4-BE49-F238E27FC236}">
                  <a16:creationId xmlns:a16="http://schemas.microsoft.com/office/drawing/2014/main" id="{00000000-0008-0000-1400-00004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52688" name="Check Box 80" hidden="1">
              <a:extLst>
                <a:ext uri="{63B3BB69-23CF-44E3-9099-C40C66FF867C}">
                  <a14:compatExt spid="_x0000_s452688"/>
                </a:ext>
                <a:ext uri="{FF2B5EF4-FFF2-40B4-BE49-F238E27FC236}">
                  <a16:creationId xmlns:a16="http://schemas.microsoft.com/office/drawing/2014/main" id="{00000000-0008-0000-1400-00005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52689" name="Check Box 81" hidden="1">
              <a:extLst>
                <a:ext uri="{63B3BB69-23CF-44E3-9099-C40C66FF867C}">
                  <a14:compatExt spid="_x0000_s452689"/>
                </a:ext>
                <a:ext uri="{FF2B5EF4-FFF2-40B4-BE49-F238E27FC236}">
                  <a16:creationId xmlns:a16="http://schemas.microsoft.com/office/drawing/2014/main" id="{00000000-0008-0000-1400-00005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52690" name="Check Box 82" hidden="1">
              <a:extLst>
                <a:ext uri="{63B3BB69-23CF-44E3-9099-C40C66FF867C}">
                  <a14:compatExt spid="_x0000_s452690"/>
                </a:ext>
                <a:ext uri="{FF2B5EF4-FFF2-40B4-BE49-F238E27FC236}">
                  <a16:creationId xmlns:a16="http://schemas.microsoft.com/office/drawing/2014/main" id="{00000000-0008-0000-1400-00005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52691" name="Check Box 83" hidden="1">
              <a:extLst>
                <a:ext uri="{63B3BB69-23CF-44E3-9099-C40C66FF867C}">
                  <a14:compatExt spid="_x0000_s452691"/>
                </a:ext>
                <a:ext uri="{FF2B5EF4-FFF2-40B4-BE49-F238E27FC236}">
                  <a16:creationId xmlns:a16="http://schemas.microsoft.com/office/drawing/2014/main" id="{00000000-0008-0000-1400-00005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52692" name="Check Box 84" hidden="1">
              <a:extLst>
                <a:ext uri="{63B3BB69-23CF-44E3-9099-C40C66FF867C}">
                  <a14:compatExt spid="_x0000_s452692"/>
                </a:ext>
                <a:ext uri="{FF2B5EF4-FFF2-40B4-BE49-F238E27FC236}">
                  <a16:creationId xmlns:a16="http://schemas.microsoft.com/office/drawing/2014/main" id="{00000000-0008-0000-1400-00005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52693" name="Check Box 85" hidden="1">
              <a:extLst>
                <a:ext uri="{63B3BB69-23CF-44E3-9099-C40C66FF867C}">
                  <a14:compatExt spid="_x0000_s452693"/>
                </a:ext>
                <a:ext uri="{FF2B5EF4-FFF2-40B4-BE49-F238E27FC236}">
                  <a16:creationId xmlns:a16="http://schemas.microsoft.com/office/drawing/2014/main" id="{00000000-0008-0000-1400-00005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52694" name="Check Box 86" hidden="1">
              <a:extLst>
                <a:ext uri="{63B3BB69-23CF-44E3-9099-C40C66FF867C}">
                  <a14:compatExt spid="_x0000_s452694"/>
                </a:ext>
                <a:ext uri="{FF2B5EF4-FFF2-40B4-BE49-F238E27FC236}">
                  <a16:creationId xmlns:a16="http://schemas.microsoft.com/office/drawing/2014/main" id="{00000000-0008-0000-1400-00005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52695" name="Check Box 87" hidden="1">
              <a:extLst>
                <a:ext uri="{63B3BB69-23CF-44E3-9099-C40C66FF867C}">
                  <a14:compatExt spid="_x0000_s452695"/>
                </a:ext>
                <a:ext uri="{FF2B5EF4-FFF2-40B4-BE49-F238E27FC236}">
                  <a16:creationId xmlns:a16="http://schemas.microsoft.com/office/drawing/2014/main" id="{00000000-0008-0000-1400-00005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52696" name="Check Box 88" hidden="1">
              <a:extLst>
                <a:ext uri="{63B3BB69-23CF-44E3-9099-C40C66FF867C}">
                  <a14:compatExt spid="_x0000_s452696"/>
                </a:ext>
                <a:ext uri="{FF2B5EF4-FFF2-40B4-BE49-F238E27FC236}">
                  <a16:creationId xmlns:a16="http://schemas.microsoft.com/office/drawing/2014/main" id="{00000000-0008-0000-1400-00005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52697" name="Check Box 89" hidden="1">
              <a:extLst>
                <a:ext uri="{63B3BB69-23CF-44E3-9099-C40C66FF867C}">
                  <a14:compatExt spid="_x0000_s452697"/>
                </a:ext>
                <a:ext uri="{FF2B5EF4-FFF2-40B4-BE49-F238E27FC236}">
                  <a16:creationId xmlns:a16="http://schemas.microsoft.com/office/drawing/2014/main" id="{00000000-0008-0000-1400-00005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52698" name="Check Box 90" hidden="1">
              <a:extLst>
                <a:ext uri="{63B3BB69-23CF-44E3-9099-C40C66FF867C}">
                  <a14:compatExt spid="_x0000_s452698"/>
                </a:ext>
                <a:ext uri="{FF2B5EF4-FFF2-40B4-BE49-F238E27FC236}">
                  <a16:creationId xmlns:a16="http://schemas.microsoft.com/office/drawing/2014/main" id="{00000000-0008-0000-1400-00005A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52699" name="Check Box 91" hidden="1">
              <a:extLst>
                <a:ext uri="{63B3BB69-23CF-44E3-9099-C40C66FF867C}">
                  <a14:compatExt spid="_x0000_s452699"/>
                </a:ext>
                <a:ext uri="{FF2B5EF4-FFF2-40B4-BE49-F238E27FC236}">
                  <a16:creationId xmlns:a16="http://schemas.microsoft.com/office/drawing/2014/main" id="{00000000-0008-0000-1400-00005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52700" name="Check Box 92" hidden="1">
              <a:extLst>
                <a:ext uri="{63B3BB69-23CF-44E3-9099-C40C66FF867C}">
                  <a14:compatExt spid="_x0000_s452700"/>
                </a:ext>
                <a:ext uri="{FF2B5EF4-FFF2-40B4-BE49-F238E27FC236}">
                  <a16:creationId xmlns:a16="http://schemas.microsoft.com/office/drawing/2014/main" id="{00000000-0008-0000-1400-00005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52701" name="Check Box 93" hidden="1">
              <a:extLst>
                <a:ext uri="{63B3BB69-23CF-44E3-9099-C40C66FF867C}">
                  <a14:compatExt spid="_x0000_s452701"/>
                </a:ext>
                <a:ext uri="{FF2B5EF4-FFF2-40B4-BE49-F238E27FC236}">
                  <a16:creationId xmlns:a16="http://schemas.microsoft.com/office/drawing/2014/main" id="{00000000-0008-0000-1400-00005D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52702" name="Check Box 94" hidden="1">
              <a:extLst>
                <a:ext uri="{63B3BB69-23CF-44E3-9099-C40C66FF867C}">
                  <a14:compatExt spid="_x0000_s452702"/>
                </a:ext>
                <a:ext uri="{FF2B5EF4-FFF2-40B4-BE49-F238E27FC236}">
                  <a16:creationId xmlns:a16="http://schemas.microsoft.com/office/drawing/2014/main" id="{00000000-0008-0000-1400-00005E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52703" name="Check Box 95" hidden="1">
              <a:extLst>
                <a:ext uri="{63B3BB69-23CF-44E3-9099-C40C66FF867C}">
                  <a14:compatExt spid="_x0000_s452703"/>
                </a:ext>
                <a:ext uri="{FF2B5EF4-FFF2-40B4-BE49-F238E27FC236}">
                  <a16:creationId xmlns:a16="http://schemas.microsoft.com/office/drawing/2014/main" id="{00000000-0008-0000-1400-00005F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52704" name="Check Box 96" hidden="1">
              <a:extLst>
                <a:ext uri="{63B3BB69-23CF-44E3-9099-C40C66FF867C}">
                  <a14:compatExt spid="_x0000_s452704"/>
                </a:ext>
                <a:ext uri="{FF2B5EF4-FFF2-40B4-BE49-F238E27FC236}">
                  <a16:creationId xmlns:a16="http://schemas.microsoft.com/office/drawing/2014/main" id="{00000000-0008-0000-1400-000060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52705" name="Check Box 97" hidden="1">
              <a:extLst>
                <a:ext uri="{63B3BB69-23CF-44E3-9099-C40C66FF867C}">
                  <a14:compatExt spid="_x0000_s452705"/>
                </a:ext>
                <a:ext uri="{FF2B5EF4-FFF2-40B4-BE49-F238E27FC236}">
                  <a16:creationId xmlns:a16="http://schemas.microsoft.com/office/drawing/2014/main" id="{00000000-0008-0000-1400-000061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52706" name="Check Box 98" hidden="1">
              <a:extLst>
                <a:ext uri="{63B3BB69-23CF-44E3-9099-C40C66FF867C}">
                  <a14:compatExt spid="_x0000_s452706"/>
                </a:ext>
                <a:ext uri="{FF2B5EF4-FFF2-40B4-BE49-F238E27FC236}">
                  <a16:creationId xmlns:a16="http://schemas.microsoft.com/office/drawing/2014/main" id="{00000000-0008-0000-1400-00006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52707" name="Check Box 99" hidden="1">
              <a:extLst>
                <a:ext uri="{63B3BB69-23CF-44E3-9099-C40C66FF867C}">
                  <a14:compatExt spid="_x0000_s452707"/>
                </a:ext>
                <a:ext uri="{FF2B5EF4-FFF2-40B4-BE49-F238E27FC236}">
                  <a16:creationId xmlns:a16="http://schemas.microsoft.com/office/drawing/2014/main" id="{00000000-0008-0000-1400-00006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52708" name="Check Box 100" hidden="1">
              <a:extLst>
                <a:ext uri="{63B3BB69-23CF-44E3-9099-C40C66FF867C}">
                  <a14:compatExt spid="_x0000_s452708"/>
                </a:ext>
                <a:ext uri="{FF2B5EF4-FFF2-40B4-BE49-F238E27FC236}">
                  <a16:creationId xmlns:a16="http://schemas.microsoft.com/office/drawing/2014/main" id="{00000000-0008-0000-1400-00006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52709" name="Check Box 101" hidden="1">
              <a:extLst>
                <a:ext uri="{63B3BB69-23CF-44E3-9099-C40C66FF867C}">
                  <a14:compatExt spid="_x0000_s452709"/>
                </a:ext>
                <a:ext uri="{FF2B5EF4-FFF2-40B4-BE49-F238E27FC236}">
                  <a16:creationId xmlns:a16="http://schemas.microsoft.com/office/drawing/2014/main" id="{00000000-0008-0000-1400-00006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52710" name="Check Box 102" hidden="1">
              <a:extLst>
                <a:ext uri="{63B3BB69-23CF-44E3-9099-C40C66FF867C}">
                  <a14:compatExt spid="_x0000_s452710"/>
                </a:ext>
                <a:ext uri="{FF2B5EF4-FFF2-40B4-BE49-F238E27FC236}">
                  <a16:creationId xmlns:a16="http://schemas.microsoft.com/office/drawing/2014/main" id="{00000000-0008-0000-1400-000066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52711" name="Check Box 103" hidden="1">
              <a:extLst>
                <a:ext uri="{63B3BB69-23CF-44E3-9099-C40C66FF867C}">
                  <a14:compatExt spid="_x0000_s452711"/>
                </a:ext>
                <a:ext uri="{FF2B5EF4-FFF2-40B4-BE49-F238E27FC236}">
                  <a16:creationId xmlns:a16="http://schemas.microsoft.com/office/drawing/2014/main" id="{00000000-0008-0000-1400-000067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52712" name="Check Box 104" hidden="1">
              <a:extLst>
                <a:ext uri="{63B3BB69-23CF-44E3-9099-C40C66FF867C}">
                  <a14:compatExt spid="_x0000_s452712"/>
                </a:ext>
                <a:ext uri="{FF2B5EF4-FFF2-40B4-BE49-F238E27FC236}">
                  <a16:creationId xmlns:a16="http://schemas.microsoft.com/office/drawing/2014/main" id="{00000000-0008-0000-1400-000068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52713" name="Check Box 105" hidden="1">
              <a:extLst>
                <a:ext uri="{63B3BB69-23CF-44E3-9099-C40C66FF867C}">
                  <a14:compatExt spid="_x0000_s452713"/>
                </a:ext>
                <a:ext uri="{FF2B5EF4-FFF2-40B4-BE49-F238E27FC236}">
                  <a16:creationId xmlns:a16="http://schemas.microsoft.com/office/drawing/2014/main" id="{00000000-0008-0000-1400-000069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52714" name="Check Box 106" descr="Staff Registration" hidden="1">
              <a:extLst>
                <a:ext uri="{63B3BB69-23CF-44E3-9099-C40C66FF867C}">
                  <a14:compatExt spid="_x0000_s452714"/>
                </a:ext>
                <a:ext uri="{FF2B5EF4-FFF2-40B4-BE49-F238E27FC236}">
                  <a16:creationId xmlns:a16="http://schemas.microsoft.com/office/drawing/2014/main" id="{00000000-0008-0000-1400-00006AE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5</xdr:col>
      <xdr:colOff>19050</xdr:colOff>
      <xdr:row>91</xdr:row>
      <xdr:rowOff>171450</xdr:rowOff>
    </xdr:from>
    <xdr:to>
      <xdr:col>6</xdr:col>
      <xdr:colOff>0</xdr:colOff>
      <xdr:row>91</xdr:row>
      <xdr:rowOff>171450</xdr:rowOff>
    </xdr:to>
    <xdr:sp macro="" textlink="">
      <xdr:nvSpPr>
        <xdr:cNvPr id="11280" name="Line 11">
          <a:extLst>
            <a:ext uri="{FF2B5EF4-FFF2-40B4-BE49-F238E27FC236}">
              <a16:creationId xmlns:a16="http://schemas.microsoft.com/office/drawing/2014/main" id="{00000000-0008-0000-1500-0000102C0000}"/>
            </a:ext>
          </a:extLst>
        </xdr:cNvPr>
        <xdr:cNvSpPr>
          <a:spLocks noChangeShapeType="1"/>
        </xdr:cNvSpPr>
      </xdr:nvSpPr>
      <xdr:spPr bwMode="auto">
        <a:xfrm flipV="1">
          <a:off x="6772275" y="11601450"/>
          <a:ext cx="59055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xdr:col>
          <xdr:colOff>9525</xdr:colOff>
          <xdr:row>57</xdr:row>
          <xdr:rowOff>0</xdr:rowOff>
        </xdr:from>
        <xdr:to>
          <xdr:col>5</xdr:col>
          <xdr:colOff>314325</xdr:colOff>
          <xdr:row>65</xdr:row>
          <xdr:rowOff>0</xdr:rowOff>
        </xdr:to>
        <xdr:sp macro="" textlink="">
          <xdr:nvSpPr>
            <xdr:cNvPr id="11265" name="Spinner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xdr:twoCellAnchor>
    <xdr:from>
      <xdr:col>5</xdr:col>
      <xdr:colOff>19050</xdr:colOff>
      <xdr:row>92</xdr:row>
      <xdr:rowOff>171450</xdr:rowOff>
    </xdr:from>
    <xdr:to>
      <xdr:col>6</xdr:col>
      <xdr:colOff>0</xdr:colOff>
      <xdr:row>92</xdr:row>
      <xdr:rowOff>171450</xdr:rowOff>
    </xdr:to>
    <xdr:sp macro="" textlink="">
      <xdr:nvSpPr>
        <xdr:cNvPr id="4" name="Line 11">
          <a:extLst>
            <a:ext uri="{FF2B5EF4-FFF2-40B4-BE49-F238E27FC236}">
              <a16:creationId xmlns:a16="http://schemas.microsoft.com/office/drawing/2014/main" id="{00000000-0008-0000-1500-000004000000}"/>
            </a:ext>
          </a:extLst>
        </xdr:cNvPr>
        <xdr:cNvSpPr>
          <a:spLocks noChangeShapeType="1"/>
        </xdr:cNvSpPr>
      </xdr:nvSpPr>
      <xdr:spPr bwMode="auto">
        <a:xfrm flipV="1">
          <a:off x="9229725" y="15573375"/>
          <a:ext cx="59055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93</xdr:row>
      <xdr:rowOff>171450</xdr:rowOff>
    </xdr:from>
    <xdr:to>
      <xdr:col>6</xdr:col>
      <xdr:colOff>0</xdr:colOff>
      <xdr:row>93</xdr:row>
      <xdr:rowOff>171450</xdr:rowOff>
    </xdr:to>
    <xdr:sp macro="" textlink="">
      <xdr:nvSpPr>
        <xdr:cNvPr id="7" name="Line 11">
          <a:extLst>
            <a:ext uri="{FF2B5EF4-FFF2-40B4-BE49-F238E27FC236}">
              <a16:creationId xmlns:a16="http://schemas.microsoft.com/office/drawing/2014/main" id="{00000000-0008-0000-1500-000007000000}"/>
            </a:ext>
          </a:extLst>
        </xdr:cNvPr>
        <xdr:cNvSpPr>
          <a:spLocks noChangeShapeType="1"/>
        </xdr:cNvSpPr>
      </xdr:nvSpPr>
      <xdr:spPr bwMode="auto">
        <a:xfrm flipV="1">
          <a:off x="6772275" y="16925925"/>
          <a:ext cx="59055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4152900</xdr:colOff>
      <xdr:row>24</xdr:row>
      <xdr:rowOff>0</xdr:rowOff>
    </xdr:from>
    <xdr:to>
      <xdr:col>1</xdr:col>
      <xdr:colOff>952500</xdr:colOff>
      <xdr:row>27</xdr:row>
      <xdr:rowOff>19050</xdr:rowOff>
    </xdr:to>
    <xdr:sp macro="" textlink="">
      <xdr:nvSpPr>
        <xdr:cNvPr id="138302" name="Text Box 62">
          <a:extLst>
            <a:ext uri="{FF2B5EF4-FFF2-40B4-BE49-F238E27FC236}">
              <a16:creationId xmlns:a16="http://schemas.microsoft.com/office/drawing/2014/main" id="{00000000-0008-0000-1600-00003E1C0200}"/>
            </a:ext>
          </a:extLst>
        </xdr:cNvPr>
        <xdr:cNvSpPr txBox="1">
          <a:spLocks noChangeArrowheads="1"/>
        </xdr:cNvSpPr>
      </xdr:nvSpPr>
      <xdr:spPr bwMode="auto">
        <a:xfrm>
          <a:off x="4152900" y="7000875"/>
          <a:ext cx="1543050" cy="504825"/>
        </a:xfrm>
        <a:prstGeom prst="rect">
          <a:avLst/>
        </a:prstGeom>
        <a:solidFill>
          <a:srgbClr val="FFFFFF"/>
        </a:solidFill>
        <a:ln w="19050" algn="ctr">
          <a:solidFill>
            <a:srgbClr val="FF0000"/>
          </a:solidFill>
          <a:miter lim="800000"/>
          <a:headEnd/>
          <a:tailEnd/>
        </a:ln>
        <a:effectLst/>
      </xdr:spPr>
      <xdr:txBody>
        <a:bodyPr vertOverflow="clip" wrap="square" lIns="182880" tIns="182880" rIns="182880" bIns="182880" anchor="t" upright="1"/>
        <a:lstStyle/>
        <a:p>
          <a:pPr algn="l" rtl="0">
            <a:defRPr sz="1000"/>
          </a:pPr>
          <a:r>
            <a:rPr lang="en-US" sz="1000" b="0" i="0" u="none" strike="noStrike" baseline="0">
              <a:solidFill>
                <a:srgbClr val="000000"/>
              </a:solidFill>
              <a:latin typeface="Arial"/>
              <a:cs typeface="Arial"/>
            </a:rPr>
            <a:t>Calculation formulas</a:t>
          </a:r>
        </a:p>
      </xdr:txBody>
    </xdr:sp>
    <xdr:clientData/>
  </xdr:twoCellAnchor>
  <mc:AlternateContent xmlns:mc="http://schemas.openxmlformats.org/markup-compatibility/2006">
    <mc:Choice xmlns:a14="http://schemas.microsoft.com/office/drawing/2010/main" Requires="a14">
      <xdr:twoCellAnchor editAs="oneCell">
        <xdr:from>
          <xdr:col>0</xdr:col>
          <xdr:colOff>876300</xdr:colOff>
          <xdr:row>11</xdr:row>
          <xdr:rowOff>28575</xdr:rowOff>
        </xdr:from>
        <xdr:to>
          <xdr:col>1</xdr:col>
          <xdr:colOff>2781300</xdr:colOff>
          <xdr:row>41</xdr:row>
          <xdr:rowOff>76200</xdr:rowOff>
        </xdr:to>
        <xdr:sp macro="" textlink="">
          <xdr:nvSpPr>
            <xdr:cNvPr id="138246" name="Object 6" hidden="1">
              <a:extLst>
                <a:ext uri="{63B3BB69-23CF-44E3-9099-C40C66FF867C}">
                  <a14:compatExt spid="_x0000_s138246"/>
                </a:ext>
                <a:ext uri="{FF2B5EF4-FFF2-40B4-BE49-F238E27FC236}">
                  <a16:creationId xmlns:a16="http://schemas.microsoft.com/office/drawing/2014/main" id="{00000000-0008-0000-1600-000006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47625</xdr:colOff>
      <xdr:row>1</xdr:row>
      <xdr:rowOff>9525</xdr:rowOff>
    </xdr:from>
    <xdr:to>
      <xdr:col>2</xdr:col>
      <xdr:colOff>32349</xdr:colOff>
      <xdr:row>8</xdr:row>
      <xdr:rowOff>27432</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1075" y="238125"/>
          <a:ext cx="3842349" cy="3227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3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3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3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35201" name="Check Box 1" hidden="1">
              <a:extLst>
                <a:ext uri="{63B3BB69-23CF-44E3-9099-C40C66FF867C}">
                  <a14:compatExt spid="_x0000_s435201"/>
                </a:ext>
                <a:ext uri="{FF2B5EF4-FFF2-40B4-BE49-F238E27FC236}">
                  <a16:creationId xmlns:a16="http://schemas.microsoft.com/office/drawing/2014/main" id="{00000000-0008-0000-0300-000001A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5202" name="Check Box 2" hidden="1">
              <a:extLst>
                <a:ext uri="{63B3BB69-23CF-44E3-9099-C40C66FF867C}">
                  <a14:compatExt spid="_x0000_s435202"/>
                </a:ext>
                <a:ext uri="{FF2B5EF4-FFF2-40B4-BE49-F238E27FC236}">
                  <a16:creationId xmlns:a16="http://schemas.microsoft.com/office/drawing/2014/main" id="{00000000-0008-0000-0300-00000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5203" name="Check Box 3" hidden="1">
              <a:extLst>
                <a:ext uri="{63B3BB69-23CF-44E3-9099-C40C66FF867C}">
                  <a14:compatExt spid="_x0000_s435203"/>
                </a:ext>
                <a:ext uri="{FF2B5EF4-FFF2-40B4-BE49-F238E27FC236}">
                  <a16:creationId xmlns:a16="http://schemas.microsoft.com/office/drawing/2014/main" id="{00000000-0008-0000-0300-00000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5204" name="Check Box 4" hidden="1">
              <a:extLst>
                <a:ext uri="{63B3BB69-23CF-44E3-9099-C40C66FF867C}">
                  <a14:compatExt spid="_x0000_s435204"/>
                </a:ext>
                <a:ext uri="{FF2B5EF4-FFF2-40B4-BE49-F238E27FC236}">
                  <a16:creationId xmlns:a16="http://schemas.microsoft.com/office/drawing/2014/main" id="{00000000-0008-0000-0300-00000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5205" name="Check Box 5" hidden="1">
              <a:extLst>
                <a:ext uri="{63B3BB69-23CF-44E3-9099-C40C66FF867C}">
                  <a14:compatExt spid="_x0000_s435205"/>
                </a:ext>
                <a:ext uri="{FF2B5EF4-FFF2-40B4-BE49-F238E27FC236}">
                  <a16:creationId xmlns:a16="http://schemas.microsoft.com/office/drawing/2014/main" id="{00000000-0008-0000-0300-00000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5206" name="Check Box 6" hidden="1">
              <a:extLst>
                <a:ext uri="{63B3BB69-23CF-44E3-9099-C40C66FF867C}">
                  <a14:compatExt spid="_x0000_s435206"/>
                </a:ext>
                <a:ext uri="{FF2B5EF4-FFF2-40B4-BE49-F238E27FC236}">
                  <a16:creationId xmlns:a16="http://schemas.microsoft.com/office/drawing/2014/main" id="{00000000-0008-0000-0300-00000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5207" name="Check Box 7" hidden="1">
              <a:extLst>
                <a:ext uri="{63B3BB69-23CF-44E3-9099-C40C66FF867C}">
                  <a14:compatExt spid="_x0000_s435207"/>
                </a:ext>
                <a:ext uri="{FF2B5EF4-FFF2-40B4-BE49-F238E27FC236}">
                  <a16:creationId xmlns:a16="http://schemas.microsoft.com/office/drawing/2014/main" id="{00000000-0008-0000-0300-000007A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5208" name="Spinner 8" hidden="1">
              <a:extLst>
                <a:ext uri="{63B3BB69-23CF-44E3-9099-C40C66FF867C}">
                  <a14:compatExt spid="_x0000_s435208"/>
                </a:ext>
                <a:ext uri="{FF2B5EF4-FFF2-40B4-BE49-F238E27FC236}">
                  <a16:creationId xmlns:a16="http://schemas.microsoft.com/office/drawing/2014/main" id="{00000000-0008-0000-0300-000008A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5209" name="Check Box 9" hidden="1">
              <a:extLst>
                <a:ext uri="{63B3BB69-23CF-44E3-9099-C40C66FF867C}">
                  <a14:compatExt spid="_x0000_s435209"/>
                </a:ext>
                <a:ext uri="{FF2B5EF4-FFF2-40B4-BE49-F238E27FC236}">
                  <a16:creationId xmlns:a16="http://schemas.microsoft.com/office/drawing/2014/main" id="{00000000-0008-0000-0300-00000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5210" name="Check Box 10" hidden="1">
              <a:extLst>
                <a:ext uri="{63B3BB69-23CF-44E3-9099-C40C66FF867C}">
                  <a14:compatExt spid="_x0000_s435210"/>
                </a:ext>
                <a:ext uri="{FF2B5EF4-FFF2-40B4-BE49-F238E27FC236}">
                  <a16:creationId xmlns:a16="http://schemas.microsoft.com/office/drawing/2014/main" id="{00000000-0008-0000-0300-00000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5211" name="Check Box 11" hidden="1">
              <a:extLst>
                <a:ext uri="{63B3BB69-23CF-44E3-9099-C40C66FF867C}">
                  <a14:compatExt spid="_x0000_s435211"/>
                </a:ext>
                <a:ext uri="{FF2B5EF4-FFF2-40B4-BE49-F238E27FC236}">
                  <a16:creationId xmlns:a16="http://schemas.microsoft.com/office/drawing/2014/main" id="{00000000-0008-0000-0300-00000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5212" name="Check Box 12" hidden="1">
              <a:extLst>
                <a:ext uri="{63B3BB69-23CF-44E3-9099-C40C66FF867C}">
                  <a14:compatExt spid="_x0000_s435212"/>
                </a:ext>
                <a:ext uri="{FF2B5EF4-FFF2-40B4-BE49-F238E27FC236}">
                  <a16:creationId xmlns:a16="http://schemas.microsoft.com/office/drawing/2014/main" id="{00000000-0008-0000-0300-00000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5213" name="Check Box 13" hidden="1">
              <a:extLst>
                <a:ext uri="{63B3BB69-23CF-44E3-9099-C40C66FF867C}">
                  <a14:compatExt spid="_x0000_s435213"/>
                </a:ext>
                <a:ext uri="{FF2B5EF4-FFF2-40B4-BE49-F238E27FC236}">
                  <a16:creationId xmlns:a16="http://schemas.microsoft.com/office/drawing/2014/main" id="{00000000-0008-0000-0300-00000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5214" name="Check Box 14" hidden="1">
              <a:extLst>
                <a:ext uri="{63B3BB69-23CF-44E3-9099-C40C66FF867C}">
                  <a14:compatExt spid="_x0000_s435214"/>
                </a:ext>
                <a:ext uri="{FF2B5EF4-FFF2-40B4-BE49-F238E27FC236}">
                  <a16:creationId xmlns:a16="http://schemas.microsoft.com/office/drawing/2014/main" id="{00000000-0008-0000-0300-00000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5215" name="Check Box 15" hidden="1">
              <a:extLst>
                <a:ext uri="{63B3BB69-23CF-44E3-9099-C40C66FF867C}">
                  <a14:compatExt spid="_x0000_s435215"/>
                </a:ext>
                <a:ext uri="{FF2B5EF4-FFF2-40B4-BE49-F238E27FC236}">
                  <a16:creationId xmlns:a16="http://schemas.microsoft.com/office/drawing/2014/main" id="{00000000-0008-0000-0300-00000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5216" name="Check Box 16" hidden="1">
              <a:extLst>
                <a:ext uri="{63B3BB69-23CF-44E3-9099-C40C66FF867C}">
                  <a14:compatExt spid="_x0000_s435216"/>
                </a:ext>
                <a:ext uri="{FF2B5EF4-FFF2-40B4-BE49-F238E27FC236}">
                  <a16:creationId xmlns:a16="http://schemas.microsoft.com/office/drawing/2014/main" id="{00000000-0008-0000-0300-00001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5217" name="Check Box 17" hidden="1">
              <a:extLst>
                <a:ext uri="{63B3BB69-23CF-44E3-9099-C40C66FF867C}">
                  <a14:compatExt spid="_x0000_s435217"/>
                </a:ext>
                <a:ext uri="{FF2B5EF4-FFF2-40B4-BE49-F238E27FC236}">
                  <a16:creationId xmlns:a16="http://schemas.microsoft.com/office/drawing/2014/main" id="{00000000-0008-0000-0300-00001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5218" name="Check Box 18" hidden="1">
              <a:extLst>
                <a:ext uri="{63B3BB69-23CF-44E3-9099-C40C66FF867C}">
                  <a14:compatExt spid="_x0000_s435218"/>
                </a:ext>
                <a:ext uri="{FF2B5EF4-FFF2-40B4-BE49-F238E27FC236}">
                  <a16:creationId xmlns:a16="http://schemas.microsoft.com/office/drawing/2014/main" id="{00000000-0008-0000-0300-00001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5219" name="Check Box 19" hidden="1">
              <a:extLst>
                <a:ext uri="{63B3BB69-23CF-44E3-9099-C40C66FF867C}">
                  <a14:compatExt spid="_x0000_s435219"/>
                </a:ext>
                <a:ext uri="{FF2B5EF4-FFF2-40B4-BE49-F238E27FC236}">
                  <a16:creationId xmlns:a16="http://schemas.microsoft.com/office/drawing/2014/main" id="{00000000-0008-0000-0300-00001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5220" name="Check Box 20" hidden="1">
              <a:extLst>
                <a:ext uri="{63B3BB69-23CF-44E3-9099-C40C66FF867C}">
                  <a14:compatExt spid="_x0000_s435220"/>
                </a:ext>
                <a:ext uri="{FF2B5EF4-FFF2-40B4-BE49-F238E27FC236}">
                  <a16:creationId xmlns:a16="http://schemas.microsoft.com/office/drawing/2014/main" id="{00000000-0008-0000-0300-00001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5221" name="Check Box 21" hidden="1">
              <a:extLst>
                <a:ext uri="{63B3BB69-23CF-44E3-9099-C40C66FF867C}">
                  <a14:compatExt spid="_x0000_s435221"/>
                </a:ext>
                <a:ext uri="{FF2B5EF4-FFF2-40B4-BE49-F238E27FC236}">
                  <a16:creationId xmlns:a16="http://schemas.microsoft.com/office/drawing/2014/main" id="{00000000-0008-0000-0300-00001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5222" name="Check Box 22" hidden="1">
              <a:extLst>
                <a:ext uri="{63B3BB69-23CF-44E3-9099-C40C66FF867C}">
                  <a14:compatExt spid="_x0000_s435222"/>
                </a:ext>
                <a:ext uri="{FF2B5EF4-FFF2-40B4-BE49-F238E27FC236}">
                  <a16:creationId xmlns:a16="http://schemas.microsoft.com/office/drawing/2014/main" id="{00000000-0008-0000-0300-00001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5223" name="Check Box 23" hidden="1">
              <a:extLst>
                <a:ext uri="{63B3BB69-23CF-44E3-9099-C40C66FF867C}">
                  <a14:compatExt spid="_x0000_s435223"/>
                </a:ext>
                <a:ext uri="{FF2B5EF4-FFF2-40B4-BE49-F238E27FC236}">
                  <a16:creationId xmlns:a16="http://schemas.microsoft.com/office/drawing/2014/main" id="{00000000-0008-0000-0300-00001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5224" name="Check Box 24" hidden="1">
              <a:extLst>
                <a:ext uri="{63B3BB69-23CF-44E3-9099-C40C66FF867C}">
                  <a14:compatExt spid="_x0000_s435224"/>
                </a:ext>
                <a:ext uri="{FF2B5EF4-FFF2-40B4-BE49-F238E27FC236}">
                  <a16:creationId xmlns:a16="http://schemas.microsoft.com/office/drawing/2014/main" id="{00000000-0008-0000-0300-00001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5225" name="Check Box 25" hidden="1">
              <a:extLst>
                <a:ext uri="{63B3BB69-23CF-44E3-9099-C40C66FF867C}">
                  <a14:compatExt spid="_x0000_s435225"/>
                </a:ext>
                <a:ext uri="{FF2B5EF4-FFF2-40B4-BE49-F238E27FC236}">
                  <a16:creationId xmlns:a16="http://schemas.microsoft.com/office/drawing/2014/main" id="{00000000-0008-0000-0300-00001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5226" name="Check Box 26" hidden="1">
              <a:extLst>
                <a:ext uri="{63B3BB69-23CF-44E3-9099-C40C66FF867C}">
                  <a14:compatExt spid="_x0000_s435226"/>
                </a:ext>
                <a:ext uri="{FF2B5EF4-FFF2-40B4-BE49-F238E27FC236}">
                  <a16:creationId xmlns:a16="http://schemas.microsoft.com/office/drawing/2014/main" id="{00000000-0008-0000-0300-00001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5227" name="Check Box 27" hidden="1">
              <a:extLst>
                <a:ext uri="{63B3BB69-23CF-44E3-9099-C40C66FF867C}">
                  <a14:compatExt spid="_x0000_s435227"/>
                </a:ext>
                <a:ext uri="{FF2B5EF4-FFF2-40B4-BE49-F238E27FC236}">
                  <a16:creationId xmlns:a16="http://schemas.microsoft.com/office/drawing/2014/main" id="{00000000-0008-0000-0300-00001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5228" name="Check Box 28" hidden="1">
              <a:extLst>
                <a:ext uri="{63B3BB69-23CF-44E3-9099-C40C66FF867C}">
                  <a14:compatExt spid="_x0000_s435228"/>
                </a:ext>
                <a:ext uri="{FF2B5EF4-FFF2-40B4-BE49-F238E27FC236}">
                  <a16:creationId xmlns:a16="http://schemas.microsoft.com/office/drawing/2014/main" id="{00000000-0008-0000-0300-00001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5229" name="Check Box 29" hidden="1">
              <a:extLst>
                <a:ext uri="{63B3BB69-23CF-44E3-9099-C40C66FF867C}">
                  <a14:compatExt spid="_x0000_s435229"/>
                </a:ext>
                <a:ext uri="{FF2B5EF4-FFF2-40B4-BE49-F238E27FC236}">
                  <a16:creationId xmlns:a16="http://schemas.microsoft.com/office/drawing/2014/main" id="{00000000-0008-0000-0300-00001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5230" name="Check Box 30" hidden="1">
              <a:extLst>
                <a:ext uri="{63B3BB69-23CF-44E3-9099-C40C66FF867C}">
                  <a14:compatExt spid="_x0000_s435230"/>
                </a:ext>
                <a:ext uri="{FF2B5EF4-FFF2-40B4-BE49-F238E27FC236}">
                  <a16:creationId xmlns:a16="http://schemas.microsoft.com/office/drawing/2014/main" id="{00000000-0008-0000-0300-00001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5231" name="Check Box 31" hidden="1">
              <a:extLst>
                <a:ext uri="{63B3BB69-23CF-44E3-9099-C40C66FF867C}">
                  <a14:compatExt spid="_x0000_s435231"/>
                </a:ext>
                <a:ext uri="{FF2B5EF4-FFF2-40B4-BE49-F238E27FC236}">
                  <a16:creationId xmlns:a16="http://schemas.microsoft.com/office/drawing/2014/main" id="{00000000-0008-0000-0300-00001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5232" name="Check Box 32" hidden="1">
              <a:extLst>
                <a:ext uri="{63B3BB69-23CF-44E3-9099-C40C66FF867C}">
                  <a14:compatExt spid="_x0000_s435232"/>
                </a:ext>
                <a:ext uri="{FF2B5EF4-FFF2-40B4-BE49-F238E27FC236}">
                  <a16:creationId xmlns:a16="http://schemas.microsoft.com/office/drawing/2014/main" id="{00000000-0008-0000-0300-00002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5233" name="Check Box 33" hidden="1">
              <a:extLst>
                <a:ext uri="{63B3BB69-23CF-44E3-9099-C40C66FF867C}">
                  <a14:compatExt spid="_x0000_s435233"/>
                </a:ext>
                <a:ext uri="{FF2B5EF4-FFF2-40B4-BE49-F238E27FC236}">
                  <a16:creationId xmlns:a16="http://schemas.microsoft.com/office/drawing/2014/main" id="{00000000-0008-0000-0300-00002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5234" name="Check Box 34" hidden="1">
              <a:extLst>
                <a:ext uri="{63B3BB69-23CF-44E3-9099-C40C66FF867C}">
                  <a14:compatExt spid="_x0000_s435234"/>
                </a:ext>
                <a:ext uri="{FF2B5EF4-FFF2-40B4-BE49-F238E27FC236}">
                  <a16:creationId xmlns:a16="http://schemas.microsoft.com/office/drawing/2014/main" id="{00000000-0008-0000-0300-00002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5235" name="Check Box 35" hidden="1">
              <a:extLst>
                <a:ext uri="{63B3BB69-23CF-44E3-9099-C40C66FF867C}">
                  <a14:compatExt spid="_x0000_s435235"/>
                </a:ext>
                <a:ext uri="{FF2B5EF4-FFF2-40B4-BE49-F238E27FC236}">
                  <a16:creationId xmlns:a16="http://schemas.microsoft.com/office/drawing/2014/main" id="{00000000-0008-0000-0300-00002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5236" name="Check Box 36" hidden="1">
              <a:extLst>
                <a:ext uri="{63B3BB69-23CF-44E3-9099-C40C66FF867C}">
                  <a14:compatExt spid="_x0000_s435236"/>
                </a:ext>
                <a:ext uri="{FF2B5EF4-FFF2-40B4-BE49-F238E27FC236}">
                  <a16:creationId xmlns:a16="http://schemas.microsoft.com/office/drawing/2014/main" id="{00000000-0008-0000-0300-00002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5237" name="Check Box 37" hidden="1">
              <a:extLst>
                <a:ext uri="{63B3BB69-23CF-44E3-9099-C40C66FF867C}">
                  <a14:compatExt spid="_x0000_s435237"/>
                </a:ext>
                <a:ext uri="{FF2B5EF4-FFF2-40B4-BE49-F238E27FC236}">
                  <a16:creationId xmlns:a16="http://schemas.microsoft.com/office/drawing/2014/main" id="{00000000-0008-0000-0300-00002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5238" name="Check Box 38" hidden="1">
              <a:extLst>
                <a:ext uri="{63B3BB69-23CF-44E3-9099-C40C66FF867C}">
                  <a14:compatExt spid="_x0000_s435238"/>
                </a:ext>
                <a:ext uri="{FF2B5EF4-FFF2-40B4-BE49-F238E27FC236}">
                  <a16:creationId xmlns:a16="http://schemas.microsoft.com/office/drawing/2014/main" id="{00000000-0008-0000-0300-00002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5239" name="Check Box 39" hidden="1">
              <a:extLst>
                <a:ext uri="{63B3BB69-23CF-44E3-9099-C40C66FF867C}">
                  <a14:compatExt spid="_x0000_s435239"/>
                </a:ext>
                <a:ext uri="{FF2B5EF4-FFF2-40B4-BE49-F238E27FC236}">
                  <a16:creationId xmlns:a16="http://schemas.microsoft.com/office/drawing/2014/main" id="{00000000-0008-0000-0300-00002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5240" name="Check Box 40" hidden="1">
              <a:extLst>
                <a:ext uri="{63B3BB69-23CF-44E3-9099-C40C66FF867C}">
                  <a14:compatExt spid="_x0000_s435240"/>
                </a:ext>
                <a:ext uri="{FF2B5EF4-FFF2-40B4-BE49-F238E27FC236}">
                  <a16:creationId xmlns:a16="http://schemas.microsoft.com/office/drawing/2014/main" id="{00000000-0008-0000-0300-00002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5241" name="Check Box 41" hidden="1">
              <a:extLst>
                <a:ext uri="{63B3BB69-23CF-44E3-9099-C40C66FF867C}">
                  <a14:compatExt spid="_x0000_s435241"/>
                </a:ext>
                <a:ext uri="{FF2B5EF4-FFF2-40B4-BE49-F238E27FC236}">
                  <a16:creationId xmlns:a16="http://schemas.microsoft.com/office/drawing/2014/main" id="{00000000-0008-0000-0300-00002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5242" name="Check Box 42" hidden="1">
              <a:extLst>
                <a:ext uri="{63B3BB69-23CF-44E3-9099-C40C66FF867C}">
                  <a14:compatExt spid="_x0000_s435242"/>
                </a:ext>
                <a:ext uri="{FF2B5EF4-FFF2-40B4-BE49-F238E27FC236}">
                  <a16:creationId xmlns:a16="http://schemas.microsoft.com/office/drawing/2014/main" id="{00000000-0008-0000-0300-00002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5243" name="Check Box 43" hidden="1">
              <a:extLst>
                <a:ext uri="{63B3BB69-23CF-44E3-9099-C40C66FF867C}">
                  <a14:compatExt spid="_x0000_s435243"/>
                </a:ext>
                <a:ext uri="{FF2B5EF4-FFF2-40B4-BE49-F238E27FC236}">
                  <a16:creationId xmlns:a16="http://schemas.microsoft.com/office/drawing/2014/main" id="{00000000-0008-0000-0300-00002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5244" name="Check Box 44" hidden="1">
              <a:extLst>
                <a:ext uri="{63B3BB69-23CF-44E3-9099-C40C66FF867C}">
                  <a14:compatExt spid="_x0000_s435244"/>
                </a:ext>
                <a:ext uri="{FF2B5EF4-FFF2-40B4-BE49-F238E27FC236}">
                  <a16:creationId xmlns:a16="http://schemas.microsoft.com/office/drawing/2014/main" id="{00000000-0008-0000-0300-00002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5245" name="Check Box 45" hidden="1">
              <a:extLst>
                <a:ext uri="{63B3BB69-23CF-44E3-9099-C40C66FF867C}">
                  <a14:compatExt spid="_x0000_s435245"/>
                </a:ext>
                <a:ext uri="{FF2B5EF4-FFF2-40B4-BE49-F238E27FC236}">
                  <a16:creationId xmlns:a16="http://schemas.microsoft.com/office/drawing/2014/main" id="{00000000-0008-0000-0300-00002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5246" name="Check Box 46" hidden="1">
              <a:extLst>
                <a:ext uri="{63B3BB69-23CF-44E3-9099-C40C66FF867C}">
                  <a14:compatExt spid="_x0000_s435246"/>
                </a:ext>
                <a:ext uri="{FF2B5EF4-FFF2-40B4-BE49-F238E27FC236}">
                  <a16:creationId xmlns:a16="http://schemas.microsoft.com/office/drawing/2014/main" id="{00000000-0008-0000-0300-00002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5247" name="Check Box 47" hidden="1">
              <a:extLst>
                <a:ext uri="{63B3BB69-23CF-44E3-9099-C40C66FF867C}">
                  <a14:compatExt spid="_x0000_s435247"/>
                </a:ext>
                <a:ext uri="{FF2B5EF4-FFF2-40B4-BE49-F238E27FC236}">
                  <a16:creationId xmlns:a16="http://schemas.microsoft.com/office/drawing/2014/main" id="{00000000-0008-0000-0300-00002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5248" name="Check Box 48" hidden="1">
              <a:extLst>
                <a:ext uri="{63B3BB69-23CF-44E3-9099-C40C66FF867C}">
                  <a14:compatExt spid="_x0000_s435248"/>
                </a:ext>
                <a:ext uri="{FF2B5EF4-FFF2-40B4-BE49-F238E27FC236}">
                  <a16:creationId xmlns:a16="http://schemas.microsoft.com/office/drawing/2014/main" id="{00000000-0008-0000-0300-00003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5249" name="Check Box 49" hidden="1">
              <a:extLst>
                <a:ext uri="{63B3BB69-23CF-44E3-9099-C40C66FF867C}">
                  <a14:compatExt spid="_x0000_s435249"/>
                </a:ext>
                <a:ext uri="{FF2B5EF4-FFF2-40B4-BE49-F238E27FC236}">
                  <a16:creationId xmlns:a16="http://schemas.microsoft.com/office/drawing/2014/main" id="{00000000-0008-0000-0300-00003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5250" name="Check Box 50" hidden="1">
              <a:extLst>
                <a:ext uri="{63B3BB69-23CF-44E3-9099-C40C66FF867C}">
                  <a14:compatExt spid="_x0000_s435250"/>
                </a:ext>
                <a:ext uri="{FF2B5EF4-FFF2-40B4-BE49-F238E27FC236}">
                  <a16:creationId xmlns:a16="http://schemas.microsoft.com/office/drawing/2014/main" id="{00000000-0008-0000-0300-00003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5251" name="Check Box 51" hidden="1">
              <a:extLst>
                <a:ext uri="{63B3BB69-23CF-44E3-9099-C40C66FF867C}">
                  <a14:compatExt spid="_x0000_s435251"/>
                </a:ext>
                <a:ext uri="{FF2B5EF4-FFF2-40B4-BE49-F238E27FC236}">
                  <a16:creationId xmlns:a16="http://schemas.microsoft.com/office/drawing/2014/main" id="{00000000-0008-0000-0300-00003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5252" name="Check Box 52" hidden="1">
              <a:extLst>
                <a:ext uri="{63B3BB69-23CF-44E3-9099-C40C66FF867C}">
                  <a14:compatExt spid="_x0000_s435252"/>
                </a:ext>
                <a:ext uri="{FF2B5EF4-FFF2-40B4-BE49-F238E27FC236}">
                  <a16:creationId xmlns:a16="http://schemas.microsoft.com/office/drawing/2014/main" id="{00000000-0008-0000-0300-00003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5253" name="Check Box 53" hidden="1">
              <a:extLst>
                <a:ext uri="{63B3BB69-23CF-44E3-9099-C40C66FF867C}">
                  <a14:compatExt spid="_x0000_s435253"/>
                </a:ext>
                <a:ext uri="{FF2B5EF4-FFF2-40B4-BE49-F238E27FC236}">
                  <a16:creationId xmlns:a16="http://schemas.microsoft.com/office/drawing/2014/main" id="{00000000-0008-0000-0300-00003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5254" name="Check Box 54" hidden="1">
              <a:extLst>
                <a:ext uri="{63B3BB69-23CF-44E3-9099-C40C66FF867C}">
                  <a14:compatExt spid="_x0000_s435254"/>
                </a:ext>
                <a:ext uri="{FF2B5EF4-FFF2-40B4-BE49-F238E27FC236}">
                  <a16:creationId xmlns:a16="http://schemas.microsoft.com/office/drawing/2014/main" id="{00000000-0008-0000-0300-00003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5255" name="Check Box 55" hidden="1">
              <a:extLst>
                <a:ext uri="{63B3BB69-23CF-44E3-9099-C40C66FF867C}">
                  <a14:compatExt spid="_x0000_s435255"/>
                </a:ext>
                <a:ext uri="{FF2B5EF4-FFF2-40B4-BE49-F238E27FC236}">
                  <a16:creationId xmlns:a16="http://schemas.microsoft.com/office/drawing/2014/main" id="{00000000-0008-0000-0300-00003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5256" name="Check Box 56" hidden="1">
              <a:extLst>
                <a:ext uri="{63B3BB69-23CF-44E3-9099-C40C66FF867C}">
                  <a14:compatExt spid="_x0000_s435256"/>
                </a:ext>
                <a:ext uri="{FF2B5EF4-FFF2-40B4-BE49-F238E27FC236}">
                  <a16:creationId xmlns:a16="http://schemas.microsoft.com/office/drawing/2014/main" id="{00000000-0008-0000-0300-00003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5257" name="Check Box 57" hidden="1">
              <a:extLst>
                <a:ext uri="{63B3BB69-23CF-44E3-9099-C40C66FF867C}">
                  <a14:compatExt spid="_x0000_s435257"/>
                </a:ext>
                <a:ext uri="{FF2B5EF4-FFF2-40B4-BE49-F238E27FC236}">
                  <a16:creationId xmlns:a16="http://schemas.microsoft.com/office/drawing/2014/main" id="{00000000-0008-0000-0300-00003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5258" name="Check Box 58" hidden="1">
              <a:extLst>
                <a:ext uri="{63B3BB69-23CF-44E3-9099-C40C66FF867C}">
                  <a14:compatExt spid="_x0000_s435258"/>
                </a:ext>
                <a:ext uri="{FF2B5EF4-FFF2-40B4-BE49-F238E27FC236}">
                  <a16:creationId xmlns:a16="http://schemas.microsoft.com/office/drawing/2014/main" id="{00000000-0008-0000-0300-00003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5259" name="Check Box 59" hidden="1">
              <a:extLst>
                <a:ext uri="{63B3BB69-23CF-44E3-9099-C40C66FF867C}">
                  <a14:compatExt spid="_x0000_s435259"/>
                </a:ext>
                <a:ext uri="{FF2B5EF4-FFF2-40B4-BE49-F238E27FC236}">
                  <a16:creationId xmlns:a16="http://schemas.microsoft.com/office/drawing/2014/main" id="{00000000-0008-0000-0300-00003BA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5260" name="Spinner 60" hidden="1">
              <a:extLst>
                <a:ext uri="{63B3BB69-23CF-44E3-9099-C40C66FF867C}">
                  <a14:compatExt spid="_x0000_s435260"/>
                </a:ext>
                <a:ext uri="{FF2B5EF4-FFF2-40B4-BE49-F238E27FC236}">
                  <a16:creationId xmlns:a16="http://schemas.microsoft.com/office/drawing/2014/main" id="{00000000-0008-0000-0300-00003CA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5261" name="Check Box 61" hidden="1">
              <a:extLst>
                <a:ext uri="{63B3BB69-23CF-44E3-9099-C40C66FF867C}">
                  <a14:compatExt spid="_x0000_s435261"/>
                </a:ext>
                <a:ext uri="{FF2B5EF4-FFF2-40B4-BE49-F238E27FC236}">
                  <a16:creationId xmlns:a16="http://schemas.microsoft.com/office/drawing/2014/main" id="{00000000-0008-0000-0300-00003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5262" name="Check Box 62" hidden="1">
              <a:extLst>
                <a:ext uri="{63B3BB69-23CF-44E3-9099-C40C66FF867C}">
                  <a14:compatExt spid="_x0000_s435262"/>
                </a:ext>
                <a:ext uri="{FF2B5EF4-FFF2-40B4-BE49-F238E27FC236}">
                  <a16:creationId xmlns:a16="http://schemas.microsoft.com/office/drawing/2014/main" id="{00000000-0008-0000-0300-00003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5263" name="Check Box 63" hidden="1">
              <a:extLst>
                <a:ext uri="{63B3BB69-23CF-44E3-9099-C40C66FF867C}">
                  <a14:compatExt spid="_x0000_s435263"/>
                </a:ext>
                <a:ext uri="{FF2B5EF4-FFF2-40B4-BE49-F238E27FC236}">
                  <a16:creationId xmlns:a16="http://schemas.microsoft.com/office/drawing/2014/main" id="{00000000-0008-0000-0300-00003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5264" name="Check Box 64" hidden="1">
              <a:extLst>
                <a:ext uri="{63B3BB69-23CF-44E3-9099-C40C66FF867C}">
                  <a14:compatExt spid="_x0000_s435264"/>
                </a:ext>
                <a:ext uri="{FF2B5EF4-FFF2-40B4-BE49-F238E27FC236}">
                  <a16:creationId xmlns:a16="http://schemas.microsoft.com/office/drawing/2014/main" id="{00000000-0008-0000-0300-00004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5265" name="Check Box 65" hidden="1">
              <a:extLst>
                <a:ext uri="{63B3BB69-23CF-44E3-9099-C40C66FF867C}">
                  <a14:compatExt spid="_x0000_s435265"/>
                </a:ext>
                <a:ext uri="{FF2B5EF4-FFF2-40B4-BE49-F238E27FC236}">
                  <a16:creationId xmlns:a16="http://schemas.microsoft.com/office/drawing/2014/main" id="{00000000-0008-0000-0300-00004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5266" name="Check Box 66" hidden="1">
              <a:extLst>
                <a:ext uri="{63B3BB69-23CF-44E3-9099-C40C66FF867C}">
                  <a14:compatExt spid="_x0000_s435266"/>
                </a:ext>
                <a:ext uri="{FF2B5EF4-FFF2-40B4-BE49-F238E27FC236}">
                  <a16:creationId xmlns:a16="http://schemas.microsoft.com/office/drawing/2014/main" id="{00000000-0008-0000-0300-00004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5267" name="Check Box 67" hidden="1">
              <a:extLst>
                <a:ext uri="{63B3BB69-23CF-44E3-9099-C40C66FF867C}">
                  <a14:compatExt spid="_x0000_s435267"/>
                </a:ext>
                <a:ext uri="{FF2B5EF4-FFF2-40B4-BE49-F238E27FC236}">
                  <a16:creationId xmlns:a16="http://schemas.microsoft.com/office/drawing/2014/main" id="{00000000-0008-0000-0300-00004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5268" name="Check Box 68" hidden="1">
              <a:extLst>
                <a:ext uri="{63B3BB69-23CF-44E3-9099-C40C66FF867C}">
                  <a14:compatExt spid="_x0000_s435268"/>
                </a:ext>
                <a:ext uri="{FF2B5EF4-FFF2-40B4-BE49-F238E27FC236}">
                  <a16:creationId xmlns:a16="http://schemas.microsoft.com/office/drawing/2014/main" id="{00000000-0008-0000-0300-00004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5269" name="Check Box 69" hidden="1">
              <a:extLst>
                <a:ext uri="{63B3BB69-23CF-44E3-9099-C40C66FF867C}">
                  <a14:compatExt spid="_x0000_s435269"/>
                </a:ext>
                <a:ext uri="{FF2B5EF4-FFF2-40B4-BE49-F238E27FC236}">
                  <a16:creationId xmlns:a16="http://schemas.microsoft.com/office/drawing/2014/main" id="{00000000-0008-0000-0300-00004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5270" name="Check Box 70" hidden="1">
              <a:extLst>
                <a:ext uri="{63B3BB69-23CF-44E3-9099-C40C66FF867C}">
                  <a14:compatExt spid="_x0000_s435270"/>
                </a:ext>
                <a:ext uri="{FF2B5EF4-FFF2-40B4-BE49-F238E27FC236}">
                  <a16:creationId xmlns:a16="http://schemas.microsoft.com/office/drawing/2014/main" id="{00000000-0008-0000-0300-00004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5271" name="Check Box 71" hidden="1">
              <a:extLst>
                <a:ext uri="{63B3BB69-23CF-44E3-9099-C40C66FF867C}">
                  <a14:compatExt spid="_x0000_s435271"/>
                </a:ext>
                <a:ext uri="{FF2B5EF4-FFF2-40B4-BE49-F238E27FC236}">
                  <a16:creationId xmlns:a16="http://schemas.microsoft.com/office/drawing/2014/main" id="{00000000-0008-0000-0300-00004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5272" name="Check Box 72" hidden="1">
              <a:extLst>
                <a:ext uri="{63B3BB69-23CF-44E3-9099-C40C66FF867C}">
                  <a14:compatExt spid="_x0000_s435272"/>
                </a:ext>
                <a:ext uri="{FF2B5EF4-FFF2-40B4-BE49-F238E27FC236}">
                  <a16:creationId xmlns:a16="http://schemas.microsoft.com/office/drawing/2014/main" id="{00000000-0008-0000-0300-00004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5273" name="Check Box 73" hidden="1">
              <a:extLst>
                <a:ext uri="{63B3BB69-23CF-44E3-9099-C40C66FF867C}">
                  <a14:compatExt spid="_x0000_s435273"/>
                </a:ext>
                <a:ext uri="{FF2B5EF4-FFF2-40B4-BE49-F238E27FC236}">
                  <a16:creationId xmlns:a16="http://schemas.microsoft.com/office/drawing/2014/main" id="{00000000-0008-0000-0300-00004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5274" name="Check Box 74" hidden="1">
              <a:extLst>
                <a:ext uri="{63B3BB69-23CF-44E3-9099-C40C66FF867C}">
                  <a14:compatExt spid="_x0000_s435274"/>
                </a:ext>
                <a:ext uri="{FF2B5EF4-FFF2-40B4-BE49-F238E27FC236}">
                  <a16:creationId xmlns:a16="http://schemas.microsoft.com/office/drawing/2014/main" id="{00000000-0008-0000-0300-00004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5275" name="Check Box 75" hidden="1">
              <a:extLst>
                <a:ext uri="{63B3BB69-23CF-44E3-9099-C40C66FF867C}">
                  <a14:compatExt spid="_x0000_s435275"/>
                </a:ext>
                <a:ext uri="{FF2B5EF4-FFF2-40B4-BE49-F238E27FC236}">
                  <a16:creationId xmlns:a16="http://schemas.microsoft.com/office/drawing/2014/main" id="{00000000-0008-0000-0300-00004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5276" name="Check Box 76" hidden="1">
              <a:extLst>
                <a:ext uri="{63B3BB69-23CF-44E3-9099-C40C66FF867C}">
                  <a14:compatExt spid="_x0000_s435276"/>
                </a:ext>
                <a:ext uri="{FF2B5EF4-FFF2-40B4-BE49-F238E27FC236}">
                  <a16:creationId xmlns:a16="http://schemas.microsoft.com/office/drawing/2014/main" id="{00000000-0008-0000-0300-00004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5277" name="Check Box 77" hidden="1">
              <a:extLst>
                <a:ext uri="{63B3BB69-23CF-44E3-9099-C40C66FF867C}">
                  <a14:compatExt spid="_x0000_s435277"/>
                </a:ext>
                <a:ext uri="{FF2B5EF4-FFF2-40B4-BE49-F238E27FC236}">
                  <a16:creationId xmlns:a16="http://schemas.microsoft.com/office/drawing/2014/main" id="{00000000-0008-0000-0300-00004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5278" name="Check Box 78" hidden="1">
              <a:extLst>
                <a:ext uri="{63B3BB69-23CF-44E3-9099-C40C66FF867C}">
                  <a14:compatExt spid="_x0000_s435278"/>
                </a:ext>
                <a:ext uri="{FF2B5EF4-FFF2-40B4-BE49-F238E27FC236}">
                  <a16:creationId xmlns:a16="http://schemas.microsoft.com/office/drawing/2014/main" id="{00000000-0008-0000-0300-00004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5279" name="Check Box 79" hidden="1">
              <a:extLst>
                <a:ext uri="{63B3BB69-23CF-44E3-9099-C40C66FF867C}">
                  <a14:compatExt spid="_x0000_s435279"/>
                </a:ext>
                <a:ext uri="{FF2B5EF4-FFF2-40B4-BE49-F238E27FC236}">
                  <a16:creationId xmlns:a16="http://schemas.microsoft.com/office/drawing/2014/main" id="{00000000-0008-0000-0300-00004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5280" name="Check Box 80" hidden="1">
              <a:extLst>
                <a:ext uri="{63B3BB69-23CF-44E3-9099-C40C66FF867C}">
                  <a14:compatExt spid="_x0000_s435280"/>
                </a:ext>
                <a:ext uri="{FF2B5EF4-FFF2-40B4-BE49-F238E27FC236}">
                  <a16:creationId xmlns:a16="http://schemas.microsoft.com/office/drawing/2014/main" id="{00000000-0008-0000-0300-00005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5281" name="Check Box 81" hidden="1">
              <a:extLst>
                <a:ext uri="{63B3BB69-23CF-44E3-9099-C40C66FF867C}">
                  <a14:compatExt spid="_x0000_s435281"/>
                </a:ext>
                <a:ext uri="{FF2B5EF4-FFF2-40B4-BE49-F238E27FC236}">
                  <a16:creationId xmlns:a16="http://schemas.microsoft.com/office/drawing/2014/main" id="{00000000-0008-0000-0300-00005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5282" name="Check Box 82" hidden="1">
              <a:extLst>
                <a:ext uri="{63B3BB69-23CF-44E3-9099-C40C66FF867C}">
                  <a14:compatExt spid="_x0000_s435282"/>
                </a:ext>
                <a:ext uri="{FF2B5EF4-FFF2-40B4-BE49-F238E27FC236}">
                  <a16:creationId xmlns:a16="http://schemas.microsoft.com/office/drawing/2014/main" id="{00000000-0008-0000-0300-00005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5283" name="Check Box 83" hidden="1">
              <a:extLst>
                <a:ext uri="{63B3BB69-23CF-44E3-9099-C40C66FF867C}">
                  <a14:compatExt spid="_x0000_s435283"/>
                </a:ext>
                <a:ext uri="{FF2B5EF4-FFF2-40B4-BE49-F238E27FC236}">
                  <a16:creationId xmlns:a16="http://schemas.microsoft.com/office/drawing/2014/main" id="{00000000-0008-0000-0300-00005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5284" name="Check Box 84" hidden="1">
              <a:extLst>
                <a:ext uri="{63B3BB69-23CF-44E3-9099-C40C66FF867C}">
                  <a14:compatExt spid="_x0000_s435284"/>
                </a:ext>
                <a:ext uri="{FF2B5EF4-FFF2-40B4-BE49-F238E27FC236}">
                  <a16:creationId xmlns:a16="http://schemas.microsoft.com/office/drawing/2014/main" id="{00000000-0008-0000-0300-00005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5285" name="Check Box 85" hidden="1">
              <a:extLst>
                <a:ext uri="{63B3BB69-23CF-44E3-9099-C40C66FF867C}">
                  <a14:compatExt spid="_x0000_s435285"/>
                </a:ext>
                <a:ext uri="{FF2B5EF4-FFF2-40B4-BE49-F238E27FC236}">
                  <a16:creationId xmlns:a16="http://schemas.microsoft.com/office/drawing/2014/main" id="{00000000-0008-0000-0300-00005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5286" name="Check Box 86" hidden="1">
              <a:extLst>
                <a:ext uri="{63B3BB69-23CF-44E3-9099-C40C66FF867C}">
                  <a14:compatExt spid="_x0000_s435286"/>
                </a:ext>
                <a:ext uri="{FF2B5EF4-FFF2-40B4-BE49-F238E27FC236}">
                  <a16:creationId xmlns:a16="http://schemas.microsoft.com/office/drawing/2014/main" id="{00000000-0008-0000-0300-00005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5287" name="Check Box 87" hidden="1">
              <a:extLst>
                <a:ext uri="{63B3BB69-23CF-44E3-9099-C40C66FF867C}">
                  <a14:compatExt spid="_x0000_s435287"/>
                </a:ext>
                <a:ext uri="{FF2B5EF4-FFF2-40B4-BE49-F238E27FC236}">
                  <a16:creationId xmlns:a16="http://schemas.microsoft.com/office/drawing/2014/main" id="{00000000-0008-0000-0300-00005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5288" name="Check Box 88" hidden="1">
              <a:extLst>
                <a:ext uri="{63B3BB69-23CF-44E3-9099-C40C66FF867C}">
                  <a14:compatExt spid="_x0000_s435288"/>
                </a:ext>
                <a:ext uri="{FF2B5EF4-FFF2-40B4-BE49-F238E27FC236}">
                  <a16:creationId xmlns:a16="http://schemas.microsoft.com/office/drawing/2014/main" id="{00000000-0008-0000-0300-00005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5289" name="Check Box 89" hidden="1">
              <a:extLst>
                <a:ext uri="{63B3BB69-23CF-44E3-9099-C40C66FF867C}">
                  <a14:compatExt spid="_x0000_s435289"/>
                </a:ext>
                <a:ext uri="{FF2B5EF4-FFF2-40B4-BE49-F238E27FC236}">
                  <a16:creationId xmlns:a16="http://schemas.microsoft.com/office/drawing/2014/main" id="{00000000-0008-0000-0300-00005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5290" name="Check Box 90" hidden="1">
              <a:extLst>
                <a:ext uri="{63B3BB69-23CF-44E3-9099-C40C66FF867C}">
                  <a14:compatExt spid="_x0000_s435290"/>
                </a:ext>
                <a:ext uri="{FF2B5EF4-FFF2-40B4-BE49-F238E27FC236}">
                  <a16:creationId xmlns:a16="http://schemas.microsoft.com/office/drawing/2014/main" id="{00000000-0008-0000-0300-00005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5291" name="Check Box 91" hidden="1">
              <a:extLst>
                <a:ext uri="{63B3BB69-23CF-44E3-9099-C40C66FF867C}">
                  <a14:compatExt spid="_x0000_s435291"/>
                </a:ext>
                <a:ext uri="{FF2B5EF4-FFF2-40B4-BE49-F238E27FC236}">
                  <a16:creationId xmlns:a16="http://schemas.microsoft.com/office/drawing/2014/main" id="{00000000-0008-0000-0300-00005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5292" name="Check Box 92" hidden="1">
              <a:extLst>
                <a:ext uri="{63B3BB69-23CF-44E3-9099-C40C66FF867C}">
                  <a14:compatExt spid="_x0000_s435292"/>
                </a:ext>
                <a:ext uri="{FF2B5EF4-FFF2-40B4-BE49-F238E27FC236}">
                  <a16:creationId xmlns:a16="http://schemas.microsoft.com/office/drawing/2014/main" id="{00000000-0008-0000-0300-00005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5293" name="Check Box 93" hidden="1">
              <a:extLst>
                <a:ext uri="{63B3BB69-23CF-44E3-9099-C40C66FF867C}">
                  <a14:compatExt spid="_x0000_s435293"/>
                </a:ext>
                <a:ext uri="{FF2B5EF4-FFF2-40B4-BE49-F238E27FC236}">
                  <a16:creationId xmlns:a16="http://schemas.microsoft.com/office/drawing/2014/main" id="{00000000-0008-0000-0300-00005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5294" name="Check Box 94" hidden="1">
              <a:extLst>
                <a:ext uri="{63B3BB69-23CF-44E3-9099-C40C66FF867C}">
                  <a14:compatExt spid="_x0000_s435294"/>
                </a:ext>
                <a:ext uri="{FF2B5EF4-FFF2-40B4-BE49-F238E27FC236}">
                  <a16:creationId xmlns:a16="http://schemas.microsoft.com/office/drawing/2014/main" id="{00000000-0008-0000-0300-00005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5295" name="Check Box 95" hidden="1">
              <a:extLst>
                <a:ext uri="{63B3BB69-23CF-44E3-9099-C40C66FF867C}">
                  <a14:compatExt spid="_x0000_s435295"/>
                </a:ext>
                <a:ext uri="{FF2B5EF4-FFF2-40B4-BE49-F238E27FC236}">
                  <a16:creationId xmlns:a16="http://schemas.microsoft.com/office/drawing/2014/main" id="{00000000-0008-0000-0300-00005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5296" name="Check Box 96" hidden="1">
              <a:extLst>
                <a:ext uri="{63B3BB69-23CF-44E3-9099-C40C66FF867C}">
                  <a14:compatExt spid="_x0000_s435296"/>
                </a:ext>
                <a:ext uri="{FF2B5EF4-FFF2-40B4-BE49-F238E27FC236}">
                  <a16:creationId xmlns:a16="http://schemas.microsoft.com/office/drawing/2014/main" id="{00000000-0008-0000-0300-00006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5297" name="Check Box 97" hidden="1">
              <a:extLst>
                <a:ext uri="{63B3BB69-23CF-44E3-9099-C40C66FF867C}">
                  <a14:compatExt spid="_x0000_s435297"/>
                </a:ext>
                <a:ext uri="{FF2B5EF4-FFF2-40B4-BE49-F238E27FC236}">
                  <a16:creationId xmlns:a16="http://schemas.microsoft.com/office/drawing/2014/main" id="{00000000-0008-0000-0300-00006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5298" name="Check Box 98" hidden="1">
              <a:extLst>
                <a:ext uri="{63B3BB69-23CF-44E3-9099-C40C66FF867C}">
                  <a14:compatExt spid="_x0000_s435298"/>
                </a:ext>
                <a:ext uri="{FF2B5EF4-FFF2-40B4-BE49-F238E27FC236}">
                  <a16:creationId xmlns:a16="http://schemas.microsoft.com/office/drawing/2014/main" id="{00000000-0008-0000-0300-00006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5299" name="Check Box 99" hidden="1">
              <a:extLst>
                <a:ext uri="{63B3BB69-23CF-44E3-9099-C40C66FF867C}">
                  <a14:compatExt spid="_x0000_s435299"/>
                </a:ext>
                <a:ext uri="{FF2B5EF4-FFF2-40B4-BE49-F238E27FC236}">
                  <a16:creationId xmlns:a16="http://schemas.microsoft.com/office/drawing/2014/main" id="{00000000-0008-0000-0300-00006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5300" name="Check Box 100" hidden="1">
              <a:extLst>
                <a:ext uri="{63B3BB69-23CF-44E3-9099-C40C66FF867C}">
                  <a14:compatExt spid="_x0000_s435300"/>
                </a:ext>
                <a:ext uri="{FF2B5EF4-FFF2-40B4-BE49-F238E27FC236}">
                  <a16:creationId xmlns:a16="http://schemas.microsoft.com/office/drawing/2014/main" id="{00000000-0008-0000-0300-00006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5301" name="Check Box 101" hidden="1">
              <a:extLst>
                <a:ext uri="{63B3BB69-23CF-44E3-9099-C40C66FF867C}">
                  <a14:compatExt spid="_x0000_s435301"/>
                </a:ext>
                <a:ext uri="{FF2B5EF4-FFF2-40B4-BE49-F238E27FC236}">
                  <a16:creationId xmlns:a16="http://schemas.microsoft.com/office/drawing/2014/main" id="{00000000-0008-0000-0300-00006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5302" name="Check Box 102" hidden="1">
              <a:extLst>
                <a:ext uri="{63B3BB69-23CF-44E3-9099-C40C66FF867C}">
                  <a14:compatExt spid="_x0000_s435302"/>
                </a:ext>
                <a:ext uri="{FF2B5EF4-FFF2-40B4-BE49-F238E27FC236}">
                  <a16:creationId xmlns:a16="http://schemas.microsoft.com/office/drawing/2014/main" id="{00000000-0008-0000-0300-00006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5303" name="Check Box 103" hidden="1">
              <a:extLst>
                <a:ext uri="{63B3BB69-23CF-44E3-9099-C40C66FF867C}">
                  <a14:compatExt spid="_x0000_s435303"/>
                </a:ext>
                <a:ext uri="{FF2B5EF4-FFF2-40B4-BE49-F238E27FC236}">
                  <a16:creationId xmlns:a16="http://schemas.microsoft.com/office/drawing/2014/main" id="{00000000-0008-0000-0300-00006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5304" name="Check Box 104" hidden="1">
              <a:extLst>
                <a:ext uri="{63B3BB69-23CF-44E3-9099-C40C66FF867C}">
                  <a14:compatExt spid="_x0000_s435304"/>
                </a:ext>
                <a:ext uri="{FF2B5EF4-FFF2-40B4-BE49-F238E27FC236}">
                  <a16:creationId xmlns:a16="http://schemas.microsoft.com/office/drawing/2014/main" id="{00000000-0008-0000-0300-00006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5305" name="Check Box 105" hidden="1">
              <a:extLst>
                <a:ext uri="{63B3BB69-23CF-44E3-9099-C40C66FF867C}">
                  <a14:compatExt spid="_x0000_s435305"/>
                </a:ext>
                <a:ext uri="{FF2B5EF4-FFF2-40B4-BE49-F238E27FC236}">
                  <a16:creationId xmlns:a16="http://schemas.microsoft.com/office/drawing/2014/main" id="{00000000-0008-0000-0300-00006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35306" name="Check Box 106" descr="Staff Registration" hidden="1">
              <a:extLst>
                <a:ext uri="{63B3BB69-23CF-44E3-9099-C40C66FF867C}">
                  <a14:compatExt spid="_x0000_s435306"/>
                </a:ext>
                <a:ext uri="{FF2B5EF4-FFF2-40B4-BE49-F238E27FC236}">
                  <a16:creationId xmlns:a16="http://schemas.microsoft.com/office/drawing/2014/main" id="{00000000-0008-0000-0300-00006AA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4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4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4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36225" name="Check Box 1" hidden="1">
              <a:extLst>
                <a:ext uri="{63B3BB69-23CF-44E3-9099-C40C66FF867C}">
                  <a14:compatExt spid="_x0000_s436225"/>
                </a:ext>
                <a:ext uri="{FF2B5EF4-FFF2-40B4-BE49-F238E27FC236}">
                  <a16:creationId xmlns:a16="http://schemas.microsoft.com/office/drawing/2014/main" id="{00000000-0008-0000-0400-000001A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6226" name="Check Box 2" hidden="1">
              <a:extLst>
                <a:ext uri="{63B3BB69-23CF-44E3-9099-C40C66FF867C}">
                  <a14:compatExt spid="_x0000_s436226"/>
                </a:ext>
                <a:ext uri="{FF2B5EF4-FFF2-40B4-BE49-F238E27FC236}">
                  <a16:creationId xmlns:a16="http://schemas.microsoft.com/office/drawing/2014/main" id="{00000000-0008-0000-0400-00000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6227" name="Check Box 3" hidden="1">
              <a:extLst>
                <a:ext uri="{63B3BB69-23CF-44E3-9099-C40C66FF867C}">
                  <a14:compatExt spid="_x0000_s436227"/>
                </a:ext>
                <a:ext uri="{FF2B5EF4-FFF2-40B4-BE49-F238E27FC236}">
                  <a16:creationId xmlns:a16="http://schemas.microsoft.com/office/drawing/2014/main" id="{00000000-0008-0000-0400-00000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6228" name="Check Box 4" hidden="1">
              <a:extLst>
                <a:ext uri="{63B3BB69-23CF-44E3-9099-C40C66FF867C}">
                  <a14:compatExt spid="_x0000_s436228"/>
                </a:ext>
                <a:ext uri="{FF2B5EF4-FFF2-40B4-BE49-F238E27FC236}">
                  <a16:creationId xmlns:a16="http://schemas.microsoft.com/office/drawing/2014/main" id="{00000000-0008-0000-0400-00000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6229" name="Check Box 5" hidden="1">
              <a:extLst>
                <a:ext uri="{63B3BB69-23CF-44E3-9099-C40C66FF867C}">
                  <a14:compatExt spid="_x0000_s436229"/>
                </a:ext>
                <a:ext uri="{FF2B5EF4-FFF2-40B4-BE49-F238E27FC236}">
                  <a16:creationId xmlns:a16="http://schemas.microsoft.com/office/drawing/2014/main" id="{00000000-0008-0000-0400-00000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6230" name="Check Box 6" hidden="1">
              <a:extLst>
                <a:ext uri="{63B3BB69-23CF-44E3-9099-C40C66FF867C}">
                  <a14:compatExt spid="_x0000_s436230"/>
                </a:ext>
                <a:ext uri="{FF2B5EF4-FFF2-40B4-BE49-F238E27FC236}">
                  <a16:creationId xmlns:a16="http://schemas.microsoft.com/office/drawing/2014/main" id="{00000000-0008-0000-0400-00000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6231" name="Check Box 7" hidden="1">
              <a:extLst>
                <a:ext uri="{63B3BB69-23CF-44E3-9099-C40C66FF867C}">
                  <a14:compatExt spid="_x0000_s436231"/>
                </a:ext>
                <a:ext uri="{FF2B5EF4-FFF2-40B4-BE49-F238E27FC236}">
                  <a16:creationId xmlns:a16="http://schemas.microsoft.com/office/drawing/2014/main" id="{00000000-0008-0000-0400-000007A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6232" name="Spinner 8" hidden="1">
              <a:extLst>
                <a:ext uri="{63B3BB69-23CF-44E3-9099-C40C66FF867C}">
                  <a14:compatExt spid="_x0000_s436232"/>
                </a:ext>
                <a:ext uri="{FF2B5EF4-FFF2-40B4-BE49-F238E27FC236}">
                  <a16:creationId xmlns:a16="http://schemas.microsoft.com/office/drawing/2014/main" id="{00000000-0008-0000-0400-000008A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6233" name="Check Box 9" hidden="1">
              <a:extLst>
                <a:ext uri="{63B3BB69-23CF-44E3-9099-C40C66FF867C}">
                  <a14:compatExt spid="_x0000_s436233"/>
                </a:ext>
                <a:ext uri="{FF2B5EF4-FFF2-40B4-BE49-F238E27FC236}">
                  <a16:creationId xmlns:a16="http://schemas.microsoft.com/office/drawing/2014/main" id="{00000000-0008-0000-0400-00000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6234" name="Check Box 10" hidden="1">
              <a:extLst>
                <a:ext uri="{63B3BB69-23CF-44E3-9099-C40C66FF867C}">
                  <a14:compatExt spid="_x0000_s436234"/>
                </a:ext>
                <a:ext uri="{FF2B5EF4-FFF2-40B4-BE49-F238E27FC236}">
                  <a16:creationId xmlns:a16="http://schemas.microsoft.com/office/drawing/2014/main" id="{00000000-0008-0000-0400-00000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6235" name="Check Box 11" hidden="1">
              <a:extLst>
                <a:ext uri="{63B3BB69-23CF-44E3-9099-C40C66FF867C}">
                  <a14:compatExt spid="_x0000_s436235"/>
                </a:ext>
                <a:ext uri="{FF2B5EF4-FFF2-40B4-BE49-F238E27FC236}">
                  <a16:creationId xmlns:a16="http://schemas.microsoft.com/office/drawing/2014/main" id="{00000000-0008-0000-0400-00000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6236" name="Check Box 12" hidden="1">
              <a:extLst>
                <a:ext uri="{63B3BB69-23CF-44E3-9099-C40C66FF867C}">
                  <a14:compatExt spid="_x0000_s436236"/>
                </a:ext>
                <a:ext uri="{FF2B5EF4-FFF2-40B4-BE49-F238E27FC236}">
                  <a16:creationId xmlns:a16="http://schemas.microsoft.com/office/drawing/2014/main" id="{00000000-0008-0000-0400-00000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6237" name="Check Box 13" hidden="1">
              <a:extLst>
                <a:ext uri="{63B3BB69-23CF-44E3-9099-C40C66FF867C}">
                  <a14:compatExt spid="_x0000_s436237"/>
                </a:ext>
                <a:ext uri="{FF2B5EF4-FFF2-40B4-BE49-F238E27FC236}">
                  <a16:creationId xmlns:a16="http://schemas.microsoft.com/office/drawing/2014/main" id="{00000000-0008-0000-0400-00000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6238" name="Check Box 14" hidden="1">
              <a:extLst>
                <a:ext uri="{63B3BB69-23CF-44E3-9099-C40C66FF867C}">
                  <a14:compatExt spid="_x0000_s436238"/>
                </a:ext>
                <a:ext uri="{FF2B5EF4-FFF2-40B4-BE49-F238E27FC236}">
                  <a16:creationId xmlns:a16="http://schemas.microsoft.com/office/drawing/2014/main" id="{00000000-0008-0000-0400-00000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6239" name="Check Box 15" hidden="1">
              <a:extLst>
                <a:ext uri="{63B3BB69-23CF-44E3-9099-C40C66FF867C}">
                  <a14:compatExt spid="_x0000_s436239"/>
                </a:ext>
                <a:ext uri="{FF2B5EF4-FFF2-40B4-BE49-F238E27FC236}">
                  <a16:creationId xmlns:a16="http://schemas.microsoft.com/office/drawing/2014/main" id="{00000000-0008-0000-0400-00000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6240" name="Check Box 16" hidden="1">
              <a:extLst>
                <a:ext uri="{63B3BB69-23CF-44E3-9099-C40C66FF867C}">
                  <a14:compatExt spid="_x0000_s436240"/>
                </a:ext>
                <a:ext uri="{FF2B5EF4-FFF2-40B4-BE49-F238E27FC236}">
                  <a16:creationId xmlns:a16="http://schemas.microsoft.com/office/drawing/2014/main" id="{00000000-0008-0000-0400-00001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6241" name="Check Box 17" hidden="1">
              <a:extLst>
                <a:ext uri="{63B3BB69-23CF-44E3-9099-C40C66FF867C}">
                  <a14:compatExt spid="_x0000_s436241"/>
                </a:ext>
                <a:ext uri="{FF2B5EF4-FFF2-40B4-BE49-F238E27FC236}">
                  <a16:creationId xmlns:a16="http://schemas.microsoft.com/office/drawing/2014/main" id="{00000000-0008-0000-0400-00001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6242" name="Check Box 18" hidden="1">
              <a:extLst>
                <a:ext uri="{63B3BB69-23CF-44E3-9099-C40C66FF867C}">
                  <a14:compatExt spid="_x0000_s436242"/>
                </a:ext>
                <a:ext uri="{FF2B5EF4-FFF2-40B4-BE49-F238E27FC236}">
                  <a16:creationId xmlns:a16="http://schemas.microsoft.com/office/drawing/2014/main" id="{00000000-0008-0000-0400-00001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6243" name="Check Box 19" hidden="1">
              <a:extLst>
                <a:ext uri="{63B3BB69-23CF-44E3-9099-C40C66FF867C}">
                  <a14:compatExt spid="_x0000_s436243"/>
                </a:ext>
                <a:ext uri="{FF2B5EF4-FFF2-40B4-BE49-F238E27FC236}">
                  <a16:creationId xmlns:a16="http://schemas.microsoft.com/office/drawing/2014/main" id="{00000000-0008-0000-0400-00001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6244" name="Check Box 20" hidden="1">
              <a:extLst>
                <a:ext uri="{63B3BB69-23CF-44E3-9099-C40C66FF867C}">
                  <a14:compatExt spid="_x0000_s436244"/>
                </a:ext>
                <a:ext uri="{FF2B5EF4-FFF2-40B4-BE49-F238E27FC236}">
                  <a16:creationId xmlns:a16="http://schemas.microsoft.com/office/drawing/2014/main" id="{00000000-0008-0000-0400-00001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6245" name="Check Box 21" hidden="1">
              <a:extLst>
                <a:ext uri="{63B3BB69-23CF-44E3-9099-C40C66FF867C}">
                  <a14:compatExt spid="_x0000_s436245"/>
                </a:ext>
                <a:ext uri="{FF2B5EF4-FFF2-40B4-BE49-F238E27FC236}">
                  <a16:creationId xmlns:a16="http://schemas.microsoft.com/office/drawing/2014/main" id="{00000000-0008-0000-0400-00001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6246" name="Check Box 22" hidden="1">
              <a:extLst>
                <a:ext uri="{63B3BB69-23CF-44E3-9099-C40C66FF867C}">
                  <a14:compatExt spid="_x0000_s436246"/>
                </a:ext>
                <a:ext uri="{FF2B5EF4-FFF2-40B4-BE49-F238E27FC236}">
                  <a16:creationId xmlns:a16="http://schemas.microsoft.com/office/drawing/2014/main" id="{00000000-0008-0000-0400-00001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6247" name="Check Box 23" hidden="1">
              <a:extLst>
                <a:ext uri="{63B3BB69-23CF-44E3-9099-C40C66FF867C}">
                  <a14:compatExt spid="_x0000_s436247"/>
                </a:ext>
                <a:ext uri="{FF2B5EF4-FFF2-40B4-BE49-F238E27FC236}">
                  <a16:creationId xmlns:a16="http://schemas.microsoft.com/office/drawing/2014/main" id="{00000000-0008-0000-0400-00001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6248" name="Check Box 24" hidden="1">
              <a:extLst>
                <a:ext uri="{63B3BB69-23CF-44E3-9099-C40C66FF867C}">
                  <a14:compatExt spid="_x0000_s436248"/>
                </a:ext>
                <a:ext uri="{FF2B5EF4-FFF2-40B4-BE49-F238E27FC236}">
                  <a16:creationId xmlns:a16="http://schemas.microsoft.com/office/drawing/2014/main" id="{00000000-0008-0000-0400-00001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6249" name="Check Box 25" hidden="1">
              <a:extLst>
                <a:ext uri="{63B3BB69-23CF-44E3-9099-C40C66FF867C}">
                  <a14:compatExt spid="_x0000_s436249"/>
                </a:ext>
                <a:ext uri="{FF2B5EF4-FFF2-40B4-BE49-F238E27FC236}">
                  <a16:creationId xmlns:a16="http://schemas.microsoft.com/office/drawing/2014/main" id="{00000000-0008-0000-0400-00001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6250" name="Check Box 26" hidden="1">
              <a:extLst>
                <a:ext uri="{63B3BB69-23CF-44E3-9099-C40C66FF867C}">
                  <a14:compatExt spid="_x0000_s436250"/>
                </a:ext>
                <a:ext uri="{FF2B5EF4-FFF2-40B4-BE49-F238E27FC236}">
                  <a16:creationId xmlns:a16="http://schemas.microsoft.com/office/drawing/2014/main" id="{00000000-0008-0000-0400-00001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6251" name="Check Box 27" hidden="1">
              <a:extLst>
                <a:ext uri="{63B3BB69-23CF-44E3-9099-C40C66FF867C}">
                  <a14:compatExt spid="_x0000_s436251"/>
                </a:ext>
                <a:ext uri="{FF2B5EF4-FFF2-40B4-BE49-F238E27FC236}">
                  <a16:creationId xmlns:a16="http://schemas.microsoft.com/office/drawing/2014/main" id="{00000000-0008-0000-0400-00001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6252" name="Check Box 28" hidden="1">
              <a:extLst>
                <a:ext uri="{63B3BB69-23CF-44E3-9099-C40C66FF867C}">
                  <a14:compatExt spid="_x0000_s436252"/>
                </a:ext>
                <a:ext uri="{FF2B5EF4-FFF2-40B4-BE49-F238E27FC236}">
                  <a16:creationId xmlns:a16="http://schemas.microsoft.com/office/drawing/2014/main" id="{00000000-0008-0000-0400-00001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6253" name="Check Box 29" hidden="1">
              <a:extLst>
                <a:ext uri="{63B3BB69-23CF-44E3-9099-C40C66FF867C}">
                  <a14:compatExt spid="_x0000_s436253"/>
                </a:ext>
                <a:ext uri="{FF2B5EF4-FFF2-40B4-BE49-F238E27FC236}">
                  <a16:creationId xmlns:a16="http://schemas.microsoft.com/office/drawing/2014/main" id="{00000000-0008-0000-0400-00001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6254" name="Check Box 30" hidden="1">
              <a:extLst>
                <a:ext uri="{63B3BB69-23CF-44E3-9099-C40C66FF867C}">
                  <a14:compatExt spid="_x0000_s436254"/>
                </a:ext>
                <a:ext uri="{FF2B5EF4-FFF2-40B4-BE49-F238E27FC236}">
                  <a16:creationId xmlns:a16="http://schemas.microsoft.com/office/drawing/2014/main" id="{00000000-0008-0000-0400-00001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6255" name="Check Box 31" hidden="1">
              <a:extLst>
                <a:ext uri="{63B3BB69-23CF-44E3-9099-C40C66FF867C}">
                  <a14:compatExt spid="_x0000_s436255"/>
                </a:ext>
                <a:ext uri="{FF2B5EF4-FFF2-40B4-BE49-F238E27FC236}">
                  <a16:creationId xmlns:a16="http://schemas.microsoft.com/office/drawing/2014/main" id="{00000000-0008-0000-0400-00001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6256" name="Check Box 32" hidden="1">
              <a:extLst>
                <a:ext uri="{63B3BB69-23CF-44E3-9099-C40C66FF867C}">
                  <a14:compatExt spid="_x0000_s436256"/>
                </a:ext>
                <a:ext uri="{FF2B5EF4-FFF2-40B4-BE49-F238E27FC236}">
                  <a16:creationId xmlns:a16="http://schemas.microsoft.com/office/drawing/2014/main" id="{00000000-0008-0000-0400-00002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6257" name="Check Box 33" hidden="1">
              <a:extLst>
                <a:ext uri="{63B3BB69-23CF-44E3-9099-C40C66FF867C}">
                  <a14:compatExt spid="_x0000_s436257"/>
                </a:ext>
                <a:ext uri="{FF2B5EF4-FFF2-40B4-BE49-F238E27FC236}">
                  <a16:creationId xmlns:a16="http://schemas.microsoft.com/office/drawing/2014/main" id="{00000000-0008-0000-0400-00002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6258" name="Check Box 34" hidden="1">
              <a:extLst>
                <a:ext uri="{63B3BB69-23CF-44E3-9099-C40C66FF867C}">
                  <a14:compatExt spid="_x0000_s436258"/>
                </a:ext>
                <a:ext uri="{FF2B5EF4-FFF2-40B4-BE49-F238E27FC236}">
                  <a16:creationId xmlns:a16="http://schemas.microsoft.com/office/drawing/2014/main" id="{00000000-0008-0000-0400-00002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6259" name="Check Box 35" hidden="1">
              <a:extLst>
                <a:ext uri="{63B3BB69-23CF-44E3-9099-C40C66FF867C}">
                  <a14:compatExt spid="_x0000_s436259"/>
                </a:ext>
                <a:ext uri="{FF2B5EF4-FFF2-40B4-BE49-F238E27FC236}">
                  <a16:creationId xmlns:a16="http://schemas.microsoft.com/office/drawing/2014/main" id="{00000000-0008-0000-0400-00002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6260" name="Check Box 36" hidden="1">
              <a:extLst>
                <a:ext uri="{63B3BB69-23CF-44E3-9099-C40C66FF867C}">
                  <a14:compatExt spid="_x0000_s436260"/>
                </a:ext>
                <a:ext uri="{FF2B5EF4-FFF2-40B4-BE49-F238E27FC236}">
                  <a16:creationId xmlns:a16="http://schemas.microsoft.com/office/drawing/2014/main" id="{00000000-0008-0000-0400-00002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6261" name="Check Box 37" hidden="1">
              <a:extLst>
                <a:ext uri="{63B3BB69-23CF-44E3-9099-C40C66FF867C}">
                  <a14:compatExt spid="_x0000_s436261"/>
                </a:ext>
                <a:ext uri="{FF2B5EF4-FFF2-40B4-BE49-F238E27FC236}">
                  <a16:creationId xmlns:a16="http://schemas.microsoft.com/office/drawing/2014/main" id="{00000000-0008-0000-0400-00002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6262" name="Check Box 38" hidden="1">
              <a:extLst>
                <a:ext uri="{63B3BB69-23CF-44E3-9099-C40C66FF867C}">
                  <a14:compatExt spid="_x0000_s436262"/>
                </a:ext>
                <a:ext uri="{FF2B5EF4-FFF2-40B4-BE49-F238E27FC236}">
                  <a16:creationId xmlns:a16="http://schemas.microsoft.com/office/drawing/2014/main" id="{00000000-0008-0000-0400-00002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6263" name="Check Box 39" hidden="1">
              <a:extLst>
                <a:ext uri="{63B3BB69-23CF-44E3-9099-C40C66FF867C}">
                  <a14:compatExt spid="_x0000_s436263"/>
                </a:ext>
                <a:ext uri="{FF2B5EF4-FFF2-40B4-BE49-F238E27FC236}">
                  <a16:creationId xmlns:a16="http://schemas.microsoft.com/office/drawing/2014/main" id="{00000000-0008-0000-0400-00002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6264" name="Check Box 40" hidden="1">
              <a:extLst>
                <a:ext uri="{63B3BB69-23CF-44E3-9099-C40C66FF867C}">
                  <a14:compatExt spid="_x0000_s436264"/>
                </a:ext>
                <a:ext uri="{FF2B5EF4-FFF2-40B4-BE49-F238E27FC236}">
                  <a16:creationId xmlns:a16="http://schemas.microsoft.com/office/drawing/2014/main" id="{00000000-0008-0000-0400-00002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6265" name="Check Box 41" hidden="1">
              <a:extLst>
                <a:ext uri="{63B3BB69-23CF-44E3-9099-C40C66FF867C}">
                  <a14:compatExt spid="_x0000_s436265"/>
                </a:ext>
                <a:ext uri="{FF2B5EF4-FFF2-40B4-BE49-F238E27FC236}">
                  <a16:creationId xmlns:a16="http://schemas.microsoft.com/office/drawing/2014/main" id="{00000000-0008-0000-0400-00002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6266" name="Check Box 42" hidden="1">
              <a:extLst>
                <a:ext uri="{63B3BB69-23CF-44E3-9099-C40C66FF867C}">
                  <a14:compatExt spid="_x0000_s436266"/>
                </a:ext>
                <a:ext uri="{FF2B5EF4-FFF2-40B4-BE49-F238E27FC236}">
                  <a16:creationId xmlns:a16="http://schemas.microsoft.com/office/drawing/2014/main" id="{00000000-0008-0000-0400-00002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6267" name="Check Box 43" hidden="1">
              <a:extLst>
                <a:ext uri="{63B3BB69-23CF-44E3-9099-C40C66FF867C}">
                  <a14:compatExt spid="_x0000_s436267"/>
                </a:ext>
                <a:ext uri="{FF2B5EF4-FFF2-40B4-BE49-F238E27FC236}">
                  <a16:creationId xmlns:a16="http://schemas.microsoft.com/office/drawing/2014/main" id="{00000000-0008-0000-0400-00002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6268" name="Check Box 44" hidden="1">
              <a:extLst>
                <a:ext uri="{63B3BB69-23CF-44E3-9099-C40C66FF867C}">
                  <a14:compatExt spid="_x0000_s436268"/>
                </a:ext>
                <a:ext uri="{FF2B5EF4-FFF2-40B4-BE49-F238E27FC236}">
                  <a16:creationId xmlns:a16="http://schemas.microsoft.com/office/drawing/2014/main" id="{00000000-0008-0000-0400-00002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6269" name="Check Box 45" hidden="1">
              <a:extLst>
                <a:ext uri="{63B3BB69-23CF-44E3-9099-C40C66FF867C}">
                  <a14:compatExt spid="_x0000_s436269"/>
                </a:ext>
                <a:ext uri="{FF2B5EF4-FFF2-40B4-BE49-F238E27FC236}">
                  <a16:creationId xmlns:a16="http://schemas.microsoft.com/office/drawing/2014/main" id="{00000000-0008-0000-0400-00002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6270" name="Check Box 46" hidden="1">
              <a:extLst>
                <a:ext uri="{63B3BB69-23CF-44E3-9099-C40C66FF867C}">
                  <a14:compatExt spid="_x0000_s436270"/>
                </a:ext>
                <a:ext uri="{FF2B5EF4-FFF2-40B4-BE49-F238E27FC236}">
                  <a16:creationId xmlns:a16="http://schemas.microsoft.com/office/drawing/2014/main" id="{00000000-0008-0000-0400-00002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6271" name="Check Box 47" hidden="1">
              <a:extLst>
                <a:ext uri="{63B3BB69-23CF-44E3-9099-C40C66FF867C}">
                  <a14:compatExt spid="_x0000_s436271"/>
                </a:ext>
                <a:ext uri="{FF2B5EF4-FFF2-40B4-BE49-F238E27FC236}">
                  <a16:creationId xmlns:a16="http://schemas.microsoft.com/office/drawing/2014/main" id="{00000000-0008-0000-0400-00002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6272" name="Check Box 48" hidden="1">
              <a:extLst>
                <a:ext uri="{63B3BB69-23CF-44E3-9099-C40C66FF867C}">
                  <a14:compatExt spid="_x0000_s436272"/>
                </a:ext>
                <a:ext uri="{FF2B5EF4-FFF2-40B4-BE49-F238E27FC236}">
                  <a16:creationId xmlns:a16="http://schemas.microsoft.com/office/drawing/2014/main" id="{00000000-0008-0000-0400-00003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6273" name="Check Box 49" hidden="1">
              <a:extLst>
                <a:ext uri="{63B3BB69-23CF-44E3-9099-C40C66FF867C}">
                  <a14:compatExt spid="_x0000_s436273"/>
                </a:ext>
                <a:ext uri="{FF2B5EF4-FFF2-40B4-BE49-F238E27FC236}">
                  <a16:creationId xmlns:a16="http://schemas.microsoft.com/office/drawing/2014/main" id="{00000000-0008-0000-0400-00003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6274" name="Check Box 50" hidden="1">
              <a:extLst>
                <a:ext uri="{63B3BB69-23CF-44E3-9099-C40C66FF867C}">
                  <a14:compatExt spid="_x0000_s436274"/>
                </a:ext>
                <a:ext uri="{FF2B5EF4-FFF2-40B4-BE49-F238E27FC236}">
                  <a16:creationId xmlns:a16="http://schemas.microsoft.com/office/drawing/2014/main" id="{00000000-0008-0000-0400-00003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6275" name="Check Box 51" hidden="1">
              <a:extLst>
                <a:ext uri="{63B3BB69-23CF-44E3-9099-C40C66FF867C}">
                  <a14:compatExt spid="_x0000_s436275"/>
                </a:ext>
                <a:ext uri="{FF2B5EF4-FFF2-40B4-BE49-F238E27FC236}">
                  <a16:creationId xmlns:a16="http://schemas.microsoft.com/office/drawing/2014/main" id="{00000000-0008-0000-0400-00003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6276" name="Check Box 52" hidden="1">
              <a:extLst>
                <a:ext uri="{63B3BB69-23CF-44E3-9099-C40C66FF867C}">
                  <a14:compatExt spid="_x0000_s436276"/>
                </a:ext>
                <a:ext uri="{FF2B5EF4-FFF2-40B4-BE49-F238E27FC236}">
                  <a16:creationId xmlns:a16="http://schemas.microsoft.com/office/drawing/2014/main" id="{00000000-0008-0000-0400-00003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6277" name="Check Box 53" hidden="1">
              <a:extLst>
                <a:ext uri="{63B3BB69-23CF-44E3-9099-C40C66FF867C}">
                  <a14:compatExt spid="_x0000_s436277"/>
                </a:ext>
                <a:ext uri="{FF2B5EF4-FFF2-40B4-BE49-F238E27FC236}">
                  <a16:creationId xmlns:a16="http://schemas.microsoft.com/office/drawing/2014/main" id="{00000000-0008-0000-0400-00003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6278" name="Check Box 54" hidden="1">
              <a:extLst>
                <a:ext uri="{63B3BB69-23CF-44E3-9099-C40C66FF867C}">
                  <a14:compatExt spid="_x0000_s436278"/>
                </a:ext>
                <a:ext uri="{FF2B5EF4-FFF2-40B4-BE49-F238E27FC236}">
                  <a16:creationId xmlns:a16="http://schemas.microsoft.com/office/drawing/2014/main" id="{00000000-0008-0000-0400-00003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6279" name="Check Box 55" hidden="1">
              <a:extLst>
                <a:ext uri="{63B3BB69-23CF-44E3-9099-C40C66FF867C}">
                  <a14:compatExt spid="_x0000_s436279"/>
                </a:ext>
                <a:ext uri="{FF2B5EF4-FFF2-40B4-BE49-F238E27FC236}">
                  <a16:creationId xmlns:a16="http://schemas.microsoft.com/office/drawing/2014/main" id="{00000000-0008-0000-0400-00003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6280" name="Check Box 56" hidden="1">
              <a:extLst>
                <a:ext uri="{63B3BB69-23CF-44E3-9099-C40C66FF867C}">
                  <a14:compatExt spid="_x0000_s436280"/>
                </a:ext>
                <a:ext uri="{FF2B5EF4-FFF2-40B4-BE49-F238E27FC236}">
                  <a16:creationId xmlns:a16="http://schemas.microsoft.com/office/drawing/2014/main" id="{00000000-0008-0000-0400-00003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6281" name="Check Box 57" hidden="1">
              <a:extLst>
                <a:ext uri="{63B3BB69-23CF-44E3-9099-C40C66FF867C}">
                  <a14:compatExt spid="_x0000_s436281"/>
                </a:ext>
                <a:ext uri="{FF2B5EF4-FFF2-40B4-BE49-F238E27FC236}">
                  <a16:creationId xmlns:a16="http://schemas.microsoft.com/office/drawing/2014/main" id="{00000000-0008-0000-0400-00003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6282" name="Check Box 58" hidden="1">
              <a:extLst>
                <a:ext uri="{63B3BB69-23CF-44E3-9099-C40C66FF867C}">
                  <a14:compatExt spid="_x0000_s436282"/>
                </a:ext>
                <a:ext uri="{FF2B5EF4-FFF2-40B4-BE49-F238E27FC236}">
                  <a16:creationId xmlns:a16="http://schemas.microsoft.com/office/drawing/2014/main" id="{00000000-0008-0000-0400-00003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6283" name="Check Box 59" hidden="1">
              <a:extLst>
                <a:ext uri="{63B3BB69-23CF-44E3-9099-C40C66FF867C}">
                  <a14:compatExt spid="_x0000_s436283"/>
                </a:ext>
                <a:ext uri="{FF2B5EF4-FFF2-40B4-BE49-F238E27FC236}">
                  <a16:creationId xmlns:a16="http://schemas.microsoft.com/office/drawing/2014/main" id="{00000000-0008-0000-0400-00003BA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6284" name="Spinner 60" hidden="1">
              <a:extLst>
                <a:ext uri="{63B3BB69-23CF-44E3-9099-C40C66FF867C}">
                  <a14:compatExt spid="_x0000_s436284"/>
                </a:ext>
                <a:ext uri="{FF2B5EF4-FFF2-40B4-BE49-F238E27FC236}">
                  <a16:creationId xmlns:a16="http://schemas.microsoft.com/office/drawing/2014/main" id="{00000000-0008-0000-0400-00003CA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6285" name="Check Box 61" hidden="1">
              <a:extLst>
                <a:ext uri="{63B3BB69-23CF-44E3-9099-C40C66FF867C}">
                  <a14:compatExt spid="_x0000_s436285"/>
                </a:ext>
                <a:ext uri="{FF2B5EF4-FFF2-40B4-BE49-F238E27FC236}">
                  <a16:creationId xmlns:a16="http://schemas.microsoft.com/office/drawing/2014/main" id="{00000000-0008-0000-0400-00003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6286" name="Check Box 62" hidden="1">
              <a:extLst>
                <a:ext uri="{63B3BB69-23CF-44E3-9099-C40C66FF867C}">
                  <a14:compatExt spid="_x0000_s436286"/>
                </a:ext>
                <a:ext uri="{FF2B5EF4-FFF2-40B4-BE49-F238E27FC236}">
                  <a16:creationId xmlns:a16="http://schemas.microsoft.com/office/drawing/2014/main" id="{00000000-0008-0000-0400-00003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6287" name="Check Box 63" hidden="1">
              <a:extLst>
                <a:ext uri="{63B3BB69-23CF-44E3-9099-C40C66FF867C}">
                  <a14:compatExt spid="_x0000_s436287"/>
                </a:ext>
                <a:ext uri="{FF2B5EF4-FFF2-40B4-BE49-F238E27FC236}">
                  <a16:creationId xmlns:a16="http://schemas.microsoft.com/office/drawing/2014/main" id="{00000000-0008-0000-0400-00003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6288" name="Check Box 64" hidden="1">
              <a:extLst>
                <a:ext uri="{63B3BB69-23CF-44E3-9099-C40C66FF867C}">
                  <a14:compatExt spid="_x0000_s436288"/>
                </a:ext>
                <a:ext uri="{FF2B5EF4-FFF2-40B4-BE49-F238E27FC236}">
                  <a16:creationId xmlns:a16="http://schemas.microsoft.com/office/drawing/2014/main" id="{00000000-0008-0000-0400-00004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6289" name="Check Box 65" hidden="1">
              <a:extLst>
                <a:ext uri="{63B3BB69-23CF-44E3-9099-C40C66FF867C}">
                  <a14:compatExt spid="_x0000_s436289"/>
                </a:ext>
                <a:ext uri="{FF2B5EF4-FFF2-40B4-BE49-F238E27FC236}">
                  <a16:creationId xmlns:a16="http://schemas.microsoft.com/office/drawing/2014/main" id="{00000000-0008-0000-0400-00004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6290" name="Check Box 66" hidden="1">
              <a:extLst>
                <a:ext uri="{63B3BB69-23CF-44E3-9099-C40C66FF867C}">
                  <a14:compatExt spid="_x0000_s436290"/>
                </a:ext>
                <a:ext uri="{FF2B5EF4-FFF2-40B4-BE49-F238E27FC236}">
                  <a16:creationId xmlns:a16="http://schemas.microsoft.com/office/drawing/2014/main" id="{00000000-0008-0000-0400-00004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6291" name="Check Box 67" hidden="1">
              <a:extLst>
                <a:ext uri="{63B3BB69-23CF-44E3-9099-C40C66FF867C}">
                  <a14:compatExt spid="_x0000_s436291"/>
                </a:ext>
                <a:ext uri="{FF2B5EF4-FFF2-40B4-BE49-F238E27FC236}">
                  <a16:creationId xmlns:a16="http://schemas.microsoft.com/office/drawing/2014/main" id="{00000000-0008-0000-0400-00004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6292" name="Check Box 68" hidden="1">
              <a:extLst>
                <a:ext uri="{63B3BB69-23CF-44E3-9099-C40C66FF867C}">
                  <a14:compatExt spid="_x0000_s436292"/>
                </a:ext>
                <a:ext uri="{FF2B5EF4-FFF2-40B4-BE49-F238E27FC236}">
                  <a16:creationId xmlns:a16="http://schemas.microsoft.com/office/drawing/2014/main" id="{00000000-0008-0000-0400-00004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6293" name="Check Box 69" hidden="1">
              <a:extLst>
                <a:ext uri="{63B3BB69-23CF-44E3-9099-C40C66FF867C}">
                  <a14:compatExt spid="_x0000_s436293"/>
                </a:ext>
                <a:ext uri="{FF2B5EF4-FFF2-40B4-BE49-F238E27FC236}">
                  <a16:creationId xmlns:a16="http://schemas.microsoft.com/office/drawing/2014/main" id="{00000000-0008-0000-0400-00004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6294" name="Check Box 70" hidden="1">
              <a:extLst>
                <a:ext uri="{63B3BB69-23CF-44E3-9099-C40C66FF867C}">
                  <a14:compatExt spid="_x0000_s436294"/>
                </a:ext>
                <a:ext uri="{FF2B5EF4-FFF2-40B4-BE49-F238E27FC236}">
                  <a16:creationId xmlns:a16="http://schemas.microsoft.com/office/drawing/2014/main" id="{00000000-0008-0000-0400-00004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6295" name="Check Box 71" hidden="1">
              <a:extLst>
                <a:ext uri="{63B3BB69-23CF-44E3-9099-C40C66FF867C}">
                  <a14:compatExt spid="_x0000_s436295"/>
                </a:ext>
                <a:ext uri="{FF2B5EF4-FFF2-40B4-BE49-F238E27FC236}">
                  <a16:creationId xmlns:a16="http://schemas.microsoft.com/office/drawing/2014/main" id="{00000000-0008-0000-0400-00004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6296" name="Check Box 72" hidden="1">
              <a:extLst>
                <a:ext uri="{63B3BB69-23CF-44E3-9099-C40C66FF867C}">
                  <a14:compatExt spid="_x0000_s436296"/>
                </a:ext>
                <a:ext uri="{FF2B5EF4-FFF2-40B4-BE49-F238E27FC236}">
                  <a16:creationId xmlns:a16="http://schemas.microsoft.com/office/drawing/2014/main" id="{00000000-0008-0000-0400-00004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6297" name="Check Box 73" hidden="1">
              <a:extLst>
                <a:ext uri="{63B3BB69-23CF-44E3-9099-C40C66FF867C}">
                  <a14:compatExt spid="_x0000_s436297"/>
                </a:ext>
                <a:ext uri="{FF2B5EF4-FFF2-40B4-BE49-F238E27FC236}">
                  <a16:creationId xmlns:a16="http://schemas.microsoft.com/office/drawing/2014/main" id="{00000000-0008-0000-0400-00004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6298" name="Check Box 74" hidden="1">
              <a:extLst>
                <a:ext uri="{63B3BB69-23CF-44E3-9099-C40C66FF867C}">
                  <a14:compatExt spid="_x0000_s436298"/>
                </a:ext>
                <a:ext uri="{FF2B5EF4-FFF2-40B4-BE49-F238E27FC236}">
                  <a16:creationId xmlns:a16="http://schemas.microsoft.com/office/drawing/2014/main" id="{00000000-0008-0000-0400-00004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6299" name="Check Box 75" hidden="1">
              <a:extLst>
                <a:ext uri="{63B3BB69-23CF-44E3-9099-C40C66FF867C}">
                  <a14:compatExt spid="_x0000_s436299"/>
                </a:ext>
                <a:ext uri="{FF2B5EF4-FFF2-40B4-BE49-F238E27FC236}">
                  <a16:creationId xmlns:a16="http://schemas.microsoft.com/office/drawing/2014/main" id="{00000000-0008-0000-0400-00004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6300" name="Check Box 76" hidden="1">
              <a:extLst>
                <a:ext uri="{63B3BB69-23CF-44E3-9099-C40C66FF867C}">
                  <a14:compatExt spid="_x0000_s436300"/>
                </a:ext>
                <a:ext uri="{FF2B5EF4-FFF2-40B4-BE49-F238E27FC236}">
                  <a16:creationId xmlns:a16="http://schemas.microsoft.com/office/drawing/2014/main" id="{00000000-0008-0000-0400-00004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6301" name="Check Box 77" hidden="1">
              <a:extLst>
                <a:ext uri="{63B3BB69-23CF-44E3-9099-C40C66FF867C}">
                  <a14:compatExt spid="_x0000_s436301"/>
                </a:ext>
                <a:ext uri="{FF2B5EF4-FFF2-40B4-BE49-F238E27FC236}">
                  <a16:creationId xmlns:a16="http://schemas.microsoft.com/office/drawing/2014/main" id="{00000000-0008-0000-0400-00004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6302" name="Check Box 78" hidden="1">
              <a:extLst>
                <a:ext uri="{63B3BB69-23CF-44E3-9099-C40C66FF867C}">
                  <a14:compatExt spid="_x0000_s436302"/>
                </a:ext>
                <a:ext uri="{FF2B5EF4-FFF2-40B4-BE49-F238E27FC236}">
                  <a16:creationId xmlns:a16="http://schemas.microsoft.com/office/drawing/2014/main" id="{00000000-0008-0000-0400-00004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6303" name="Check Box 79" hidden="1">
              <a:extLst>
                <a:ext uri="{63B3BB69-23CF-44E3-9099-C40C66FF867C}">
                  <a14:compatExt spid="_x0000_s436303"/>
                </a:ext>
                <a:ext uri="{FF2B5EF4-FFF2-40B4-BE49-F238E27FC236}">
                  <a16:creationId xmlns:a16="http://schemas.microsoft.com/office/drawing/2014/main" id="{00000000-0008-0000-0400-00004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6304" name="Check Box 80" hidden="1">
              <a:extLst>
                <a:ext uri="{63B3BB69-23CF-44E3-9099-C40C66FF867C}">
                  <a14:compatExt spid="_x0000_s436304"/>
                </a:ext>
                <a:ext uri="{FF2B5EF4-FFF2-40B4-BE49-F238E27FC236}">
                  <a16:creationId xmlns:a16="http://schemas.microsoft.com/office/drawing/2014/main" id="{00000000-0008-0000-0400-00005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6305" name="Check Box 81" hidden="1">
              <a:extLst>
                <a:ext uri="{63B3BB69-23CF-44E3-9099-C40C66FF867C}">
                  <a14:compatExt spid="_x0000_s436305"/>
                </a:ext>
                <a:ext uri="{FF2B5EF4-FFF2-40B4-BE49-F238E27FC236}">
                  <a16:creationId xmlns:a16="http://schemas.microsoft.com/office/drawing/2014/main" id="{00000000-0008-0000-0400-00005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6306" name="Check Box 82" hidden="1">
              <a:extLst>
                <a:ext uri="{63B3BB69-23CF-44E3-9099-C40C66FF867C}">
                  <a14:compatExt spid="_x0000_s436306"/>
                </a:ext>
                <a:ext uri="{FF2B5EF4-FFF2-40B4-BE49-F238E27FC236}">
                  <a16:creationId xmlns:a16="http://schemas.microsoft.com/office/drawing/2014/main" id="{00000000-0008-0000-0400-00005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6307" name="Check Box 83" hidden="1">
              <a:extLst>
                <a:ext uri="{63B3BB69-23CF-44E3-9099-C40C66FF867C}">
                  <a14:compatExt spid="_x0000_s436307"/>
                </a:ext>
                <a:ext uri="{FF2B5EF4-FFF2-40B4-BE49-F238E27FC236}">
                  <a16:creationId xmlns:a16="http://schemas.microsoft.com/office/drawing/2014/main" id="{00000000-0008-0000-0400-00005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6308" name="Check Box 84" hidden="1">
              <a:extLst>
                <a:ext uri="{63B3BB69-23CF-44E3-9099-C40C66FF867C}">
                  <a14:compatExt spid="_x0000_s436308"/>
                </a:ext>
                <a:ext uri="{FF2B5EF4-FFF2-40B4-BE49-F238E27FC236}">
                  <a16:creationId xmlns:a16="http://schemas.microsoft.com/office/drawing/2014/main" id="{00000000-0008-0000-0400-00005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6309" name="Check Box 85" hidden="1">
              <a:extLst>
                <a:ext uri="{63B3BB69-23CF-44E3-9099-C40C66FF867C}">
                  <a14:compatExt spid="_x0000_s436309"/>
                </a:ext>
                <a:ext uri="{FF2B5EF4-FFF2-40B4-BE49-F238E27FC236}">
                  <a16:creationId xmlns:a16="http://schemas.microsoft.com/office/drawing/2014/main" id="{00000000-0008-0000-0400-00005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6310" name="Check Box 86" hidden="1">
              <a:extLst>
                <a:ext uri="{63B3BB69-23CF-44E3-9099-C40C66FF867C}">
                  <a14:compatExt spid="_x0000_s436310"/>
                </a:ext>
                <a:ext uri="{FF2B5EF4-FFF2-40B4-BE49-F238E27FC236}">
                  <a16:creationId xmlns:a16="http://schemas.microsoft.com/office/drawing/2014/main" id="{00000000-0008-0000-0400-00005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6311" name="Check Box 87" hidden="1">
              <a:extLst>
                <a:ext uri="{63B3BB69-23CF-44E3-9099-C40C66FF867C}">
                  <a14:compatExt spid="_x0000_s436311"/>
                </a:ext>
                <a:ext uri="{FF2B5EF4-FFF2-40B4-BE49-F238E27FC236}">
                  <a16:creationId xmlns:a16="http://schemas.microsoft.com/office/drawing/2014/main" id="{00000000-0008-0000-0400-00005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6312" name="Check Box 88" hidden="1">
              <a:extLst>
                <a:ext uri="{63B3BB69-23CF-44E3-9099-C40C66FF867C}">
                  <a14:compatExt spid="_x0000_s436312"/>
                </a:ext>
                <a:ext uri="{FF2B5EF4-FFF2-40B4-BE49-F238E27FC236}">
                  <a16:creationId xmlns:a16="http://schemas.microsoft.com/office/drawing/2014/main" id="{00000000-0008-0000-0400-00005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6313" name="Check Box 89" hidden="1">
              <a:extLst>
                <a:ext uri="{63B3BB69-23CF-44E3-9099-C40C66FF867C}">
                  <a14:compatExt spid="_x0000_s436313"/>
                </a:ext>
                <a:ext uri="{FF2B5EF4-FFF2-40B4-BE49-F238E27FC236}">
                  <a16:creationId xmlns:a16="http://schemas.microsoft.com/office/drawing/2014/main" id="{00000000-0008-0000-0400-00005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6314" name="Check Box 90" hidden="1">
              <a:extLst>
                <a:ext uri="{63B3BB69-23CF-44E3-9099-C40C66FF867C}">
                  <a14:compatExt spid="_x0000_s436314"/>
                </a:ext>
                <a:ext uri="{FF2B5EF4-FFF2-40B4-BE49-F238E27FC236}">
                  <a16:creationId xmlns:a16="http://schemas.microsoft.com/office/drawing/2014/main" id="{00000000-0008-0000-0400-00005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6315" name="Check Box 91" hidden="1">
              <a:extLst>
                <a:ext uri="{63B3BB69-23CF-44E3-9099-C40C66FF867C}">
                  <a14:compatExt spid="_x0000_s436315"/>
                </a:ext>
                <a:ext uri="{FF2B5EF4-FFF2-40B4-BE49-F238E27FC236}">
                  <a16:creationId xmlns:a16="http://schemas.microsoft.com/office/drawing/2014/main" id="{00000000-0008-0000-0400-00005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6316" name="Check Box 92" hidden="1">
              <a:extLst>
                <a:ext uri="{63B3BB69-23CF-44E3-9099-C40C66FF867C}">
                  <a14:compatExt spid="_x0000_s436316"/>
                </a:ext>
                <a:ext uri="{FF2B5EF4-FFF2-40B4-BE49-F238E27FC236}">
                  <a16:creationId xmlns:a16="http://schemas.microsoft.com/office/drawing/2014/main" id="{00000000-0008-0000-0400-00005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6317" name="Check Box 93" hidden="1">
              <a:extLst>
                <a:ext uri="{63B3BB69-23CF-44E3-9099-C40C66FF867C}">
                  <a14:compatExt spid="_x0000_s436317"/>
                </a:ext>
                <a:ext uri="{FF2B5EF4-FFF2-40B4-BE49-F238E27FC236}">
                  <a16:creationId xmlns:a16="http://schemas.microsoft.com/office/drawing/2014/main" id="{00000000-0008-0000-0400-00005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6318" name="Check Box 94" hidden="1">
              <a:extLst>
                <a:ext uri="{63B3BB69-23CF-44E3-9099-C40C66FF867C}">
                  <a14:compatExt spid="_x0000_s436318"/>
                </a:ext>
                <a:ext uri="{FF2B5EF4-FFF2-40B4-BE49-F238E27FC236}">
                  <a16:creationId xmlns:a16="http://schemas.microsoft.com/office/drawing/2014/main" id="{00000000-0008-0000-0400-00005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6319" name="Check Box 95" hidden="1">
              <a:extLst>
                <a:ext uri="{63B3BB69-23CF-44E3-9099-C40C66FF867C}">
                  <a14:compatExt spid="_x0000_s436319"/>
                </a:ext>
                <a:ext uri="{FF2B5EF4-FFF2-40B4-BE49-F238E27FC236}">
                  <a16:creationId xmlns:a16="http://schemas.microsoft.com/office/drawing/2014/main" id="{00000000-0008-0000-0400-00005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6320" name="Check Box 96" hidden="1">
              <a:extLst>
                <a:ext uri="{63B3BB69-23CF-44E3-9099-C40C66FF867C}">
                  <a14:compatExt spid="_x0000_s436320"/>
                </a:ext>
                <a:ext uri="{FF2B5EF4-FFF2-40B4-BE49-F238E27FC236}">
                  <a16:creationId xmlns:a16="http://schemas.microsoft.com/office/drawing/2014/main" id="{00000000-0008-0000-0400-00006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6321" name="Check Box 97" hidden="1">
              <a:extLst>
                <a:ext uri="{63B3BB69-23CF-44E3-9099-C40C66FF867C}">
                  <a14:compatExt spid="_x0000_s436321"/>
                </a:ext>
                <a:ext uri="{FF2B5EF4-FFF2-40B4-BE49-F238E27FC236}">
                  <a16:creationId xmlns:a16="http://schemas.microsoft.com/office/drawing/2014/main" id="{00000000-0008-0000-0400-00006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6322" name="Check Box 98" hidden="1">
              <a:extLst>
                <a:ext uri="{63B3BB69-23CF-44E3-9099-C40C66FF867C}">
                  <a14:compatExt spid="_x0000_s436322"/>
                </a:ext>
                <a:ext uri="{FF2B5EF4-FFF2-40B4-BE49-F238E27FC236}">
                  <a16:creationId xmlns:a16="http://schemas.microsoft.com/office/drawing/2014/main" id="{00000000-0008-0000-0400-00006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6323" name="Check Box 99" hidden="1">
              <a:extLst>
                <a:ext uri="{63B3BB69-23CF-44E3-9099-C40C66FF867C}">
                  <a14:compatExt spid="_x0000_s436323"/>
                </a:ext>
                <a:ext uri="{FF2B5EF4-FFF2-40B4-BE49-F238E27FC236}">
                  <a16:creationId xmlns:a16="http://schemas.microsoft.com/office/drawing/2014/main" id="{00000000-0008-0000-0400-00006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6324" name="Check Box 100" hidden="1">
              <a:extLst>
                <a:ext uri="{63B3BB69-23CF-44E3-9099-C40C66FF867C}">
                  <a14:compatExt spid="_x0000_s436324"/>
                </a:ext>
                <a:ext uri="{FF2B5EF4-FFF2-40B4-BE49-F238E27FC236}">
                  <a16:creationId xmlns:a16="http://schemas.microsoft.com/office/drawing/2014/main" id="{00000000-0008-0000-0400-00006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6325" name="Check Box 101" hidden="1">
              <a:extLst>
                <a:ext uri="{63B3BB69-23CF-44E3-9099-C40C66FF867C}">
                  <a14:compatExt spid="_x0000_s436325"/>
                </a:ext>
                <a:ext uri="{FF2B5EF4-FFF2-40B4-BE49-F238E27FC236}">
                  <a16:creationId xmlns:a16="http://schemas.microsoft.com/office/drawing/2014/main" id="{00000000-0008-0000-0400-00006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6326" name="Check Box 102" hidden="1">
              <a:extLst>
                <a:ext uri="{63B3BB69-23CF-44E3-9099-C40C66FF867C}">
                  <a14:compatExt spid="_x0000_s436326"/>
                </a:ext>
                <a:ext uri="{FF2B5EF4-FFF2-40B4-BE49-F238E27FC236}">
                  <a16:creationId xmlns:a16="http://schemas.microsoft.com/office/drawing/2014/main" id="{00000000-0008-0000-0400-00006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6327" name="Check Box 103" hidden="1">
              <a:extLst>
                <a:ext uri="{63B3BB69-23CF-44E3-9099-C40C66FF867C}">
                  <a14:compatExt spid="_x0000_s436327"/>
                </a:ext>
                <a:ext uri="{FF2B5EF4-FFF2-40B4-BE49-F238E27FC236}">
                  <a16:creationId xmlns:a16="http://schemas.microsoft.com/office/drawing/2014/main" id="{00000000-0008-0000-0400-00006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6328" name="Check Box 104" hidden="1">
              <a:extLst>
                <a:ext uri="{63B3BB69-23CF-44E3-9099-C40C66FF867C}">
                  <a14:compatExt spid="_x0000_s436328"/>
                </a:ext>
                <a:ext uri="{FF2B5EF4-FFF2-40B4-BE49-F238E27FC236}">
                  <a16:creationId xmlns:a16="http://schemas.microsoft.com/office/drawing/2014/main" id="{00000000-0008-0000-0400-00006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6329" name="Check Box 105" hidden="1">
              <a:extLst>
                <a:ext uri="{63B3BB69-23CF-44E3-9099-C40C66FF867C}">
                  <a14:compatExt spid="_x0000_s436329"/>
                </a:ext>
                <a:ext uri="{FF2B5EF4-FFF2-40B4-BE49-F238E27FC236}">
                  <a16:creationId xmlns:a16="http://schemas.microsoft.com/office/drawing/2014/main" id="{00000000-0008-0000-0400-00006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36330" name="Check Box 106" descr="Staff Registration" hidden="1">
              <a:extLst>
                <a:ext uri="{63B3BB69-23CF-44E3-9099-C40C66FF867C}">
                  <a14:compatExt spid="_x0000_s436330"/>
                </a:ext>
                <a:ext uri="{FF2B5EF4-FFF2-40B4-BE49-F238E27FC236}">
                  <a16:creationId xmlns:a16="http://schemas.microsoft.com/office/drawing/2014/main" id="{00000000-0008-0000-0400-00006AA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5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5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5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37249" name="Check Box 1" hidden="1">
              <a:extLst>
                <a:ext uri="{63B3BB69-23CF-44E3-9099-C40C66FF867C}">
                  <a14:compatExt spid="_x0000_s437249"/>
                </a:ext>
                <a:ext uri="{FF2B5EF4-FFF2-40B4-BE49-F238E27FC236}">
                  <a16:creationId xmlns:a16="http://schemas.microsoft.com/office/drawing/2014/main" id="{00000000-0008-0000-0500-000001A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7250" name="Check Box 2" hidden="1">
              <a:extLst>
                <a:ext uri="{63B3BB69-23CF-44E3-9099-C40C66FF867C}">
                  <a14:compatExt spid="_x0000_s437250"/>
                </a:ext>
                <a:ext uri="{FF2B5EF4-FFF2-40B4-BE49-F238E27FC236}">
                  <a16:creationId xmlns:a16="http://schemas.microsoft.com/office/drawing/2014/main" id="{00000000-0008-0000-0500-00000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7251" name="Check Box 3" hidden="1">
              <a:extLst>
                <a:ext uri="{63B3BB69-23CF-44E3-9099-C40C66FF867C}">
                  <a14:compatExt spid="_x0000_s437251"/>
                </a:ext>
                <a:ext uri="{FF2B5EF4-FFF2-40B4-BE49-F238E27FC236}">
                  <a16:creationId xmlns:a16="http://schemas.microsoft.com/office/drawing/2014/main" id="{00000000-0008-0000-0500-00000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7252" name="Check Box 4" hidden="1">
              <a:extLst>
                <a:ext uri="{63B3BB69-23CF-44E3-9099-C40C66FF867C}">
                  <a14:compatExt spid="_x0000_s437252"/>
                </a:ext>
                <a:ext uri="{FF2B5EF4-FFF2-40B4-BE49-F238E27FC236}">
                  <a16:creationId xmlns:a16="http://schemas.microsoft.com/office/drawing/2014/main" id="{00000000-0008-0000-0500-00000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7253" name="Check Box 5" hidden="1">
              <a:extLst>
                <a:ext uri="{63B3BB69-23CF-44E3-9099-C40C66FF867C}">
                  <a14:compatExt spid="_x0000_s437253"/>
                </a:ext>
                <a:ext uri="{FF2B5EF4-FFF2-40B4-BE49-F238E27FC236}">
                  <a16:creationId xmlns:a16="http://schemas.microsoft.com/office/drawing/2014/main" id="{00000000-0008-0000-0500-00000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7254" name="Check Box 6" hidden="1">
              <a:extLst>
                <a:ext uri="{63B3BB69-23CF-44E3-9099-C40C66FF867C}">
                  <a14:compatExt spid="_x0000_s437254"/>
                </a:ext>
                <a:ext uri="{FF2B5EF4-FFF2-40B4-BE49-F238E27FC236}">
                  <a16:creationId xmlns:a16="http://schemas.microsoft.com/office/drawing/2014/main" id="{00000000-0008-0000-0500-00000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7255" name="Check Box 7" hidden="1">
              <a:extLst>
                <a:ext uri="{63B3BB69-23CF-44E3-9099-C40C66FF867C}">
                  <a14:compatExt spid="_x0000_s437255"/>
                </a:ext>
                <a:ext uri="{FF2B5EF4-FFF2-40B4-BE49-F238E27FC236}">
                  <a16:creationId xmlns:a16="http://schemas.microsoft.com/office/drawing/2014/main" id="{00000000-0008-0000-0500-000007A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7256" name="Spinner 8" hidden="1">
              <a:extLst>
                <a:ext uri="{63B3BB69-23CF-44E3-9099-C40C66FF867C}">
                  <a14:compatExt spid="_x0000_s437256"/>
                </a:ext>
                <a:ext uri="{FF2B5EF4-FFF2-40B4-BE49-F238E27FC236}">
                  <a16:creationId xmlns:a16="http://schemas.microsoft.com/office/drawing/2014/main" id="{00000000-0008-0000-0500-000008A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7257" name="Check Box 9" hidden="1">
              <a:extLst>
                <a:ext uri="{63B3BB69-23CF-44E3-9099-C40C66FF867C}">
                  <a14:compatExt spid="_x0000_s437257"/>
                </a:ext>
                <a:ext uri="{FF2B5EF4-FFF2-40B4-BE49-F238E27FC236}">
                  <a16:creationId xmlns:a16="http://schemas.microsoft.com/office/drawing/2014/main" id="{00000000-0008-0000-0500-00000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7258" name="Check Box 10" hidden="1">
              <a:extLst>
                <a:ext uri="{63B3BB69-23CF-44E3-9099-C40C66FF867C}">
                  <a14:compatExt spid="_x0000_s437258"/>
                </a:ext>
                <a:ext uri="{FF2B5EF4-FFF2-40B4-BE49-F238E27FC236}">
                  <a16:creationId xmlns:a16="http://schemas.microsoft.com/office/drawing/2014/main" id="{00000000-0008-0000-0500-00000A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7259" name="Check Box 11" hidden="1">
              <a:extLst>
                <a:ext uri="{63B3BB69-23CF-44E3-9099-C40C66FF867C}">
                  <a14:compatExt spid="_x0000_s437259"/>
                </a:ext>
                <a:ext uri="{FF2B5EF4-FFF2-40B4-BE49-F238E27FC236}">
                  <a16:creationId xmlns:a16="http://schemas.microsoft.com/office/drawing/2014/main" id="{00000000-0008-0000-0500-00000B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7260" name="Check Box 12" hidden="1">
              <a:extLst>
                <a:ext uri="{63B3BB69-23CF-44E3-9099-C40C66FF867C}">
                  <a14:compatExt spid="_x0000_s437260"/>
                </a:ext>
                <a:ext uri="{FF2B5EF4-FFF2-40B4-BE49-F238E27FC236}">
                  <a16:creationId xmlns:a16="http://schemas.microsoft.com/office/drawing/2014/main" id="{00000000-0008-0000-0500-00000C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7261" name="Check Box 13" hidden="1">
              <a:extLst>
                <a:ext uri="{63B3BB69-23CF-44E3-9099-C40C66FF867C}">
                  <a14:compatExt spid="_x0000_s437261"/>
                </a:ext>
                <a:ext uri="{FF2B5EF4-FFF2-40B4-BE49-F238E27FC236}">
                  <a16:creationId xmlns:a16="http://schemas.microsoft.com/office/drawing/2014/main" id="{00000000-0008-0000-0500-00000D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7262" name="Check Box 14" hidden="1">
              <a:extLst>
                <a:ext uri="{63B3BB69-23CF-44E3-9099-C40C66FF867C}">
                  <a14:compatExt spid="_x0000_s437262"/>
                </a:ext>
                <a:ext uri="{FF2B5EF4-FFF2-40B4-BE49-F238E27FC236}">
                  <a16:creationId xmlns:a16="http://schemas.microsoft.com/office/drawing/2014/main" id="{00000000-0008-0000-0500-00000E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7263" name="Check Box 15" hidden="1">
              <a:extLst>
                <a:ext uri="{63B3BB69-23CF-44E3-9099-C40C66FF867C}">
                  <a14:compatExt spid="_x0000_s437263"/>
                </a:ext>
                <a:ext uri="{FF2B5EF4-FFF2-40B4-BE49-F238E27FC236}">
                  <a16:creationId xmlns:a16="http://schemas.microsoft.com/office/drawing/2014/main" id="{00000000-0008-0000-0500-00000F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7264" name="Check Box 16" hidden="1">
              <a:extLst>
                <a:ext uri="{63B3BB69-23CF-44E3-9099-C40C66FF867C}">
                  <a14:compatExt spid="_x0000_s437264"/>
                </a:ext>
                <a:ext uri="{FF2B5EF4-FFF2-40B4-BE49-F238E27FC236}">
                  <a16:creationId xmlns:a16="http://schemas.microsoft.com/office/drawing/2014/main" id="{00000000-0008-0000-0500-000010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7265" name="Check Box 17" hidden="1">
              <a:extLst>
                <a:ext uri="{63B3BB69-23CF-44E3-9099-C40C66FF867C}">
                  <a14:compatExt spid="_x0000_s437265"/>
                </a:ext>
                <a:ext uri="{FF2B5EF4-FFF2-40B4-BE49-F238E27FC236}">
                  <a16:creationId xmlns:a16="http://schemas.microsoft.com/office/drawing/2014/main" id="{00000000-0008-0000-0500-000011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7266" name="Check Box 18" hidden="1">
              <a:extLst>
                <a:ext uri="{63B3BB69-23CF-44E3-9099-C40C66FF867C}">
                  <a14:compatExt spid="_x0000_s437266"/>
                </a:ext>
                <a:ext uri="{FF2B5EF4-FFF2-40B4-BE49-F238E27FC236}">
                  <a16:creationId xmlns:a16="http://schemas.microsoft.com/office/drawing/2014/main" id="{00000000-0008-0000-0500-00001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7267" name="Check Box 19" hidden="1">
              <a:extLst>
                <a:ext uri="{63B3BB69-23CF-44E3-9099-C40C66FF867C}">
                  <a14:compatExt spid="_x0000_s437267"/>
                </a:ext>
                <a:ext uri="{FF2B5EF4-FFF2-40B4-BE49-F238E27FC236}">
                  <a16:creationId xmlns:a16="http://schemas.microsoft.com/office/drawing/2014/main" id="{00000000-0008-0000-0500-00001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7268" name="Check Box 20" hidden="1">
              <a:extLst>
                <a:ext uri="{63B3BB69-23CF-44E3-9099-C40C66FF867C}">
                  <a14:compatExt spid="_x0000_s437268"/>
                </a:ext>
                <a:ext uri="{FF2B5EF4-FFF2-40B4-BE49-F238E27FC236}">
                  <a16:creationId xmlns:a16="http://schemas.microsoft.com/office/drawing/2014/main" id="{00000000-0008-0000-0500-00001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7269" name="Check Box 21" hidden="1">
              <a:extLst>
                <a:ext uri="{63B3BB69-23CF-44E3-9099-C40C66FF867C}">
                  <a14:compatExt spid="_x0000_s437269"/>
                </a:ext>
                <a:ext uri="{FF2B5EF4-FFF2-40B4-BE49-F238E27FC236}">
                  <a16:creationId xmlns:a16="http://schemas.microsoft.com/office/drawing/2014/main" id="{00000000-0008-0000-0500-00001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7270" name="Check Box 22" hidden="1">
              <a:extLst>
                <a:ext uri="{63B3BB69-23CF-44E3-9099-C40C66FF867C}">
                  <a14:compatExt spid="_x0000_s437270"/>
                </a:ext>
                <a:ext uri="{FF2B5EF4-FFF2-40B4-BE49-F238E27FC236}">
                  <a16:creationId xmlns:a16="http://schemas.microsoft.com/office/drawing/2014/main" id="{00000000-0008-0000-0500-00001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7271" name="Check Box 23" hidden="1">
              <a:extLst>
                <a:ext uri="{63B3BB69-23CF-44E3-9099-C40C66FF867C}">
                  <a14:compatExt spid="_x0000_s437271"/>
                </a:ext>
                <a:ext uri="{FF2B5EF4-FFF2-40B4-BE49-F238E27FC236}">
                  <a16:creationId xmlns:a16="http://schemas.microsoft.com/office/drawing/2014/main" id="{00000000-0008-0000-0500-000017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7272" name="Check Box 24" hidden="1">
              <a:extLst>
                <a:ext uri="{63B3BB69-23CF-44E3-9099-C40C66FF867C}">
                  <a14:compatExt spid="_x0000_s437272"/>
                </a:ext>
                <a:ext uri="{FF2B5EF4-FFF2-40B4-BE49-F238E27FC236}">
                  <a16:creationId xmlns:a16="http://schemas.microsoft.com/office/drawing/2014/main" id="{00000000-0008-0000-0500-000018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7273" name="Check Box 25" hidden="1">
              <a:extLst>
                <a:ext uri="{63B3BB69-23CF-44E3-9099-C40C66FF867C}">
                  <a14:compatExt spid="_x0000_s437273"/>
                </a:ext>
                <a:ext uri="{FF2B5EF4-FFF2-40B4-BE49-F238E27FC236}">
                  <a16:creationId xmlns:a16="http://schemas.microsoft.com/office/drawing/2014/main" id="{00000000-0008-0000-0500-00001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7274" name="Check Box 26" hidden="1">
              <a:extLst>
                <a:ext uri="{63B3BB69-23CF-44E3-9099-C40C66FF867C}">
                  <a14:compatExt spid="_x0000_s437274"/>
                </a:ext>
                <a:ext uri="{FF2B5EF4-FFF2-40B4-BE49-F238E27FC236}">
                  <a16:creationId xmlns:a16="http://schemas.microsoft.com/office/drawing/2014/main" id="{00000000-0008-0000-0500-00001A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7275" name="Check Box 27" hidden="1">
              <a:extLst>
                <a:ext uri="{63B3BB69-23CF-44E3-9099-C40C66FF867C}">
                  <a14:compatExt spid="_x0000_s437275"/>
                </a:ext>
                <a:ext uri="{FF2B5EF4-FFF2-40B4-BE49-F238E27FC236}">
                  <a16:creationId xmlns:a16="http://schemas.microsoft.com/office/drawing/2014/main" id="{00000000-0008-0000-0500-00001B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7276" name="Check Box 28" hidden="1">
              <a:extLst>
                <a:ext uri="{63B3BB69-23CF-44E3-9099-C40C66FF867C}">
                  <a14:compatExt spid="_x0000_s437276"/>
                </a:ext>
                <a:ext uri="{FF2B5EF4-FFF2-40B4-BE49-F238E27FC236}">
                  <a16:creationId xmlns:a16="http://schemas.microsoft.com/office/drawing/2014/main" id="{00000000-0008-0000-0500-00001C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7277" name="Check Box 29" hidden="1">
              <a:extLst>
                <a:ext uri="{63B3BB69-23CF-44E3-9099-C40C66FF867C}">
                  <a14:compatExt spid="_x0000_s437277"/>
                </a:ext>
                <a:ext uri="{FF2B5EF4-FFF2-40B4-BE49-F238E27FC236}">
                  <a16:creationId xmlns:a16="http://schemas.microsoft.com/office/drawing/2014/main" id="{00000000-0008-0000-0500-00001D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7278" name="Check Box 30" hidden="1">
              <a:extLst>
                <a:ext uri="{63B3BB69-23CF-44E3-9099-C40C66FF867C}">
                  <a14:compatExt spid="_x0000_s437278"/>
                </a:ext>
                <a:ext uri="{FF2B5EF4-FFF2-40B4-BE49-F238E27FC236}">
                  <a16:creationId xmlns:a16="http://schemas.microsoft.com/office/drawing/2014/main" id="{00000000-0008-0000-0500-00001E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7279" name="Check Box 31" hidden="1">
              <a:extLst>
                <a:ext uri="{63B3BB69-23CF-44E3-9099-C40C66FF867C}">
                  <a14:compatExt spid="_x0000_s437279"/>
                </a:ext>
                <a:ext uri="{FF2B5EF4-FFF2-40B4-BE49-F238E27FC236}">
                  <a16:creationId xmlns:a16="http://schemas.microsoft.com/office/drawing/2014/main" id="{00000000-0008-0000-0500-00001F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7280" name="Check Box 32" hidden="1">
              <a:extLst>
                <a:ext uri="{63B3BB69-23CF-44E3-9099-C40C66FF867C}">
                  <a14:compatExt spid="_x0000_s437280"/>
                </a:ext>
                <a:ext uri="{FF2B5EF4-FFF2-40B4-BE49-F238E27FC236}">
                  <a16:creationId xmlns:a16="http://schemas.microsoft.com/office/drawing/2014/main" id="{00000000-0008-0000-0500-000020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7281" name="Check Box 33" hidden="1">
              <a:extLst>
                <a:ext uri="{63B3BB69-23CF-44E3-9099-C40C66FF867C}">
                  <a14:compatExt spid="_x0000_s437281"/>
                </a:ext>
                <a:ext uri="{FF2B5EF4-FFF2-40B4-BE49-F238E27FC236}">
                  <a16:creationId xmlns:a16="http://schemas.microsoft.com/office/drawing/2014/main" id="{00000000-0008-0000-0500-000021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7282" name="Check Box 34" hidden="1">
              <a:extLst>
                <a:ext uri="{63B3BB69-23CF-44E3-9099-C40C66FF867C}">
                  <a14:compatExt spid="_x0000_s437282"/>
                </a:ext>
                <a:ext uri="{FF2B5EF4-FFF2-40B4-BE49-F238E27FC236}">
                  <a16:creationId xmlns:a16="http://schemas.microsoft.com/office/drawing/2014/main" id="{00000000-0008-0000-0500-00002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7283" name="Check Box 35" hidden="1">
              <a:extLst>
                <a:ext uri="{63B3BB69-23CF-44E3-9099-C40C66FF867C}">
                  <a14:compatExt spid="_x0000_s437283"/>
                </a:ext>
                <a:ext uri="{FF2B5EF4-FFF2-40B4-BE49-F238E27FC236}">
                  <a16:creationId xmlns:a16="http://schemas.microsoft.com/office/drawing/2014/main" id="{00000000-0008-0000-0500-00002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7284" name="Check Box 36" hidden="1">
              <a:extLst>
                <a:ext uri="{63B3BB69-23CF-44E3-9099-C40C66FF867C}">
                  <a14:compatExt spid="_x0000_s437284"/>
                </a:ext>
                <a:ext uri="{FF2B5EF4-FFF2-40B4-BE49-F238E27FC236}">
                  <a16:creationId xmlns:a16="http://schemas.microsoft.com/office/drawing/2014/main" id="{00000000-0008-0000-0500-00002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7285" name="Check Box 37" hidden="1">
              <a:extLst>
                <a:ext uri="{63B3BB69-23CF-44E3-9099-C40C66FF867C}">
                  <a14:compatExt spid="_x0000_s437285"/>
                </a:ext>
                <a:ext uri="{FF2B5EF4-FFF2-40B4-BE49-F238E27FC236}">
                  <a16:creationId xmlns:a16="http://schemas.microsoft.com/office/drawing/2014/main" id="{00000000-0008-0000-0500-00002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7286" name="Check Box 38" hidden="1">
              <a:extLst>
                <a:ext uri="{63B3BB69-23CF-44E3-9099-C40C66FF867C}">
                  <a14:compatExt spid="_x0000_s437286"/>
                </a:ext>
                <a:ext uri="{FF2B5EF4-FFF2-40B4-BE49-F238E27FC236}">
                  <a16:creationId xmlns:a16="http://schemas.microsoft.com/office/drawing/2014/main" id="{00000000-0008-0000-0500-00002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7287" name="Check Box 39" hidden="1">
              <a:extLst>
                <a:ext uri="{63B3BB69-23CF-44E3-9099-C40C66FF867C}">
                  <a14:compatExt spid="_x0000_s437287"/>
                </a:ext>
                <a:ext uri="{FF2B5EF4-FFF2-40B4-BE49-F238E27FC236}">
                  <a16:creationId xmlns:a16="http://schemas.microsoft.com/office/drawing/2014/main" id="{00000000-0008-0000-0500-000027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7288" name="Check Box 40" hidden="1">
              <a:extLst>
                <a:ext uri="{63B3BB69-23CF-44E3-9099-C40C66FF867C}">
                  <a14:compatExt spid="_x0000_s437288"/>
                </a:ext>
                <a:ext uri="{FF2B5EF4-FFF2-40B4-BE49-F238E27FC236}">
                  <a16:creationId xmlns:a16="http://schemas.microsoft.com/office/drawing/2014/main" id="{00000000-0008-0000-0500-000028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7289" name="Check Box 41" hidden="1">
              <a:extLst>
                <a:ext uri="{63B3BB69-23CF-44E3-9099-C40C66FF867C}">
                  <a14:compatExt spid="_x0000_s437289"/>
                </a:ext>
                <a:ext uri="{FF2B5EF4-FFF2-40B4-BE49-F238E27FC236}">
                  <a16:creationId xmlns:a16="http://schemas.microsoft.com/office/drawing/2014/main" id="{00000000-0008-0000-0500-00002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7290" name="Check Box 42" hidden="1">
              <a:extLst>
                <a:ext uri="{63B3BB69-23CF-44E3-9099-C40C66FF867C}">
                  <a14:compatExt spid="_x0000_s437290"/>
                </a:ext>
                <a:ext uri="{FF2B5EF4-FFF2-40B4-BE49-F238E27FC236}">
                  <a16:creationId xmlns:a16="http://schemas.microsoft.com/office/drawing/2014/main" id="{00000000-0008-0000-0500-00002A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7291" name="Check Box 43" hidden="1">
              <a:extLst>
                <a:ext uri="{63B3BB69-23CF-44E3-9099-C40C66FF867C}">
                  <a14:compatExt spid="_x0000_s437291"/>
                </a:ext>
                <a:ext uri="{FF2B5EF4-FFF2-40B4-BE49-F238E27FC236}">
                  <a16:creationId xmlns:a16="http://schemas.microsoft.com/office/drawing/2014/main" id="{00000000-0008-0000-0500-00002B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7292" name="Check Box 44" hidden="1">
              <a:extLst>
                <a:ext uri="{63B3BB69-23CF-44E3-9099-C40C66FF867C}">
                  <a14:compatExt spid="_x0000_s437292"/>
                </a:ext>
                <a:ext uri="{FF2B5EF4-FFF2-40B4-BE49-F238E27FC236}">
                  <a16:creationId xmlns:a16="http://schemas.microsoft.com/office/drawing/2014/main" id="{00000000-0008-0000-0500-00002C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7293" name="Check Box 45" hidden="1">
              <a:extLst>
                <a:ext uri="{63B3BB69-23CF-44E3-9099-C40C66FF867C}">
                  <a14:compatExt spid="_x0000_s437293"/>
                </a:ext>
                <a:ext uri="{FF2B5EF4-FFF2-40B4-BE49-F238E27FC236}">
                  <a16:creationId xmlns:a16="http://schemas.microsoft.com/office/drawing/2014/main" id="{00000000-0008-0000-0500-00002D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7294" name="Check Box 46" hidden="1">
              <a:extLst>
                <a:ext uri="{63B3BB69-23CF-44E3-9099-C40C66FF867C}">
                  <a14:compatExt spid="_x0000_s437294"/>
                </a:ext>
                <a:ext uri="{FF2B5EF4-FFF2-40B4-BE49-F238E27FC236}">
                  <a16:creationId xmlns:a16="http://schemas.microsoft.com/office/drawing/2014/main" id="{00000000-0008-0000-0500-00002E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7295" name="Check Box 47" hidden="1">
              <a:extLst>
                <a:ext uri="{63B3BB69-23CF-44E3-9099-C40C66FF867C}">
                  <a14:compatExt spid="_x0000_s437295"/>
                </a:ext>
                <a:ext uri="{FF2B5EF4-FFF2-40B4-BE49-F238E27FC236}">
                  <a16:creationId xmlns:a16="http://schemas.microsoft.com/office/drawing/2014/main" id="{00000000-0008-0000-0500-00002F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7296" name="Check Box 48" hidden="1">
              <a:extLst>
                <a:ext uri="{63B3BB69-23CF-44E3-9099-C40C66FF867C}">
                  <a14:compatExt spid="_x0000_s437296"/>
                </a:ext>
                <a:ext uri="{FF2B5EF4-FFF2-40B4-BE49-F238E27FC236}">
                  <a16:creationId xmlns:a16="http://schemas.microsoft.com/office/drawing/2014/main" id="{00000000-0008-0000-0500-000030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7297" name="Check Box 49" hidden="1">
              <a:extLst>
                <a:ext uri="{63B3BB69-23CF-44E3-9099-C40C66FF867C}">
                  <a14:compatExt spid="_x0000_s437297"/>
                </a:ext>
                <a:ext uri="{FF2B5EF4-FFF2-40B4-BE49-F238E27FC236}">
                  <a16:creationId xmlns:a16="http://schemas.microsoft.com/office/drawing/2014/main" id="{00000000-0008-0000-0500-000031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7298" name="Check Box 50" hidden="1">
              <a:extLst>
                <a:ext uri="{63B3BB69-23CF-44E3-9099-C40C66FF867C}">
                  <a14:compatExt spid="_x0000_s437298"/>
                </a:ext>
                <a:ext uri="{FF2B5EF4-FFF2-40B4-BE49-F238E27FC236}">
                  <a16:creationId xmlns:a16="http://schemas.microsoft.com/office/drawing/2014/main" id="{00000000-0008-0000-0500-00003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7299" name="Check Box 51" hidden="1">
              <a:extLst>
                <a:ext uri="{63B3BB69-23CF-44E3-9099-C40C66FF867C}">
                  <a14:compatExt spid="_x0000_s437299"/>
                </a:ext>
                <a:ext uri="{FF2B5EF4-FFF2-40B4-BE49-F238E27FC236}">
                  <a16:creationId xmlns:a16="http://schemas.microsoft.com/office/drawing/2014/main" id="{00000000-0008-0000-0500-00003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7300" name="Check Box 52" hidden="1">
              <a:extLst>
                <a:ext uri="{63B3BB69-23CF-44E3-9099-C40C66FF867C}">
                  <a14:compatExt spid="_x0000_s437300"/>
                </a:ext>
                <a:ext uri="{FF2B5EF4-FFF2-40B4-BE49-F238E27FC236}">
                  <a16:creationId xmlns:a16="http://schemas.microsoft.com/office/drawing/2014/main" id="{00000000-0008-0000-0500-00003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7301" name="Check Box 53" hidden="1">
              <a:extLst>
                <a:ext uri="{63B3BB69-23CF-44E3-9099-C40C66FF867C}">
                  <a14:compatExt spid="_x0000_s437301"/>
                </a:ext>
                <a:ext uri="{FF2B5EF4-FFF2-40B4-BE49-F238E27FC236}">
                  <a16:creationId xmlns:a16="http://schemas.microsoft.com/office/drawing/2014/main" id="{00000000-0008-0000-0500-00003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7302" name="Check Box 54" hidden="1">
              <a:extLst>
                <a:ext uri="{63B3BB69-23CF-44E3-9099-C40C66FF867C}">
                  <a14:compatExt spid="_x0000_s437302"/>
                </a:ext>
                <a:ext uri="{FF2B5EF4-FFF2-40B4-BE49-F238E27FC236}">
                  <a16:creationId xmlns:a16="http://schemas.microsoft.com/office/drawing/2014/main" id="{00000000-0008-0000-0500-00003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7303" name="Check Box 55" hidden="1">
              <a:extLst>
                <a:ext uri="{63B3BB69-23CF-44E3-9099-C40C66FF867C}">
                  <a14:compatExt spid="_x0000_s437303"/>
                </a:ext>
                <a:ext uri="{FF2B5EF4-FFF2-40B4-BE49-F238E27FC236}">
                  <a16:creationId xmlns:a16="http://schemas.microsoft.com/office/drawing/2014/main" id="{00000000-0008-0000-0500-000037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7304" name="Check Box 56" hidden="1">
              <a:extLst>
                <a:ext uri="{63B3BB69-23CF-44E3-9099-C40C66FF867C}">
                  <a14:compatExt spid="_x0000_s437304"/>
                </a:ext>
                <a:ext uri="{FF2B5EF4-FFF2-40B4-BE49-F238E27FC236}">
                  <a16:creationId xmlns:a16="http://schemas.microsoft.com/office/drawing/2014/main" id="{00000000-0008-0000-0500-000038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7305" name="Check Box 57" hidden="1">
              <a:extLst>
                <a:ext uri="{63B3BB69-23CF-44E3-9099-C40C66FF867C}">
                  <a14:compatExt spid="_x0000_s437305"/>
                </a:ext>
                <a:ext uri="{FF2B5EF4-FFF2-40B4-BE49-F238E27FC236}">
                  <a16:creationId xmlns:a16="http://schemas.microsoft.com/office/drawing/2014/main" id="{00000000-0008-0000-0500-00003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7306" name="Check Box 58" hidden="1">
              <a:extLst>
                <a:ext uri="{63B3BB69-23CF-44E3-9099-C40C66FF867C}">
                  <a14:compatExt spid="_x0000_s437306"/>
                </a:ext>
                <a:ext uri="{FF2B5EF4-FFF2-40B4-BE49-F238E27FC236}">
                  <a16:creationId xmlns:a16="http://schemas.microsoft.com/office/drawing/2014/main" id="{00000000-0008-0000-0500-00003A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7307" name="Check Box 59" hidden="1">
              <a:extLst>
                <a:ext uri="{63B3BB69-23CF-44E3-9099-C40C66FF867C}">
                  <a14:compatExt spid="_x0000_s437307"/>
                </a:ext>
                <a:ext uri="{FF2B5EF4-FFF2-40B4-BE49-F238E27FC236}">
                  <a16:creationId xmlns:a16="http://schemas.microsoft.com/office/drawing/2014/main" id="{00000000-0008-0000-0500-00003BA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7308" name="Spinner 60" hidden="1">
              <a:extLst>
                <a:ext uri="{63B3BB69-23CF-44E3-9099-C40C66FF867C}">
                  <a14:compatExt spid="_x0000_s437308"/>
                </a:ext>
                <a:ext uri="{FF2B5EF4-FFF2-40B4-BE49-F238E27FC236}">
                  <a16:creationId xmlns:a16="http://schemas.microsoft.com/office/drawing/2014/main" id="{00000000-0008-0000-0500-00003CA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7309" name="Check Box 61" hidden="1">
              <a:extLst>
                <a:ext uri="{63B3BB69-23CF-44E3-9099-C40C66FF867C}">
                  <a14:compatExt spid="_x0000_s437309"/>
                </a:ext>
                <a:ext uri="{FF2B5EF4-FFF2-40B4-BE49-F238E27FC236}">
                  <a16:creationId xmlns:a16="http://schemas.microsoft.com/office/drawing/2014/main" id="{00000000-0008-0000-0500-00003D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7310" name="Check Box 62" hidden="1">
              <a:extLst>
                <a:ext uri="{63B3BB69-23CF-44E3-9099-C40C66FF867C}">
                  <a14:compatExt spid="_x0000_s437310"/>
                </a:ext>
                <a:ext uri="{FF2B5EF4-FFF2-40B4-BE49-F238E27FC236}">
                  <a16:creationId xmlns:a16="http://schemas.microsoft.com/office/drawing/2014/main" id="{00000000-0008-0000-0500-00003E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7311" name="Check Box 63" hidden="1">
              <a:extLst>
                <a:ext uri="{63B3BB69-23CF-44E3-9099-C40C66FF867C}">
                  <a14:compatExt spid="_x0000_s437311"/>
                </a:ext>
                <a:ext uri="{FF2B5EF4-FFF2-40B4-BE49-F238E27FC236}">
                  <a16:creationId xmlns:a16="http://schemas.microsoft.com/office/drawing/2014/main" id="{00000000-0008-0000-0500-00003F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7312" name="Check Box 64" hidden="1">
              <a:extLst>
                <a:ext uri="{63B3BB69-23CF-44E3-9099-C40C66FF867C}">
                  <a14:compatExt spid="_x0000_s437312"/>
                </a:ext>
                <a:ext uri="{FF2B5EF4-FFF2-40B4-BE49-F238E27FC236}">
                  <a16:creationId xmlns:a16="http://schemas.microsoft.com/office/drawing/2014/main" id="{00000000-0008-0000-0500-000040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7313" name="Check Box 65" hidden="1">
              <a:extLst>
                <a:ext uri="{63B3BB69-23CF-44E3-9099-C40C66FF867C}">
                  <a14:compatExt spid="_x0000_s437313"/>
                </a:ext>
                <a:ext uri="{FF2B5EF4-FFF2-40B4-BE49-F238E27FC236}">
                  <a16:creationId xmlns:a16="http://schemas.microsoft.com/office/drawing/2014/main" id="{00000000-0008-0000-0500-000041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7314" name="Check Box 66" hidden="1">
              <a:extLst>
                <a:ext uri="{63B3BB69-23CF-44E3-9099-C40C66FF867C}">
                  <a14:compatExt spid="_x0000_s437314"/>
                </a:ext>
                <a:ext uri="{FF2B5EF4-FFF2-40B4-BE49-F238E27FC236}">
                  <a16:creationId xmlns:a16="http://schemas.microsoft.com/office/drawing/2014/main" id="{00000000-0008-0000-0500-00004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7315" name="Check Box 67" hidden="1">
              <a:extLst>
                <a:ext uri="{63B3BB69-23CF-44E3-9099-C40C66FF867C}">
                  <a14:compatExt spid="_x0000_s437315"/>
                </a:ext>
                <a:ext uri="{FF2B5EF4-FFF2-40B4-BE49-F238E27FC236}">
                  <a16:creationId xmlns:a16="http://schemas.microsoft.com/office/drawing/2014/main" id="{00000000-0008-0000-0500-00004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7316" name="Check Box 68" hidden="1">
              <a:extLst>
                <a:ext uri="{63B3BB69-23CF-44E3-9099-C40C66FF867C}">
                  <a14:compatExt spid="_x0000_s437316"/>
                </a:ext>
                <a:ext uri="{FF2B5EF4-FFF2-40B4-BE49-F238E27FC236}">
                  <a16:creationId xmlns:a16="http://schemas.microsoft.com/office/drawing/2014/main" id="{00000000-0008-0000-0500-00004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7317" name="Check Box 69" hidden="1">
              <a:extLst>
                <a:ext uri="{63B3BB69-23CF-44E3-9099-C40C66FF867C}">
                  <a14:compatExt spid="_x0000_s437317"/>
                </a:ext>
                <a:ext uri="{FF2B5EF4-FFF2-40B4-BE49-F238E27FC236}">
                  <a16:creationId xmlns:a16="http://schemas.microsoft.com/office/drawing/2014/main" id="{00000000-0008-0000-0500-00004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7318" name="Check Box 70" hidden="1">
              <a:extLst>
                <a:ext uri="{63B3BB69-23CF-44E3-9099-C40C66FF867C}">
                  <a14:compatExt spid="_x0000_s437318"/>
                </a:ext>
                <a:ext uri="{FF2B5EF4-FFF2-40B4-BE49-F238E27FC236}">
                  <a16:creationId xmlns:a16="http://schemas.microsoft.com/office/drawing/2014/main" id="{00000000-0008-0000-0500-00004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7319" name="Check Box 71" hidden="1">
              <a:extLst>
                <a:ext uri="{63B3BB69-23CF-44E3-9099-C40C66FF867C}">
                  <a14:compatExt spid="_x0000_s437319"/>
                </a:ext>
                <a:ext uri="{FF2B5EF4-FFF2-40B4-BE49-F238E27FC236}">
                  <a16:creationId xmlns:a16="http://schemas.microsoft.com/office/drawing/2014/main" id="{00000000-0008-0000-0500-000047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7320" name="Check Box 72" hidden="1">
              <a:extLst>
                <a:ext uri="{63B3BB69-23CF-44E3-9099-C40C66FF867C}">
                  <a14:compatExt spid="_x0000_s437320"/>
                </a:ext>
                <a:ext uri="{FF2B5EF4-FFF2-40B4-BE49-F238E27FC236}">
                  <a16:creationId xmlns:a16="http://schemas.microsoft.com/office/drawing/2014/main" id="{00000000-0008-0000-0500-000048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7321" name="Check Box 73" hidden="1">
              <a:extLst>
                <a:ext uri="{63B3BB69-23CF-44E3-9099-C40C66FF867C}">
                  <a14:compatExt spid="_x0000_s437321"/>
                </a:ext>
                <a:ext uri="{FF2B5EF4-FFF2-40B4-BE49-F238E27FC236}">
                  <a16:creationId xmlns:a16="http://schemas.microsoft.com/office/drawing/2014/main" id="{00000000-0008-0000-0500-00004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7322" name="Check Box 74" hidden="1">
              <a:extLst>
                <a:ext uri="{63B3BB69-23CF-44E3-9099-C40C66FF867C}">
                  <a14:compatExt spid="_x0000_s437322"/>
                </a:ext>
                <a:ext uri="{FF2B5EF4-FFF2-40B4-BE49-F238E27FC236}">
                  <a16:creationId xmlns:a16="http://schemas.microsoft.com/office/drawing/2014/main" id="{00000000-0008-0000-0500-00004A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7323" name="Check Box 75" hidden="1">
              <a:extLst>
                <a:ext uri="{63B3BB69-23CF-44E3-9099-C40C66FF867C}">
                  <a14:compatExt spid="_x0000_s437323"/>
                </a:ext>
                <a:ext uri="{FF2B5EF4-FFF2-40B4-BE49-F238E27FC236}">
                  <a16:creationId xmlns:a16="http://schemas.microsoft.com/office/drawing/2014/main" id="{00000000-0008-0000-0500-00004B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7324" name="Check Box 76" hidden="1">
              <a:extLst>
                <a:ext uri="{63B3BB69-23CF-44E3-9099-C40C66FF867C}">
                  <a14:compatExt spid="_x0000_s437324"/>
                </a:ext>
                <a:ext uri="{FF2B5EF4-FFF2-40B4-BE49-F238E27FC236}">
                  <a16:creationId xmlns:a16="http://schemas.microsoft.com/office/drawing/2014/main" id="{00000000-0008-0000-0500-00004C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7325" name="Check Box 77" hidden="1">
              <a:extLst>
                <a:ext uri="{63B3BB69-23CF-44E3-9099-C40C66FF867C}">
                  <a14:compatExt spid="_x0000_s437325"/>
                </a:ext>
                <a:ext uri="{FF2B5EF4-FFF2-40B4-BE49-F238E27FC236}">
                  <a16:creationId xmlns:a16="http://schemas.microsoft.com/office/drawing/2014/main" id="{00000000-0008-0000-0500-00004D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7326" name="Check Box 78" hidden="1">
              <a:extLst>
                <a:ext uri="{63B3BB69-23CF-44E3-9099-C40C66FF867C}">
                  <a14:compatExt spid="_x0000_s437326"/>
                </a:ext>
                <a:ext uri="{FF2B5EF4-FFF2-40B4-BE49-F238E27FC236}">
                  <a16:creationId xmlns:a16="http://schemas.microsoft.com/office/drawing/2014/main" id="{00000000-0008-0000-0500-00004E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7327" name="Check Box 79" hidden="1">
              <a:extLst>
                <a:ext uri="{63B3BB69-23CF-44E3-9099-C40C66FF867C}">
                  <a14:compatExt spid="_x0000_s437327"/>
                </a:ext>
                <a:ext uri="{FF2B5EF4-FFF2-40B4-BE49-F238E27FC236}">
                  <a16:creationId xmlns:a16="http://schemas.microsoft.com/office/drawing/2014/main" id="{00000000-0008-0000-0500-00004F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7328" name="Check Box 80" hidden="1">
              <a:extLst>
                <a:ext uri="{63B3BB69-23CF-44E3-9099-C40C66FF867C}">
                  <a14:compatExt spid="_x0000_s437328"/>
                </a:ext>
                <a:ext uri="{FF2B5EF4-FFF2-40B4-BE49-F238E27FC236}">
                  <a16:creationId xmlns:a16="http://schemas.microsoft.com/office/drawing/2014/main" id="{00000000-0008-0000-0500-000050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7329" name="Check Box 81" hidden="1">
              <a:extLst>
                <a:ext uri="{63B3BB69-23CF-44E3-9099-C40C66FF867C}">
                  <a14:compatExt spid="_x0000_s437329"/>
                </a:ext>
                <a:ext uri="{FF2B5EF4-FFF2-40B4-BE49-F238E27FC236}">
                  <a16:creationId xmlns:a16="http://schemas.microsoft.com/office/drawing/2014/main" id="{00000000-0008-0000-0500-000051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7330" name="Check Box 82" hidden="1">
              <a:extLst>
                <a:ext uri="{63B3BB69-23CF-44E3-9099-C40C66FF867C}">
                  <a14:compatExt spid="_x0000_s437330"/>
                </a:ext>
                <a:ext uri="{FF2B5EF4-FFF2-40B4-BE49-F238E27FC236}">
                  <a16:creationId xmlns:a16="http://schemas.microsoft.com/office/drawing/2014/main" id="{00000000-0008-0000-0500-00005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7331" name="Check Box 83" hidden="1">
              <a:extLst>
                <a:ext uri="{63B3BB69-23CF-44E3-9099-C40C66FF867C}">
                  <a14:compatExt spid="_x0000_s437331"/>
                </a:ext>
                <a:ext uri="{FF2B5EF4-FFF2-40B4-BE49-F238E27FC236}">
                  <a16:creationId xmlns:a16="http://schemas.microsoft.com/office/drawing/2014/main" id="{00000000-0008-0000-0500-00005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7332" name="Check Box 84" hidden="1">
              <a:extLst>
                <a:ext uri="{63B3BB69-23CF-44E3-9099-C40C66FF867C}">
                  <a14:compatExt spid="_x0000_s437332"/>
                </a:ext>
                <a:ext uri="{FF2B5EF4-FFF2-40B4-BE49-F238E27FC236}">
                  <a16:creationId xmlns:a16="http://schemas.microsoft.com/office/drawing/2014/main" id="{00000000-0008-0000-0500-00005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7333" name="Check Box 85" hidden="1">
              <a:extLst>
                <a:ext uri="{63B3BB69-23CF-44E3-9099-C40C66FF867C}">
                  <a14:compatExt spid="_x0000_s437333"/>
                </a:ext>
                <a:ext uri="{FF2B5EF4-FFF2-40B4-BE49-F238E27FC236}">
                  <a16:creationId xmlns:a16="http://schemas.microsoft.com/office/drawing/2014/main" id="{00000000-0008-0000-0500-00005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7334" name="Check Box 86" hidden="1">
              <a:extLst>
                <a:ext uri="{63B3BB69-23CF-44E3-9099-C40C66FF867C}">
                  <a14:compatExt spid="_x0000_s437334"/>
                </a:ext>
                <a:ext uri="{FF2B5EF4-FFF2-40B4-BE49-F238E27FC236}">
                  <a16:creationId xmlns:a16="http://schemas.microsoft.com/office/drawing/2014/main" id="{00000000-0008-0000-0500-00005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7335" name="Check Box 87" hidden="1">
              <a:extLst>
                <a:ext uri="{63B3BB69-23CF-44E3-9099-C40C66FF867C}">
                  <a14:compatExt spid="_x0000_s437335"/>
                </a:ext>
                <a:ext uri="{FF2B5EF4-FFF2-40B4-BE49-F238E27FC236}">
                  <a16:creationId xmlns:a16="http://schemas.microsoft.com/office/drawing/2014/main" id="{00000000-0008-0000-0500-000057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7336" name="Check Box 88" hidden="1">
              <a:extLst>
                <a:ext uri="{63B3BB69-23CF-44E3-9099-C40C66FF867C}">
                  <a14:compatExt spid="_x0000_s437336"/>
                </a:ext>
                <a:ext uri="{FF2B5EF4-FFF2-40B4-BE49-F238E27FC236}">
                  <a16:creationId xmlns:a16="http://schemas.microsoft.com/office/drawing/2014/main" id="{00000000-0008-0000-0500-000058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7337" name="Check Box 89" hidden="1">
              <a:extLst>
                <a:ext uri="{63B3BB69-23CF-44E3-9099-C40C66FF867C}">
                  <a14:compatExt spid="_x0000_s437337"/>
                </a:ext>
                <a:ext uri="{FF2B5EF4-FFF2-40B4-BE49-F238E27FC236}">
                  <a16:creationId xmlns:a16="http://schemas.microsoft.com/office/drawing/2014/main" id="{00000000-0008-0000-0500-00005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7338" name="Check Box 90" hidden="1">
              <a:extLst>
                <a:ext uri="{63B3BB69-23CF-44E3-9099-C40C66FF867C}">
                  <a14:compatExt spid="_x0000_s437338"/>
                </a:ext>
                <a:ext uri="{FF2B5EF4-FFF2-40B4-BE49-F238E27FC236}">
                  <a16:creationId xmlns:a16="http://schemas.microsoft.com/office/drawing/2014/main" id="{00000000-0008-0000-0500-00005A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7339" name="Check Box 91" hidden="1">
              <a:extLst>
                <a:ext uri="{63B3BB69-23CF-44E3-9099-C40C66FF867C}">
                  <a14:compatExt spid="_x0000_s437339"/>
                </a:ext>
                <a:ext uri="{FF2B5EF4-FFF2-40B4-BE49-F238E27FC236}">
                  <a16:creationId xmlns:a16="http://schemas.microsoft.com/office/drawing/2014/main" id="{00000000-0008-0000-0500-00005B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7340" name="Check Box 92" hidden="1">
              <a:extLst>
                <a:ext uri="{63B3BB69-23CF-44E3-9099-C40C66FF867C}">
                  <a14:compatExt spid="_x0000_s437340"/>
                </a:ext>
                <a:ext uri="{FF2B5EF4-FFF2-40B4-BE49-F238E27FC236}">
                  <a16:creationId xmlns:a16="http://schemas.microsoft.com/office/drawing/2014/main" id="{00000000-0008-0000-0500-00005C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7341" name="Check Box 93" hidden="1">
              <a:extLst>
                <a:ext uri="{63B3BB69-23CF-44E3-9099-C40C66FF867C}">
                  <a14:compatExt spid="_x0000_s437341"/>
                </a:ext>
                <a:ext uri="{FF2B5EF4-FFF2-40B4-BE49-F238E27FC236}">
                  <a16:creationId xmlns:a16="http://schemas.microsoft.com/office/drawing/2014/main" id="{00000000-0008-0000-0500-00005D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7342" name="Check Box 94" hidden="1">
              <a:extLst>
                <a:ext uri="{63B3BB69-23CF-44E3-9099-C40C66FF867C}">
                  <a14:compatExt spid="_x0000_s437342"/>
                </a:ext>
                <a:ext uri="{FF2B5EF4-FFF2-40B4-BE49-F238E27FC236}">
                  <a16:creationId xmlns:a16="http://schemas.microsoft.com/office/drawing/2014/main" id="{00000000-0008-0000-0500-00005E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7343" name="Check Box 95" hidden="1">
              <a:extLst>
                <a:ext uri="{63B3BB69-23CF-44E3-9099-C40C66FF867C}">
                  <a14:compatExt spid="_x0000_s437343"/>
                </a:ext>
                <a:ext uri="{FF2B5EF4-FFF2-40B4-BE49-F238E27FC236}">
                  <a16:creationId xmlns:a16="http://schemas.microsoft.com/office/drawing/2014/main" id="{00000000-0008-0000-0500-00005F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7344" name="Check Box 96" hidden="1">
              <a:extLst>
                <a:ext uri="{63B3BB69-23CF-44E3-9099-C40C66FF867C}">
                  <a14:compatExt spid="_x0000_s437344"/>
                </a:ext>
                <a:ext uri="{FF2B5EF4-FFF2-40B4-BE49-F238E27FC236}">
                  <a16:creationId xmlns:a16="http://schemas.microsoft.com/office/drawing/2014/main" id="{00000000-0008-0000-0500-000060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7345" name="Check Box 97" hidden="1">
              <a:extLst>
                <a:ext uri="{63B3BB69-23CF-44E3-9099-C40C66FF867C}">
                  <a14:compatExt spid="_x0000_s437345"/>
                </a:ext>
                <a:ext uri="{FF2B5EF4-FFF2-40B4-BE49-F238E27FC236}">
                  <a16:creationId xmlns:a16="http://schemas.microsoft.com/office/drawing/2014/main" id="{00000000-0008-0000-0500-000061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7346" name="Check Box 98" hidden="1">
              <a:extLst>
                <a:ext uri="{63B3BB69-23CF-44E3-9099-C40C66FF867C}">
                  <a14:compatExt spid="_x0000_s437346"/>
                </a:ext>
                <a:ext uri="{FF2B5EF4-FFF2-40B4-BE49-F238E27FC236}">
                  <a16:creationId xmlns:a16="http://schemas.microsoft.com/office/drawing/2014/main" id="{00000000-0008-0000-0500-000062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7347" name="Check Box 99" hidden="1">
              <a:extLst>
                <a:ext uri="{63B3BB69-23CF-44E3-9099-C40C66FF867C}">
                  <a14:compatExt spid="_x0000_s437347"/>
                </a:ext>
                <a:ext uri="{FF2B5EF4-FFF2-40B4-BE49-F238E27FC236}">
                  <a16:creationId xmlns:a16="http://schemas.microsoft.com/office/drawing/2014/main" id="{00000000-0008-0000-0500-000063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7348" name="Check Box 100" hidden="1">
              <a:extLst>
                <a:ext uri="{63B3BB69-23CF-44E3-9099-C40C66FF867C}">
                  <a14:compatExt spid="_x0000_s437348"/>
                </a:ext>
                <a:ext uri="{FF2B5EF4-FFF2-40B4-BE49-F238E27FC236}">
                  <a16:creationId xmlns:a16="http://schemas.microsoft.com/office/drawing/2014/main" id="{00000000-0008-0000-0500-000064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7349" name="Check Box 101" hidden="1">
              <a:extLst>
                <a:ext uri="{63B3BB69-23CF-44E3-9099-C40C66FF867C}">
                  <a14:compatExt spid="_x0000_s437349"/>
                </a:ext>
                <a:ext uri="{FF2B5EF4-FFF2-40B4-BE49-F238E27FC236}">
                  <a16:creationId xmlns:a16="http://schemas.microsoft.com/office/drawing/2014/main" id="{00000000-0008-0000-0500-000065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7350" name="Check Box 102" hidden="1">
              <a:extLst>
                <a:ext uri="{63B3BB69-23CF-44E3-9099-C40C66FF867C}">
                  <a14:compatExt spid="_x0000_s437350"/>
                </a:ext>
                <a:ext uri="{FF2B5EF4-FFF2-40B4-BE49-F238E27FC236}">
                  <a16:creationId xmlns:a16="http://schemas.microsoft.com/office/drawing/2014/main" id="{00000000-0008-0000-0500-000066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7351" name="Check Box 103" hidden="1">
              <a:extLst>
                <a:ext uri="{63B3BB69-23CF-44E3-9099-C40C66FF867C}">
                  <a14:compatExt spid="_x0000_s437351"/>
                </a:ext>
                <a:ext uri="{FF2B5EF4-FFF2-40B4-BE49-F238E27FC236}">
                  <a16:creationId xmlns:a16="http://schemas.microsoft.com/office/drawing/2014/main" id="{00000000-0008-0000-0500-000067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7352" name="Check Box 104" hidden="1">
              <a:extLst>
                <a:ext uri="{63B3BB69-23CF-44E3-9099-C40C66FF867C}">
                  <a14:compatExt spid="_x0000_s437352"/>
                </a:ext>
                <a:ext uri="{FF2B5EF4-FFF2-40B4-BE49-F238E27FC236}">
                  <a16:creationId xmlns:a16="http://schemas.microsoft.com/office/drawing/2014/main" id="{00000000-0008-0000-0500-000068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7353" name="Check Box 105" hidden="1">
              <a:extLst>
                <a:ext uri="{63B3BB69-23CF-44E3-9099-C40C66FF867C}">
                  <a14:compatExt spid="_x0000_s437353"/>
                </a:ext>
                <a:ext uri="{FF2B5EF4-FFF2-40B4-BE49-F238E27FC236}">
                  <a16:creationId xmlns:a16="http://schemas.microsoft.com/office/drawing/2014/main" id="{00000000-0008-0000-0500-000069A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37354" name="Check Box 106" descr="Staff Registration" hidden="1">
              <a:extLst>
                <a:ext uri="{63B3BB69-23CF-44E3-9099-C40C66FF867C}">
                  <a14:compatExt spid="_x0000_s437354"/>
                </a:ext>
                <a:ext uri="{FF2B5EF4-FFF2-40B4-BE49-F238E27FC236}">
                  <a16:creationId xmlns:a16="http://schemas.microsoft.com/office/drawing/2014/main" id="{00000000-0008-0000-0500-00006AA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6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6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6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38273" name="Check Box 1" hidden="1">
              <a:extLst>
                <a:ext uri="{63B3BB69-23CF-44E3-9099-C40C66FF867C}">
                  <a14:compatExt spid="_x0000_s438273"/>
                </a:ext>
                <a:ext uri="{FF2B5EF4-FFF2-40B4-BE49-F238E27FC236}">
                  <a16:creationId xmlns:a16="http://schemas.microsoft.com/office/drawing/2014/main" id="{00000000-0008-0000-0600-000001B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8274" name="Check Box 2" hidden="1">
              <a:extLst>
                <a:ext uri="{63B3BB69-23CF-44E3-9099-C40C66FF867C}">
                  <a14:compatExt spid="_x0000_s438274"/>
                </a:ext>
                <a:ext uri="{FF2B5EF4-FFF2-40B4-BE49-F238E27FC236}">
                  <a16:creationId xmlns:a16="http://schemas.microsoft.com/office/drawing/2014/main" id="{00000000-0008-0000-0600-00000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8275" name="Check Box 3" hidden="1">
              <a:extLst>
                <a:ext uri="{63B3BB69-23CF-44E3-9099-C40C66FF867C}">
                  <a14:compatExt spid="_x0000_s438275"/>
                </a:ext>
                <a:ext uri="{FF2B5EF4-FFF2-40B4-BE49-F238E27FC236}">
                  <a16:creationId xmlns:a16="http://schemas.microsoft.com/office/drawing/2014/main" id="{00000000-0008-0000-0600-00000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8276" name="Check Box 4" hidden="1">
              <a:extLst>
                <a:ext uri="{63B3BB69-23CF-44E3-9099-C40C66FF867C}">
                  <a14:compatExt spid="_x0000_s438276"/>
                </a:ext>
                <a:ext uri="{FF2B5EF4-FFF2-40B4-BE49-F238E27FC236}">
                  <a16:creationId xmlns:a16="http://schemas.microsoft.com/office/drawing/2014/main" id="{00000000-0008-0000-0600-00000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8277" name="Check Box 5" hidden="1">
              <a:extLst>
                <a:ext uri="{63B3BB69-23CF-44E3-9099-C40C66FF867C}">
                  <a14:compatExt spid="_x0000_s438277"/>
                </a:ext>
                <a:ext uri="{FF2B5EF4-FFF2-40B4-BE49-F238E27FC236}">
                  <a16:creationId xmlns:a16="http://schemas.microsoft.com/office/drawing/2014/main" id="{00000000-0008-0000-0600-00000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8278" name="Check Box 6" hidden="1">
              <a:extLst>
                <a:ext uri="{63B3BB69-23CF-44E3-9099-C40C66FF867C}">
                  <a14:compatExt spid="_x0000_s438278"/>
                </a:ext>
                <a:ext uri="{FF2B5EF4-FFF2-40B4-BE49-F238E27FC236}">
                  <a16:creationId xmlns:a16="http://schemas.microsoft.com/office/drawing/2014/main" id="{00000000-0008-0000-0600-00000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8279" name="Check Box 7" hidden="1">
              <a:extLst>
                <a:ext uri="{63B3BB69-23CF-44E3-9099-C40C66FF867C}">
                  <a14:compatExt spid="_x0000_s438279"/>
                </a:ext>
                <a:ext uri="{FF2B5EF4-FFF2-40B4-BE49-F238E27FC236}">
                  <a16:creationId xmlns:a16="http://schemas.microsoft.com/office/drawing/2014/main" id="{00000000-0008-0000-0600-000007B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8280" name="Spinner 8" hidden="1">
              <a:extLst>
                <a:ext uri="{63B3BB69-23CF-44E3-9099-C40C66FF867C}">
                  <a14:compatExt spid="_x0000_s438280"/>
                </a:ext>
                <a:ext uri="{FF2B5EF4-FFF2-40B4-BE49-F238E27FC236}">
                  <a16:creationId xmlns:a16="http://schemas.microsoft.com/office/drawing/2014/main" id="{00000000-0008-0000-0600-000008B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8281" name="Check Box 9" hidden="1">
              <a:extLst>
                <a:ext uri="{63B3BB69-23CF-44E3-9099-C40C66FF867C}">
                  <a14:compatExt spid="_x0000_s438281"/>
                </a:ext>
                <a:ext uri="{FF2B5EF4-FFF2-40B4-BE49-F238E27FC236}">
                  <a16:creationId xmlns:a16="http://schemas.microsoft.com/office/drawing/2014/main" id="{00000000-0008-0000-0600-00000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8282" name="Check Box 10" hidden="1">
              <a:extLst>
                <a:ext uri="{63B3BB69-23CF-44E3-9099-C40C66FF867C}">
                  <a14:compatExt spid="_x0000_s438282"/>
                </a:ext>
                <a:ext uri="{FF2B5EF4-FFF2-40B4-BE49-F238E27FC236}">
                  <a16:creationId xmlns:a16="http://schemas.microsoft.com/office/drawing/2014/main" id="{00000000-0008-0000-0600-00000A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8283" name="Check Box 11" hidden="1">
              <a:extLst>
                <a:ext uri="{63B3BB69-23CF-44E3-9099-C40C66FF867C}">
                  <a14:compatExt spid="_x0000_s438283"/>
                </a:ext>
                <a:ext uri="{FF2B5EF4-FFF2-40B4-BE49-F238E27FC236}">
                  <a16:creationId xmlns:a16="http://schemas.microsoft.com/office/drawing/2014/main" id="{00000000-0008-0000-0600-00000B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8284" name="Check Box 12" hidden="1">
              <a:extLst>
                <a:ext uri="{63B3BB69-23CF-44E3-9099-C40C66FF867C}">
                  <a14:compatExt spid="_x0000_s438284"/>
                </a:ext>
                <a:ext uri="{FF2B5EF4-FFF2-40B4-BE49-F238E27FC236}">
                  <a16:creationId xmlns:a16="http://schemas.microsoft.com/office/drawing/2014/main" id="{00000000-0008-0000-0600-00000C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8285" name="Check Box 13" hidden="1">
              <a:extLst>
                <a:ext uri="{63B3BB69-23CF-44E3-9099-C40C66FF867C}">
                  <a14:compatExt spid="_x0000_s438285"/>
                </a:ext>
                <a:ext uri="{FF2B5EF4-FFF2-40B4-BE49-F238E27FC236}">
                  <a16:creationId xmlns:a16="http://schemas.microsoft.com/office/drawing/2014/main" id="{00000000-0008-0000-0600-00000D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8286" name="Check Box 14" hidden="1">
              <a:extLst>
                <a:ext uri="{63B3BB69-23CF-44E3-9099-C40C66FF867C}">
                  <a14:compatExt spid="_x0000_s438286"/>
                </a:ext>
                <a:ext uri="{FF2B5EF4-FFF2-40B4-BE49-F238E27FC236}">
                  <a16:creationId xmlns:a16="http://schemas.microsoft.com/office/drawing/2014/main" id="{00000000-0008-0000-0600-00000E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8287" name="Check Box 15" hidden="1">
              <a:extLst>
                <a:ext uri="{63B3BB69-23CF-44E3-9099-C40C66FF867C}">
                  <a14:compatExt spid="_x0000_s438287"/>
                </a:ext>
                <a:ext uri="{FF2B5EF4-FFF2-40B4-BE49-F238E27FC236}">
                  <a16:creationId xmlns:a16="http://schemas.microsoft.com/office/drawing/2014/main" id="{00000000-0008-0000-0600-00000F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8288" name="Check Box 16" hidden="1">
              <a:extLst>
                <a:ext uri="{63B3BB69-23CF-44E3-9099-C40C66FF867C}">
                  <a14:compatExt spid="_x0000_s438288"/>
                </a:ext>
                <a:ext uri="{FF2B5EF4-FFF2-40B4-BE49-F238E27FC236}">
                  <a16:creationId xmlns:a16="http://schemas.microsoft.com/office/drawing/2014/main" id="{00000000-0008-0000-0600-000010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8289" name="Check Box 17" hidden="1">
              <a:extLst>
                <a:ext uri="{63B3BB69-23CF-44E3-9099-C40C66FF867C}">
                  <a14:compatExt spid="_x0000_s438289"/>
                </a:ext>
                <a:ext uri="{FF2B5EF4-FFF2-40B4-BE49-F238E27FC236}">
                  <a16:creationId xmlns:a16="http://schemas.microsoft.com/office/drawing/2014/main" id="{00000000-0008-0000-0600-000011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8290" name="Check Box 18" hidden="1">
              <a:extLst>
                <a:ext uri="{63B3BB69-23CF-44E3-9099-C40C66FF867C}">
                  <a14:compatExt spid="_x0000_s438290"/>
                </a:ext>
                <a:ext uri="{FF2B5EF4-FFF2-40B4-BE49-F238E27FC236}">
                  <a16:creationId xmlns:a16="http://schemas.microsoft.com/office/drawing/2014/main" id="{00000000-0008-0000-0600-00001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8291" name="Check Box 19" hidden="1">
              <a:extLst>
                <a:ext uri="{63B3BB69-23CF-44E3-9099-C40C66FF867C}">
                  <a14:compatExt spid="_x0000_s438291"/>
                </a:ext>
                <a:ext uri="{FF2B5EF4-FFF2-40B4-BE49-F238E27FC236}">
                  <a16:creationId xmlns:a16="http://schemas.microsoft.com/office/drawing/2014/main" id="{00000000-0008-0000-0600-00001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8292" name="Check Box 20" hidden="1">
              <a:extLst>
                <a:ext uri="{63B3BB69-23CF-44E3-9099-C40C66FF867C}">
                  <a14:compatExt spid="_x0000_s438292"/>
                </a:ext>
                <a:ext uri="{FF2B5EF4-FFF2-40B4-BE49-F238E27FC236}">
                  <a16:creationId xmlns:a16="http://schemas.microsoft.com/office/drawing/2014/main" id="{00000000-0008-0000-0600-00001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8293" name="Check Box 21" hidden="1">
              <a:extLst>
                <a:ext uri="{63B3BB69-23CF-44E3-9099-C40C66FF867C}">
                  <a14:compatExt spid="_x0000_s438293"/>
                </a:ext>
                <a:ext uri="{FF2B5EF4-FFF2-40B4-BE49-F238E27FC236}">
                  <a16:creationId xmlns:a16="http://schemas.microsoft.com/office/drawing/2014/main" id="{00000000-0008-0000-0600-00001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8294" name="Check Box 22" hidden="1">
              <a:extLst>
                <a:ext uri="{63B3BB69-23CF-44E3-9099-C40C66FF867C}">
                  <a14:compatExt spid="_x0000_s438294"/>
                </a:ext>
                <a:ext uri="{FF2B5EF4-FFF2-40B4-BE49-F238E27FC236}">
                  <a16:creationId xmlns:a16="http://schemas.microsoft.com/office/drawing/2014/main" id="{00000000-0008-0000-0600-00001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8295" name="Check Box 23" hidden="1">
              <a:extLst>
                <a:ext uri="{63B3BB69-23CF-44E3-9099-C40C66FF867C}">
                  <a14:compatExt spid="_x0000_s438295"/>
                </a:ext>
                <a:ext uri="{FF2B5EF4-FFF2-40B4-BE49-F238E27FC236}">
                  <a16:creationId xmlns:a16="http://schemas.microsoft.com/office/drawing/2014/main" id="{00000000-0008-0000-0600-000017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8296" name="Check Box 24" hidden="1">
              <a:extLst>
                <a:ext uri="{63B3BB69-23CF-44E3-9099-C40C66FF867C}">
                  <a14:compatExt spid="_x0000_s438296"/>
                </a:ext>
                <a:ext uri="{FF2B5EF4-FFF2-40B4-BE49-F238E27FC236}">
                  <a16:creationId xmlns:a16="http://schemas.microsoft.com/office/drawing/2014/main" id="{00000000-0008-0000-0600-000018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8297" name="Check Box 25" hidden="1">
              <a:extLst>
                <a:ext uri="{63B3BB69-23CF-44E3-9099-C40C66FF867C}">
                  <a14:compatExt spid="_x0000_s438297"/>
                </a:ext>
                <a:ext uri="{FF2B5EF4-FFF2-40B4-BE49-F238E27FC236}">
                  <a16:creationId xmlns:a16="http://schemas.microsoft.com/office/drawing/2014/main" id="{00000000-0008-0000-0600-00001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8298" name="Check Box 26" hidden="1">
              <a:extLst>
                <a:ext uri="{63B3BB69-23CF-44E3-9099-C40C66FF867C}">
                  <a14:compatExt spid="_x0000_s438298"/>
                </a:ext>
                <a:ext uri="{FF2B5EF4-FFF2-40B4-BE49-F238E27FC236}">
                  <a16:creationId xmlns:a16="http://schemas.microsoft.com/office/drawing/2014/main" id="{00000000-0008-0000-0600-00001A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8299" name="Check Box 27" hidden="1">
              <a:extLst>
                <a:ext uri="{63B3BB69-23CF-44E3-9099-C40C66FF867C}">
                  <a14:compatExt spid="_x0000_s438299"/>
                </a:ext>
                <a:ext uri="{FF2B5EF4-FFF2-40B4-BE49-F238E27FC236}">
                  <a16:creationId xmlns:a16="http://schemas.microsoft.com/office/drawing/2014/main" id="{00000000-0008-0000-0600-00001B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8300" name="Check Box 28" hidden="1">
              <a:extLst>
                <a:ext uri="{63B3BB69-23CF-44E3-9099-C40C66FF867C}">
                  <a14:compatExt spid="_x0000_s438300"/>
                </a:ext>
                <a:ext uri="{FF2B5EF4-FFF2-40B4-BE49-F238E27FC236}">
                  <a16:creationId xmlns:a16="http://schemas.microsoft.com/office/drawing/2014/main" id="{00000000-0008-0000-0600-00001C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8301" name="Check Box 29" hidden="1">
              <a:extLst>
                <a:ext uri="{63B3BB69-23CF-44E3-9099-C40C66FF867C}">
                  <a14:compatExt spid="_x0000_s438301"/>
                </a:ext>
                <a:ext uri="{FF2B5EF4-FFF2-40B4-BE49-F238E27FC236}">
                  <a16:creationId xmlns:a16="http://schemas.microsoft.com/office/drawing/2014/main" id="{00000000-0008-0000-0600-00001D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8302" name="Check Box 30" hidden="1">
              <a:extLst>
                <a:ext uri="{63B3BB69-23CF-44E3-9099-C40C66FF867C}">
                  <a14:compatExt spid="_x0000_s438302"/>
                </a:ext>
                <a:ext uri="{FF2B5EF4-FFF2-40B4-BE49-F238E27FC236}">
                  <a16:creationId xmlns:a16="http://schemas.microsoft.com/office/drawing/2014/main" id="{00000000-0008-0000-0600-00001E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8303" name="Check Box 31" hidden="1">
              <a:extLst>
                <a:ext uri="{63B3BB69-23CF-44E3-9099-C40C66FF867C}">
                  <a14:compatExt spid="_x0000_s438303"/>
                </a:ext>
                <a:ext uri="{FF2B5EF4-FFF2-40B4-BE49-F238E27FC236}">
                  <a16:creationId xmlns:a16="http://schemas.microsoft.com/office/drawing/2014/main" id="{00000000-0008-0000-0600-00001F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8304" name="Check Box 32" hidden="1">
              <a:extLst>
                <a:ext uri="{63B3BB69-23CF-44E3-9099-C40C66FF867C}">
                  <a14:compatExt spid="_x0000_s438304"/>
                </a:ext>
                <a:ext uri="{FF2B5EF4-FFF2-40B4-BE49-F238E27FC236}">
                  <a16:creationId xmlns:a16="http://schemas.microsoft.com/office/drawing/2014/main" id="{00000000-0008-0000-0600-000020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8305" name="Check Box 33" hidden="1">
              <a:extLst>
                <a:ext uri="{63B3BB69-23CF-44E3-9099-C40C66FF867C}">
                  <a14:compatExt spid="_x0000_s438305"/>
                </a:ext>
                <a:ext uri="{FF2B5EF4-FFF2-40B4-BE49-F238E27FC236}">
                  <a16:creationId xmlns:a16="http://schemas.microsoft.com/office/drawing/2014/main" id="{00000000-0008-0000-0600-000021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8306" name="Check Box 34" hidden="1">
              <a:extLst>
                <a:ext uri="{63B3BB69-23CF-44E3-9099-C40C66FF867C}">
                  <a14:compatExt spid="_x0000_s438306"/>
                </a:ext>
                <a:ext uri="{FF2B5EF4-FFF2-40B4-BE49-F238E27FC236}">
                  <a16:creationId xmlns:a16="http://schemas.microsoft.com/office/drawing/2014/main" id="{00000000-0008-0000-0600-00002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8307" name="Check Box 35" hidden="1">
              <a:extLst>
                <a:ext uri="{63B3BB69-23CF-44E3-9099-C40C66FF867C}">
                  <a14:compatExt spid="_x0000_s438307"/>
                </a:ext>
                <a:ext uri="{FF2B5EF4-FFF2-40B4-BE49-F238E27FC236}">
                  <a16:creationId xmlns:a16="http://schemas.microsoft.com/office/drawing/2014/main" id="{00000000-0008-0000-0600-00002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8308" name="Check Box 36" hidden="1">
              <a:extLst>
                <a:ext uri="{63B3BB69-23CF-44E3-9099-C40C66FF867C}">
                  <a14:compatExt spid="_x0000_s438308"/>
                </a:ext>
                <a:ext uri="{FF2B5EF4-FFF2-40B4-BE49-F238E27FC236}">
                  <a16:creationId xmlns:a16="http://schemas.microsoft.com/office/drawing/2014/main" id="{00000000-0008-0000-0600-00002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8309" name="Check Box 37" hidden="1">
              <a:extLst>
                <a:ext uri="{63B3BB69-23CF-44E3-9099-C40C66FF867C}">
                  <a14:compatExt spid="_x0000_s438309"/>
                </a:ext>
                <a:ext uri="{FF2B5EF4-FFF2-40B4-BE49-F238E27FC236}">
                  <a16:creationId xmlns:a16="http://schemas.microsoft.com/office/drawing/2014/main" id="{00000000-0008-0000-0600-00002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8310" name="Check Box 38" hidden="1">
              <a:extLst>
                <a:ext uri="{63B3BB69-23CF-44E3-9099-C40C66FF867C}">
                  <a14:compatExt spid="_x0000_s438310"/>
                </a:ext>
                <a:ext uri="{FF2B5EF4-FFF2-40B4-BE49-F238E27FC236}">
                  <a16:creationId xmlns:a16="http://schemas.microsoft.com/office/drawing/2014/main" id="{00000000-0008-0000-0600-00002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8311" name="Check Box 39" hidden="1">
              <a:extLst>
                <a:ext uri="{63B3BB69-23CF-44E3-9099-C40C66FF867C}">
                  <a14:compatExt spid="_x0000_s438311"/>
                </a:ext>
                <a:ext uri="{FF2B5EF4-FFF2-40B4-BE49-F238E27FC236}">
                  <a16:creationId xmlns:a16="http://schemas.microsoft.com/office/drawing/2014/main" id="{00000000-0008-0000-0600-000027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8312" name="Check Box 40" hidden="1">
              <a:extLst>
                <a:ext uri="{63B3BB69-23CF-44E3-9099-C40C66FF867C}">
                  <a14:compatExt spid="_x0000_s438312"/>
                </a:ext>
                <a:ext uri="{FF2B5EF4-FFF2-40B4-BE49-F238E27FC236}">
                  <a16:creationId xmlns:a16="http://schemas.microsoft.com/office/drawing/2014/main" id="{00000000-0008-0000-0600-000028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8313" name="Check Box 41" hidden="1">
              <a:extLst>
                <a:ext uri="{63B3BB69-23CF-44E3-9099-C40C66FF867C}">
                  <a14:compatExt spid="_x0000_s438313"/>
                </a:ext>
                <a:ext uri="{FF2B5EF4-FFF2-40B4-BE49-F238E27FC236}">
                  <a16:creationId xmlns:a16="http://schemas.microsoft.com/office/drawing/2014/main" id="{00000000-0008-0000-0600-00002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8314" name="Check Box 42" hidden="1">
              <a:extLst>
                <a:ext uri="{63B3BB69-23CF-44E3-9099-C40C66FF867C}">
                  <a14:compatExt spid="_x0000_s438314"/>
                </a:ext>
                <a:ext uri="{FF2B5EF4-FFF2-40B4-BE49-F238E27FC236}">
                  <a16:creationId xmlns:a16="http://schemas.microsoft.com/office/drawing/2014/main" id="{00000000-0008-0000-0600-00002A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8315" name="Check Box 43" hidden="1">
              <a:extLst>
                <a:ext uri="{63B3BB69-23CF-44E3-9099-C40C66FF867C}">
                  <a14:compatExt spid="_x0000_s438315"/>
                </a:ext>
                <a:ext uri="{FF2B5EF4-FFF2-40B4-BE49-F238E27FC236}">
                  <a16:creationId xmlns:a16="http://schemas.microsoft.com/office/drawing/2014/main" id="{00000000-0008-0000-0600-00002B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8316" name="Check Box 44" hidden="1">
              <a:extLst>
                <a:ext uri="{63B3BB69-23CF-44E3-9099-C40C66FF867C}">
                  <a14:compatExt spid="_x0000_s438316"/>
                </a:ext>
                <a:ext uri="{FF2B5EF4-FFF2-40B4-BE49-F238E27FC236}">
                  <a16:creationId xmlns:a16="http://schemas.microsoft.com/office/drawing/2014/main" id="{00000000-0008-0000-0600-00002C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8317" name="Check Box 45" hidden="1">
              <a:extLst>
                <a:ext uri="{63B3BB69-23CF-44E3-9099-C40C66FF867C}">
                  <a14:compatExt spid="_x0000_s438317"/>
                </a:ext>
                <a:ext uri="{FF2B5EF4-FFF2-40B4-BE49-F238E27FC236}">
                  <a16:creationId xmlns:a16="http://schemas.microsoft.com/office/drawing/2014/main" id="{00000000-0008-0000-0600-00002D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8318" name="Check Box 46" hidden="1">
              <a:extLst>
                <a:ext uri="{63B3BB69-23CF-44E3-9099-C40C66FF867C}">
                  <a14:compatExt spid="_x0000_s438318"/>
                </a:ext>
                <a:ext uri="{FF2B5EF4-FFF2-40B4-BE49-F238E27FC236}">
                  <a16:creationId xmlns:a16="http://schemas.microsoft.com/office/drawing/2014/main" id="{00000000-0008-0000-0600-00002E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8319" name="Check Box 47" hidden="1">
              <a:extLst>
                <a:ext uri="{63B3BB69-23CF-44E3-9099-C40C66FF867C}">
                  <a14:compatExt spid="_x0000_s438319"/>
                </a:ext>
                <a:ext uri="{FF2B5EF4-FFF2-40B4-BE49-F238E27FC236}">
                  <a16:creationId xmlns:a16="http://schemas.microsoft.com/office/drawing/2014/main" id="{00000000-0008-0000-0600-00002F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8320" name="Check Box 48" hidden="1">
              <a:extLst>
                <a:ext uri="{63B3BB69-23CF-44E3-9099-C40C66FF867C}">
                  <a14:compatExt spid="_x0000_s438320"/>
                </a:ext>
                <a:ext uri="{FF2B5EF4-FFF2-40B4-BE49-F238E27FC236}">
                  <a16:creationId xmlns:a16="http://schemas.microsoft.com/office/drawing/2014/main" id="{00000000-0008-0000-0600-000030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8321" name="Check Box 49" hidden="1">
              <a:extLst>
                <a:ext uri="{63B3BB69-23CF-44E3-9099-C40C66FF867C}">
                  <a14:compatExt spid="_x0000_s438321"/>
                </a:ext>
                <a:ext uri="{FF2B5EF4-FFF2-40B4-BE49-F238E27FC236}">
                  <a16:creationId xmlns:a16="http://schemas.microsoft.com/office/drawing/2014/main" id="{00000000-0008-0000-0600-000031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8322" name="Check Box 50" hidden="1">
              <a:extLst>
                <a:ext uri="{63B3BB69-23CF-44E3-9099-C40C66FF867C}">
                  <a14:compatExt spid="_x0000_s438322"/>
                </a:ext>
                <a:ext uri="{FF2B5EF4-FFF2-40B4-BE49-F238E27FC236}">
                  <a16:creationId xmlns:a16="http://schemas.microsoft.com/office/drawing/2014/main" id="{00000000-0008-0000-0600-00003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8323" name="Check Box 51" hidden="1">
              <a:extLst>
                <a:ext uri="{63B3BB69-23CF-44E3-9099-C40C66FF867C}">
                  <a14:compatExt spid="_x0000_s438323"/>
                </a:ext>
                <a:ext uri="{FF2B5EF4-FFF2-40B4-BE49-F238E27FC236}">
                  <a16:creationId xmlns:a16="http://schemas.microsoft.com/office/drawing/2014/main" id="{00000000-0008-0000-0600-00003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8324" name="Check Box 52" hidden="1">
              <a:extLst>
                <a:ext uri="{63B3BB69-23CF-44E3-9099-C40C66FF867C}">
                  <a14:compatExt spid="_x0000_s438324"/>
                </a:ext>
                <a:ext uri="{FF2B5EF4-FFF2-40B4-BE49-F238E27FC236}">
                  <a16:creationId xmlns:a16="http://schemas.microsoft.com/office/drawing/2014/main" id="{00000000-0008-0000-0600-00003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8325" name="Check Box 53" hidden="1">
              <a:extLst>
                <a:ext uri="{63B3BB69-23CF-44E3-9099-C40C66FF867C}">
                  <a14:compatExt spid="_x0000_s438325"/>
                </a:ext>
                <a:ext uri="{FF2B5EF4-FFF2-40B4-BE49-F238E27FC236}">
                  <a16:creationId xmlns:a16="http://schemas.microsoft.com/office/drawing/2014/main" id="{00000000-0008-0000-0600-00003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8326" name="Check Box 54" hidden="1">
              <a:extLst>
                <a:ext uri="{63B3BB69-23CF-44E3-9099-C40C66FF867C}">
                  <a14:compatExt spid="_x0000_s438326"/>
                </a:ext>
                <a:ext uri="{FF2B5EF4-FFF2-40B4-BE49-F238E27FC236}">
                  <a16:creationId xmlns:a16="http://schemas.microsoft.com/office/drawing/2014/main" id="{00000000-0008-0000-0600-00003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8327" name="Check Box 55" hidden="1">
              <a:extLst>
                <a:ext uri="{63B3BB69-23CF-44E3-9099-C40C66FF867C}">
                  <a14:compatExt spid="_x0000_s438327"/>
                </a:ext>
                <a:ext uri="{FF2B5EF4-FFF2-40B4-BE49-F238E27FC236}">
                  <a16:creationId xmlns:a16="http://schemas.microsoft.com/office/drawing/2014/main" id="{00000000-0008-0000-0600-000037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8328" name="Check Box 56" hidden="1">
              <a:extLst>
                <a:ext uri="{63B3BB69-23CF-44E3-9099-C40C66FF867C}">
                  <a14:compatExt spid="_x0000_s438328"/>
                </a:ext>
                <a:ext uri="{FF2B5EF4-FFF2-40B4-BE49-F238E27FC236}">
                  <a16:creationId xmlns:a16="http://schemas.microsoft.com/office/drawing/2014/main" id="{00000000-0008-0000-0600-000038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8329" name="Check Box 57" hidden="1">
              <a:extLst>
                <a:ext uri="{63B3BB69-23CF-44E3-9099-C40C66FF867C}">
                  <a14:compatExt spid="_x0000_s438329"/>
                </a:ext>
                <a:ext uri="{FF2B5EF4-FFF2-40B4-BE49-F238E27FC236}">
                  <a16:creationId xmlns:a16="http://schemas.microsoft.com/office/drawing/2014/main" id="{00000000-0008-0000-0600-00003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8330" name="Check Box 58" hidden="1">
              <a:extLst>
                <a:ext uri="{63B3BB69-23CF-44E3-9099-C40C66FF867C}">
                  <a14:compatExt spid="_x0000_s438330"/>
                </a:ext>
                <a:ext uri="{FF2B5EF4-FFF2-40B4-BE49-F238E27FC236}">
                  <a16:creationId xmlns:a16="http://schemas.microsoft.com/office/drawing/2014/main" id="{00000000-0008-0000-0600-00003A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8331" name="Check Box 59" hidden="1">
              <a:extLst>
                <a:ext uri="{63B3BB69-23CF-44E3-9099-C40C66FF867C}">
                  <a14:compatExt spid="_x0000_s438331"/>
                </a:ext>
                <a:ext uri="{FF2B5EF4-FFF2-40B4-BE49-F238E27FC236}">
                  <a16:creationId xmlns:a16="http://schemas.microsoft.com/office/drawing/2014/main" id="{00000000-0008-0000-0600-00003BB0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8332" name="Spinner 60" hidden="1">
              <a:extLst>
                <a:ext uri="{63B3BB69-23CF-44E3-9099-C40C66FF867C}">
                  <a14:compatExt spid="_x0000_s438332"/>
                </a:ext>
                <a:ext uri="{FF2B5EF4-FFF2-40B4-BE49-F238E27FC236}">
                  <a16:creationId xmlns:a16="http://schemas.microsoft.com/office/drawing/2014/main" id="{00000000-0008-0000-0600-00003CB0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8333" name="Check Box 61" hidden="1">
              <a:extLst>
                <a:ext uri="{63B3BB69-23CF-44E3-9099-C40C66FF867C}">
                  <a14:compatExt spid="_x0000_s438333"/>
                </a:ext>
                <a:ext uri="{FF2B5EF4-FFF2-40B4-BE49-F238E27FC236}">
                  <a16:creationId xmlns:a16="http://schemas.microsoft.com/office/drawing/2014/main" id="{00000000-0008-0000-0600-00003D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8334" name="Check Box 62" hidden="1">
              <a:extLst>
                <a:ext uri="{63B3BB69-23CF-44E3-9099-C40C66FF867C}">
                  <a14:compatExt spid="_x0000_s438334"/>
                </a:ext>
                <a:ext uri="{FF2B5EF4-FFF2-40B4-BE49-F238E27FC236}">
                  <a16:creationId xmlns:a16="http://schemas.microsoft.com/office/drawing/2014/main" id="{00000000-0008-0000-0600-00003E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8335" name="Check Box 63" hidden="1">
              <a:extLst>
                <a:ext uri="{63B3BB69-23CF-44E3-9099-C40C66FF867C}">
                  <a14:compatExt spid="_x0000_s438335"/>
                </a:ext>
                <a:ext uri="{FF2B5EF4-FFF2-40B4-BE49-F238E27FC236}">
                  <a16:creationId xmlns:a16="http://schemas.microsoft.com/office/drawing/2014/main" id="{00000000-0008-0000-0600-00003F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8336" name="Check Box 64" hidden="1">
              <a:extLst>
                <a:ext uri="{63B3BB69-23CF-44E3-9099-C40C66FF867C}">
                  <a14:compatExt spid="_x0000_s438336"/>
                </a:ext>
                <a:ext uri="{FF2B5EF4-FFF2-40B4-BE49-F238E27FC236}">
                  <a16:creationId xmlns:a16="http://schemas.microsoft.com/office/drawing/2014/main" id="{00000000-0008-0000-0600-000040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8337" name="Check Box 65" hidden="1">
              <a:extLst>
                <a:ext uri="{63B3BB69-23CF-44E3-9099-C40C66FF867C}">
                  <a14:compatExt spid="_x0000_s438337"/>
                </a:ext>
                <a:ext uri="{FF2B5EF4-FFF2-40B4-BE49-F238E27FC236}">
                  <a16:creationId xmlns:a16="http://schemas.microsoft.com/office/drawing/2014/main" id="{00000000-0008-0000-0600-000041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8338" name="Check Box 66" hidden="1">
              <a:extLst>
                <a:ext uri="{63B3BB69-23CF-44E3-9099-C40C66FF867C}">
                  <a14:compatExt spid="_x0000_s438338"/>
                </a:ext>
                <a:ext uri="{FF2B5EF4-FFF2-40B4-BE49-F238E27FC236}">
                  <a16:creationId xmlns:a16="http://schemas.microsoft.com/office/drawing/2014/main" id="{00000000-0008-0000-0600-00004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8339" name="Check Box 67" hidden="1">
              <a:extLst>
                <a:ext uri="{63B3BB69-23CF-44E3-9099-C40C66FF867C}">
                  <a14:compatExt spid="_x0000_s438339"/>
                </a:ext>
                <a:ext uri="{FF2B5EF4-FFF2-40B4-BE49-F238E27FC236}">
                  <a16:creationId xmlns:a16="http://schemas.microsoft.com/office/drawing/2014/main" id="{00000000-0008-0000-0600-00004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8340" name="Check Box 68" hidden="1">
              <a:extLst>
                <a:ext uri="{63B3BB69-23CF-44E3-9099-C40C66FF867C}">
                  <a14:compatExt spid="_x0000_s438340"/>
                </a:ext>
                <a:ext uri="{FF2B5EF4-FFF2-40B4-BE49-F238E27FC236}">
                  <a16:creationId xmlns:a16="http://schemas.microsoft.com/office/drawing/2014/main" id="{00000000-0008-0000-0600-00004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8341" name="Check Box 69" hidden="1">
              <a:extLst>
                <a:ext uri="{63B3BB69-23CF-44E3-9099-C40C66FF867C}">
                  <a14:compatExt spid="_x0000_s438341"/>
                </a:ext>
                <a:ext uri="{FF2B5EF4-FFF2-40B4-BE49-F238E27FC236}">
                  <a16:creationId xmlns:a16="http://schemas.microsoft.com/office/drawing/2014/main" id="{00000000-0008-0000-0600-00004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8342" name="Check Box 70" hidden="1">
              <a:extLst>
                <a:ext uri="{63B3BB69-23CF-44E3-9099-C40C66FF867C}">
                  <a14:compatExt spid="_x0000_s438342"/>
                </a:ext>
                <a:ext uri="{FF2B5EF4-FFF2-40B4-BE49-F238E27FC236}">
                  <a16:creationId xmlns:a16="http://schemas.microsoft.com/office/drawing/2014/main" id="{00000000-0008-0000-0600-00004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8343" name="Check Box 71" hidden="1">
              <a:extLst>
                <a:ext uri="{63B3BB69-23CF-44E3-9099-C40C66FF867C}">
                  <a14:compatExt spid="_x0000_s438343"/>
                </a:ext>
                <a:ext uri="{FF2B5EF4-FFF2-40B4-BE49-F238E27FC236}">
                  <a16:creationId xmlns:a16="http://schemas.microsoft.com/office/drawing/2014/main" id="{00000000-0008-0000-0600-000047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8344" name="Check Box 72" hidden="1">
              <a:extLst>
                <a:ext uri="{63B3BB69-23CF-44E3-9099-C40C66FF867C}">
                  <a14:compatExt spid="_x0000_s438344"/>
                </a:ext>
                <a:ext uri="{FF2B5EF4-FFF2-40B4-BE49-F238E27FC236}">
                  <a16:creationId xmlns:a16="http://schemas.microsoft.com/office/drawing/2014/main" id="{00000000-0008-0000-0600-000048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8345" name="Check Box 73" hidden="1">
              <a:extLst>
                <a:ext uri="{63B3BB69-23CF-44E3-9099-C40C66FF867C}">
                  <a14:compatExt spid="_x0000_s438345"/>
                </a:ext>
                <a:ext uri="{FF2B5EF4-FFF2-40B4-BE49-F238E27FC236}">
                  <a16:creationId xmlns:a16="http://schemas.microsoft.com/office/drawing/2014/main" id="{00000000-0008-0000-0600-00004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8346" name="Check Box 74" hidden="1">
              <a:extLst>
                <a:ext uri="{63B3BB69-23CF-44E3-9099-C40C66FF867C}">
                  <a14:compatExt spid="_x0000_s438346"/>
                </a:ext>
                <a:ext uri="{FF2B5EF4-FFF2-40B4-BE49-F238E27FC236}">
                  <a16:creationId xmlns:a16="http://schemas.microsoft.com/office/drawing/2014/main" id="{00000000-0008-0000-0600-00004A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8347" name="Check Box 75" hidden="1">
              <a:extLst>
                <a:ext uri="{63B3BB69-23CF-44E3-9099-C40C66FF867C}">
                  <a14:compatExt spid="_x0000_s438347"/>
                </a:ext>
                <a:ext uri="{FF2B5EF4-FFF2-40B4-BE49-F238E27FC236}">
                  <a16:creationId xmlns:a16="http://schemas.microsoft.com/office/drawing/2014/main" id="{00000000-0008-0000-0600-00004B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8348" name="Check Box 76" hidden="1">
              <a:extLst>
                <a:ext uri="{63B3BB69-23CF-44E3-9099-C40C66FF867C}">
                  <a14:compatExt spid="_x0000_s438348"/>
                </a:ext>
                <a:ext uri="{FF2B5EF4-FFF2-40B4-BE49-F238E27FC236}">
                  <a16:creationId xmlns:a16="http://schemas.microsoft.com/office/drawing/2014/main" id="{00000000-0008-0000-0600-00004C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8349" name="Check Box 77" hidden="1">
              <a:extLst>
                <a:ext uri="{63B3BB69-23CF-44E3-9099-C40C66FF867C}">
                  <a14:compatExt spid="_x0000_s438349"/>
                </a:ext>
                <a:ext uri="{FF2B5EF4-FFF2-40B4-BE49-F238E27FC236}">
                  <a16:creationId xmlns:a16="http://schemas.microsoft.com/office/drawing/2014/main" id="{00000000-0008-0000-0600-00004D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8350" name="Check Box 78" hidden="1">
              <a:extLst>
                <a:ext uri="{63B3BB69-23CF-44E3-9099-C40C66FF867C}">
                  <a14:compatExt spid="_x0000_s438350"/>
                </a:ext>
                <a:ext uri="{FF2B5EF4-FFF2-40B4-BE49-F238E27FC236}">
                  <a16:creationId xmlns:a16="http://schemas.microsoft.com/office/drawing/2014/main" id="{00000000-0008-0000-0600-00004E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8351" name="Check Box 79" hidden="1">
              <a:extLst>
                <a:ext uri="{63B3BB69-23CF-44E3-9099-C40C66FF867C}">
                  <a14:compatExt spid="_x0000_s438351"/>
                </a:ext>
                <a:ext uri="{FF2B5EF4-FFF2-40B4-BE49-F238E27FC236}">
                  <a16:creationId xmlns:a16="http://schemas.microsoft.com/office/drawing/2014/main" id="{00000000-0008-0000-0600-00004F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8352" name="Check Box 80" hidden="1">
              <a:extLst>
                <a:ext uri="{63B3BB69-23CF-44E3-9099-C40C66FF867C}">
                  <a14:compatExt spid="_x0000_s438352"/>
                </a:ext>
                <a:ext uri="{FF2B5EF4-FFF2-40B4-BE49-F238E27FC236}">
                  <a16:creationId xmlns:a16="http://schemas.microsoft.com/office/drawing/2014/main" id="{00000000-0008-0000-0600-000050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8353" name="Check Box 81" hidden="1">
              <a:extLst>
                <a:ext uri="{63B3BB69-23CF-44E3-9099-C40C66FF867C}">
                  <a14:compatExt spid="_x0000_s438353"/>
                </a:ext>
                <a:ext uri="{FF2B5EF4-FFF2-40B4-BE49-F238E27FC236}">
                  <a16:creationId xmlns:a16="http://schemas.microsoft.com/office/drawing/2014/main" id="{00000000-0008-0000-0600-000051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8354" name="Check Box 82" hidden="1">
              <a:extLst>
                <a:ext uri="{63B3BB69-23CF-44E3-9099-C40C66FF867C}">
                  <a14:compatExt spid="_x0000_s438354"/>
                </a:ext>
                <a:ext uri="{FF2B5EF4-FFF2-40B4-BE49-F238E27FC236}">
                  <a16:creationId xmlns:a16="http://schemas.microsoft.com/office/drawing/2014/main" id="{00000000-0008-0000-0600-00005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8355" name="Check Box 83" hidden="1">
              <a:extLst>
                <a:ext uri="{63B3BB69-23CF-44E3-9099-C40C66FF867C}">
                  <a14:compatExt spid="_x0000_s438355"/>
                </a:ext>
                <a:ext uri="{FF2B5EF4-FFF2-40B4-BE49-F238E27FC236}">
                  <a16:creationId xmlns:a16="http://schemas.microsoft.com/office/drawing/2014/main" id="{00000000-0008-0000-0600-00005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8356" name="Check Box 84" hidden="1">
              <a:extLst>
                <a:ext uri="{63B3BB69-23CF-44E3-9099-C40C66FF867C}">
                  <a14:compatExt spid="_x0000_s438356"/>
                </a:ext>
                <a:ext uri="{FF2B5EF4-FFF2-40B4-BE49-F238E27FC236}">
                  <a16:creationId xmlns:a16="http://schemas.microsoft.com/office/drawing/2014/main" id="{00000000-0008-0000-0600-00005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8357" name="Check Box 85" hidden="1">
              <a:extLst>
                <a:ext uri="{63B3BB69-23CF-44E3-9099-C40C66FF867C}">
                  <a14:compatExt spid="_x0000_s438357"/>
                </a:ext>
                <a:ext uri="{FF2B5EF4-FFF2-40B4-BE49-F238E27FC236}">
                  <a16:creationId xmlns:a16="http://schemas.microsoft.com/office/drawing/2014/main" id="{00000000-0008-0000-0600-00005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8358" name="Check Box 86" hidden="1">
              <a:extLst>
                <a:ext uri="{63B3BB69-23CF-44E3-9099-C40C66FF867C}">
                  <a14:compatExt spid="_x0000_s438358"/>
                </a:ext>
                <a:ext uri="{FF2B5EF4-FFF2-40B4-BE49-F238E27FC236}">
                  <a16:creationId xmlns:a16="http://schemas.microsoft.com/office/drawing/2014/main" id="{00000000-0008-0000-0600-00005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8359" name="Check Box 87" hidden="1">
              <a:extLst>
                <a:ext uri="{63B3BB69-23CF-44E3-9099-C40C66FF867C}">
                  <a14:compatExt spid="_x0000_s438359"/>
                </a:ext>
                <a:ext uri="{FF2B5EF4-FFF2-40B4-BE49-F238E27FC236}">
                  <a16:creationId xmlns:a16="http://schemas.microsoft.com/office/drawing/2014/main" id="{00000000-0008-0000-0600-000057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8360" name="Check Box 88" hidden="1">
              <a:extLst>
                <a:ext uri="{63B3BB69-23CF-44E3-9099-C40C66FF867C}">
                  <a14:compatExt spid="_x0000_s438360"/>
                </a:ext>
                <a:ext uri="{FF2B5EF4-FFF2-40B4-BE49-F238E27FC236}">
                  <a16:creationId xmlns:a16="http://schemas.microsoft.com/office/drawing/2014/main" id="{00000000-0008-0000-0600-000058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8361" name="Check Box 89" hidden="1">
              <a:extLst>
                <a:ext uri="{63B3BB69-23CF-44E3-9099-C40C66FF867C}">
                  <a14:compatExt spid="_x0000_s438361"/>
                </a:ext>
                <a:ext uri="{FF2B5EF4-FFF2-40B4-BE49-F238E27FC236}">
                  <a16:creationId xmlns:a16="http://schemas.microsoft.com/office/drawing/2014/main" id="{00000000-0008-0000-0600-00005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8362" name="Check Box 90" hidden="1">
              <a:extLst>
                <a:ext uri="{63B3BB69-23CF-44E3-9099-C40C66FF867C}">
                  <a14:compatExt spid="_x0000_s438362"/>
                </a:ext>
                <a:ext uri="{FF2B5EF4-FFF2-40B4-BE49-F238E27FC236}">
                  <a16:creationId xmlns:a16="http://schemas.microsoft.com/office/drawing/2014/main" id="{00000000-0008-0000-0600-00005A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8363" name="Check Box 91" hidden="1">
              <a:extLst>
                <a:ext uri="{63B3BB69-23CF-44E3-9099-C40C66FF867C}">
                  <a14:compatExt spid="_x0000_s438363"/>
                </a:ext>
                <a:ext uri="{FF2B5EF4-FFF2-40B4-BE49-F238E27FC236}">
                  <a16:creationId xmlns:a16="http://schemas.microsoft.com/office/drawing/2014/main" id="{00000000-0008-0000-0600-00005B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8364" name="Check Box 92" hidden="1">
              <a:extLst>
                <a:ext uri="{63B3BB69-23CF-44E3-9099-C40C66FF867C}">
                  <a14:compatExt spid="_x0000_s438364"/>
                </a:ext>
                <a:ext uri="{FF2B5EF4-FFF2-40B4-BE49-F238E27FC236}">
                  <a16:creationId xmlns:a16="http://schemas.microsoft.com/office/drawing/2014/main" id="{00000000-0008-0000-0600-00005C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8365" name="Check Box 93" hidden="1">
              <a:extLst>
                <a:ext uri="{63B3BB69-23CF-44E3-9099-C40C66FF867C}">
                  <a14:compatExt spid="_x0000_s438365"/>
                </a:ext>
                <a:ext uri="{FF2B5EF4-FFF2-40B4-BE49-F238E27FC236}">
                  <a16:creationId xmlns:a16="http://schemas.microsoft.com/office/drawing/2014/main" id="{00000000-0008-0000-0600-00005D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8366" name="Check Box 94" hidden="1">
              <a:extLst>
                <a:ext uri="{63B3BB69-23CF-44E3-9099-C40C66FF867C}">
                  <a14:compatExt spid="_x0000_s438366"/>
                </a:ext>
                <a:ext uri="{FF2B5EF4-FFF2-40B4-BE49-F238E27FC236}">
                  <a16:creationId xmlns:a16="http://schemas.microsoft.com/office/drawing/2014/main" id="{00000000-0008-0000-0600-00005E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8367" name="Check Box 95" hidden="1">
              <a:extLst>
                <a:ext uri="{63B3BB69-23CF-44E3-9099-C40C66FF867C}">
                  <a14:compatExt spid="_x0000_s438367"/>
                </a:ext>
                <a:ext uri="{FF2B5EF4-FFF2-40B4-BE49-F238E27FC236}">
                  <a16:creationId xmlns:a16="http://schemas.microsoft.com/office/drawing/2014/main" id="{00000000-0008-0000-0600-00005F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8368" name="Check Box 96" hidden="1">
              <a:extLst>
                <a:ext uri="{63B3BB69-23CF-44E3-9099-C40C66FF867C}">
                  <a14:compatExt spid="_x0000_s438368"/>
                </a:ext>
                <a:ext uri="{FF2B5EF4-FFF2-40B4-BE49-F238E27FC236}">
                  <a16:creationId xmlns:a16="http://schemas.microsoft.com/office/drawing/2014/main" id="{00000000-0008-0000-0600-000060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8369" name="Check Box 97" hidden="1">
              <a:extLst>
                <a:ext uri="{63B3BB69-23CF-44E3-9099-C40C66FF867C}">
                  <a14:compatExt spid="_x0000_s438369"/>
                </a:ext>
                <a:ext uri="{FF2B5EF4-FFF2-40B4-BE49-F238E27FC236}">
                  <a16:creationId xmlns:a16="http://schemas.microsoft.com/office/drawing/2014/main" id="{00000000-0008-0000-0600-000061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8370" name="Check Box 98" hidden="1">
              <a:extLst>
                <a:ext uri="{63B3BB69-23CF-44E3-9099-C40C66FF867C}">
                  <a14:compatExt spid="_x0000_s438370"/>
                </a:ext>
                <a:ext uri="{FF2B5EF4-FFF2-40B4-BE49-F238E27FC236}">
                  <a16:creationId xmlns:a16="http://schemas.microsoft.com/office/drawing/2014/main" id="{00000000-0008-0000-0600-000062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8371" name="Check Box 99" hidden="1">
              <a:extLst>
                <a:ext uri="{63B3BB69-23CF-44E3-9099-C40C66FF867C}">
                  <a14:compatExt spid="_x0000_s438371"/>
                </a:ext>
                <a:ext uri="{FF2B5EF4-FFF2-40B4-BE49-F238E27FC236}">
                  <a16:creationId xmlns:a16="http://schemas.microsoft.com/office/drawing/2014/main" id="{00000000-0008-0000-0600-000063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8372" name="Check Box 100" hidden="1">
              <a:extLst>
                <a:ext uri="{63B3BB69-23CF-44E3-9099-C40C66FF867C}">
                  <a14:compatExt spid="_x0000_s438372"/>
                </a:ext>
                <a:ext uri="{FF2B5EF4-FFF2-40B4-BE49-F238E27FC236}">
                  <a16:creationId xmlns:a16="http://schemas.microsoft.com/office/drawing/2014/main" id="{00000000-0008-0000-0600-000064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8373" name="Check Box 101" hidden="1">
              <a:extLst>
                <a:ext uri="{63B3BB69-23CF-44E3-9099-C40C66FF867C}">
                  <a14:compatExt spid="_x0000_s438373"/>
                </a:ext>
                <a:ext uri="{FF2B5EF4-FFF2-40B4-BE49-F238E27FC236}">
                  <a16:creationId xmlns:a16="http://schemas.microsoft.com/office/drawing/2014/main" id="{00000000-0008-0000-0600-000065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8374" name="Check Box 102" hidden="1">
              <a:extLst>
                <a:ext uri="{63B3BB69-23CF-44E3-9099-C40C66FF867C}">
                  <a14:compatExt spid="_x0000_s438374"/>
                </a:ext>
                <a:ext uri="{FF2B5EF4-FFF2-40B4-BE49-F238E27FC236}">
                  <a16:creationId xmlns:a16="http://schemas.microsoft.com/office/drawing/2014/main" id="{00000000-0008-0000-0600-000066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8375" name="Check Box 103" hidden="1">
              <a:extLst>
                <a:ext uri="{63B3BB69-23CF-44E3-9099-C40C66FF867C}">
                  <a14:compatExt spid="_x0000_s438375"/>
                </a:ext>
                <a:ext uri="{FF2B5EF4-FFF2-40B4-BE49-F238E27FC236}">
                  <a16:creationId xmlns:a16="http://schemas.microsoft.com/office/drawing/2014/main" id="{00000000-0008-0000-0600-000067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8376" name="Check Box 104" hidden="1">
              <a:extLst>
                <a:ext uri="{63B3BB69-23CF-44E3-9099-C40C66FF867C}">
                  <a14:compatExt spid="_x0000_s438376"/>
                </a:ext>
                <a:ext uri="{FF2B5EF4-FFF2-40B4-BE49-F238E27FC236}">
                  <a16:creationId xmlns:a16="http://schemas.microsoft.com/office/drawing/2014/main" id="{00000000-0008-0000-0600-000068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8377" name="Check Box 105" hidden="1">
              <a:extLst>
                <a:ext uri="{63B3BB69-23CF-44E3-9099-C40C66FF867C}">
                  <a14:compatExt spid="_x0000_s438377"/>
                </a:ext>
                <a:ext uri="{FF2B5EF4-FFF2-40B4-BE49-F238E27FC236}">
                  <a16:creationId xmlns:a16="http://schemas.microsoft.com/office/drawing/2014/main" id="{00000000-0008-0000-0600-000069B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38378" name="Check Box 106" descr="Staff Registration" hidden="1">
              <a:extLst>
                <a:ext uri="{63B3BB69-23CF-44E3-9099-C40C66FF867C}">
                  <a14:compatExt spid="_x0000_s438378"/>
                </a:ext>
                <a:ext uri="{FF2B5EF4-FFF2-40B4-BE49-F238E27FC236}">
                  <a16:creationId xmlns:a16="http://schemas.microsoft.com/office/drawing/2014/main" id="{00000000-0008-0000-0600-00006AB0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7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7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7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39297" name="Check Box 1" hidden="1">
              <a:extLst>
                <a:ext uri="{63B3BB69-23CF-44E3-9099-C40C66FF867C}">
                  <a14:compatExt spid="_x0000_s439297"/>
                </a:ext>
                <a:ext uri="{FF2B5EF4-FFF2-40B4-BE49-F238E27FC236}">
                  <a16:creationId xmlns:a16="http://schemas.microsoft.com/office/drawing/2014/main" id="{00000000-0008-0000-0700-000001B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9298" name="Check Box 2" hidden="1">
              <a:extLst>
                <a:ext uri="{63B3BB69-23CF-44E3-9099-C40C66FF867C}">
                  <a14:compatExt spid="_x0000_s439298"/>
                </a:ext>
                <a:ext uri="{FF2B5EF4-FFF2-40B4-BE49-F238E27FC236}">
                  <a16:creationId xmlns:a16="http://schemas.microsoft.com/office/drawing/2014/main" id="{00000000-0008-0000-0700-00000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9299" name="Check Box 3" hidden="1">
              <a:extLst>
                <a:ext uri="{63B3BB69-23CF-44E3-9099-C40C66FF867C}">
                  <a14:compatExt spid="_x0000_s439299"/>
                </a:ext>
                <a:ext uri="{FF2B5EF4-FFF2-40B4-BE49-F238E27FC236}">
                  <a16:creationId xmlns:a16="http://schemas.microsoft.com/office/drawing/2014/main" id="{00000000-0008-0000-0700-00000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9300" name="Check Box 4" hidden="1">
              <a:extLst>
                <a:ext uri="{63B3BB69-23CF-44E3-9099-C40C66FF867C}">
                  <a14:compatExt spid="_x0000_s439300"/>
                </a:ext>
                <a:ext uri="{FF2B5EF4-FFF2-40B4-BE49-F238E27FC236}">
                  <a16:creationId xmlns:a16="http://schemas.microsoft.com/office/drawing/2014/main" id="{00000000-0008-0000-0700-00000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9301" name="Check Box 5" hidden="1">
              <a:extLst>
                <a:ext uri="{63B3BB69-23CF-44E3-9099-C40C66FF867C}">
                  <a14:compatExt spid="_x0000_s439301"/>
                </a:ext>
                <a:ext uri="{FF2B5EF4-FFF2-40B4-BE49-F238E27FC236}">
                  <a16:creationId xmlns:a16="http://schemas.microsoft.com/office/drawing/2014/main" id="{00000000-0008-0000-0700-00000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9302" name="Check Box 6" hidden="1">
              <a:extLst>
                <a:ext uri="{63B3BB69-23CF-44E3-9099-C40C66FF867C}">
                  <a14:compatExt spid="_x0000_s439302"/>
                </a:ext>
                <a:ext uri="{FF2B5EF4-FFF2-40B4-BE49-F238E27FC236}">
                  <a16:creationId xmlns:a16="http://schemas.microsoft.com/office/drawing/2014/main" id="{00000000-0008-0000-0700-00000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9303" name="Check Box 7" hidden="1">
              <a:extLst>
                <a:ext uri="{63B3BB69-23CF-44E3-9099-C40C66FF867C}">
                  <a14:compatExt spid="_x0000_s439303"/>
                </a:ext>
                <a:ext uri="{FF2B5EF4-FFF2-40B4-BE49-F238E27FC236}">
                  <a16:creationId xmlns:a16="http://schemas.microsoft.com/office/drawing/2014/main" id="{00000000-0008-0000-0700-000007B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9304" name="Spinner 8" hidden="1">
              <a:extLst>
                <a:ext uri="{63B3BB69-23CF-44E3-9099-C40C66FF867C}">
                  <a14:compatExt spid="_x0000_s439304"/>
                </a:ext>
                <a:ext uri="{FF2B5EF4-FFF2-40B4-BE49-F238E27FC236}">
                  <a16:creationId xmlns:a16="http://schemas.microsoft.com/office/drawing/2014/main" id="{00000000-0008-0000-0700-000008B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9305" name="Check Box 9" hidden="1">
              <a:extLst>
                <a:ext uri="{63B3BB69-23CF-44E3-9099-C40C66FF867C}">
                  <a14:compatExt spid="_x0000_s439305"/>
                </a:ext>
                <a:ext uri="{FF2B5EF4-FFF2-40B4-BE49-F238E27FC236}">
                  <a16:creationId xmlns:a16="http://schemas.microsoft.com/office/drawing/2014/main" id="{00000000-0008-0000-0700-00000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9306" name="Check Box 10" hidden="1">
              <a:extLst>
                <a:ext uri="{63B3BB69-23CF-44E3-9099-C40C66FF867C}">
                  <a14:compatExt spid="_x0000_s439306"/>
                </a:ext>
                <a:ext uri="{FF2B5EF4-FFF2-40B4-BE49-F238E27FC236}">
                  <a16:creationId xmlns:a16="http://schemas.microsoft.com/office/drawing/2014/main" id="{00000000-0008-0000-0700-00000A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9307" name="Check Box 11" hidden="1">
              <a:extLst>
                <a:ext uri="{63B3BB69-23CF-44E3-9099-C40C66FF867C}">
                  <a14:compatExt spid="_x0000_s439307"/>
                </a:ext>
                <a:ext uri="{FF2B5EF4-FFF2-40B4-BE49-F238E27FC236}">
                  <a16:creationId xmlns:a16="http://schemas.microsoft.com/office/drawing/2014/main" id="{00000000-0008-0000-0700-00000B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9308" name="Check Box 12" hidden="1">
              <a:extLst>
                <a:ext uri="{63B3BB69-23CF-44E3-9099-C40C66FF867C}">
                  <a14:compatExt spid="_x0000_s439308"/>
                </a:ext>
                <a:ext uri="{FF2B5EF4-FFF2-40B4-BE49-F238E27FC236}">
                  <a16:creationId xmlns:a16="http://schemas.microsoft.com/office/drawing/2014/main" id="{00000000-0008-0000-0700-00000C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9309" name="Check Box 13" hidden="1">
              <a:extLst>
                <a:ext uri="{63B3BB69-23CF-44E3-9099-C40C66FF867C}">
                  <a14:compatExt spid="_x0000_s439309"/>
                </a:ext>
                <a:ext uri="{FF2B5EF4-FFF2-40B4-BE49-F238E27FC236}">
                  <a16:creationId xmlns:a16="http://schemas.microsoft.com/office/drawing/2014/main" id="{00000000-0008-0000-0700-00000D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9310" name="Check Box 14" hidden="1">
              <a:extLst>
                <a:ext uri="{63B3BB69-23CF-44E3-9099-C40C66FF867C}">
                  <a14:compatExt spid="_x0000_s439310"/>
                </a:ext>
                <a:ext uri="{FF2B5EF4-FFF2-40B4-BE49-F238E27FC236}">
                  <a16:creationId xmlns:a16="http://schemas.microsoft.com/office/drawing/2014/main" id="{00000000-0008-0000-0700-00000E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9311" name="Check Box 15" hidden="1">
              <a:extLst>
                <a:ext uri="{63B3BB69-23CF-44E3-9099-C40C66FF867C}">
                  <a14:compatExt spid="_x0000_s439311"/>
                </a:ext>
                <a:ext uri="{FF2B5EF4-FFF2-40B4-BE49-F238E27FC236}">
                  <a16:creationId xmlns:a16="http://schemas.microsoft.com/office/drawing/2014/main" id="{00000000-0008-0000-0700-00000F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9312" name="Check Box 16" hidden="1">
              <a:extLst>
                <a:ext uri="{63B3BB69-23CF-44E3-9099-C40C66FF867C}">
                  <a14:compatExt spid="_x0000_s439312"/>
                </a:ext>
                <a:ext uri="{FF2B5EF4-FFF2-40B4-BE49-F238E27FC236}">
                  <a16:creationId xmlns:a16="http://schemas.microsoft.com/office/drawing/2014/main" id="{00000000-0008-0000-0700-000010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9313" name="Check Box 17" hidden="1">
              <a:extLst>
                <a:ext uri="{63B3BB69-23CF-44E3-9099-C40C66FF867C}">
                  <a14:compatExt spid="_x0000_s439313"/>
                </a:ext>
                <a:ext uri="{FF2B5EF4-FFF2-40B4-BE49-F238E27FC236}">
                  <a16:creationId xmlns:a16="http://schemas.microsoft.com/office/drawing/2014/main" id="{00000000-0008-0000-0700-000011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9314" name="Check Box 18" hidden="1">
              <a:extLst>
                <a:ext uri="{63B3BB69-23CF-44E3-9099-C40C66FF867C}">
                  <a14:compatExt spid="_x0000_s439314"/>
                </a:ext>
                <a:ext uri="{FF2B5EF4-FFF2-40B4-BE49-F238E27FC236}">
                  <a16:creationId xmlns:a16="http://schemas.microsoft.com/office/drawing/2014/main" id="{00000000-0008-0000-0700-00001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9315" name="Check Box 19" hidden="1">
              <a:extLst>
                <a:ext uri="{63B3BB69-23CF-44E3-9099-C40C66FF867C}">
                  <a14:compatExt spid="_x0000_s439315"/>
                </a:ext>
                <a:ext uri="{FF2B5EF4-FFF2-40B4-BE49-F238E27FC236}">
                  <a16:creationId xmlns:a16="http://schemas.microsoft.com/office/drawing/2014/main" id="{00000000-0008-0000-0700-00001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9316" name="Check Box 20" hidden="1">
              <a:extLst>
                <a:ext uri="{63B3BB69-23CF-44E3-9099-C40C66FF867C}">
                  <a14:compatExt spid="_x0000_s439316"/>
                </a:ext>
                <a:ext uri="{FF2B5EF4-FFF2-40B4-BE49-F238E27FC236}">
                  <a16:creationId xmlns:a16="http://schemas.microsoft.com/office/drawing/2014/main" id="{00000000-0008-0000-0700-00001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9317" name="Check Box 21" hidden="1">
              <a:extLst>
                <a:ext uri="{63B3BB69-23CF-44E3-9099-C40C66FF867C}">
                  <a14:compatExt spid="_x0000_s439317"/>
                </a:ext>
                <a:ext uri="{FF2B5EF4-FFF2-40B4-BE49-F238E27FC236}">
                  <a16:creationId xmlns:a16="http://schemas.microsoft.com/office/drawing/2014/main" id="{00000000-0008-0000-0700-00001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9318" name="Check Box 22" hidden="1">
              <a:extLst>
                <a:ext uri="{63B3BB69-23CF-44E3-9099-C40C66FF867C}">
                  <a14:compatExt spid="_x0000_s439318"/>
                </a:ext>
                <a:ext uri="{FF2B5EF4-FFF2-40B4-BE49-F238E27FC236}">
                  <a16:creationId xmlns:a16="http://schemas.microsoft.com/office/drawing/2014/main" id="{00000000-0008-0000-0700-00001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9319" name="Check Box 23" hidden="1">
              <a:extLst>
                <a:ext uri="{63B3BB69-23CF-44E3-9099-C40C66FF867C}">
                  <a14:compatExt spid="_x0000_s439319"/>
                </a:ext>
                <a:ext uri="{FF2B5EF4-FFF2-40B4-BE49-F238E27FC236}">
                  <a16:creationId xmlns:a16="http://schemas.microsoft.com/office/drawing/2014/main" id="{00000000-0008-0000-0700-000017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9320" name="Check Box 24" hidden="1">
              <a:extLst>
                <a:ext uri="{63B3BB69-23CF-44E3-9099-C40C66FF867C}">
                  <a14:compatExt spid="_x0000_s439320"/>
                </a:ext>
                <a:ext uri="{FF2B5EF4-FFF2-40B4-BE49-F238E27FC236}">
                  <a16:creationId xmlns:a16="http://schemas.microsoft.com/office/drawing/2014/main" id="{00000000-0008-0000-0700-000018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9321" name="Check Box 25" hidden="1">
              <a:extLst>
                <a:ext uri="{63B3BB69-23CF-44E3-9099-C40C66FF867C}">
                  <a14:compatExt spid="_x0000_s439321"/>
                </a:ext>
                <a:ext uri="{FF2B5EF4-FFF2-40B4-BE49-F238E27FC236}">
                  <a16:creationId xmlns:a16="http://schemas.microsoft.com/office/drawing/2014/main" id="{00000000-0008-0000-0700-00001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9322" name="Check Box 26" hidden="1">
              <a:extLst>
                <a:ext uri="{63B3BB69-23CF-44E3-9099-C40C66FF867C}">
                  <a14:compatExt spid="_x0000_s439322"/>
                </a:ext>
                <a:ext uri="{FF2B5EF4-FFF2-40B4-BE49-F238E27FC236}">
                  <a16:creationId xmlns:a16="http://schemas.microsoft.com/office/drawing/2014/main" id="{00000000-0008-0000-0700-00001A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9323" name="Check Box 27" hidden="1">
              <a:extLst>
                <a:ext uri="{63B3BB69-23CF-44E3-9099-C40C66FF867C}">
                  <a14:compatExt spid="_x0000_s439323"/>
                </a:ext>
                <a:ext uri="{FF2B5EF4-FFF2-40B4-BE49-F238E27FC236}">
                  <a16:creationId xmlns:a16="http://schemas.microsoft.com/office/drawing/2014/main" id="{00000000-0008-0000-0700-00001B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9324" name="Check Box 28" hidden="1">
              <a:extLst>
                <a:ext uri="{63B3BB69-23CF-44E3-9099-C40C66FF867C}">
                  <a14:compatExt spid="_x0000_s439324"/>
                </a:ext>
                <a:ext uri="{FF2B5EF4-FFF2-40B4-BE49-F238E27FC236}">
                  <a16:creationId xmlns:a16="http://schemas.microsoft.com/office/drawing/2014/main" id="{00000000-0008-0000-0700-00001C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9325" name="Check Box 29" hidden="1">
              <a:extLst>
                <a:ext uri="{63B3BB69-23CF-44E3-9099-C40C66FF867C}">
                  <a14:compatExt spid="_x0000_s439325"/>
                </a:ext>
                <a:ext uri="{FF2B5EF4-FFF2-40B4-BE49-F238E27FC236}">
                  <a16:creationId xmlns:a16="http://schemas.microsoft.com/office/drawing/2014/main" id="{00000000-0008-0000-0700-00001D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9326" name="Check Box 30" hidden="1">
              <a:extLst>
                <a:ext uri="{63B3BB69-23CF-44E3-9099-C40C66FF867C}">
                  <a14:compatExt spid="_x0000_s439326"/>
                </a:ext>
                <a:ext uri="{FF2B5EF4-FFF2-40B4-BE49-F238E27FC236}">
                  <a16:creationId xmlns:a16="http://schemas.microsoft.com/office/drawing/2014/main" id="{00000000-0008-0000-0700-00001E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9327" name="Check Box 31" hidden="1">
              <a:extLst>
                <a:ext uri="{63B3BB69-23CF-44E3-9099-C40C66FF867C}">
                  <a14:compatExt spid="_x0000_s439327"/>
                </a:ext>
                <a:ext uri="{FF2B5EF4-FFF2-40B4-BE49-F238E27FC236}">
                  <a16:creationId xmlns:a16="http://schemas.microsoft.com/office/drawing/2014/main" id="{00000000-0008-0000-0700-00001F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9328" name="Check Box 32" hidden="1">
              <a:extLst>
                <a:ext uri="{63B3BB69-23CF-44E3-9099-C40C66FF867C}">
                  <a14:compatExt spid="_x0000_s439328"/>
                </a:ext>
                <a:ext uri="{FF2B5EF4-FFF2-40B4-BE49-F238E27FC236}">
                  <a16:creationId xmlns:a16="http://schemas.microsoft.com/office/drawing/2014/main" id="{00000000-0008-0000-0700-000020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9329" name="Check Box 33" hidden="1">
              <a:extLst>
                <a:ext uri="{63B3BB69-23CF-44E3-9099-C40C66FF867C}">
                  <a14:compatExt spid="_x0000_s439329"/>
                </a:ext>
                <a:ext uri="{FF2B5EF4-FFF2-40B4-BE49-F238E27FC236}">
                  <a16:creationId xmlns:a16="http://schemas.microsoft.com/office/drawing/2014/main" id="{00000000-0008-0000-0700-000021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9330" name="Check Box 34" hidden="1">
              <a:extLst>
                <a:ext uri="{63B3BB69-23CF-44E3-9099-C40C66FF867C}">
                  <a14:compatExt spid="_x0000_s439330"/>
                </a:ext>
                <a:ext uri="{FF2B5EF4-FFF2-40B4-BE49-F238E27FC236}">
                  <a16:creationId xmlns:a16="http://schemas.microsoft.com/office/drawing/2014/main" id="{00000000-0008-0000-0700-00002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9331" name="Check Box 35" hidden="1">
              <a:extLst>
                <a:ext uri="{63B3BB69-23CF-44E3-9099-C40C66FF867C}">
                  <a14:compatExt spid="_x0000_s439331"/>
                </a:ext>
                <a:ext uri="{FF2B5EF4-FFF2-40B4-BE49-F238E27FC236}">
                  <a16:creationId xmlns:a16="http://schemas.microsoft.com/office/drawing/2014/main" id="{00000000-0008-0000-0700-00002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9332" name="Check Box 36" hidden="1">
              <a:extLst>
                <a:ext uri="{63B3BB69-23CF-44E3-9099-C40C66FF867C}">
                  <a14:compatExt spid="_x0000_s439332"/>
                </a:ext>
                <a:ext uri="{FF2B5EF4-FFF2-40B4-BE49-F238E27FC236}">
                  <a16:creationId xmlns:a16="http://schemas.microsoft.com/office/drawing/2014/main" id="{00000000-0008-0000-0700-00002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9333" name="Check Box 37" hidden="1">
              <a:extLst>
                <a:ext uri="{63B3BB69-23CF-44E3-9099-C40C66FF867C}">
                  <a14:compatExt spid="_x0000_s439333"/>
                </a:ext>
                <a:ext uri="{FF2B5EF4-FFF2-40B4-BE49-F238E27FC236}">
                  <a16:creationId xmlns:a16="http://schemas.microsoft.com/office/drawing/2014/main" id="{00000000-0008-0000-0700-00002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9334" name="Check Box 38" hidden="1">
              <a:extLst>
                <a:ext uri="{63B3BB69-23CF-44E3-9099-C40C66FF867C}">
                  <a14:compatExt spid="_x0000_s439334"/>
                </a:ext>
                <a:ext uri="{FF2B5EF4-FFF2-40B4-BE49-F238E27FC236}">
                  <a16:creationId xmlns:a16="http://schemas.microsoft.com/office/drawing/2014/main" id="{00000000-0008-0000-0700-00002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9335" name="Check Box 39" hidden="1">
              <a:extLst>
                <a:ext uri="{63B3BB69-23CF-44E3-9099-C40C66FF867C}">
                  <a14:compatExt spid="_x0000_s439335"/>
                </a:ext>
                <a:ext uri="{FF2B5EF4-FFF2-40B4-BE49-F238E27FC236}">
                  <a16:creationId xmlns:a16="http://schemas.microsoft.com/office/drawing/2014/main" id="{00000000-0008-0000-0700-000027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9336" name="Check Box 40" hidden="1">
              <a:extLst>
                <a:ext uri="{63B3BB69-23CF-44E3-9099-C40C66FF867C}">
                  <a14:compatExt spid="_x0000_s439336"/>
                </a:ext>
                <a:ext uri="{FF2B5EF4-FFF2-40B4-BE49-F238E27FC236}">
                  <a16:creationId xmlns:a16="http://schemas.microsoft.com/office/drawing/2014/main" id="{00000000-0008-0000-0700-000028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9337" name="Check Box 41" hidden="1">
              <a:extLst>
                <a:ext uri="{63B3BB69-23CF-44E3-9099-C40C66FF867C}">
                  <a14:compatExt spid="_x0000_s439337"/>
                </a:ext>
                <a:ext uri="{FF2B5EF4-FFF2-40B4-BE49-F238E27FC236}">
                  <a16:creationId xmlns:a16="http://schemas.microsoft.com/office/drawing/2014/main" id="{00000000-0008-0000-0700-00002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9338" name="Check Box 42" hidden="1">
              <a:extLst>
                <a:ext uri="{63B3BB69-23CF-44E3-9099-C40C66FF867C}">
                  <a14:compatExt spid="_x0000_s439338"/>
                </a:ext>
                <a:ext uri="{FF2B5EF4-FFF2-40B4-BE49-F238E27FC236}">
                  <a16:creationId xmlns:a16="http://schemas.microsoft.com/office/drawing/2014/main" id="{00000000-0008-0000-0700-00002A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9339" name="Check Box 43" hidden="1">
              <a:extLst>
                <a:ext uri="{63B3BB69-23CF-44E3-9099-C40C66FF867C}">
                  <a14:compatExt spid="_x0000_s439339"/>
                </a:ext>
                <a:ext uri="{FF2B5EF4-FFF2-40B4-BE49-F238E27FC236}">
                  <a16:creationId xmlns:a16="http://schemas.microsoft.com/office/drawing/2014/main" id="{00000000-0008-0000-0700-00002B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9340" name="Check Box 44" hidden="1">
              <a:extLst>
                <a:ext uri="{63B3BB69-23CF-44E3-9099-C40C66FF867C}">
                  <a14:compatExt spid="_x0000_s439340"/>
                </a:ext>
                <a:ext uri="{FF2B5EF4-FFF2-40B4-BE49-F238E27FC236}">
                  <a16:creationId xmlns:a16="http://schemas.microsoft.com/office/drawing/2014/main" id="{00000000-0008-0000-0700-00002C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9341" name="Check Box 45" hidden="1">
              <a:extLst>
                <a:ext uri="{63B3BB69-23CF-44E3-9099-C40C66FF867C}">
                  <a14:compatExt spid="_x0000_s439341"/>
                </a:ext>
                <a:ext uri="{FF2B5EF4-FFF2-40B4-BE49-F238E27FC236}">
                  <a16:creationId xmlns:a16="http://schemas.microsoft.com/office/drawing/2014/main" id="{00000000-0008-0000-0700-00002D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9342" name="Check Box 46" hidden="1">
              <a:extLst>
                <a:ext uri="{63B3BB69-23CF-44E3-9099-C40C66FF867C}">
                  <a14:compatExt spid="_x0000_s439342"/>
                </a:ext>
                <a:ext uri="{FF2B5EF4-FFF2-40B4-BE49-F238E27FC236}">
                  <a16:creationId xmlns:a16="http://schemas.microsoft.com/office/drawing/2014/main" id="{00000000-0008-0000-0700-00002E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9343" name="Check Box 47" hidden="1">
              <a:extLst>
                <a:ext uri="{63B3BB69-23CF-44E3-9099-C40C66FF867C}">
                  <a14:compatExt spid="_x0000_s439343"/>
                </a:ext>
                <a:ext uri="{FF2B5EF4-FFF2-40B4-BE49-F238E27FC236}">
                  <a16:creationId xmlns:a16="http://schemas.microsoft.com/office/drawing/2014/main" id="{00000000-0008-0000-0700-00002F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9344" name="Check Box 48" hidden="1">
              <a:extLst>
                <a:ext uri="{63B3BB69-23CF-44E3-9099-C40C66FF867C}">
                  <a14:compatExt spid="_x0000_s439344"/>
                </a:ext>
                <a:ext uri="{FF2B5EF4-FFF2-40B4-BE49-F238E27FC236}">
                  <a16:creationId xmlns:a16="http://schemas.microsoft.com/office/drawing/2014/main" id="{00000000-0008-0000-0700-000030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9345" name="Check Box 49" hidden="1">
              <a:extLst>
                <a:ext uri="{63B3BB69-23CF-44E3-9099-C40C66FF867C}">
                  <a14:compatExt spid="_x0000_s439345"/>
                </a:ext>
                <a:ext uri="{FF2B5EF4-FFF2-40B4-BE49-F238E27FC236}">
                  <a16:creationId xmlns:a16="http://schemas.microsoft.com/office/drawing/2014/main" id="{00000000-0008-0000-0700-000031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9346" name="Check Box 50" hidden="1">
              <a:extLst>
                <a:ext uri="{63B3BB69-23CF-44E3-9099-C40C66FF867C}">
                  <a14:compatExt spid="_x0000_s439346"/>
                </a:ext>
                <a:ext uri="{FF2B5EF4-FFF2-40B4-BE49-F238E27FC236}">
                  <a16:creationId xmlns:a16="http://schemas.microsoft.com/office/drawing/2014/main" id="{00000000-0008-0000-0700-00003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9347" name="Check Box 51" hidden="1">
              <a:extLst>
                <a:ext uri="{63B3BB69-23CF-44E3-9099-C40C66FF867C}">
                  <a14:compatExt spid="_x0000_s439347"/>
                </a:ext>
                <a:ext uri="{FF2B5EF4-FFF2-40B4-BE49-F238E27FC236}">
                  <a16:creationId xmlns:a16="http://schemas.microsoft.com/office/drawing/2014/main" id="{00000000-0008-0000-0700-00003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9348" name="Check Box 52" hidden="1">
              <a:extLst>
                <a:ext uri="{63B3BB69-23CF-44E3-9099-C40C66FF867C}">
                  <a14:compatExt spid="_x0000_s439348"/>
                </a:ext>
                <a:ext uri="{FF2B5EF4-FFF2-40B4-BE49-F238E27FC236}">
                  <a16:creationId xmlns:a16="http://schemas.microsoft.com/office/drawing/2014/main" id="{00000000-0008-0000-0700-00003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9349" name="Check Box 53" hidden="1">
              <a:extLst>
                <a:ext uri="{63B3BB69-23CF-44E3-9099-C40C66FF867C}">
                  <a14:compatExt spid="_x0000_s439349"/>
                </a:ext>
                <a:ext uri="{FF2B5EF4-FFF2-40B4-BE49-F238E27FC236}">
                  <a16:creationId xmlns:a16="http://schemas.microsoft.com/office/drawing/2014/main" id="{00000000-0008-0000-0700-00003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39350" name="Check Box 54" hidden="1">
              <a:extLst>
                <a:ext uri="{63B3BB69-23CF-44E3-9099-C40C66FF867C}">
                  <a14:compatExt spid="_x0000_s439350"/>
                </a:ext>
                <a:ext uri="{FF2B5EF4-FFF2-40B4-BE49-F238E27FC236}">
                  <a16:creationId xmlns:a16="http://schemas.microsoft.com/office/drawing/2014/main" id="{00000000-0008-0000-0700-00003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39351" name="Check Box 55" hidden="1">
              <a:extLst>
                <a:ext uri="{63B3BB69-23CF-44E3-9099-C40C66FF867C}">
                  <a14:compatExt spid="_x0000_s439351"/>
                </a:ext>
                <a:ext uri="{FF2B5EF4-FFF2-40B4-BE49-F238E27FC236}">
                  <a16:creationId xmlns:a16="http://schemas.microsoft.com/office/drawing/2014/main" id="{00000000-0008-0000-0700-000037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39352" name="Check Box 56" hidden="1">
              <a:extLst>
                <a:ext uri="{63B3BB69-23CF-44E3-9099-C40C66FF867C}">
                  <a14:compatExt spid="_x0000_s439352"/>
                </a:ext>
                <a:ext uri="{FF2B5EF4-FFF2-40B4-BE49-F238E27FC236}">
                  <a16:creationId xmlns:a16="http://schemas.microsoft.com/office/drawing/2014/main" id="{00000000-0008-0000-0700-000038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39353" name="Check Box 57" hidden="1">
              <a:extLst>
                <a:ext uri="{63B3BB69-23CF-44E3-9099-C40C66FF867C}">
                  <a14:compatExt spid="_x0000_s439353"/>
                </a:ext>
                <a:ext uri="{FF2B5EF4-FFF2-40B4-BE49-F238E27FC236}">
                  <a16:creationId xmlns:a16="http://schemas.microsoft.com/office/drawing/2014/main" id="{00000000-0008-0000-0700-00003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39354" name="Check Box 58" hidden="1">
              <a:extLst>
                <a:ext uri="{63B3BB69-23CF-44E3-9099-C40C66FF867C}">
                  <a14:compatExt spid="_x0000_s439354"/>
                </a:ext>
                <a:ext uri="{FF2B5EF4-FFF2-40B4-BE49-F238E27FC236}">
                  <a16:creationId xmlns:a16="http://schemas.microsoft.com/office/drawing/2014/main" id="{00000000-0008-0000-0700-00003A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39355" name="Check Box 59" hidden="1">
              <a:extLst>
                <a:ext uri="{63B3BB69-23CF-44E3-9099-C40C66FF867C}">
                  <a14:compatExt spid="_x0000_s439355"/>
                </a:ext>
                <a:ext uri="{FF2B5EF4-FFF2-40B4-BE49-F238E27FC236}">
                  <a16:creationId xmlns:a16="http://schemas.microsoft.com/office/drawing/2014/main" id="{00000000-0008-0000-0700-00003BB4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39356" name="Spinner 60" hidden="1">
              <a:extLst>
                <a:ext uri="{63B3BB69-23CF-44E3-9099-C40C66FF867C}">
                  <a14:compatExt spid="_x0000_s439356"/>
                </a:ext>
                <a:ext uri="{FF2B5EF4-FFF2-40B4-BE49-F238E27FC236}">
                  <a16:creationId xmlns:a16="http://schemas.microsoft.com/office/drawing/2014/main" id="{00000000-0008-0000-0700-00003CB4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39357" name="Check Box 61" hidden="1">
              <a:extLst>
                <a:ext uri="{63B3BB69-23CF-44E3-9099-C40C66FF867C}">
                  <a14:compatExt spid="_x0000_s439357"/>
                </a:ext>
                <a:ext uri="{FF2B5EF4-FFF2-40B4-BE49-F238E27FC236}">
                  <a16:creationId xmlns:a16="http://schemas.microsoft.com/office/drawing/2014/main" id="{00000000-0008-0000-0700-00003D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39358" name="Check Box 62" hidden="1">
              <a:extLst>
                <a:ext uri="{63B3BB69-23CF-44E3-9099-C40C66FF867C}">
                  <a14:compatExt spid="_x0000_s439358"/>
                </a:ext>
                <a:ext uri="{FF2B5EF4-FFF2-40B4-BE49-F238E27FC236}">
                  <a16:creationId xmlns:a16="http://schemas.microsoft.com/office/drawing/2014/main" id="{00000000-0008-0000-0700-00003E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39359" name="Check Box 63" hidden="1">
              <a:extLst>
                <a:ext uri="{63B3BB69-23CF-44E3-9099-C40C66FF867C}">
                  <a14:compatExt spid="_x0000_s439359"/>
                </a:ext>
                <a:ext uri="{FF2B5EF4-FFF2-40B4-BE49-F238E27FC236}">
                  <a16:creationId xmlns:a16="http://schemas.microsoft.com/office/drawing/2014/main" id="{00000000-0008-0000-0700-00003F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39360" name="Check Box 64" hidden="1">
              <a:extLst>
                <a:ext uri="{63B3BB69-23CF-44E3-9099-C40C66FF867C}">
                  <a14:compatExt spid="_x0000_s439360"/>
                </a:ext>
                <a:ext uri="{FF2B5EF4-FFF2-40B4-BE49-F238E27FC236}">
                  <a16:creationId xmlns:a16="http://schemas.microsoft.com/office/drawing/2014/main" id="{00000000-0008-0000-0700-000040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39361" name="Check Box 65" hidden="1">
              <a:extLst>
                <a:ext uri="{63B3BB69-23CF-44E3-9099-C40C66FF867C}">
                  <a14:compatExt spid="_x0000_s439361"/>
                </a:ext>
                <a:ext uri="{FF2B5EF4-FFF2-40B4-BE49-F238E27FC236}">
                  <a16:creationId xmlns:a16="http://schemas.microsoft.com/office/drawing/2014/main" id="{00000000-0008-0000-0700-000041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39362" name="Check Box 66" hidden="1">
              <a:extLst>
                <a:ext uri="{63B3BB69-23CF-44E3-9099-C40C66FF867C}">
                  <a14:compatExt spid="_x0000_s439362"/>
                </a:ext>
                <a:ext uri="{FF2B5EF4-FFF2-40B4-BE49-F238E27FC236}">
                  <a16:creationId xmlns:a16="http://schemas.microsoft.com/office/drawing/2014/main" id="{00000000-0008-0000-0700-00004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39363" name="Check Box 67" hidden="1">
              <a:extLst>
                <a:ext uri="{63B3BB69-23CF-44E3-9099-C40C66FF867C}">
                  <a14:compatExt spid="_x0000_s439363"/>
                </a:ext>
                <a:ext uri="{FF2B5EF4-FFF2-40B4-BE49-F238E27FC236}">
                  <a16:creationId xmlns:a16="http://schemas.microsoft.com/office/drawing/2014/main" id="{00000000-0008-0000-0700-00004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39364" name="Check Box 68" hidden="1">
              <a:extLst>
                <a:ext uri="{63B3BB69-23CF-44E3-9099-C40C66FF867C}">
                  <a14:compatExt spid="_x0000_s439364"/>
                </a:ext>
                <a:ext uri="{FF2B5EF4-FFF2-40B4-BE49-F238E27FC236}">
                  <a16:creationId xmlns:a16="http://schemas.microsoft.com/office/drawing/2014/main" id="{00000000-0008-0000-0700-00004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39365" name="Check Box 69" hidden="1">
              <a:extLst>
                <a:ext uri="{63B3BB69-23CF-44E3-9099-C40C66FF867C}">
                  <a14:compatExt spid="_x0000_s439365"/>
                </a:ext>
                <a:ext uri="{FF2B5EF4-FFF2-40B4-BE49-F238E27FC236}">
                  <a16:creationId xmlns:a16="http://schemas.microsoft.com/office/drawing/2014/main" id="{00000000-0008-0000-0700-00004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39366" name="Check Box 70" hidden="1">
              <a:extLst>
                <a:ext uri="{63B3BB69-23CF-44E3-9099-C40C66FF867C}">
                  <a14:compatExt spid="_x0000_s439366"/>
                </a:ext>
                <a:ext uri="{FF2B5EF4-FFF2-40B4-BE49-F238E27FC236}">
                  <a16:creationId xmlns:a16="http://schemas.microsoft.com/office/drawing/2014/main" id="{00000000-0008-0000-0700-00004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39367" name="Check Box 71" hidden="1">
              <a:extLst>
                <a:ext uri="{63B3BB69-23CF-44E3-9099-C40C66FF867C}">
                  <a14:compatExt spid="_x0000_s439367"/>
                </a:ext>
                <a:ext uri="{FF2B5EF4-FFF2-40B4-BE49-F238E27FC236}">
                  <a16:creationId xmlns:a16="http://schemas.microsoft.com/office/drawing/2014/main" id="{00000000-0008-0000-0700-000047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39368" name="Check Box 72" hidden="1">
              <a:extLst>
                <a:ext uri="{63B3BB69-23CF-44E3-9099-C40C66FF867C}">
                  <a14:compatExt spid="_x0000_s439368"/>
                </a:ext>
                <a:ext uri="{FF2B5EF4-FFF2-40B4-BE49-F238E27FC236}">
                  <a16:creationId xmlns:a16="http://schemas.microsoft.com/office/drawing/2014/main" id="{00000000-0008-0000-0700-000048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39369" name="Check Box 73" hidden="1">
              <a:extLst>
                <a:ext uri="{63B3BB69-23CF-44E3-9099-C40C66FF867C}">
                  <a14:compatExt spid="_x0000_s439369"/>
                </a:ext>
                <a:ext uri="{FF2B5EF4-FFF2-40B4-BE49-F238E27FC236}">
                  <a16:creationId xmlns:a16="http://schemas.microsoft.com/office/drawing/2014/main" id="{00000000-0008-0000-0700-00004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39370" name="Check Box 74" hidden="1">
              <a:extLst>
                <a:ext uri="{63B3BB69-23CF-44E3-9099-C40C66FF867C}">
                  <a14:compatExt spid="_x0000_s439370"/>
                </a:ext>
                <a:ext uri="{FF2B5EF4-FFF2-40B4-BE49-F238E27FC236}">
                  <a16:creationId xmlns:a16="http://schemas.microsoft.com/office/drawing/2014/main" id="{00000000-0008-0000-0700-00004A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39371" name="Check Box 75" hidden="1">
              <a:extLst>
                <a:ext uri="{63B3BB69-23CF-44E3-9099-C40C66FF867C}">
                  <a14:compatExt spid="_x0000_s439371"/>
                </a:ext>
                <a:ext uri="{FF2B5EF4-FFF2-40B4-BE49-F238E27FC236}">
                  <a16:creationId xmlns:a16="http://schemas.microsoft.com/office/drawing/2014/main" id="{00000000-0008-0000-0700-00004B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39372" name="Check Box 76" hidden="1">
              <a:extLst>
                <a:ext uri="{63B3BB69-23CF-44E3-9099-C40C66FF867C}">
                  <a14:compatExt spid="_x0000_s439372"/>
                </a:ext>
                <a:ext uri="{FF2B5EF4-FFF2-40B4-BE49-F238E27FC236}">
                  <a16:creationId xmlns:a16="http://schemas.microsoft.com/office/drawing/2014/main" id="{00000000-0008-0000-0700-00004C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39373" name="Check Box 77" hidden="1">
              <a:extLst>
                <a:ext uri="{63B3BB69-23CF-44E3-9099-C40C66FF867C}">
                  <a14:compatExt spid="_x0000_s439373"/>
                </a:ext>
                <a:ext uri="{FF2B5EF4-FFF2-40B4-BE49-F238E27FC236}">
                  <a16:creationId xmlns:a16="http://schemas.microsoft.com/office/drawing/2014/main" id="{00000000-0008-0000-0700-00004D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39374" name="Check Box 78" hidden="1">
              <a:extLst>
                <a:ext uri="{63B3BB69-23CF-44E3-9099-C40C66FF867C}">
                  <a14:compatExt spid="_x0000_s439374"/>
                </a:ext>
                <a:ext uri="{FF2B5EF4-FFF2-40B4-BE49-F238E27FC236}">
                  <a16:creationId xmlns:a16="http://schemas.microsoft.com/office/drawing/2014/main" id="{00000000-0008-0000-0700-00004E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39375" name="Check Box 79" hidden="1">
              <a:extLst>
                <a:ext uri="{63B3BB69-23CF-44E3-9099-C40C66FF867C}">
                  <a14:compatExt spid="_x0000_s439375"/>
                </a:ext>
                <a:ext uri="{FF2B5EF4-FFF2-40B4-BE49-F238E27FC236}">
                  <a16:creationId xmlns:a16="http://schemas.microsoft.com/office/drawing/2014/main" id="{00000000-0008-0000-0700-00004F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39376" name="Check Box 80" hidden="1">
              <a:extLst>
                <a:ext uri="{63B3BB69-23CF-44E3-9099-C40C66FF867C}">
                  <a14:compatExt spid="_x0000_s439376"/>
                </a:ext>
                <a:ext uri="{FF2B5EF4-FFF2-40B4-BE49-F238E27FC236}">
                  <a16:creationId xmlns:a16="http://schemas.microsoft.com/office/drawing/2014/main" id="{00000000-0008-0000-0700-000050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39377" name="Check Box 81" hidden="1">
              <a:extLst>
                <a:ext uri="{63B3BB69-23CF-44E3-9099-C40C66FF867C}">
                  <a14:compatExt spid="_x0000_s439377"/>
                </a:ext>
                <a:ext uri="{FF2B5EF4-FFF2-40B4-BE49-F238E27FC236}">
                  <a16:creationId xmlns:a16="http://schemas.microsoft.com/office/drawing/2014/main" id="{00000000-0008-0000-0700-000051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39378" name="Check Box 82" hidden="1">
              <a:extLst>
                <a:ext uri="{63B3BB69-23CF-44E3-9099-C40C66FF867C}">
                  <a14:compatExt spid="_x0000_s439378"/>
                </a:ext>
                <a:ext uri="{FF2B5EF4-FFF2-40B4-BE49-F238E27FC236}">
                  <a16:creationId xmlns:a16="http://schemas.microsoft.com/office/drawing/2014/main" id="{00000000-0008-0000-0700-00005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39379" name="Check Box 83" hidden="1">
              <a:extLst>
                <a:ext uri="{63B3BB69-23CF-44E3-9099-C40C66FF867C}">
                  <a14:compatExt spid="_x0000_s439379"/>
                </a:ext>
                <a:ext uri="{FF2B5EF4-FFF2-40B4-BE49-F238E27FC236}">
                  <a16:creationId xmlns:a16="http://schemas.microsoft.com/office/drawing/2014/main" id="{00000000-0008-0000-0700-00005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39380" name="Check Box 84" hidden="1">
              <a:extLst>
                <a:ext uri="{63B3BB69-23CF-44E3-9099-C40C66FF867C}">
                  <a14:compatExt spid="_x0000_s439380"/>
                </a:ext>
                <a:ext uri="{FF2B5EF4-FFF2-40B4-BE49-F238E27FC236}">
                  <a16:creationId xmlns:a16="http://schemas.microsoft.com/office/drawing/2014/main" id="{00000000-0008-0000-0700-00005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39381" name="Check Box 85" hidden="1">
              <a:extLst>
                <a:ext uri="{63B3BB69-23CF-44E3-9099-C40C66FF867C}">
                  <a14:compatExt spid="_x0000_s439381"/>
                </a:ext>
                <a:ext uri="{FF2B5EF4-FFF2-40B4-BE49-F238E27FC236}">
                  <a16:creationId xmlns:a16="http://schemas.microsoft.com/office/drawing/2014/main" id="{00000000-0008-0000-0700-00005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39382" name="Check Box 86" hidden="1">
              <a:extLst>
                <a:ext uri="{63B3BB69-23CF-44E3-9099-C40C66FF867C}">
                  <a14:compatExt spid="_x0000_s439382"/>
                </a:ext>
                <a:ext uri="{FF2B5EF4-FFF2-40B4-BE49-F238E27FC236}">
                  <a16:creationId xmlns:a16="http://schemas.microsoft.com/office/drawing/2014/main" id="{00000000-0008-0000-0700-00005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39383" name="Check Box 87" hidden="1">
              <a:extLst>
                <a:ext uri="{63B3BB69-23CF-44E3-9099-C40C66FF867C}">
                  <a14:compatExt spid="_x0000_s439383"/>
                </a:ext>
                <a:ext uri="{FF2B5EF4-FFF2-40B4-BE49-F238E27FC236}">
                  <a16:creationId xmlns:a16="http://schemas.microsoft.com/office/drawing/2014/main" id="{00000000-0008-0000-0700-000057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39384" name="Check Box 88" hidden="1">
              <a:extLst>
                <a:ext uri="{63B3BB69-23CF-44E3-9099-C40C66FF867C}">
                  <a14:compatExt spid="_x0000_s439384"/>
                </a:ext>
                <a:ext uri="{FF2B5EF4-FFF2-40B4-BE49-F238E27FC236}">
                  <a16:creationId xmlns:a16="http://schemas.microsoft.com/office/drawing/2014/main" id="{00000000-0008-0000-0700-000058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39385" name="Check Box 89" hidden="1">
              <a:extLst>
                <a:ext uri="{63B3BB69-23CF-44E3-9099-C40C66FF867C}">
                  <a14:compatExt spid="_x0000_s439385"/>
                </a:ext>
                <a:ext uri="{FF2B5EF4-FFF2-40B4-BE49-F238E27FC236}">
                  <a16:creationId xmlns:a16="http://schemas.microsoft.com/office/drawing/2014/main" id="{00000000-0008-0000-0700-00005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39386" name="Check Box 90" hidden="1">
              <a:extLst>
                <a:ext uri="{63B3BB69-23CF-44E3-9099-C40C66FF867C}">
                  <a14:compatExt spid="_x0000_s439386"/>
                </a:ext>
                <a:ext uri="{FF2B5EF4-FFF2-40B4-BE49-F238E27FC236}">
                  <a16:creationId xmlns:a16="http://schemas.microsoft.com/office/drawing/2014/main" id="{00000000-0008-0000-0700-00005A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39387" name="Check Box 91" hidden="1">
              <a:extLst>
                <a:ext uri="{63B3BB69-23CF-44E3-9099-C40C66FF867C}">
                  <a14:compatExt spid="_x0000_s439387"/>
                </a:ext>
                <a:ext uri="{FF2B5EF4-FFF2-40B4-BE49-F238E27FC236}">
                  <a16:creationId xmlns:a16="http://schemas.microsoft.com/office/drawing/2014/main" id="{00000000-0008-0000-0700-00005B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39388" name="Check Box 92" hidden="1">
              <a:extLst>
                <a:ext uri="{63B3BB69-23CF-44E3-9099-C40C66FF867C}">
                  <a14:compatExt spid="_x0000_s439388"/>
                </a:ext>
                <a:ext uri="{FF2B5EF4-FFF2-40B4-BE49-F238E27FC236}">
                  <a16:creationId xmlns:a16="http://schemas.microsoft.com/office/drawing/2014/main" id="{00000000-0008-0000-0700-00005C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39389" name="Check Box 93" hidden="1">
              <a:extLst>
                <a:ext uri="{63B3BB69-23CF-44E3-9099-C40C66FF867C}">
                  <a14:compatExt spid="_x0000_s439389"/>
                </a:ext>
                <a:ext uri="{FF2B5EF4-FFF2-40B4-BE49-F238E27FC236}">
                  <a16:creationId xmlns:a16="http://schemas.microsoft.com/office/drawing/2014/main" id="{00000000-0008-0000-0700-00005D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39390" name="Check Box 94" hidden="1">
              <a:extLst>
                <a:ext uri="{63B3BB69-23CF-44E3-9099-C40C66FF867C}">
                  <a14:compatExt spid="_x0000_s439390"/>
                </a:ext>
                <a:ext uri="{FF2B5EF4-FFF2-40B4-BE49-F238E27FC236}">
                  <a16:creationId xmlns:a16="http://schemas.microsoft.com/office/drawing/2014/main" id="{00000000-0008-0000-0700-00005E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39391" name="Check Box 95" hidden="1">
              <a:extLst>
                <a:ext uri="{63B3BB69-23CF-44E3-9099-C40C66FF867C}">
                  <a14:compatExt spid="_x0000_s439391"/>
                </a:ext>
                <a:ext uri="{FF2B5EF4-FFF2-40B4-BE49-F238E27FC236}">
                  <a16:creationId xmlns:a16="http://schemas.microsoft.com/office/drawing/2014/main" id="{00000000-0008-0000-0700-00005F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39392" name="Check Box 96" hidden="1">
              <a:extLst>
                <a:ext uri="{63B3BB69-23CF-44E3-9099-C40C66FF867C}">
                  <a14:compatExt spid="_x0000_s439392"/>
                </a:ext>
                <a:ext uri="{FF2B5EF4-FFF2-40B4-BE49-F238E27FC236}">
                  <a16:creationId xmlns:a16="http://schemas.microsoft.com/office/drawing/2014/main" id="{00000000-0008-0000-0700-000060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39393" name="Check Box 97" hidden="1">
              <a:extLst>
                <a:ext uri="{63B3BB69-23CF-44E3-9099-C40C66FF867C}">
                  <a14:compatExt spid="_x0000_s439393"/>
                </a:ext>
                <a:ext uri="{FF2B5EF4-FFF2-40B4-BE49-F238E27FC236}">
                  <a16:creationId xmlns:a16="http://schemas.microsoft.com/office/drawing/2014/main" id="{00000000-0008-0000-0700-000061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39394" name="Check Box 98" hidden="1">
              <a:extLst>
                <a:ext uri="{63B3BB69-23CF-44E3-9099-C40C66FF867C}">
                  <a14:compatExt spid="_x0000_s439394"/>
                </a:ext>
                <a:ext uri="{FF2B5EF4-FFF2-40B4-BE49-F238E27FC236}">
                  <a16:creationId xmlns:a16="http://schemas.microsoft.com/office/drawing/2014/main" id="{00000000-0008-0000-0700-000062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39395" name="Check Box 99" hidden="1">
              <a:extLst>
                <a:ext uri="{63B3BB69-23CF-44E3-9099-C40C66FF867C}">
                  <a14:compatExt spid="_x0000_s439395"/>
                </a:ext>
                <a:ext uri="{FF2B5EF4-FFF2-40B4-BE49-F238E27FC236}">
                  <a16:creationId xmlns:a16="http://schemas.microsoft.com/office/drawing/2014/main" id="{00000000-0008-0000-0700-000063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39396" name="Check Box 100" hidden="1">
              <a:extLst>
                <a:ext uri="{63B3BB69-23CF-44E3-9099-C40C66FF867C}">
                  <a14:compatExt spid="_x0000_s439396"/>
                </a:ext>
                <a:ext uri="{FF2B5EF4-FFF2-40B4-BE49-F238E27FC236}">
                  <a16:creationId xmlns:a16="http://schemas.microsoft.com/office/drawing/2014/main" id="{00000000-0008-0000-0700-000064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39397" name="Check Box 101" hidden="1">
              <a:extLst>
                <a:ext uri="{63B3BB69-23CF-44E3-9099-C40C66FF867C}">
                  <a14:compatExt spid="_x0000_s439397"/>
                </a:ext>
                <a:ext uri="{FF2B5EF4-FFF2-40B4-BE49-F238E27FC236}">
                  <a16:creationId xmlns:a16="http://schemas.microsoft.com/office/drawing/2014/main" id="{00000000-0008-0000-0700-000065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39398" name="Check Box 102" hidden="1">
              <a:extLst>
                <a:ext uri="{63B3BB69-23CF-44E3-9099-C40C66FF867C}">
                  <a14:compatExt spid="_x0000_s439398"/>
                </a:ext>
                <a:ext uri="{FF2B5EF4-FFF2-40B4-BE49-F238E27FC236}">
                  <a16:creationId xmlns:a16="http://schemas.microsoft.com/office/drawing/2014/main" id="{00000000-0008-0000-0700-000066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39399" name="Check Box 103" hidden="1">
              <a:extLst>
                <a:ext uri="{63B3BB69-23CF-44E3-9099-C40C66FF867C}">
                  <a14:compatExt spid="_x0000_s439399"/>
                </a:ext>
                <a:ext uri="{FF2B5EF4-FFF2-40B4-BE49-F238E27FC236}">
                  <a16:creationId xmlns:a16="http://schemas.microsoft.com/office/drawing/2014/main" id="{00000000-0008-0000-0700-000067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39400" name="Check Box 104" hidden="1">
              <a:extLst>
                <a:ext uri="{63B3BB69-23CF-44E3-9099-C40C66FF867C}">
                  <a14:compatExt spid="_x0000_s439400"/>
                </a:ext>
                <a:ext uri="{FF2B5EF4-FFF2-40B4-BE49-F238E27FC236}">
                  <a16:creationId xmlns:a16="http://schemas.microsoft.com/office/drawing/2014/main" id="{00000000-0008-0000-0700-000068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39401" name="Check Box 105" hidden="1">
              <a:extLst>
                <a:ext uri="{63B3BB69-23CF-44E3-9099-C40C66FF867C}">
                  <a14:compatExt spid="_x0000_s439401"/>
                </a:ext>
                <a:ext uri="{FF2B5EF4-FFF2-40B4-BE49-F238E27FC236}">
                  <a16:creationId xmlns:a16="http://schemas.microsoft.com/office/drawing/2014/main" id="{00000000-0008-0000-0700-000069B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39402" name="Check Box 106" descr="Staff Registration" hidden="1">
              <a:extLst>
                <a:ext uri="{63B3BB69-23CF-44E3-9099-C40C66FF867C}">
                  <a14:compatExt spid="_x0000_s439402"/>
                </a:ext>
                <a:ext uri="{FF2B5EF4-FFF2-40B4-BE49-F238E27FC236}">
                  <a16:creationId xmlns:a16="http://schemas.microsoft.com/office/drawing/2014/main" id="{00000000-0008-0000-0700-00006AB4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8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8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8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0321" name="Check Box 1" hidden="1">
              <a:extLst>
                <a:ext uri="{63B3BB69-23CF-44E3-9099-C40C66FF867C}">
                  <a14:compatExt spid="_x0000_s440321"/>
                </a:ext>
                <a:ext uri="{FF2B5EF4-FFF2-40B4-BE49-F238E27FC236}">
                  <a16:creationId xmlns:a16="http://schemas.microsoft.com/office/drawing/2014/main" id="{00000000-0008-0000-0800-000001B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0322" name="Check Box 2" hidden="1">
              <a:extLst>
                <a:ext uri="{63B3BB69-23CF-44E3-9099-C40C66FF867C}">
                  <a14:compatExt spid="_x0000_s440322"/>
                </a:ext>
                <a:ext uri="{FF2B5EF4-FFF2-40B4-BE49-F238E27FC236}">
                  <a16:creationId xmlns:a16="http://schemas.microsoft.com/office/drawing/2014/main" id="{00000000-0008-0000-0800-00000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0323" name="Check Box 3" hidden="1">
              <a:extLst>
                <a:ext uri="{63B3BB69-23CF-44E3-9099-C40C66FF867C}">
                  <a14:compatExt spid="_x0000_s440323"/>
                </a:ext>
                <a:ext uri="{FF2B5EF4-FFF2-40B4-BE49-F238E27FC236}">
                  <a16:creationId xmlns:a16="http://schemas.microsoft.com/office/drawing/2014/main" id="{00000000-0008-0000-0800-00000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0324" name="Check Box 4" hidden="1">
              <a:extLst>
                <a:ext uri="{63B3BB69-23CF-44E3-9099-C40C66FF867C}">
                  <a14:compatExt spid="_x0000_s440324"/>
                </a:ext>
                <a:ext uri="{FF2B5EF4-FFF2-40B4-BE49-F238E27FC236}">
                  <a16:creationId xmlns:a16="http://schemas.microsoft.com/office/drawing/2014/main" id="{00000000-0008-0000-0800-00000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0325" name="Check Box 5" hidden="1">
              <a:extLst>
                <a:ext uri="{63B3BB69-23CF-44E3-9099-C40C66FF867C}">
                  <a14:compatExt spid="_x0000_s440325"/>
                </a:ext>
                <a:ext uri="{FF2B5EF4-FFF2-40B4-BE49-F238E27FC236}">
                  <a16:creationId xmlns:a16="http://schemas.microsoft.com/office/drawing/2014/main" id="{00000000-0008-0000-0800-00000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0326" name="Check Box 6" hidden="1">
              <a:extLst>
                <a:ext uri="{63B3BB69-23CF-44E3-9099-C40C66FF867C}">
                  <a14:compatExt spid="_x0000_s440326"/>
                </a:ext>
                <a:ext uri="{FF2B5EF4-FFF2-40B4-BE49-F238E27FC236}">
                  <a16:creationId xmlns:a16="http://schemas.microsoft.com/office/drawing/2014/main" id="{00000000-0008-0000-0800-00000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0327" name="Check Box 7" hidden="1">
              <a:extLst>
                <a:ext uri="{63B3BB69-23CF-44E3-9099-C40C66FF867C}">
                  <a14:compatExt spid="_x0000_s440327"/>
                </a:ext>
                <a:ext uri="{FF2B5EF4-FFF2-40B4-BE49-F238E27FC236}">
                  <a16:creationId xmlns:a16="http://schemas.microsoft.com/office/drawing/2014/main" id="{00000000-0008-0000-0800-000007B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0328" name="Spinner 8" hidden="1">
              <a:extLst>
                <a:ext uri="{63B3BB69-23CF-44E3-9099-C40C66FF867C}">
                  <a14:compatExt spid="_x0000_s440328"/>
                </a:ext>
                <a:ext uri="{FF2B5EF4-FFF2-40B4-BE49-F238E27FC236}">
                  <a16:creationId xmlns:a16="http://schemas.microsoft.com/office/drawing/2014/main" id="{00000000-0008-0000-0800-000008B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0329" name="Check Box 9" hidden="1">
              <a:extLst>
                <a:ext uri="{63B3BB69-23CF-44E3-9099-C40C66FF867C}">
                  <a14:compatExt spid="_x0000_s440329"/>
                </a:ext>
                <a:ext uri="{FF2B5EF4-FFF2-40B4-BE49-F238E27FC236}">
                  <a16:creationId xmlns:a16="http://schemas.microsoft.com/office/drawing/2014/main" id="{00000000-0008-0000-0800-00000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0330" name="Check Box 10" hidden="1">
              <a:extLst>
                <a:ext uri="{63B3BB69-23CF-44E3-9099-C40C66FF867C}">
                  <a14:compatExt spid="_x0000_s440330"/>
                </a:ext>
                <a:ext uri="{FF2B5EF4-FFF2-40B4-BE49-F238E27FC236}">
                  <a16:creationId xmlns:a16="http://schemas.microsoft.com/office/drawing/2014/main" id="{00000000-0008-0000-0800-00000A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0331" name="Check Box 11" hidden="1">
              <a:extLst>
                <a:ext uri="{63B3BB69-23CF-44E3-9099-C40C66FF867C}">
                  <a14:compatExt spid="_x0000_s440331"/>
                </a:ext>
                <a:ext uri="{FF2B5EF4-FFF2-40B4-BE49-F238E27FC236}">
                  <a16:creationId xmlns:a16="http://schemas.microsoft.com/office/drawing/2014/main" id="{00000000-0008-0000-0800-00000B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0332" name="Check Box 12" hidden="1">
              <a:extLst>
                <a:ext uri="{63B3BB69-23CF-44E3-9099-C40C66FF867C}">
                  <a14:compatExt spid="_x0000_s440332"/>
                </a:ext>
                <a:ext uri="{FF2B5EF4-FFF2-40B4-BE49-F238E27FC236}">
                  <a16:creationId xmlns:a16="http://schemas.microsoft.com/office/drawing/2014/main" id="{00000000-0008-0000-0800-00000C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0333" name="Check Box 13" hidden="1">
              <a:extLst>
                <a:ext uri="{63B3BB69-23CF-44E3-9099-C40C66FF867C}">
                  <a14:compatExt spid="_x0000_s440333"/>
                </a:ext>
                <a:ext uri="{FF2B5EF4-FFF2-40B4-BE49-F238E27FC236}">
                  <a16:creationId xmlns:a16="http://schemas.microsoft.com/office/drawing/2014/main" id="{00000000-0008-0000-0800-00000D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0334" name="Check Box 14" hidden="1">
              <a:extLst>
                <a:ext uri="{63B3BB69-23CF-44E3-9099-C40C66FF867C}">
                  <a14:compatExt spid="_x0000_s440334"/>
                </a:ext>
                <a:ext uri="{FF2B5EF4-FFF2-40B4-BE49-F238E27FC236}">
                  <a16:creationId xmlns:a16="http://schemas.microsoft.com/office/drawing/2014/main" id="{00000000-0008-0000-0800-00000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0335" name="Check Box 15" hidden="1">
              <a:extLst>
                <a:ext uri="{63B3BB69-23CF-44E3-9099-C40C66FF867C}">
                  <a14:compatExt spid="_x0000_s440335"/>
                </a:ext>
                <a:ext uri="{FF2B5EF4-FFF2-40B4-BE49-F238E27FC236}">
                  <a16:creationId xmlns:a16="http://schemas.microsoft.com/office/drawing/2014/main" id="{00000000-0008-0000-0800-00000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0336" name="Check Box 16" hidden="1">
              <a:extLst>
                <a:ext uri="{63B3BB69-23CF-44E3-9099-C40C66FF867C}">
                  <a14:compatExt spid="_x0000_s440336"/>
                </a:ext>
                <a:ext uri="{FF2B5EF4-FFF2-40B4-BE49-F238E27FC236}">
                  <a16:creationId xmlns:a16="http://schemas.microsoft.com/office/drawing/2014/main" id="{00000000-0008-0000-0800-00001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0337" name="Check Box 17" hidden="1">
              <a:extLst>
                <a:ext uri="{63B3BB69-23CF-44E3-9099-C40C66FF867C}">
                  <a14:compatExt spid="_x0000_s440337"/>
                </a:ext>
                <a:ext uri="{FF2B5EF4-FFF2-40B4-BE49-F238E27FC236}">
                  <a16:creationId xmlns:a16="http://schemas.microsoft.com/office/drawing/2014/main" id="{00000000-0008-0000-0800-00001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0338" name="Check Box 18" hidden="1">
              <a:extLst>
                <a:ext uri="{63B3BB69-23CF-44E3-9099-C40C66FF867C}">
                  <a14:compatExt spid="_x0000_s440338"/>
                </a:ext>
                <a:ext uri="{FF2B5EF4-FFF2-40B4-BE49-F238E27FC236}">
                  <a16:creationId xmlns:a16="http://schemas.microsoft.com/office/drawing/2014/main" id="{00000000-0008-0000-0800-00001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0339" name="Check Box 19" hidden="1">
              <a:extLst>
                <a:ext uri="{63B3BB69-23CF-44E3-9099-C40C66FF867C}">
                  <a14:compatExt spid="_x0000_s440339"/>
                </a:ext>
                <a:ext uri="{FF2B5EF4-FFF2-40B4-BE49-F238E27FC236}">
                  <a16:creationId xmlns:a16="http://schemas.microsoft.com/office/drawing/2014/main" id="{00000000-0008-0000-0800-00001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0340" name="Check Box 20" hidden="1">
              <a:extLst>
                <a:ext uri="{63B3BB69-23CF-44E3-9099-C40C66FF867C}">
                  <a14:compatExt spid="_x0000_s440340"/>
                </a:ext>
                <a:ext uri="{FF2B5EF4-FFF2-40B4-BE49-F238E27FC236}">
                  <a16:creationId xmlns:a16="http://schemas.microsoft.com/office/drawing/2014/main" id="{00000000-0008-0000-0800-00001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0341" name="Check Box 21" hidden="1">
              <a:extLst>
                <a:ext uri="{63B3BB69-23CF-44E3-9099-C40C66FF867C}">
                  <a14:compatExt spid="_x0000_s440341"/>
                </a:ext>
                <a:ext uri="{FF2B5EF4-FFF2-40B4-BE49-F238E27FC236}">
                  <a16:creationId xmlns:a16="http://schemas.microsoft.com/office/drawing/2014/main" id="{00000000-0008-0000-0800-00001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0342" name="Check Box 22" hidden="1">
              <a:extLst>
                <a:ext uri="{63B3BB69-23CF-44E3-9099-C40C66FF867C}">
                  <a14:compatExt spid="_x0000_s440342"/>
                </a:ext>
                <a:ext uri="{FF2B5EF4-FFF2-40B4-BE49-F238E27FC236}">
                  <a16:creationId xmlns:a16="http://schemas.microsoft.com/office/drawing/2014/main" id="{00000000-0008-0000-0800-00001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0343" name="Check Box 23" hidden="1">
              <a:extLst>
                <a:ext uri="{63B3BB69-23CF-44E3-9099-C40C66FF867C}">
                  <a14:compatExt spid="_x0000_s440343"/>
                </a:ext>
                <a:ext uri="{FF2B5EF4-FFF2-40B4-BE49-F238E27FC236}">
                  <a16:creationId xmlns:a16="http://schemas.microsoft.com/office/drawing/2014/main" id="{00000000-0008-0000-0800-00001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0344" name="Check Box 24" hidden="1">
              <a:extLst>
                <a:ext uri="{63B3BB69-23CF-44E3-9099-C40C66FF867C}">
                  <a14:compatExt spid="_x0000_s440344"/>
                </a:ext>
                <a:ext uri="{FF2B5EF4-FFF2-40B4-BE49-F238E27FC236}">
                  <a16:creationId xmlns:a16="http://schemas.microsoft.com/office/drawing/2014/main" id="{00000000-0008-0000-0800-00001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0345" name="Check Box 25" hidden="1">
              <a:extLst>
                <a:ext uri="{63B3BB69-23CF-44E3-9099-C40C66FF867C}">
                  <a14:compatExt spid="_x0000_s440345"/>
                </a:ext>
                <a:ext uri="{FF2B5EF4-FFF2-40B4-BE49-F238E27FC236}">
                  <a16:creationId xmlns:a16="http://schemas.microsoft.com/office/drawing/2014/main" id="{00000000-0008-0000-0800-00001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0346" name="Check Box 26" hidden="1">
              <a:extLst>
                <a:ext uri="{63B3BB69-23CF-44E3-9099-C40C66FF867C}">
                  <a14:compatExt spid="_x0000_s440346"/>
                </a:ext>
                <a:ext uri="{FF2B5EF4-FFF2-40B4-BE49-F238E27FC236}">
                  <a16:creationId xmlns:a16="http://schemas.microsoft.com/office/drawing/2014/main" id="{00000000-0008-0000-0800-00001A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0347" name="Check Box 27" hidden="1">
              <a:extLst>
                <a:ext uri="{63B3BB69-23CF-44E3-9099-C40C66FF867C}">
                  <a14:compatExt spid="_x0000_s440347"/>
                </a:ext>
                <a:ext uri="{FF2B5EF4-FFF2-40B4-BE49-F238E27FC236}">
                  <a16:creationId xmlns:a16="http://schemas.microsoft.com/office/drawing/2014/main" id="{00000000-0008-0000-0800-00001B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0348" name="Check Box 28" hidden="1">
              <a:extLst>
                <a:ext uri="{63B3BB69-23CF-44E3-9099-C40C66FF867C}">
                  <a14:compatExt spid="_x0000_s440348"/>
                </a:ext>
                <a:ext uri="{FF2B5EF4-FFF2-40B4-BE49-F238E27FC236}">
                  <a16:creationId xmlns:a16="http://schemas.microsoft.com/office/drawing/2014/main" id="{00000000-0008-0000-0800-00001C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0349" name="Check Box 29" hidden="1">
              <a:extLst>
                <a:ext uri="{63B3BB69-23CF-44E3-9099-C40C66FF867C}">
                  <a14:compatExt spid="_x0000_s440349"/>
                </a:ext>
                <a:ext uri="{FF2B5EF4-FFF2-40B4-BE49-F238E27FC236}">
                  <a16:creationId xmlns:a16="http://schemas.microsoft.com/office/drawing/2014/main" id="{00000000-0008-0000-0800-00001D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0350" name="Check Box 30" hidden="1">
              <a:extLst>
                <a:ext uri="{63B3BB69-23CF-44E3-9099-C40C66FF867C}">
                  <a14:compatExt spid="_x0000_s440350"/>
                </a:ext>
                <a:ext uri="{FF2B5EF4-FFF2-40B4-BE49-F238E27FC236}">
                  <a16:creationId xmlns:a16="http://schemas.microsoft.com/office/drawing/2014/main" id="{00000000-0008-0000-0800-00001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0351" name="Check Box 31" hidden="1">
              <a:extLst>
                <a:ext uri="{63B3BB69-23CF-44E3-9099-C40C66FF867C}">
                  <a14:compatExt spid="_x0000_s440351"/>
                </a:ext>
                <a:ext uri="{FF2B5EF4-FFF2-40B4-BE49-F238E27FC236}">
                  <a16:creationId xmlns:a16="http://schemas.microsoft.com/office/drawing/2014/main" id="{00000000-0008-0000-0800-00001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0352" name="Check Box 32" hidden="1">
              <a:extLst>
                <a:ext uri="{63B3BB69-23CF-44E3-9099-C40C66FF867C}">
                  <a14:compatExt spid="_x0000_s440352"/>
                </a:ext>
                <a:ext uri="{FF2B5EF4-FFF2-40B4-BE49-F238E27FC236}">
                  <a16:creationId xmlns:a16="http://schemas.microsoft.com/office/drawing/2014/main" id="{00000000-0008-0000-0800-00002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0353" name="Check Box 33" hidden="1">
              <a:extLst>
                <a:ext uri="{63B3BB69-23CF-44E3-9099-C40C66FF867C}">
                  <a14:compatExt spid="_x0000_s440353"/>
                </a:ext>
                <a:ext uri="{FF2B5EF4-FFF2-40B4-BE49-F238E27FC236}">
                  <a16:creationId xmlns:a16="http://schemas.microsoft.com/office/drawing/2014/main" id="{00000000-0008-0000-0800-00002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0354" name="Check Box 34" hidden="1">
              <a:extLst>
                <a:ext uri="{63B3BB69-23CF-44E3-9099-C40C66FF867C}">
                  <a14:compatExt spid="_x0000_s440354"/>
                </a:ext>
                <a:ext uri="{FF2B5EF4-FFF2-40B4-BE49-F238E27FC236}">
                  <a16:creationId xmlns:a16="http://schemas.microsoft.com/office/drawing/2014/main" id="{00000000-0008-0000-0800-00002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0355" name="Check Box 35" hidden="1">
              <a:extLst>
                <a:ext uri="{63B3BB69-23CF-44E3-9099-C40C66FF867C}">
                  <a14:compatExt spid="_x0000_s440355"/>
                </a:ext>
                <a:ext uri="{FF2B5EF4-FFF2-40B4-BE49-F238E27FC236}">
                  <a16:creationId xmlns:a16="http://schemas.microsoft.com/office/drawing/2014/main" id="{00000000-0008-0000-0800-00002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0356" name="Check Box 36" hidden="1">
              <a:extLst>
                <a:ext uri="{63B3BB69-23CF-44E3-9099-C40C66FF867C}">
                  <a14:compatExt spid="_x0000_s440356"/>
                </a:ext>
                <a:ext uri="{FF2B5EF4-FFF2-40B4-BE49-F238E27FC236}">
                  <a16:creationId xmlns:a16="http://schemas.microsoft.com/office/drawing/2014/main" id="{00000000-0008-0000-0800-00002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0357" name="Check Box 37" hidden="1">
              <a:extLst>
                <a:ext uri="{63B3BB69-23CF-44E3-9099-C40C66FF867C}">
                  <a14:compatExt spid="_x0000_s440357"/>
                </a:ext>
                <a:ext uri="{FF2B5EF4-FFF2-40B4-BE49-F238E27FC236}">
                  <a16:creationId xmlns:a16="http://schemas.microsoft.com/office/drawing/2014/main" id="{00000000-0008-0000-0800-00002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0358" name="Check Box 38" hidden="1">
              <a:extLst>
                <a:ext uri="{63B3BB69-23CF-44E3-9099-C40C66FF867C}">
                  <a14:compatExt spid="_x0000_s440358"/>
                </a:ext>
                <a:ext uri="{FF2B5EF4-FFF2-40B4-BE49-F238E27FC236}">
                  <a16:creationId xmlns:a16="http://schemas.microsoft.com/office/drawing/2014/main" id="{00000000-0008-0000-0800-00002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0359" name="Check Box 39" hidden="1">
              <a:extLst>
                <a:ext uri="{63B3BB69-23CF-44E3-9099-C40C66FF867C}">
                  <a14:compatExt spid="_x0000_s440359"/>
                </a:ext>
                <a:ext uri="{FF2B5EF4-FFF2-40B4-BE49-F238E27FC236}">
                  <a16:creationId xmlns:a16="http://schemas.microsoft.com/office/drawing/2014/main" id="{00000000-0008-0000-0800-00002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0360" name="Check Box 40" hidden="1">
              <a:extLst>
                <a:ext uri="{63B3BB69-23CF-44E3-9099-C40C66FF867C}">
                  <a14:compatExt spid="_x0000_s440360"/>
                </a:ext>
                <a:ext uri="{FF2B5EF4-FFF2-40B4-BE49-F238E27FC236}">
                  <a16:creationId xmlns:a16="http://schemas.microsoft.com/office/drawing/2014/main" id="{00000000-0008-0000-0800-00002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0361" name="Check Box 41" hidden="1">
              <a:extLst>
                <a:ext uri="{63B3BB69-23CF-44E3-9099-C40C66FF867C}">
                  <a14:compatExt spid="_x0000_s440361"/>
                </a:ext>
                <a:ext uri="{FF2B5EF4-FFF2-40B4-BE49-F238E27FC236}">
                  <a16:creationId xmlns:a16="http://schemas.microsoft.com/office/drawing/2014/main" id="{00000000-0008-0000-0800-00002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0362" name="Check Box 42" hidden="1">
              <a:extLst>
                <a:ext uri="{63B3BB69-23CF-44E3-9099-C40C66FF867C}">
                  <a14:compatExt spid="_x0000_s440362"/>
                </a:ext>
                <a:ext uri="{FF2B5EF4-FFF2-40B4-BE49-F238E27FC236}">
                  <a16:creationId xmlns:a16="http://schemas.microsoft.com/office/drawing/2014/main" id="{00000000-0008-0000-0800-00002A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0363" name="Check Box 43" hidden="1">
              <a:extLst>
                <a:ext uri="{63B3BB69-23CF-44E3-9099-C40C66FF867C}">
                  <a14:compatExt spid="_x0000_s440363"/>
                </a:ext>
                <a:ext uri="{FF2B5EF4-FFF2-40B4-BE49-F238E27FC236}">
                  <a16:creationId xmlns:a16="http://schemas.microsoft.com/office/drawing/2014/main" id="{00000000-0008-0000-0800-00002B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0364" name="Check Box 44" hidden="1">
              <a:extLst>
                <a:ext uri="{63B3BB69-23CF-44E3-9099-C40C66FF867C}">
                  <a14:compatExt spid="_x0000_s440364"/>
                </a:ext>
                <a:ext uri="{FF2B5EF4-FFF2-40B4-BE49-F238E27FC236}">
                  <a16:creationId xmlns:a16="http://schemas.microsoft.com/office/drawing/2014/main" id="{00000000-0008-0000-0800-00002C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0365" name="Check Box 45" hidden="1">
              <a:extLst>
                <a:ext uri="{63B3BB69-23CF-44E3-9099-C40C66FF867C}">
                  <a14:compatExt spid="_x0000_s440365"/>
                </a:ext>
                <a:ext uri="{FF2B5EF4-FFF2-40B4-BE49-F238E27FC236}">
                  <a16:creationId xmlns:a16="http://schemas.microsoft.com/office/drawing/2014/main" id="{00000000-0008-0000-0800-00002D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0366" name="Check Box 46" hidden="1">
              <a:extLst>
                <a:ext uri="{63B3BB69-23CF-44E3-9099-C40C66FF867C}">
                  <a14:compatExt spid="_x0000_s440366"/>
                </a:ext>
                <a:ext uri="{FF2B5EF4-FFF2-40B4-BE49-F238E27FC236}">
                  <a16:creationId xmlns:a16="http://schemas.microsoft.com/office/drawing/2014/main" id="{00000000-0008-0000-0800-00002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0367" name="Check Box 47" hidden="1">
              <a:extLst>
                <a:ext uri="{63B3BB69-23CF-44E3-9099-C40C66FF867C}">
                  <a14:compatExt spid="_x0000_s440367"/>
                </a:ext>
                <a:ext uri="{FF2B5EF4-FFF2-40B4-BE49-F238E27FC236}">
                  <a16:creationId xmlns:a16="http://schemas.microsoft.com/office/drawing/2014/main" id="{00000000-0008-0000-0800-00002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0368" name="Check Box 48" hidden="1">
              <a:extLst>
                <a:ext uri="{63B3BB69-23CF-44E3-9099-C40C66FF867C}">
                  <a14:compatExt spid="_x0000_s440368"/>
                </a:ext>
                <a:ext uri="{FF2B5EF4-FFF2-40B4-BE49-F238E27FC236}">
                  <a16:creationId xmlns:a16="http://schemas.microsoft.com/office/drawing/2014/main" id="{00000000-0008-0000-0800-00003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0369" name="Check Box 49" hidden="1">
              <a:extLst>
                <a:ext uri="{63B3BB69-23CF-44E3-9099-C40C66FF867C}">
                  <a14:compatExt spid="_x0000_s440369"/>
                </a:ext>
                <a:ext uri="{FF2B5EF4-FFF2-40B4-BE49-F238E27FC236}">
                  <a16:creationId xmlns:a16="http://schemas.microsoft.com/office/drawing/2014/main" id="{00000000-0008-0000-0800-00003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0370" name="Check Box 50" hidden="1">
              <a:extLst>
                <a:ext uri="{63B3BB69-23CF-44E3-9099-C40C66FF867C}">
                  <a14:compatExt spid="_x0000_s440370"/>
                </a:ext>
                <a:ext uri="{FF2B5EF4-FFF2-40B4-BE49-F238E27FC236}">
                  <a16:creationId xmlns:a16="http://schemas.microsoft.com/office/drawing/2014/main" id="{00000000-0008-0000-0800-00003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0371" name="Check Box 51" hidden="1">
              <a:extLst>
                <a:ext uri="{63B3BB69-23CF-44E3-9099-C40C66FF867C}">
                  <a14:compatExt spid="_x0000_s440371"/>
                </a:ext>
                <a:ext uri="{FF2B5EF4-FFF2-40B4-BE49-F238E27FC236}">
                  <a16:creationId xmlns:a16="http://schemas.microsoft.com/office/drawing/2014/main" id="{00000000-0008-0000-0800-00003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0372" name="Check Box 52" hidden="1">
              <a:extLst>
                <a:ext uri="{63B3BB69-23CF-44E3-9099-C40C66FF867C}">
                  <a14:compatExt spid="_x0000_s440372"/>
                </a:ext>
                <a:ext uri="{FF2B5EF4-FFF2-40B4-BE49-F238E27FC236}">
                  <a16:creationId xmlns:a16="http://schemas.microsoft.com/office/drawing/2014/main" id="{00000000-0008-0000-0800-00003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0373" name="Check Box 53" hidden="1">
              <a:extLst>
                <a:ext uri="{63B3BB69-23CF-44E3-9099-C40C66FF867C}">
                  <a14:compatExt spid="_x0000_s440373"/>
                </a:ext>
                <a:ext uri="{FF2B5EF4-FFF2-40B4-BE49-F238E27FC236}">
                  <a16:creationId xmlns:a16="http://schemas.microsoft.com/office/drawing/2014/main" id="{00000000-0008-0000-0800-00003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0374" name="Check Box 54" hidden="1">
              <a:extLst>
                <a:ext uri="{63B3BB69-23CF-44E3-9099-C40C66FF867C}">
                  <a14:compatExt spid="_x0000_s440374"/>
                </a:ext>
                <a:ext uri="{FF2B5EF4-FFF2-40B4-BE49-F238E27FC236}">
                  <a16:creationId xmlns:a16="http://schemas.microsoft.com/office/drawing/2014/main" id="{00000000-0008-0000-0800-00003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0375" name="Check Box 55" hidden="1">
              <a:extLst>
                <a:ext uri="{63B3BB69-23CF-44E3-9099-C40C66FF867C}">
                  <a14:compatExt spid="_x0000_s440375"/>
                </a:ext>
                <a:ext uri="{FF2B5EF4-FFF2-40B4-BE49-F238E27FC236}">
                  <a16:creationId xmlns:a16="http://schemas.microsoft.com/office/drawing/2014/main" id="{00000000-0008-0000-0800-00003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0376" name="Check Box 56" hidden="1">
              <a:extLst>
                <a:ext uri="{63B3BB69-23CF-44E3-9099-C40C66FF867C}">
                  <a14:compatExt spid="_x0000_s440376"/>
                </a:ext>
                <a:ext uri="{FF2B5EF4-FFF2-40B4-BE49-F238E27FC236}">
                  <a16:creationId xmlns:a16="http://schemas.microsoft.com/office/drawing/2014/main" id="{00000000-0008-0000-0800-00003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0377" name="Check Box 57" hidden="1">
              <a:extLst>
                <a:ext uri="{63B3BB69-23CF-44E3-9099-C40C66FF867C}">
                  <a14:compatExt spid="_x0000_s440377"/>
                </a:ext>
                <a:ext uri="{FF2B5EF4-FFF2-40B4-BE49-F238E27FC236}">
                  <a16:creationId xmlns:a16="http://schemas.microsoft.com/office/drawing/2014/main" id="{00000000-0008-0000-0800-00003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0378" name="Check Box 58" hidden="1">
              <a:extLst>
                <a:ext uri="{63B3BB69-23CF-44E3-9099-C40C66FF867C}">
                  <a14:compatExt spid="_x0000_s440378"/>
                </a:ext>
                <a:ext uri="{FF2B5EF4-FFF2-40B4-BE49-F238E27FC236}">
                  <a16:creationId xmlns:a16="http://schemas.microsoft.com/office/drawing/2014/main" id="{00000000-0008-0000-0800-00003A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0379" name="Check Box 59" hidden="1">
              <a:extLst>
                <a:ext uri="{63B3BB69-23CF-44E3-9099-C40C66FF867C}">
                  <a14:compatExt spid="_x0000_s440379"/>
                </a:ext>
                <a:ext uri="{FF2B5EF4-FFF2-40B4-BE49-F238E27FC236}">
                  <a16:creationId xmlns:a16="http://schemas.microsoft.com/office/drawing/2014/main" id="{00000000-0008-0000-0800-00003BB8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0380" name="Spinner 60" hidden="1">
              <a:extLst>
                <a:ext uri="{63B3BB69-23CF-44E3-9099-C40C66FF867C}">
                  <a14:compatExt spid="_x0000_s440380"/>
                </a:ext>
                <a:ext uri="{FF2B5EF4-FFF2-40B4-BE49-F238E27FC236}">
                  <a16:creationId xmlns:a16="http://schemas.microsoft.com/office/drawing/2014/main" id="{00000000-0008-0000-0800-00003CB8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0381" name="Check Box 61" hidden="1">
              <a:extLst>
                <a:ext uri="{63B3BB69-23CF-44E3-9099-C40C66FF867C}">
                  <a14:compatExt spid="_x0000_s440381"/>
                </a:ext>
                <a:ext uri="{FF2B5EF4-FFF2-40B4-BE49-F238E27FC236}">
                  <a16:creationId xmlns:a16="http://schemas.microsoft.com/office/drawing/2014/main" id="{00000000-0008-0000-0800-00003D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0382" name="Check Box 62" hidden="1">
              <a:extLst>
                <a:ext uri="{63B3BB69-23CF-44E3-9099-C40C66FF867C}">
                  <a14:compatExt spid="_x0000_s440382"/>
                </a:ext>
                <a:ext uri="{FF2B5EF4-FFF2-40B4-BE49-F238E27FC236}">
                  <a16:creationId xmlns:a16="http://schemas.microsoft.com/office/drawing/2014/main" id="{00000000-0008-0000-0800-00003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0383" name="Check Box 63" hidden="1">
              <a:extLst>
                <a:ext uri="{63B3BB69-23CF-44E3-9099-C40C66FF867C}">
                  <a14:compatExt spid="_x0000_s440383"/>
                </a:ext>
                <a:ext uri="{FF2B5EF4-FFF2-40B4-BE49-F238E27FC236}">
                  <a16:creationId xmlns:a16="http://schemas.microsoft.com/office/drawing/2014/main" id="{00000000-0008-0000-0800-00003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0384" name="Check Box 64" hidden="1">
              <a:extLst>
                <a:ext uri="{63B3BB69-23CF-44E3-9099-C40C66FF867C}">
                  <a14:compatExt spid="_x0000_s440384"/>
                </a:ext>
                <a:ext uri="{FF2B5EF4-FFF2-40B4-BE49-F238E27FC236}">
                  <a16:creationId xmlns:a16="http://schemas.microsoft.com/office/drawing/2014/main" id="{00000000-0008-0000-0800-00004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0385" name="Check Box 65" hidden="1">
              <a:extLst>
                <a:ext uri="{63B3BB69-23CF-44E3-9099-C40C66FF867C}">
                  <a14:compatExt spid="_x0000_s440385"/>
                </a:ext>
                <a:ext uri="{FF2B5EF4-FFF2-40B4-BE49-F238E27FC236}">
                  <a16:creationId xmlns:a16="http://schemas.microsoft.com/office/drawing/2014/main" id="{00000000-0008-0000-0800-00004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0386" name="Check Box 66" hidden="1">
              <a:extLst>
                <a:ext uri="{63B3BB69-23CF-44E3-9099-C40C66FF867C}">
                  <a14:compatExt spid="_x0000_s440386"/>
                </a:ext>
                <a:ext uri="{FF2B5EF4-FFF2-40B4-BE49-F238E27FC236}">
                  <a16:creationId xmlns:a16="http://schemas.microsoft.com/office/drawing/2014/main" id="{00000000-0008-0000-0800-00004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0387" name="Check Box 67" hidden="1">
              <a:extLst>
                <a:ext uri="{63B3BB69-23CF-44E3-9099-C40C66FF867C}">
                  <a14:compatExt spid="_x0000_s440387"/>
                </a:ext>
                <a:ext uri="{FF2B5EF4-FFF2-40B4-BE49-F238E27FC236}">
                  <a16:creationId xmlns:a16="http://schemas.microsoft.com/office/drawing/2014/main" id="{00000000-0008-0000-0800-00004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0388" name="Check Box 68" hidden="1">
              <a:extLst>
                <a:ext uri="{63B3BB69-23CF-44E3-9099-C40C66FF867C}">
                  <a14:compatExt spid="_x0000_s440388"/>
                </a:ext>
                <a:ext uri="{FF2B5EF4-FFF2-40B4-BE49-F238E27FC236}">
                  <a16:creationId xmlns:a16="http://schemas.microsoft.com/office/drawing/2014/main" id="{00000000-0008-0000-0800-00004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0389" name="Check Box 69" hidden="1">
              <a:extLst>
                <a:ext uri="{63B3BB69-23CF-44E3-9099-C40C66FF867C}">
                  <a14:compatExt spid="_x0000_s440389"/>
                </a:ext>
                <a:ext uri="{FF2B5EF4-FFF2-40B4-BE49-F238E27FC236}">
                  <a16:creationId xmlns:a16="http://schemas.microsoft.com/office/drawing/2014/main" id="{00000000-0008-0000-0800-00004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0390" name="Check Box 70" hidden="1">
              <a:extLst>
                <a:ext uri="{63B3BB69-23CF-44E3-9099-C40C66FF867C}">
                  <a14:compatExt spid="_x0000_s440390"/>
                </a:ext>
                <a:ext uri="{FF2B5EF4-FFF2-40B4-BE49-F238E27FC236}">
                  <a16:creationId xmlns:a16="http://schemas.microsoft.com/office/drawing/2014/main" id="{00000000-0008-0000-0800-00004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0391" name="Check Box 71" hidden="1">
              <a:extLst>
                <a:ext uri="{63B3BB69-23CF-44E3-9099-C40C66FF867C}">
                  <a14:compatExt spid="_x0000_s440391"/>
                </a:ext>
                <a:ext uri="{FF2B5EF4-FFF2-40B4-BE49-F238E27FC236}">
                  <a16:creationId xmlns:a16="http://schemas.microsoft.com/office/drawing/2014/main" id="{00000000-0008-0000-0800-00004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0392" name="Check Box 72" hidden="1">
              <a:extLst>
                <a:ext uri="{63B3BB69-23CF-44E3-9099-C40C66FF867C}">
                  <a14:compatExt spid="_x0000_s440392"/>
                </a:ext>
                <a:ext uri="{FF2B5EF4-FFF2-40B4-BE49-F238E27FC236}">
                  <a16:creationId xmlns:a16="http://schemas.microsoft.com/office/drawing/2014/main" id="{00000000-0008-0000-0800-00004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0393" name="Check Box 73" hidden="1">
              <a:extLst>
                <a:ext uri="{63B3BB69-23CF-44E3-9099-C40C66FF867C}">
                  <a14:compatExt spid="_x0000_s440393"/>
                </a:ext>
                <a:ext uri="{FF2B5EF4-FFF2-40B4-BE49-F238E27FC236}">
                  <a16:creationId xmlns:a16="http://schemas.microsoft.com/office/drawing/2014/main" id="{00000000-0008-0000-0800-00004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0394" name="Check Box 74" hidden="1">
              <a:extLst>
                <a:ext uri="{63B3BB69-23CF-44E3-9099-C40C66FF867C}">
                  <a14:compatExt spid="_x0000_s440394"/>
                </a:ext>
                <a:ext uri="{FF2B5EF4-FFF2-40B4-BE49-F238E27FC236}">
                  <a16:creationId xmlns:a16="http://schemas.microsoft.com/office/drawing/2014/main" id="{00000000-0008-0000-0800-00004A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0395" name="Check Box 75" hidden="1">
              <a:extLst>
                <a:ext uri="{63B3BB69-23CF-44E3-9099-C40C66FF867C}">
                  <a14:compatExt spid="_x0000_s440395"/>
                </a:ext>
                <a:ext uri="{FF2B5EF4-FFF2-40B4-BE49-F238E27FC236}">
                  <a16:creationId xmlns:a16="http://schemas.microsoft.com/office/drawing/2014/main" id="{00000000-0008-0000-0800-00004B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0396" name="Check Box 76" hidden="1">
              <a:extLst>
                <a:ext uri="{63B3BB69-23CF-44E3-9099-C40C66FF867C}">
                  <a14:compatExt spid="_x0000_s440396"/>
                </a:ext>
                <a:ext uri="{FF2B5EF4-FFF2-40B4-BE49-F238E27FC236}">
                  <a16:creationId xmlns:a16="http://schemas.microsoft.com/office/drawing/2014/main" id="{00000000-0008-0000-0800-00004C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0397" name="Check Box 77" hidden="1">
              <a:extLst>
                <a:ext uri="{63B3BB69-23CF-44E3-9099-C40C66FF867C}">
                  <a14:compatExt spid="_x0000_s440397"/>
                </a:ext>
                <a:ext uri="{FF2B5EF4-FFF2-40B4-BE49-F238E27FC236}">
                  <a16:creationId xmlns:a16="http://schemas.microsoft.com/office/drawing/2014/main" id="{00000000-0008-0000-0800-00004D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0398" name="Check Box 78" hidden="1">
              <a:extLst>
                <a:ext uri="{63B3BB69-23CF-44E3-9099-C40C66FF867C}">
                  <a14:compatExt spid="_x0000_s440398"/>
                </a:ext>
                <a:ext uri="{FF2B5EF4-FFF2-40B4-BE49-F238E27FC236}">
                  <a16:creationId xmlns:a16="http://schemas.microsoft.com/office/drawing/2014/main" id="{00000000-0008-0000-0800-00004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0399" name="Check Box 79" hidden="1">
              <a:extLst>
                <a:ext uri="{63B3BB69-23CF-44E3-9099-C40C66FF867C}">
                  <a14:compatExt spid="_x0000_s440399"/>
                </a:ext>
                <a:ext uri="{FF2B5EF4-FFF2-40B4-BE49-F238E27FC236}">
                  <a16:creationId xmlns:a16="http://schemas.microsoft.com/office/drawing/2014/main" id="{00000000-0008-0000-0800-00004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0400" name="Check Box 80" hidden="1">
              <a:extLst>
                <a:ext uri="{63B3BB69-23CF-44E3-9099-C40C66FF867C}">
                  <a14:compatExt spid="_x0000_s440400"/>
                </a:ext>
                <a:ext uri="{FF2B5EF4-FFF2-40B4-BE49-F238E27FC236}">
                  <a16:creationId xmlns:a16="http://schemas.microsoft.com/office/drawing/2014/main" id="{00000000-0008-0000-0800-00005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0401" name="Check Box 81" hidden="1">
              <a:extLst>
                <a:ext uri="{63B3BB69-23CF-44E3-9099-C40C66FF867C}">
                  <a14:compatExt spid="_x0000_s440401"/>
                </a:ext>
                <a:ext uri="{FF2B5EF4-FFF2-40B4-BE49-F238E27FC236}">
                  <a16:creationId xmlns:a16="http://schemas.microsoft.com/office/drawing/2014/main" id="{00000000-0008-0000-0800-00005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0402" name="Check Box 82" hidden="1">
              <a:extLst>
                <a:ext uri="{63B3BB69-23CF-44E3-9099-C40C66FF867C}">
                  <a14:compatExt spid="_x0000_s440402"/>
                </a:ext>
                <a:ext uri="{FF2B5EF4-FFF2-40B4-BE49-F238E27FC236}">
                  <a16:creationId xmlns:a16="http://schemas.microsoft.com/office/drawing/2014/main" id="{00000000-0008-0000-0800-00005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0403" name="Check Box 83" hidden="1">
              <a:extLst>
                <a:ext uri="{63B3BB69-23CF-44E3-9099-C40C66FF867C}">
                  <a14:compatExt spid="_x0000_s440403"/>
                </a:ext>
                <a:ext uri="{FF2B5EF4-FFF2-40B4-BE49-F238E27FC236}">
                  <a16:creationId xmlns:a16="http://schemas.microsoft.com/office/drawing/2014/main" id="{00000000-0008-0000-0800-00005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0404" name="Check Box 84" hidden="1">
              <a:extLst>
                <a:ext uri="{63B3BB69-23CF-44E3-9099-C40C66FF867C}">
                  <a14:compatExt spid="_x0000_s440404"/>
                </a:ext>
                <a:ext uri="{FF2B5EF4-FFF2-40B4-BE49-F238E27FC236}">
                  <a16:creationId xmlns:a16="http://schemas.microsoft.com/office/drawing/2014/main" id="{00000000-0008-0000-0800-00005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0405" name="Check Box 85" hidden="1">
              <a:extLst>
                <a:ext uri="{63B3BB69-23CF-44E3-9099-C40C66FF867C}">
                  <a14:compatExt spid="_x0000_s440405"/>
                </a:ext>
                <a:ext uri="{FF2B5EF4-FFF2-40B4-BE49-F238E27FC236}">
                  <a16:creationId xmlns:a16="http://schemas.microsoft.com/office/drawing/2014/main" id="{00000000-0008-0000-0800-00005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0406" name="Check Box 86" hidden="1">
              <a:extLst>
                <a:ext uri="{63B3BB69-23CF-44E3-9099-C40C66FF867C}">
                  <a14:compatExt spid="_x0000_s440406"/>
                </a:ext>
                <a:ext uri="{FF2B5EF4-FFF2-40B4-BE49-F238E27FC236}">
                  <a16:creationId xmlns:a16="http://schemas.microsoft.com/office/drawing/2014/main" id="{00000000-0008-0000-0800-00005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0407" name="Check Box 87" hidden="1">
              <a:extLst>
                <a:ext uri="{63B3BB69-23CF-44E3-9099-C40C66FF867C}">
                  <a14:compatExt spid="_x0000_s440407"/>
                </a:ext>
                <a:ext uri="{FF2B5EF4-FFF2-40B4-BE49-F238E27FC236}">
                  <a16:creationId xmlns:a16="http://schemas.microsoft.com/office/drawing/2014/main" id="{00000000-0008-0000-0800-00005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0408" name="Check Box 88" hidden="1">
              <a:extLst>
                <a:ext uri="{63B3BB69-23CF-44E3-9099-C40C66FF867C}">
                  <a14:compatExt spid="_x0000_s440408"/>
                </a:ext>
                <a:ext uri="{FF2B5EF4-FFF2-40B4-BE49-F238E27FC236}">
                  <a16:creationId xmlns:a16="http://schemas.microsoft.com/office/drawing/2014/main" id="{00000000-0008-0000-0800-00005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0409" name="Check Box 89" hidden="1">
              <a:extLst>
                <a:ext uri="{63B3BB69-23CF-44E3-9099-C40C66FF867C}">
                  <a14:compatExt spid="_x0000_s440409"/>
                </a:ext>
                <a:ext uri="{FF2B5EF4-FFF2-40B4-BE49-F238E27FC236}">
                  <a16:creationId xmlns:a16="http://schemas.microsoft.com/office/drawing/2014/main" id="{00000000-0008-0000-0800-00005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0410" name="Check Box 90" hidden="1">
              <a:extLst>
                <a:ext uri="{63B3BB69-23CF-44E3-9099-C40C66FF867C}">
                  <a14:compatExt spid="_x0000_s440410"/>
                </a:ext>
                <a:ext uri="{FF2B5EF4-FFF2-40B4-BE49-F238E27FC236}">
                  <a16:creationId xmlns:a16="http://schemas.microsoft.com/office/drawing/2014/main" id="{00000000-0008-0000-0800-00005A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0411" name="Check Box 91" hidden="1">
              <a:extLst>
                <a:ext uri="{63B3BB69-23CF-44E3-9099-C40C66FF867C}">
                  <a14:compatExt spid="_x0000_s440411"/>
                </a:ext>
                <a:ext uri="{FF2B5EF4-FFF2-40B4-BE49-F238E27FC236}">
                  <a16:creationId xmlns:a16="http://schemas.microsoft.com/office/drawing/2014/main" id="{00000000-0008-0000-0800-00005B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0412" name="Check Box 92" hidden="1">
              <a:extLst>
                <a:ext uri="{63B3BB69-23CF-44E3-9099-C40C66FF867C}">
                  <a14:compatExt spid="_x0000_s440412"/>
                </a:ext>
                <a:ext uri="{FF2B5EF4-FFF2-40B4-BE49-F238E27FC236}">
                  <a16:creationId xmlns:a16="http://schemas.microsoft.com/office/drawing/2014/main" id="{00000000-0008-0000-0800-00005C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0413" name="Check Box 93" hidden="1">
              <a:extLst>
                <a:ext uri="{63B3BB69-23CF-44E3-9099-C40C66FF867C}">
                  <a14:compatExt spid="_x0000_s440413"/>
                </a:ext>
                <a:ext uri="{FF2B5EF4-FFF2-40B4-BE49-F238E27FC236}">
                  <a16:creationId xmlns:a16="http://schemas.microsoft.com/office/drawing/2014/main" id="{00000000-0008-0000-0800-00005D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0414" name="Check Box 94" hidden="1">
              <a:extLst>
                <a:ext uri="{63B3BB69-23CF-44E3-9099-C40C66FF867C}">
                  <a14:compatExt spid="_x0000_s440414"/>
                </a:ext>
                <a:ext uri="{FF2B5EF4-FFF2-40B4-BE49-F238E27FC236}">
                  <a16:creationId xmlns:a16="http://schemas.microsoft.com/office/drawing/2014/main" id="{00000000-0008-0000-0800-00005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0415" name="Check Box 95" hidden="1">
              <a:extLst>
                <a:ext uri="{63B3BB69-23CF-44E3-9099-C40C66FF867C}">
                  <a14:compatExt spid="_x0000_s440415"/>
                </a:ext>
                <a:ext uri="{FF2B5EF4-FFF2-40B4-BE49-F238E27FC236}">
                  <a16:creationId xmlns:a16="http://schemas.microsoft.com/office/drawing/2014/main" id="{00000000-0008-0000-0800-00005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0416" name="Check Box 96" hidden="1">
              <a:extLst>
                <a:ext uri="{63B3BB69-23CF-44E3-9099-C40C66FF867C}">
                  <a14:compatExt spid="_x0000_s440416"/>
                </a:ext>
                <a:ext uri="{FF2B5EF4-FFF2-40B4-BE49-F238E27FC236}">
                  <a16:creationId xmlns:a16="http://schemas.microsoft.com/office/drawing/2014/main" id="{00000000-0008-0000-0800-00006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0417" name="Check Box 97" hidden="1">
              <a:extLst>
                <a:ext uri="{63B3BB69-23CF-44E3-9099-C40C66FF867C}">
                  <a14:compatExt spid="_x0000_s440417"/>
                </a:ext>
                <a:ext uri="{FF2B5EF4-FFF2-40B4-BE49-F238E27FC236}">
                  <a16:creationId xmlns:a16="http://schemas.microsoft.com/office/drawing/2014/main" id="{00000000-0008-0000-0800-00006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0418" name="Check Box 98" hidden="1">
              <a:extLst>
                <a:ext uri="{63B3BB69-23CF-44E3-9099-C40C66FF867C}">
                  <a14:compatExt spid="_x0000_s440418"/>
                </a:ext>
                <a:ext uri="{FF2B5EF4-FFF2-40B4-BE49-F238E27FC236}">
                  <a16:creationId xmlns:a16="http://schemas.microsoft.com/office/drawing/2014/main" id="{00000000-0008-0000-0800-00006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0419" name="Check Box 99" hidden="1">
              <a:extLst>
                <a:ext uri="{63B3BB69-23CF-44E3-9099-C40C66FF867C}">
                  <a14:compatExt spid="_x0000_s440419"/>
                </a:ext>
                <a:ext uri="{FF2B5EF4-FFF2-40B4-BE49-F238E27FC236}">
                  <a16:creationId xmlns:a16="http://schemas.microsoft.com/office/drawing/2014/main" id="{00000000-0008-0000-0800-00006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0420" name="Check Box 100" hidden="1">
              <a:extLst>
                <a:ext uri="{63B3BB69-23CF-44E3-9099-C40C66FF867C}">
                  <a14:compatExt spid="_x0000_s440420"/>
                </a:ext>
                <a:ext uri="{FF2B5EF4-FFF2-40B4-BE49-F238E27FC236}">
                  <a16:creationId xmlns:a16="http://schemas.microsoft.com/office/drawing/2014/main" id="{00000000-0008-0000-0800-00006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0421" name="Check Box 101" hidden="1">
              <a:extLst>
                <a:ext uri="{63B3BB69-23CF-44E3-9099-C40C66FF867C}">
                  <a14:compatExt spid="_x0000_s440421"/>
                </a:ext>
                <a:ext uri="{FF2B5EF4-FFF2-40B4-BE49-F238E27FC236}">
                  <a16:creationId xmlns:a16="http://schemas.microsoft.com/office/drawing/2014/main" id="{00000000-0008-0000-0800-00006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0422" name="Check Box 102" hidden="1">
              <a:extLst>
                <a:ext uri="{63B3BB69-23CF-44E3-9099-C40C66FF867C}">
                  <a14:compatExt spid="_x0000_s440422"/>
                </a:ext>
                <a:ext uri="{FF2B5EF4-FFF2-40B4-BE49-F238E27FC236}">
                  <a16:creationId xmlns:a16="http://schemas.microsoft.com/office/drawing/2014/main" id="{00000000-0008-0000-0800-00006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0423" name="Check Box 103" hidden="1">
              <a:extLst>
                <a:ext uri="{63B3BB69-23CF-44E3-9099-C40C66FF867C}">
                  <a14:compatExt spid="_x0000_s440423"/>
                </a:ext>
                <a:ext uri="{FF2B5EF4-FFF2-40B4-BE49-F238E27FC236}">
                  <a16:creationId xmlns:a16="http://schemas.microsoft.com/office/drawing/2014/main" id="{00000000-0008-0000-0800-00006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0424" name="Check Box 104" hidden="1">
              <a:extLst>
                <a:ext uri="{63B3BB69-23CF-44E3-9099-C40C66FF867C}">
                  <a14:compatExt spid="_x0000_s440424"/>
                </a:ext>
                <a:ext uri="{FF2B5EF4-FFF2-40B4-BE49-F238E27FC236}">
                  <a16:creationId xmlns:a16="http://schemas.microsoft.com/office/drawing/2014/main" id="{00000000-0008-0000-0800-00006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0425" name="Check Box 105" hidden="1">
              <a:extLst>
                <a:ext uri="{63B3BB69-23CF-44E3-9099-C40C66FF867C}">
                  <a14:compatExt spid="_x0000_s440425"/>
                </a:ext>
                <a:ext uri="{FF2B5EF4-FFF2-40B4-BE49-F238E27FC236}">
                  <a16:creationId xmlns:a16="http://schemas.microsoft.com/office/drawing/2014/main" id="{00000000-0008-0000-0800-00006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0426" name="Check Box 106" descr="Staff Registration" hidden="1">
              <a:extLst>
                <a:ext uri="{63B3BB69-23CF-44E3-9099-C40C66FF867C}">
                  <a14:compatExt spid="_x0000_s440426"/>
                </a:ext>
                <a:ext uri="{FF2B5EF4-FFF2-40B4-BE49-F238E27FC236}">
                  <a16:creationId xmlns:a16="http://schemas.microsoft.com/office/drawing/2014/main" id="{00000000-0008-0000-0800-00006AB8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23</xdr:col>
      <xdr:colOff>57150</xdr:colOff>
      <xdr:row>17</xdr:row>
      <xdr:rowOff>104775</xdr:rowOff>
    </xdr:from>
    <xdr:to>
      <xdr:col>23</xdr:col>
      <xdr:colOff>371475</xdr:colOff>
      <xdr:row>17</xdr:row>
      <xdr:rowOff>104775</xdr:rowOff>
    </xdr:to>
    <xdr:sp macro="" textlink="">
      <xdr:nvSpPr>
        <xdr:cNvPr id="2" name="Line 871">
          <a:extLst>
            <a:ext uri="{FF2B5EF4-FFF2-40B4-BE49-F238E27FC236}">
              <a16:creationId xmlns:a16="http://schemas.microsoft.com/office/drawing/2014/main" id="{00000000-0008-0000-0900-000002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57150</xdr:colOff>
      <xdr:row>17</xdr:row>
      <xdr:rowOff>104775</xdr:rowOff>
    </xdr:from>
    <xdr:to>
      <xdr:col>23</xdr:col>
      <xdr:colOff>371475</xdr:colOff>
      <xdr:row>17</xdr:row>
      <xdr:rowOff>104775</xdr:rowOff>
    </xdr:to>
    <xdr:sp macro="" textlink="">
      <xdr:nvSpPr>
        <xdr:cNvPr id="3" name="Line 872">
          <a:extLst>
            <a:ext uri="{FF2B5EF4-FFF2-40B4-BE49-F238E27FC236}">
              <a16:creationId xmlns:a16="http://schemas.microsoft.com/office/drawing/2014/main" id="{00000000-0008-0000-0900-000003000000}"/>
            </a:ext>
          </a:extLst>
        </xdr:cNvPr>
        <xdr:cNvSpPr>
          <a:spLocks noChangeShapeType="1"/>
        </xdr:cNvSpPr>
      </xdr:nvSpPr>
      <xdr:spPr bwMode="auto">
        <a:xfrm flipH="1">
          <a:off x="8115300" y="1485900"/>
          <a:ext cx="31432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285750</xdr:colOff>
      <xdr:row>17</xdr:row>
      <xdr:rowOff>104775</xdr:rowOff>
    </xdr:from>
    <xdr:to>
      <xdr:col>25</xdr:col>
      <xdr:colOff>619125</xdr:colOff>
      <xdr:row>17</xdr:row>
      <xdr:rowOff>104775</xdr:rowOff>
    </xdr:to>
    <xdr:sp macro="" textlink="">
      <xdr:nvSpPr>
        <xdr:cNvPr id="4" name="Line 875">
          <a:extLst>
            <a:ext uri="{FF2B5EF4-FFF2-40B4-BE49-F238E27FC236}">
              <a16:creationId xmlns:a16="http://schemas.microsoft.com/office/drawing/2014/main" id="{00000000-0008-0000-0900-000004000000}"/>
            </a:ext>
          </a:extLst>
        </xdr:cNvPr>
        <xdr:cNvSpPr>
          <a:spLocks noChangeShapeType="1"/>
        </xdr:cNvSpPr>
      </xdr:nvSpPr>
      <xdr:spPr bwMode="auto">
        <a:xfrm>
          <a:off x="9601200" y="1485900"/>
          <a:ext cx="333375"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26</xdr:row>
          <xdr:rowOff>76200</xdr:rowOff>
        </xdr:from>
        <xdr:to>
          <xdr:col>24</xdr:col>
          <xdr:colOff>628650</xdr:colOff>
          <xdr:row>27</xdr:row>
          <xdr:rowOff>152400</xdr:rowOff>
        </xdr:to>
        <xdr:sp macro="" textlink="">
          <xdr:nvSpPr>
            <xdr:cNvPr id="441345" name="Check Box 1" hidden="1">
              <a:extLst>
                <a:ext uri="{63B3BB69-23CF-44E3-9099-C40C66FF867C}">
                  <a14:compatExt spid="_x0000_s441345"/>
                </a:ext>
                <a:ext uri="{FF2B5EF4-FFF2-40B4-BE49-F238E27FC236}">
                  <a16:creationId xmlns:a16="http://schemas.microsoft.com/office/drawing/2014/main" id="{00000000-0008-0000-0900-000001B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Audio Paging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1346" name="Check Box 2" hidden="1">
              <a:extLst>
                <a:ext uri="{63B3BB69-23CF-44E3-9099-C40C66FF867C}">
                  <a14:compatExt spid="_x0000_s441346"/>
                </a:ext>
                <a:ext uri="{FF2B5EF4-FFF2-40B4-BE49-F238E27FC236}">
                  <a16:creationId xmlns:a16="http://schemas.microsoft.com/office/drawing/2014/main" id="{00000000-0008-0000-0900-00000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1347" name="Check Box 3" hidden="1">
              <a:extLst>
                <a:ext uri="{63B3BB69-23CF-44E3-9099-C40C66FF867C}">
                  <a14:compatExt spid="_x0000_s441347"/>
                </a:ext>
                <a:ext uri="{FF2B5EF4-FFF2-40B4-BE49-F238E27FC236}">
                  <a16:creationId xmlns:a16="http://schemas.microsoft.com/office/drawing/2014/main" id="{00000000-0008-0000-0900-00000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1348" name="Check Box 4" hidden="1">
              <a:extLst>
                <a:ext uri="{63B3BB69-23CF-44E3-9099-C40C66FF867C}">
                  <a14:compatExt spid="_x0000_s441348"/>
                </a:ext>
                <a:ext uri="{FF2B5EF4-FFF2-40B4-BE49-F238E27FC236}">
                  <a16:creationId xmlns:a16="http://schemas.microsoft.com/office/drawing/2014/main" id="{00000000-0008-0000-0900-00000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1349" name="Check Box 5" hidden="1">
              <a:extLst>
                <a:ext uri="{63B3BB69-23CF-44E3-9099-C40C66FF867C}">
                  <a14:compatExt spid="_x0000_s441349"/>
                </a:ext>
                <a:ext uri="{FF2B5EF4-FFF2-40B4-BE49-F238E27FC236}">
                  <a16:creationId xmlns:a16="http://schemas.microsoft.com/office/drawing/2014/main" id="{00000000-0008-0000-0900-00000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1350" name="Check Box 6" hidden="1">
              <a:extLst>
                <a:ext uri="{63B3BB69-23CF-44E3-9099-C40C66FF867C}">
                  <a14:compatExt spid="_x0000_s441350"/>
                </a:ext>
                <a:ext uri="{FF2B5EF4-FFF2-40B4-BE49-F238E27FC236}">
                  <a16:creationId xmlns:a16="http://schemas.microsoft.com/office/drawing/2014/main" id="{00000000-0008-0000-0900-00000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1351" name="Check Box 7" hidden="1">
              <a:extLst>
                <a:ext uri="{63B3BB69-23CF-44E3-9099-C40C66FF867C}">
                  <a14:compatExt spid="_x0000_s441351"/>
                </a:ext>
                <a:ext uri="{FF2B5EF4-FFF2-40B4-BE49-F238E27FC236}">
                  <a16:creationId xmlns:a16="http://schemas.microsoft.com/office/drawing/2014/main" id="{00000000-0008-0000-0900-000007B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1352" name="Spinner 8" hidden="1">
              <a:extLst>
                <a:ext uri="{63B3BB69-23CF-44E3-9099-C40C66FF867C}">
                  <a14:compatExt spid="_x0000_s441352"/>
                </a:ext>
                <a:ext uri="{FF2B5EF4-FFF2-40B4-BE49-F238E27FC236}">
                  <a16:creationId xmlns:a16="http://schemas.microsoft.com/office/drawing/2014/main" id="{00000000-0008-0000-0900-000008B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1353" name="Check Box 9" hidden="1">
              <a:extLst>
                <a:ext uri="{63B3BB69-23CF-44E3-9099-C40C66FF867C}">
                  <a14:compatExt spid="_x0000_s441353"/>
                </a:ext>
                <a:ext uri="{FF2B5EF4-FFF2-40B4-BE49-F238E27FC236}">
                  <a16:creationId xmlns:a16="http://schemas.microsoft.com/office/drawing/2014/main" id="{00000000-0008-0000-0900-00000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1354" name="Check Box 10" hidden="1">
              <a:extLst>
                <a:ext uri="{63B3BB69-23CF-44E3-9099-C40C66FF867C}">
                  <a14:compatExt spid="_x0000_s441354"/>
                </a:ext>
                <a:ext uri="{FF2B5EF4-FFF2-40B4-BE49-F238E27FC236}">
                  <a16:creationId xmlns:a16="http://schemas.microsoft.com/office/drawing/2014/main" id="{00000000-0008-0000-0900-00000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1355" name="Check Box 11" hidden="1">
              <a:extLst>
                <a:ext uri="{63B3BB69-23CF-44E3-9099-C40C66FF867C}">
                  <a14:compatExt spid="_x0000_s441355"/>
                </a:ext>
                <a:ext uri="{FF2B5EF4-FFF2-40B4-BE49-F238E27FC236}">
                  <a16:creationId xmlns:a16="http://schemas.microsoft.com/office/drawing/2014/main" id="{00000000-0008-0000-0900-00000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1356" name="Check Box 12" hidden="1">
              <a:extLst>
                <a:ext uri="{63B3BB69-23CF-44E3-9099-C40C66FF867C}">
                  <a14:compatExt spid="_x0000_s441356"/>
                </a:ext>
                <a:ext uri="{FF2B5EF4-FFF2-40B4-BE49-F238E27FC236}">
                  <a16:creationId xmlns:a16="http://schemas.microsoft.com/office/drawing/2014/main" id="{00000000-0008-0000-0900-00000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1357" name="Check Box 13" hidden="1">
              <a:extLst>
                <a:ext uri="{63B3BB69-23CF-44E3-9099-C40C66FF867C}">
                  <a14:compatExt spid="_x0000_s441357"/>
                </a:ext>
                <a:ext uri="{FF2B5EF4-FFF2-40B4-BE49-F238E27FC236}">
                  <a16:creationId xmlns:a16="http://schemas.microsoft.com/office/drawing/2014/main" id="{00000000-0008-0000-0900-00000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1358" name="Check Box 14" hidden="1">
              <a:extLst>
                <a:ext uri="{63B3BB69-23CF-44E3-9099-C40C66FF867C}">
                  <a14:compatExt spid="_x0000_s441358"/>
                </a:ext>
                <a:ext uri="{FF2B5EF4-FFF2-40B4-BE49-F238E27FC236}">
                  <a16:creationId xmlns:a16="http://schemas.microsoft.com/office/drawing/2014/main" id="{00000000-0008-0000-0900-00000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1359" name="Check Box 15" hidden="1">
              <a:extLst>
                <a:ext uri="{63B3BB69-23CF-44E3-9099-C40C66FF867C}">
                  <a14:compatExt spid="_x0000_s441359"/>
                </a:ext>
                <a:ext uri="{FF2B5EF4-FFF2-40B4-BE49-F238E27FC236}">
                  <a16:creationId xmlns:a16="http://schemas.microsoft.com/office/drawing/2014/main" id="{00000000-0008-0000-0900-00000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1360" name="Check Box 16" hidden="1">
              <a:extLst>
                <a:ext uri="{63B3BB69-23CF-44E3-9099-C40C66FF867C}">
                  <a14:compatExt spid="_x0000_s441360"/>
                </a:ext>
                <a:ext uri="{FF2B5EF4-FFF2-40B4-BE49-F238E27FC236}">
                  <a16:creationId xmlns:a16="http://schemas.microsoft.com/office/drawing/2014/main" id="{00000000-0008-0000-0900-00001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1361" name="Check Box 17" hidden="1">
              <a:extLst>
                <a:ext uri="{63B3BB69-23CF-44E3-9099-C40C66FF867C}">
                  <a14:compatExt spid="_x0000_s441361"/>
                </a:ext>
                <a:ext uri="{FF2B5EF4-FFF2-40B4-BE49-F238E27FC236}">
                  <a16:creationId xmlns:a16="http://schemas.microsoft.com/office/drawing/2014/main" id="{00000000-0008-0000-0900-00001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1362" name="Check Box 18" hidden="1">
              <a:extLst>
                <a:ext uri="{63B3BB69-23CF-44E3-9099-C40C66FF867C}">
                  <a14:compatExt spid="_x0000_s441362"/>
                </a:ext>
                <a:ext uri="{FF2B5EF4-FFF2-40B4-BE49-F238E27FC236}">
                  <a16:creationId xmlns:a16="http://schemas.microsoft.com/office/drawing/2014/main" id="{00000000-0008-0000-0900-00001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1363" name="Check Box 19" hidden="1">
              <a:extLst>
                <a:ext uri="{63B3BB69-23CF-44E3-9099-C40C66FF867C}">
                  <a14:compatExt spid="_x0000_s441363"/>
                </a:ext>
                <a:ext uri="{FF2B5EF4-FFF2-40B4-BE49-F238E27FC236}">
                  <a16:creationId xmlns:a16="http://schemas.microsoft.com/office/drawing/2014/main" id="{00000000-0008-0000-0900-00001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1364" name="Check Box 20" hidden="1">
              <a:extLst>
                <a:ext uri="{63B3BB69-23CF-44E3-9099-C40C66FF867C}">
                  <a14:compatExt spid="_x0000_s441364"/>
                </a:ext>
                <a:ext uri="{FF2B5EF4-FFF2-40B4-BE49-F238E27FC236}">
                  <a16:creationId xmlns:a16="http://schemas.microsoft.com/office/drawing/2014/main" id="{00000000-0008-0000-0900-00001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1365" name="Check Box 21" hidden="1">
              <a:extLst>
                <a:ext uri="{63B3BB69-23CF-44E3-9099-C40C66FF867C}">
                  <a14:compatExt spid="_x0000_s441365"/>
                </a:ext>
                <a:ext uri="{FF2B5EF4-FFF2-40B4-BE49-F238E27FC236}">
                  <a16:creationId xmlns:a16="http://schemas.microsoft.com/office/drawing/2014/main" id="{00000000-0008-0000-0900-00001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1366" name="Check Box 22" hidden="1">
              <a:extLst>
                <a:ext uri="{63B3BB69-23CF-44E3-9099-C40C66FF867C}">
                  <a14:compatExt spid="_x0000_s441366"/>
                </a:ext>
                <a:ext uri="{FF2B5EF4-FFF2-40B4-BE49-F238E27FC236}">
                  <a16:creationId xmlns:a16="http://schemas.microsoft.com/office/drawing/2014/main" id="{00000000-0008-0000-0900-00001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1367" name="Check Box 23" hidden="1">
              <a:extLst>
                <a:ext uri="{63B3BB69-23CF-44E3-9099-C40C66FF867C}">
                  <a14:compatExt spid="_x0000_s441367"/>
                </a:ext>
                <a:ext uri="{FF2B5EF4-FFF2-40B4-BE49-F238E27FC236}">
                  <a16:creationId xmlns:a16="http://schemas.microsoft.com/office/drawing/2014/main" id="{00000000-0008-0000-0900-00001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1368" name="Check Box 24" hidden="1">
              <a:extLst>
                <a:ext uri="{63B3BB69-23CF-44E3-9099-C40C66FF867C}">
                  <a14:compatExt spid="_x0000_s441368"/>
                </a:ext>
                <a:ext uri="{FF2B5EF4-FFF2-40B4-BE49-F238E27FC236}">
                  <a16:creationId xmlns:a16="http://schemas.microsoft.com/office/drawing/2014/main" id="{00000000-0008-0000-0900-00001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1369" name="Check Box 25" hidden="1">
              <a:extLst>
                <a:ext uri="{63B3BB69-23CF-44E3-9099-C40C66FF867C}">
                  <a14:compatExt spid="_x0000_s441369"/>
                </a:ext>
                <a:ext uri="{FF2B5EF4-FFF2-40B4-BE49-F238E27FC236}">
                  <a16:creationId xmlns:a16="http://schemas.microsoft.com/office/drawing/2014/main" id="{00000000-0008-0000-0900-00001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1370" name="Check Box 26" hidden="1">
              <a:extLst>
                <a:ext uri="{63B3BB69-23CF-44E3-9099-C40C66FF867C}">
                  <a14:compatExt spid="_x0000_s441370"/>
                </a:ext>
                <a:ext uri="{FF2B5EF4-FFF2-40B4-BE49-F238E27FC236}">
                  <a16:creationId xmlns:a16="http://schemas.microsoft.com/office/drawing/2014/main" id="{00000000-0008-0000-0900-00001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1371" name="Check Box 27" hidden="1">
              <a:extLst>
                <a:ext uri="{63B3BB69-23CF-44E3-9099-C40C66FF867C}">
                  <a14:compatExt spid="_x0000_s441371"/>
                </a:ext>
                <a:ext uri="{FF2B5EF4-FFF2-40B4-BE49-F238E27FC236}">
                  <a16:creationId xmlns:a16="http://schemas.microsoft.com/office/drawing/2014/main" id="{00000000-0008-0000-0900-00001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1372" name="Check Box 28" hidden="1">
              <a:extLst>
                <a:ext uri="{63B3BB69-23CF-44E3-9099-C40C66FF867C}">
                  <a14:compatExt spid="_x0000_s441372"/>
                </a:ext>
                <a:ext uri="{FF2B5EF4-FFF2-40B4-BE49-F238E27FC236}">
                  <a16:creationId xmlns:a16="http://schemas.microsoft.com/office/drawing/2014/main" id="{00000000-0008-0000-0900-00001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1373" name="Check Box 29" hidden="1">
              <a:extLst>
                <a:ext uri="{63B3BB69-23CF-44E3-9099-C40C66FF867C}">
                  <a14:compatExt spid="_x0000_s441373"/>
                </a:ext>
                <a:ext uri="{FF2B5EF4-FFF2-40B4-BE49-F238E27FC236}">
                  <a16:creationId xmlns:a16="http://schemas.microsoft.com/office/drawing/2014/main" id="{00000000-0008-0000-0900-00001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1374" name="Check Box 30" hidden="1">
              <a:extLst>
                <a:ext uri="{63B3BB69-23CF-44E3-9099-C40C66FF867C}">
                  <a14:compatExt spid="_x0000_s441374"/>
                </a:ext>
                <a:ext uri="{FF2B5EF4-FFF2-40B4-BE49-F238E27FC236}">
                  <a16:creationId xmlns:a16="http://schemas.microsoft.com/office/drawing/2014/main" id="{00000000-0008-0000-0900-00001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1375" name="Check Box 31" hidden="1">
              <a:extLst>
                <a:ext uri="{63B3BB69-23CF-44E3-9099-C40C66FF867C}">
                  <a14:compatExt spid="_x0000_s441375"/>
                </a:ext>
                <a:ext uri="{FF2B5EF4-FFF2-40B4-BE49-F238E27FC236}">
                  <a16:creationId xmlns:a16="http://schemas.microsoft.com/office/drawing/2014/main" id="{00000000-0008-0000-0900-00001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1376" name="Check Box 32" hidden="1">
              <a:extLst>
                <a:ext uri="{63B3BB69-23CF-44E3-9099-C40C66FF867C}">
                  <a14:compatExt spid="_x0000_s441376"/>
                </a:ext>
                <a:ext uri="{FF2B5EF4-FFF2-40B4-BE49-F238E27FC236}">
                  <a16:creationId xmlns:a16="http://schemas.microsoft.com/office/drawing/2014/main" id="{00000000-0008-0000-0900-00002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1377" name="Check Box 33" hidden="1">
              <a:extLst>
                <a:ext uri="{63B3BB69-23CF-44E3-9099-C40C66FF867C}">
                  <a14:compatExt spid="_x0000_s441377"/>
                </a:ext>
                <a:ext uri="{FF2B5EF4-FFF2-40B4-BE49-F238E27FC236}">
                  <a16:creationId xmlns:a16="http://schemas.microsoft.com/office/drawing/2014/main" id="{00000000-0008-0000-0900-00002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1378" name="Check Box 34" hidden="1">
              <a:extLst>
                <a:ext uri="{63B3BB69-23CF-44E3-9099-C40C66FF867C}">
                  <a14:compatExt spid="_x0000_s441378"/>
                </a:ext>
                <a:ext uri="{FF2B5EF4-FFF2-40B4-BE49-F238E27FC236}">
                  <a16:creationId xmlns:a16="http://schemas.microsoft.com/office/drawing/2014/main" id="{00000000-0008-0000-0900-00002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1379" name="Check Box 35" hidden="1">
              <a:extLst>
                <a:ext uri="{63B3BB69-23CF-44E3-9099-C40C66FF867C}">
                  <a14:compatExt spid="_x0000_s441379"/>
                </a:ext>
                <a:ext uri="{FF2B5EF4-FFF2-40B4-BE49-F238E27FC236}">
                  <a16:creationId xmlns:a16="http://schemas.microsoft.com/office/drawing/2014/main" id="{00000000-0008-0000-0900-00002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1380" name="Check Box 36" hidden="1">
              <a:extLst>
                <a:ext uri="{63B3BB69-23CF-44E3-9099-C40C66FF867C}">
                  <a14:compatExt spid="_x0000_s441380"/>
                </a:ext>
                <a:ext uri="{FF2B5EF4-FFF2-40B4-BE49-F238E27FC236}">
                  <a16:creationId xmlns:a16="http://schemas.microsoft.com/office/drawing/2014/main" id="{00000000-0008-0000-0900-00002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1381" name="Check Box 37" hidden="1">
              <a:extLst>
                <a:ext uri="{63B3BB69-23CF-44E3-9099-C40C66FF867C}">
                  <a14:compatExt spid="_x0000_s441381"/>
                </a:ext>
                <a:ext uri="{FF2B5EF4-FFF2-40B4-BE49-F238E27FC236}">
                  <a16:creationId xmlns:a16="http://schemas.microsoft.com/office/drawing/2014/main" id="{00000000-0008-0000-0900-00002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1382" name="Check Box 38" hidden="1">
              <a:extLst>
                <a:ext uri="{63B3BB69-23CF-44E3-9099-C40C66FF867C}">
                  <a14:compatExt spid="_x0000_s441382"/>
                </a:ext>
                <a:ext uri="{FF2B5EF4-FFF2-40B4-BE49-F238E27FC236}">
                  <a16:creationId xmlns:a16="http://schemas.microsoft.com/office/drawing/2014/main" id="{00000000-0008-0000-0900-00002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1383" name="Check Box 39" hidden="1">
              <a:extLst>
                <a:ext uri="{63B3BB69-23CF-44E3-9099-C40C66FF867C}">
                  <a14:compatExt spid="_x0000_s441383"/>
                </a:ext>
                <a:ext uri="{FF2B5EF4-FFF2-40B4-BE49-F238E27FC236}">
                  <a16:creationId xmlns:a16="http://schemas.microsoft.com/office/drawing/2014/main" id="{00000000-0008-0000-0900-00002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1384" name="Check Box 40" hidden="1">
              <a:extLst>
                <a:ext uri="{63B3BB69-23CF-44E3-9099-C40C66FF867C}">
                  <a14:compatExt spid="_x0000_s441384"/>
                </a:ext>
                <a:ext uri="{FF2B5EF4-FFF2-40B4-BE49-F238E27FC236}">
                  <a16:creationId xmlns:a16="http://schemas.microsoft.com/office/drawing/2014/main" id="{00000000-0008-0000-0900-00002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1385" name="Check Box 41" hidden="1">
              <a:extLst>
                <a:ext uri="{63B3BB69-23CF-44E3-9099-C40C66FF867C}">
                  <a14:compatExt spid="_x0000_s441385"/>
                </a:ext>
                <a:ext uri="{FF2B5EF4-FFF2-40B4-BE49-F238E27FC236}">
                  <a16:creationId xmlns:a16="http://schemas.microsoft.com/office/drawing/2014/main" id="{00000000-0008-0000-0900-00002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1386" name="Check Box 42" hidden="1">
              <a:extLst>
                <a:ext uri="{63B3BB69-23CF-44E3-9099-C40C66FF867C}">
                  <a14:compatExt spid="_x0000_s441386"/>
                </a:ext>
                <a:ext uri="{FF2B5EF4-FFF2-40B4-BE49-F238E27FC236}">
                  <a16:creationId xmlns:a16="http://schemas.microsoft.com/office/drawing/2014/main" id="{00000000-0008-0000-0900-00002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1387" name="Check Box 43" hidden="1">
              <a:extLst>
                <a:ext uri="{63B3BB69-23CF-44E3-9099-C40C66FF867C}">
                  <a14:compatExt spid="_x0000_s441387"/>
                </a:ext>
                <a:ext uri="{FF2B5EF4-FFF2-40B4-BE49-F238E27FC236}">
                  <a16:creationId xmlns:a16="http://schemas.microsoft.com/office/drawing/2014/main" id="{00000000-0008-0000-0900-00002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1388" name="Check Box 44" hidden="1">
              <a:extLst>
                <a:ext uri="{63B3BB69-23CF-44E3-9099-C40C66FF867C}">
                  <a14:compatExt spid="_x0000_s441388"/>
                </a:ext>
                <a:ext uri="{FF2B5EF4-FFF2-40B4-BE49-F238E27FC236}">
                  <a16:creationId xmlns:a16="http://schemas.microsoft.com/office/drawing/2014/main" id="{00000000-0008-0000-0900-00002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1389" name="Check Box 45" hidden="1">
              <a:extLst>
                <a:ext uri="{63B3BB69-23CF-44E3-9099-C40C66FF867C}">
                  <a14:compatExt spid="_x0000_s441389"/>
                </a:ext>
                <a:ext uri="{FF2B5EF4-FFF2-40B4-BE49-F238E27FC236}">
                  <a16:creationId xmlns:a16="http://schemas.microsoft.com/office/drawing/2014/main" id="{00000000-0008-0000-0900-00002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1390" name="Check Box 46" hidden="1">
              <a:extLst>
                <a:ext uri="{63B3BB69-23CF-44E3-9099-C40C66FF867C}">
                  <a14:compatExt spid="_x0000_s441390"/>
                </a:ext>
                <a:ext uri="{FF2B5EF4-FFF2-40B4-BE49-F238E27FC236}">
                  <a16:creationId xmlns:a16="http://schemas.microsoft.com/office/drawing/2014/main" id="{00000000-0008-0000-0900-00002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1391" name="Check Box 47" hidden="1">
              <a:extLst>
                <a:ext uri="{63B3BB69-23CF-44E3-9099-C40C66FF867C}">
                  <a14:compatExt spid="_x0000_s441391"/>
                </a:ext>
                <a:ext uri="{FF2B5EF4-FFF2-40B4-BE49-F238E27FC236}">
                  <a16:creationId xmlns:a16="http://schemas.microsoft.com/office/drawing/2014/main" id="{00000000-0008-0000-0900-00002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1392" name="Check Box 48" hidden="1">
              <a:extLst>
                <a:ext uri="{63B3BB69-23CF-44E3-9099-C40C66FF867C}">
                  <a14:compatExt spid="_x0000_s441392"/>
                </a:ext>
                <a:ext uri="{FF2B5EF4-FFF2-40B4-BE49-F238E27FC236}">
                  <a16:creationId xmlns:a16="http://schemas.microsoft.com/office/drawing/2014/main" id="{00000000-0008-0000-0900-00003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1393" name="Check Box 49" hidden="1">
              <a:extLst>
                <a:ext uri="{63B3BB69-23CF-44E3-9099-C40C66FF867C}">
                  <a14:compatExt spid="_x0000_s441393"/>
                </a:ext>
                <a:ext uri="{FF2B5EF4-FFF2-40B4-BE49-F238E27FC236}">
                  <a16:creationId xmlns:a16="http://schemas.microsoft.com/office/drawing/2014/main" id="{00000000-0008-0000-0900-00003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1394" name="Check Box 50" hidden="1">
              <a:extLst>
                <a:ext uri="{63B3BB69-23CF-44E3-9099-C40C66FF867C}">
                  <a14:compatExt spid="_x0000_s441394"/>
                </a:ext>
                <a:ext uri="{FF2B5EF4-FFF2-40B4-BE49-F238E27FC236}">
                  <a16:creationId xmlns:a16="http://schemas.microsoft.com/office/drawing/2014/main" id="{00000000-0008-0000-0900-00003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1395" name="Check Box 51" hidden="1">
              <a:extLst>
                <a:ext uri="{63B3BB69-23CF-44E3-9099-C40C66FF867C}">
                  <a14:compatExt spid="_x0000_s441395"/>
                </a:ext>
                <a:ext uri="{FF2B5EF4-FFF2-40B4-BE49-F238E27FC236}">
                  <a16:creationId xmlns:a16="http://schemas.microsoft.com/office/drawing/2014/main" id="{00000000-0008-0000-0900-00003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1396" name="Check Box 52" hidden="1">
              <a:extLst>
                <a:ext uri="{63B3BB69-23CF-44E3-9099-C40C66FF867C}">
                  <a14:compatExt spid="_x0000_s441396"/>
                </a:ext>
                <a:ext uri="{FF2B5EF4-FFF2-40B4-BE49-F238E27FC236}">
                  <a16:creationId xmlns:a16="http://schemas.microsoft.com/office/drawing/2014/main" id="{00000000-0008-0000-0900-00003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1397" name="Check Box 53" hidden="1">
              <a:extLst>
                <a:ext uri="{63B3BB69-23CF-44E3-9099-C40C66FF867C}">
                  <a14:compatExt spid="_x0000_s441397"/>
                </a:ext>
                <a:ext uri="{FF2B5EF4-FFF2-40B4-BE49-F238E27FC236}">
                  <a16:creationId xmlns:a16="http://schemas.microsoft.com/office/drawing/2014/main" id="{00000000-0008-0000-0900-00003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29</xdr:row>
          <xdr:rowOff>0</xdr:rowOff>
        </xdr:from>
        <xdr:to>
          <xdr:col>7</xdr:col>
          <xdr:colOff>476250</xdr:colOff>
          <xdr:row>30</xdr:row>
          <xdr:rowOff>19050</xdr:rowOff>
        </xdr:to>
        <xdr:sp macro="" textlink="">
          <xdr:nvSpPr>
            <xdr:cNvPr id="441398" name="Check Box 54" hidden="1">
              <a:extLst>
                <a:ext uri="{63B3BB69-23CF-44E3-9099-C40C66FF867C}">
                  <a14:compatExt spid="_x0000_s441398"/>
                </a:ext>
                <a:ext uri="{FF2B5EF4-FFF2-40B4-BE49-F238E27FC236}">
                  <a16:creationId xmlns:a16="http://schemas.microsoft.com/office/drawing/2014/main" id="{00000000-0008-0000-0900-00003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30</xdr:row>
          <xdr:rowOff>0</xdr:rowOff>
        </xdr:from>
        <xdr:to>
          <xdr:col>7</xdr:col>
          <xdr:colOff>476250</xdr:colOff>
          <xdr:row>31</xdr:row>
          <xdr:rowOff>19050</xdr:rowOff>
        </xdr:to>
        <xdr:sp macro="" textlink="">
          <xdr:nvSpPr>
            <xdr:cNvPr id="441399" name="Check Box 55" hidden="1">
              <a:extLst>
                <a:ext uri="{63B3BB69-23CF-44E3-9099-C40C66FF867C}">
                  <a14:compatExt spid="_x0000_s441399"/>
                </a:ext>
                <a:ext uri="{FF2B5EF4-FFF2-40B4-BE49-F238E27FC236}">
                  <a16:creationId xmlns:a16="http://schemas.microsoft.com/office/drawing/2014/main" id="{00000000-0008-0000-0900-00003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31</xdr:row>
          <xdr:rowOff>0</xdr:rowOff>
        </xdr:from>
        <xdr:to>
          <xdr:col>7</xdr:col>
          <xdr:colOff>476250</xdr:colOff>
          <xdr:row>32</xdr:row>
          <xdr:rowOff>9525</xdr:rowOff>
        </xdr:to>
        <xdr:sp macro="" textlink="">
          <xdr:nvSpPr>
            <xdr:cNvPr id="441400" name="Check Box 56" hidden="1">
              <a:extLst>
                <a:ext uri="{63B3BB69-23CF-44E3-9099-C40C66FF867C}">
                  <a14:compatExt spid="_x0000_s441400"/>
                </a:ext>
                <a:ext uri="{FF2B5EF4-FFF2-40B4-BE49-F238E27FC236}">
                  <a16:creationId xmlns:a16="http://schemas.microsoft.com/office/drawing/2014/main" id="{00000000-0008-0000-0900-00003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0</xdr:rowOff>
        </xdr:from>
        <xdr:to>
          <xdr:col>7</xdr:col>
          <xdr:colOff>476250</xdr:colOff>
          <xdr:row>34</xdr:row>
          <xdr:rowOff>9525</xdr:rowOff>
        </xdr:to>
        <xdr:sp macro="" textlink="">
          <xdr:nvSpPr>
            <xdr:cNvPr id="441401" name="Check Box 57" hidden="1">
              <a:extLst>
                <a:ext uri="{63B3BB69-23CF-44E3-9099-C40C66FF867C}">
                  <a14:compatExt spid="_x0000_s441401"/>
                </a:ext>
                <a:ext uri="{FF2B5EF4-FFF2-40B4-BE49-F238E27FC236}">
                  <a16:creationId xmlns:a16="http://schemas.microsoft.com/office/drawing/2014/main" id="{00000000-0008-0000-0900-00003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0</xdr:rowOff>
        </xdr:from>
        <xdr:to>
          <xdr:col>7</xdr:col>
          <xdr:colOff>476250</xdr:colOff>
          <xdr:row>33</xdr:row>
          <xdr:rowOff>9525</xdr:rowOff>
        </xdr:to>
        <xdr:sp macro="" textlink="">
          <xdr:nvSpPr>
            <xdr:cNvPr id="441402" name="Check Box 58" hidden="1">
              <a:extLst>
                <a:ext uri="{63B3BB69-23CF-44E3-9099-C40C66FF867C}">
                  <a14:compatExt spid="_x0000_s441402"/>
                </a:ext>
                <a:ext uri="{FF2B5EF4-FFF2-40B4-BE49-F238E27FC236}">
                  <a16:creationId xmlns:a16="http://schemas.microsoft.com/office/drawing/2014/main" id="{00000000-0008-0000-0900-00003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0</xdr:rowOff>
        </xdr:from>
        <xdr:to>
          <xdr:col>7</xdr:col>
          <xdr:colOff>552450</xdr:colOff>
          <xdr:row>29</xdr:row>
          <xdr:rowOff>19050</xdr:rowOff>
        </xdr:to>
        <xdr:sp macro="" textlink="">
          <xdr:nvSpPr>
            <xdr:cNvPr id="441403" name="Check Box 59" hidden="1">
              <a:extLst>
                <a:ext uri="{63B3BB69-23CF-44E3-9099-C40C66FF867C}">
                  <a14:compatExt spid="_x0000_s441403"/>
                </a:ext>
                <a:ext uri="{FF2B5EF4-FFF2-40B4-BE49-F238E27FC236}">
                  <a16:creationId xmlns:a16="http://schemas.microsoft.com/office/drawing/2014/main" id="{00000000-0008-0000-0900-00003BBC06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29</xdr:row>
          <xdr:rowOff>85725</xdr:rowOff>
        </xdr:from>
        <xdr:to>
          <xdr:col>23</xdr:col>
          <xdr:colOff>438150</xdr:colOff>
          <xdr:row>32</xdr:row>
          <xdr:rowOff>171450</xdr:rowOff>
        </xdr:to>
        <xdr:sp macro="" textlink="">
          <xdr:nvSpPr>
            <xdr:cNvPr id="441404" name="Spinner 60" hidden="1">
              <a:extLst>
                <a:ext uri="{63B3BB69-23CF-44E3-9099-C40C66FF867C}">
                  <a14:compatExt spid="_x0000_s441404"/>
                </a:ext>
                <a:ext uri="{FF2B5EF4-FFF2-40B4-BE49-F238E27FC236}">
                  <a16:creationId xmlns:a16="http://schemas.microsoft.com/office/drawing/2014/main" id="{00000000-0008-0000-0900-00003CBC06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0</xdr:rowOff>
        </xdr:from>
        <xdr:to>
          <xdr:col>7</xdr:col>
          <xdr:colOff>476250</xdr:colOff>
          <xdr:row>35</xdr:row>
          <xdr:rowOff>9525</xdr:rowOff>
        </xdr:to>
        <xdr:sp macro="" textlink="">
          <xdr:nvSpPr>
            <xdr:cNvPr id="441405" name="Check Box 61" hidden="1">
              <a:extLst>
                <a:ext uri="{63B3BB69-23CF-44E3-9099-C40C66FF867C}">
                  <a14:compatExt spid="_x0000_s441405"/>
                </a:ext>
                <a:ext uri="{FF2B5EF4-FFF2-40B4-BE49-F238E27FC236}">
                  <a16:creationId xmlns:a16="http://schemas.microsoft.com/office/drawing/2014/main" id="{00000000-0008-0000-0900-00003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0</xdr:rowOff>
        </xdr:from>
        <xdr:to>
          <xdr:col>7</xdr:col>
          <xdr:colOff>476250</xdr:colOff>
          <xdr:row>36</xdr:row>
          <xdr:rowOff>19050</xdr:rowOff>
        </xdr:to>
        <xdr:sp macro="" textlink="">
          <xdr:nvSpPr>
            <xdr:cNvPr id="441406" name="Check Box 62" hidden="1">
              <a:extLst>
                <a:ext uri="{63B3BB69-23CF-44E3-9099-C40C66FF867C}">
                  <a14:compatExt spid="_x0000_s441406"/>
                </a:ext>
                <a:ext uri="{FF2B5EF4-FFF2-40B4-BE49-F238E27FC236}">
                  <a16:creationId xmlns:a16="http://schemas.microsoft.com/office/drawing/2014/main" id="{00000000-0008-0000-0900-00003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0</xdr:rowOff>
        </xdr:from>
        <xdr:to>
          <xdr:col>7</xdr:col>
          <xdr:colOff>476250</xdr:colOff>
          <xdr:row>37</xdr:row>
          <xdr:rowOff>19050</xdr:rowOff>
        </xdr:to>
        <xdr:sp macro="" textlink="">
          <xdr:nvSpPr>
            <xdr:cNvPr id="441407" name="Check Box 63" hidden="1">
              <a:extLst>
                <a:ext uri="{63B3BB69-23CF-44E3-9099-C40C66FF867C}">
                  <a14:compatExt spid="_x0000_s441407"/>
                </a:ext>
                <a:ext uri="{FF2B5EF4-FFF2-40B4-BE49-F238E27FC236}">
                  <a16:creationId xmlns:a16="http://schemas.microsoft.com/office/drawing/2014/main" id="{00000000-0008-0000-0900-00003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0</xdr:rowOff>
        </xdr:from>
        <xdr:to>
          <xdr:col>7</xdr:col>
          <xdr:colOff>476250</xdr:colOff>
          <xdr:row>38</xdr:row>
          <xdr:rowOff>19050</xdr:rowOff>
        </xdr:to>
        <xdr:sp macro="" textlink="">
          <xdr:nvSpPr>
            <xdr:cNvPr id="441408" name="Check Box 64" hidden="1">
              <a:extLst>
                <a:ext uri="{63B3BB69-23CF-44E3-9099-C40C66FF867C}">
                  <a14:compatExt spid="_x0000_s441408"/>
                </a:ext>
                <a:ext uri="{FF2B5EF4-FFF2-40B4-BE49-F238E27FC236}">
                  <a16:creationId xmlns:a16="http://schemas.microsoft.com/office/drawing/2014/main" id="{00000000-0008-0000-0900-00004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0</xdr:rowOff>
        </xdr:from>
        <xdr:to>
          <xdr:col>7</xdr:col>
          <xdr:colOff>476250</xdr:colOff>
          <xdr:row>39</xdr:row>
          <xdr:rowOff>9525</xdr:rowOff>
        </xdr:to>
        <xdr:sp macro="" textlink="">
          <xdr:nvSpPr>
            <xdr:cNvPr id="441409" name="Check Box 65" hidden="1">
              <a:extLst>
                <a:ext uri="{63B3BB69-23CF-44E3-9099-C40C66FF867C}">
                  <a14:compatExt spid="_x0000_s441409"/>
                </a:ext>
                <a:ext uri="{FF2B5EF4-FFF2-40B4-BE49-F238E27FC236}">
                  <a16:creationId xmlns:a16="http://schemas.microsoft.com/office/drawing/2014/main" id="{00000000-0008-0000-0900-00004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0</xdr:rowOff>
        </xdr:from>
        <xdr:to>
          <xdr:col>7</xdr:col>
          <xdr:colOff>476250</xdr:colOff>
          <xdr:row>40</xdr:row>
          <xdr:rowOff>9525</xdr:rowOff>
        </xdr:to>
        <xdr:sp macro="" textlink="">
          <xdr:nvSpPr>
            <xdr:cNvPr id="441410" name="Check Box 66" hidden="1">
              <a:extLst>
                <a:ext uri="{63B3BB69-23CF-44E3-9099-C40C66FF867C}">
                  <a14:compatExt spid="_x0000_s441410"/>
                </a:ext>
                <a:ext uri="{FF2B5EF4-FFF2-40B4-BE49-F238E27FC236}">
                  <a16:creationId xmlns:a16="http://schemas.microsoft.com/office/drawing/2014/main" id="{00000000-0008-0000-0900-00004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0</xdr:rowOff>
        </xdr:from>
        <xdr:to>
          <xdr:col>7</xdr:col>
          <xdr:colOff>476250</xdr:colOff>
          <xdr:row>41</xdr:row>
          <xdr:rowOff>9525</xdr:rowOff>
        </xdr:to>
        <xdr:sp macro="" textlink="">
          <xdr:nvSpPr>
            <xdr:cNvPr id="441411" name="Check Box 67" hidden="1">
              <a:extLst>
                <a:ext uri="{63B3BB69-23CF-44E3-9099-C40C66FF867C}">
                  <a14:compatExt spid="_x0000_s441411"/>
                </a:ext>
                <a:ext uri="{FF2B5EF4-FFF2-40B4-BE49-F238E27FC236}">
                  <a16:creationId xmlns:a16="http://schemas.microsoft.com/office/drawing/2014/main" id="{00000000-0008-0000-0900-00004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0</xdr:rowOff>
        </xdr:from>
        <xdr:to>
          <xdr:col>7</xdr:col>
          <xdr:colOff>476250</xdr:colOff>
          <xdr:row>42</xdr:row>
          <xdr:rowOff>19050</xdr:rowOff>
        </xdr:to>
        <xdr:sp macro="" textlink="">
          <xdr:nvSpPr>
            <xdr:cNvPr id="441412" name="Check Box 68" hidden="1">
              <a:extLst>
                <a:ext uri="{63B3BB69-23CF-44E3-9099-C40C66FF867C}">
                  <a14:compatExt spid="_x0000_s441412"/>
                </a:ext>
                <a:ext uri="{FF2B5EF4-FFF2-40B4-BE49-F238E27FC236}">
                  <a16:creationId xmlns:a16="http://schemas.microsoft.com/office/drawing/2014/main" id="{00000000-0008-0000-0900-00004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0</xdr:rowOff>
        </xdr:from>
        <xdr:to>
          <xdr:col>7</xdr:col>
          <xdr:colOff>476250</xdr:colOff>
          <xdr:row>43</xdr:row>
          <xdr:rowOff>19050</xdr:rowOff>
        </xdr:to>
        <xdr:sp macro="" textlink="">
          <xdr:nvSpPr>
            <xdr:cNvPr id="441413" name="Check Box 69" hidden="1">
              <a:extLst>
                <a:ext uri="{63B3BB69-23CF-44E3-9099-C40C66FF867C}">
                  <a14:compatExt spid="_x0000_s441413"/>
                </a:ext>
                <a:ext uri="{FF2B5EF4-FFF2-40B4-BE49-F238E27FC236}">
                  <a16:creationId xmlns:a16="http://schemas.microsoft.com/office/drawing/2014/main" id="{00000000-0008-0000-0900-00004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0</xdr:rowOff>
        </xdr:from>
        <xdr:to>
          <xdr:col>7</xdr:col>
          <xdr:colOff>476250</xdr:colOff>
          <xdr:row>44</xdr:row>
          <xdr:rowOff>19050</xdr:rowOff>
        </xdr:to>
        <xdr:sp macro="" textlink="">
          <xdr:nvSpPr>
            <xdr:cNvPr id="441414" name="Check Box 70" hidden="1">
              <a:extLst>
                <a:ext uri="{63B3BB69-23CF-44E3-9099-C40C66FF867C}">
                  <a14:compatExt spid="_x0000_s441414"/>
                </a:ext>
                <a:ext uri="{FF2B5EF4-FFF2-40B4-BE49-F238E27FC236}">
                  <a16:creationId xmlns:a16="http://schemas.microsoft.com/office/drawing/2014/main" id="{00000000-0008-0000-0900-00004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0</xdr:rowOff>
        </xdr:from>
        <xdr:to>
          <xdr:col>7</xdr:col>
          <xdr:colOff>476250</xdr:colOff>
          <xdr:row>45</xdr:row>
          <xdr:rowOff>19050</xdr:rowOff>
        </xdr:to>
        <xdr:sp macro="" textlink="">
          <xdr:nvSpPr>
            <xdr:cNvPr id="441415" name="Check Box 71" hidden="1">
              <a:extLst>
                <a:ext uri="{63B3BB69-23CF-44E3-9099-C40C66FF867C}">
                  <a14:compatExt spid="_x0000_s441415"/>
                </a:ext>
                <a:ext uri="{FF2B5EF4-FFF2-40B4-BE49-F238E27FC236}">
                  <a16:creationId xmlns:a16="http://schemas.microsoft.com/office/drawing/2014/main" id="{00000000-0008-0000-0900-00004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0</xdr:rowOff>
        </xdr:from>
        <xdr:to>
          <xdr:col>7</xdr:col>
          <xdr:colOff>476250</xdr:colOff>
          <xdr:row>46</xdr:row>
          <xdr:rowOff>9525</xdr:rowOff>
        </xdr:to>
        <xdr:sp macro="" textlink="">
          <xdr:nvSpPr>
            <xdr:cNvPr id="441416" name="Check Box 72" hidden="1">
              <a:extLst>
                <a:ext uri="{63B3BB69-23CF-44E3-9099-C40C66FF867C}">
                  <a14:compatExt spid="_x0000_s441416"/>
                </a:ext>
                <a:ext uri="{FF2B5EF4-FFF2-40B4-BE49-F238E27FC236}">
                  <a16:creationId xmlns:a16="http://schemas.microsoft.com/office/drawing/2014/main" id="{00000000-0008-0000-0900-00004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0</xdr:rowOff>
        </xdr:from>
        <xdr:to>
          <xdr:col>7</xdr:col>
          <xdr:colOff>476250</xdr:colOff>
          <xdr:row>47</xdr:row>
          <xdr:rowOff>19050</xdr:rowOff>
        </xdr:to>
        <xdr:sp macro="" textlink="">
          <xdr:nvSpPr>
            <xdr:cNvPr id="441417" name="Check Box 73" hidden="1">
              <a:extLst>
                <a:ext uri="{63B3BB69-23CF-44E3-9099-C40C66FF867C}">
                  <a14:compatExt spid="_x0000_s441417"/>
                </a:ext>
                <a:ext uri="{FF2B5EF4-FFF2-40B4-BE49-F238E27FC236}">
                  <a16:creationId xmlns:a16="http://schemas.microsoft.com/office/drawing/2014/main" id="{00000000-0008-0000-0900-00004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0</xdr:rowOff>
        </xdr:from>
        <xdr:to>
          <xdr:col>7</xdr:col>
          <xdr:colOff>476250</xdr:colOff>
          <xdr:row>48</xdr:row>
          <xdr:rowOff>19050</xdr:rowOff>
        </xdr:to>
        <xdr:sp macro="" textlink="">
          <xdr:nvSpPr>
            <xdr:cNvPr id="441418" name="Check Box 74" hidden="1">
              <a:extLst>
                <a:ext uri="{63B3BB69-23CF-44E3-9099-C40C66FF867C}">
                  <a14:compatExt spid="_x0000_s441418"/>
                </a:ext>
                <a:ext uri="{FF2B5EF4-FFF2-40B4-BE49-F238E27FC236}">
                  <a16:creationId xmlns:a16="http://schemas.microsoft.com/office/drawing/2014/main" id="{00000000-0008-0000-0900-00004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0</xdr:rowOff>
        </xdr:from>
        <xdr:to>
          <xdr:col>7</xdr:col>
          <xdr:colOff>476250</xdr:colOff>
          <xdr:row>49</xdr:row>
          <xdr:rowOff>19050</xdr:rowOff>
        </xdr:to>
        <xdr:sp macro="" textlink="">
          <xdr:nvSpPr>
            <xdr:cNvPr id="441419" name="Check Box 75" hidden="1">
              <a:extLst>
                <a:ext uri="{63B3BB69-23CF-44E3-9099-C40C66FF867C}">
                  <a14:compatExt spid="_x0000_s441419"/>
                </a:ext>
                <a:ext uri="{FF2B5EF4-FFF2-40B4-BE49-F238E27FC236}">
                  <a16:creationId xmlns:a16="http://schemas.microsoft.com/office/drawing/2014/main" id="{00000000-0008-0000-0900-00004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0</xdr:rowOff>
        </xdr:from>
        <xdr:to>
          <xdr:col>7</xdr:col>
          <xdr:colOff>476250</xdr:colOff>
          <xdr:row>50</xdr:row>
          <xdr:rowOff>19050</xdr:rowOff>
        </xdr:to>
        <xdr:sp macro="" textlink="">
          <xdr:nvSpPr>
            <xdr:cNvPr id="441420" name="Check Box 76" hidden="1">
              <a:extLst>
                <a:ext uri="{63B3BB69-23CF-44E3-9099-C40C66FF867C}">
                  <a14:compatExt spid="_x0000_s441420"/>
                </a:ext>
                <a:ext uri="{FF2B5EF4-FFF2-40B4-BE49-F238E27FC236}">
                  <a16:creationId xmlns:a16="http://schemas.microsoft.com/office/drawing/2014/main" id="{00000000-0008-0000-0900-00004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0</xdr:rowOff>
        </xdr:from>
        <xdr:to>
          <xdr:col>7</xdr:col>
          <xdr:colOff>476250</xdr:colOff>
          <xdr:row>51</xdr:row>
          <xdr:rowOff>19050</xdr:rowOff>
        </xdr:to>
        <xdr:sp macro="" textlink="">
          <xdr:nvSpPr>
            <xdr:cNvPr id="441421" name="Check Box 77" hidden="1">
              <a:extLst>
                <a:ext uri="{63B3BB69-23CF-44E3-9099-C40C66FF867C}">
                  <a14:compatExt spid="_x0000_s441421"/>
                </a:ext>
                <a:ext uri="{FF2B5EF4-FFF2-40B4-BE49-F238E27FC236}">
                  <a16:creationId xmlns:a16="http://schemas.microsoft.com/office/drawing/2014/main" id="{00000000-0008-0000-0900-00004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0</xdr:rowOff>
        </xdr:from>
        <xdr:to>
          <xdr:col>7</xdr:col>
          <xdr:colOff>476250</xdr:colOff>
          <xdr:row>52</xdr:row>
          <xdr:rowOff>19050</xdr:rowOff>
        </xdr:to>
        <xdr:sp macro="" textlink="">
          <xdr:nvSpPr>
            <xdr:cNvPr id="441422" name="Check Box 78" hidden="1">
              <a:extLst>
                <a:ext uri="{63B3BB69-23CF-44E3-9099-C40C66FF867C}">
                  <a14:compatExt spid="_x0000_s441422"/>
                </a:ext>
                <a:ext uri="{FF2B5EF4-FFF2-40B4-BE49-F238E27FC236}">
                  <a16:creationId xmlns:a16="http://schemas.microsoft.com/office/drawing/2014/main" id="{00000000-0008-0000-0900-00004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0</xdr:rowOff>
        </xdr:from>
        <xdr:to>
          <xdr:col>7</xdr:col>
          <xdr:colOff>476250</xdr:colOff>
          <xdr:row>53</xdr:row>
          <xdr:rowOff>19050</xdr:rowOff>
        </xdr:to>
        <xdr:sp macro="" textlink="">
          <xdr:nvSpPr>
            <xdr:cNvPr id="441423" name="Check Box 79" hidden="1">
              <a:extLst>
                <a:ext uri="{63B3BB69-23CF-44E3-9099-C40C66FF867C}">
                  <a14:compatExt spid="_x0000_s441423"/>
                </a:ext>
                <a:ext uri="{FF2B5EF4-FFF2-40B4-BE49-F238E27FC236}">
                  <a16:creationId xmlns:a16="http://schemas.microsoft.com/office/drawing/2014/main" id="{00000000-0008-0000-0900-00004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53</xdr:row>
          <xdr:rowOff>0</xdr:rowOff>
        </xdr:from>
        <xdr:to>
          <xdr:col>7</xdr:col>
          <xdr:colOff>476250</xdr:colOff>
          <xdr:row>54</xdr:row>
          <xdr:rowOff>19050</xdr:rowOff>
        </xdr:to>
        <xdr:sp macro="" textlink="">
          <xdr:nvSpPr>
            <xdr:cNvPr id="441424" name="Check Box 80" hidden="1">
              <a:extLst>
                <a:ext uri="{63B3BB69-23CF-44E3-9099-C40C66FF867C}">
                  <a14:compatExt spid="_x0000_s441424"/>
                </a:ext>
                <a:ext uri="{FF2B5EF4-FFF2-40B4-BE49-F238E27FC236}">
                  <a16:creationId xmlns:a16="http://schemas.microsoft.com/office/drawing/2014/main" id="{00000000-0008-0000-0900-00005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7</xdr:col>
          <xdr:colOff>476250</xdr:colOff>
          <xdr:row>55</xdr:row>
          <xdr:rowOff>19050</xdr:rowOff>
        </xdr:to>
        <xdr:sp macro="" textlink="">
          <xdr:nvSpPr>
            <xdr:cNvPr id="441425" name="Check Box 81" hidden="1">
              <a:extLst>
                <a:ext uri="{63B3BB69-23CF-44E3-9099-C40C66FF867C}">
                  <a14:compatExt spid="_x0000_s441425"/>
                </a:ext>
                <a:ext uri="{FF2B5EF4-FFF2-40B4-BE49-F238E27FC236}">
                  <a16:creationId xmlns:a16="http://schemas.microsoft.com/office/drawing/2014/main" id="{00000000-0008-0000-0900-00005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55</xdr:row>
          <xdr:rowOff>0</xdr:rowOff>
        </xdr:from>
        <xdr:to>
          <xdr:col>7</xdr:col>
          <xdr:colOff>476250</xdr:colOff>
          <xdr:row>56</xdr:row>
          <xdr:rowOff>19050</xdr:rowOff>
        </xdr:to>
        <xdr:sp macro="" textlink="">
          <xdr:nvSpPr>
            <xdr:cNvPr id="441426" name="Check Box 82" hidden="1">
              <a:extLst>
                <a:ext uri="{63B3BB69-23CF-44E3-9099-C40C66FF867C}">
                  <a14:compatExt spid="_x0000_s441426"/>
                </a:ext>
                <a:ext uri="{FF2B5EF4-FFF2-40B4-BE49-F238E27FC236}">
                  <a16:creationId xmlns:a16="http://schemas.microsoft.com/office/drawing/2014/main" id="{00000000-0008-0000-0900-00005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56</xdr:row>
          <xdr:rowOff>0</xdr:rowOff>
        </xdr:from>
        <xdr:to>
          <xdr:col>7</xdr:col>
          <xdr:colOff>476250</xdr:colOff>
          <xdr:row>57</xdr:row>
          <xdr:rowOff>19050</xdr:rowOff>
        </xdr:to>
        <xdr:sp macro="" textlink="">
          <xdr:nvSpPr>
            <xdr:cNvPr id="441427" name="Check Box 83" hidden="1">
              <a:extLst>
                <a:ext uri="{63B3BB69-23CF-44E3-9099-C40C66FF867C}">
                  <a14:compatExt spid="_x0000_s441427"/>
                </a:ext>
                <a:ext uri="{FF2B5EF4-FFF2-40B4-BE49-F238E27FC236}">
                  <a16:creationId xmlns:a16="http://schemas.microsoft.com/office/drawing/2014/main" id="{00000000-0008-0000-0900-00005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0</xdr:rowOff>
        </xdr:from>
        <xdr:to>
          <xdr:col>7</xdr:col>
          <xdr:colOff>476250</xdr:colOff>
          <xdr:row>58</xdr:row>
          <xdr:rowOff>19050</xdr:rowOff>
        </xdr:to>
        <xdr:sp macro="" textlink="">
          <xdr:nvSpPr>
            <xdr:cNvPr id="441428" name="Check Box 84" hidden="1">
              <a:extLst>
                <a:ext uri="{63B3BB69-23CF-44E3-9099-C40C66FF867C}">
                  <a14:compatExt spid="_x0000_s441428"/>
                </a:ext>
                <a:ext uri="{FF2B5EF4-FFF2-40B4-BE49-F238E27FC236}">
                  <a16:creationId xmlns:a16="http://schemas.microsoft.com/office/drawing/2014/main" id="{00000000-0008-0000-0900-00005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77</xdr:row>
          <xdr:rowOff>0</xdr:rowOff>
        </xdr:from>
        <xdr:to>
          <xdr:col>7</xdr:col>
          <xdr:colOff>476250</xdr:colOff>
          <xdr:row>78</xdr:row>
          <xdr:rowOff>19050</xdr:rowOff>
        </xdr:to>
        <xdr:sp macro="" textlink="">
          <xdr:nvSpPr>
            <xdr:cNvPr id="441429" name="Check Box 85" hidden="1">
              <a:extLst>
                <a:ext uri="{63B3BB69-23CF-44E3-9099-C40C66FF867C}">
                  <a14:compatExt spid="_x0000_s441429"/>
                </a:ext>
                <a:ext uri="{FF2B5EF4-FFF2-40B4-BE49-F238E27FC236}">
                  <a16:creationId xmlns:a16="http://schemas.microsoft.com/office/drawing/2014/main" id="{00000000-0008-0000-0900-00005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78</xdr:row>
          <xdr:rowOff>0</xdr:rowOff>
        </xdr:from>
        <xdr:to>
          <xdr:col>7</xdr:col>
          <xdr:colOff>476250</xdr:colOff>
          <xdr:row>79</xdr:row>
          <xdr:rowOff>19050</xdr:rowOff>
        </xdr:to>
        <xdr:sp macro="" textlink="">
          <xdr:nvSpPr>
            <xdr:cNvPr id="441430" name="Check Box 86" hidden="1">
              <a:extLst>
                <a:ext uri="{63B3BB69-23CF-44E3-9099-C40C66FF867C}">
                  <a14:compatExt spid="_x0000_s441430"/>
                </a:ext>
                <a:ext uri="{FF2B5EF4-FFF2-40B4-BE49-F238E27FC236}">
                  <a16:creationId xmlns:a16="http://schemas.microsoft.com/office/drawing/2014/main" id="{00000000-0008-0000-0900-00005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76</xdr:row>
          <xdr:rowOff>0</xdr:rowOff>
        </xdr:from>
        <xdr:to>
          <xdr:col>7</xdr:col>
          <xdr:colOff>476250</xdr:colOff>
          <xdr:row>77</xdr:row>
          <xdr:rowOff>19050</xdr:rowOff>
        </xdr:to>
        <xdr:sp macro="" textlink="">
          <xdr:nvSpPr>
            <xdr:cNvPr id="441431" name="Check Box 87" hidden="1">
              <a:extLst>
                <a:ext uri="{63B3BB69-23CF-44E3-9099-C40C66FF867C}">
                  <a14:compatExt spid="_x0000_s441431"/>
                </a:ext>
                <a:ext uri="{FF2B5EF4-FFF2-40B4-BE49-F238E27FC236}">
                  <a16:creationId xmlns:a16="http://schemas.microsoft.com/office/drawing/2014/main" id="{00000000-0008-0000-0900-00005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75</xdr:row>
          <xdr:rowOff>0</xdr:rowOff>
        </xdr:from>
        <xdr:to>
          <xdr:col>7</xdr:col>
          <xdr:colOff>476250</xdr:colOff>
          <xdr:row>76</xdr:row>
          <xdr:rowOff>19050</xdr:rowOff>
        </xdr:to>
        <xdr:sp macro="" textlink="">
          <xdr:nvSpPr>
            <xdr:cNvPr id="441432" name="Check Box 88" hidden="1">
              <a:extLst>
                <a:ext uri="{63B3BB69-23CF-44E3-9099-C40C66FF867C}">
                  <a14:compatExt spid="_x0000_s441432"/>
                </a:ext>
                <a:ext uri="{FF2B5EF4-FFF2-40B4-BE49-F238E27FC236}">
                  <a16:creationId xmlns:a16="http://schemas.microsoft.com/office/drawing/2014/main" id="{00000000-0008-0000-0900-00005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74</xdr:row>
          <xdr:rowOff>0</xdr:rowOff>
        </xdr:from>
        <xdr:to>
          <xdr:col>7</xdr:col>
          <xdr:colOff>476250</xdr:colOff>
          <xdr:row>75</xdr:row>
          <xdr:rowOff>19050</xdr:rowOff>
        </xdr:to>
        <xdr:sp macro="" textlink="">
          <xdr:nvSpPr>
            <xdr:cNvPr id="441433" name="Check Box 89" hidden="1">
              <a:extLst>
                <a:ext uri="{63B3BB69-23CF-44E3-9099-C40C66FF867C}">
                  <a14:compatExt spid="_x0000_s441433"/>
                </a:ext>
                <a:ext uri="{FF2B5EF4-FFF2-40B4-BE49-F238E27FC236}">
                  <a16:creationId xmlns:a16="http://schemas.microsoft.com/office/drawing/2014/main" id="{00000000-0008-0000-0900-00005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73</xdr:row>
          <xdr:rowOff>0</xdr:rowOff>
        </xdr:from>
        <xdr:to>
          <xdr:col>7</xdr:col>
          <xdr:colOff>476250</xdr:colOff>
          <xdr:row>74</xdr:row>
          <xdr:rowOff>19050</xdr:rowOff>
        </xdr:to>
        <xdr:sp macro="" textlink="">
          <xdr:nvSpPr>
            <xdr:cNvPr id="441434" name="Check Box 90" hidden="1">
              <a:extLst>
                <a:ext uri="{63B3BB69-23CF-44E3-9099-C40C66FF867C}">
                  <a14:compatExt spid="_x0000_s441434"/>
                </a:ext>
                <a:ext uri="{FF2B5EF4-FFF2-40B4-BE49-F238E27FC236}">
                  <a16:creationId xmlns:a16="http://schemas.microsoft.com/office/drawing/2014/main" id="{00000000-0008-0000-0900-00005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72</xdr:row>
          <xdr:rowOff>0</xdr:rowOff>
        </xdr:from>
        <xdr:to>
          <xdr:col>7</xdr:col>
          <xdr:colOff>476250</xdr:colOff>
          <xdr:row>73</xdr:row>
          <xdr:rowOff>19050</xdr:rowOff>
        </xdr:to>
        <xdr:sp macro="" textlink="">
          <xdr:nvSpPr>
            <xdr:cNvPr id="441435" name="Check Box 91" hidden="1">
              <a:extLst>
                <a:ext uri="{63B3BB69-23CF-44E3-9099-C40C66FF867C}">
                  <a14:compatExt spid="_x0000_s441435"/>
                </a:ext>
                <a:ext uri="{FF2B5EF4-FFF2-40B4-BE49-F238E27FC236}">
                  <a16:creationId xmlns:a16="http://schemas.microsoft.com/office/drawing/2014/main" id="{00000000-0008-0000-0900-00005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71</xdr:row>
          <xdr:rowOff>0</xdr:rowOff>
        </xdr:from>
        <xdr:to>
          <xdr:col>7</xdr:col>
          <xdr:colOff>476250</xdr:colOff>
          <xdr:row>72</xdr:row>
          <xdr:rowOff>19050</xdr:rowOff>
        </xdr:to>
        <xdr:sp macro="" textlink="">
          <xdr:nvSpPr>
            <xdr:cNvPr id="441436" name="Check Box 92" hidden="1">
              <a:extLst>
                <a:ext uri="{63B3BB69-23CF-44E3-9099-C40C66FF867C}">
                  <a14:compatExt spid="_x0000_s441436"/>
                </a:ext>
                <a:ext uri="{FF2B5EF4-FFF2-40B4-BE49-F238E27FC236}">
                  <a16:creationId xmlns:a16="http://schemas.microsoft.com/office/drawing/2014/main" id="{00000000-0008-0000-0900-00005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70</xdr:row>
          <xdr:rowOff>0</xdr:rowOff>
        </xdr:from>
        <xdr:to>
          <xdr:col>7</xdr:col>
          <xdr:colOff>476250</xdr:colOff>
          <xdr:row>71</xdr:row>
          <xdr:rowOff>19050</xdr:rowOff>
        </xdr:to>
        <xdr:sp macro="" textlink="">
          <xdr:nvSpPr>
            <xdr:cNvPr id="441437" name="Check Box 93" hidden="1">
              <a:extLst>
                <a:ext uri="{63B3BB69-23CF-44E3-9099-C40C66FF867C}">
                  <a14:compatExt spid="_x0000_s441437"/>
                </a:ext>
                <a:ext uri="{FF2B5EF4-FFF2-40B4-BE49-F238E27FC236}">
                  <a16:creationId xmlns:a16="http://schemas.microsoft.com/office/drawing/2014/main" id="{00000000-0008-0000-0900-00005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68</xdr:row>
          <xdr:rowOff>0</xdr:rowOff>
        </xdr:from>
        <xdr:to>
          <xdr:col>7</xdr:col>
          <xdr:colOff>476250</xdr:colOff>
          <xdr:row>69</xdr:row>
          <xdr:rowOff>19050</xdr:rowOff>
        </xdr:to>
        <xdr:sp macro="" textlink="">
          <xdr:nvSpPr>
            <xdr:cNvPr id="441438" name="Check Box 94" hidden="1">
              <a:extLst>
                <a:ext uri="{63B3BB69-23CF-44E3-9099-C40C66FF867C}">
                  <a14:compatExt spid="_x0000_s441438"/>
                </a:ext>
                <a:ext uri="{FF2B5EF4-FFF2-40B4-BE49-F238E27FC236}">
                  <a16:creationId xmlns:a16="http://schemas.microsoft.com/office/drawing/2014/main" id="{00000000-0008-0000-0900-00005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69</xdr:row>
          <xdr:rowOff>0</xdr:rowOff>
        </xdr:from>
        <xdr:to>
          <xdr:col>7</xdr:col>
          <xdr:colOff>476250</xdr:colOff>
          <xdr:row>70</xdr:row>
          <xdr:rowOff>19050</xdr:rowOff>
        </xdr:to>
        <xdr:sp macro="" textlink="">
          <xdr:nvSpPr>
            <xdr:cNvPr id="441439" name="Check Box 95" hidden="1">
              <a:extLst>
                <a:ext uri="{63B3BB69-23CF-44E3-9099-C40C66FF867C}">
                  <a14:compatExt spid="_x0000_s441439"/>
                </a:ext>
                <a:ext uri="{FF2B5EF4-FFF2-40B4-BE49-F238E27FC236}">
                  <a16:creationId xmlns:a16="http://schemas.microsoft.com/office/drawing/2014/main" id="{00000000-0008-0000-0900-00005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67</xdr:row>
          <xdr:rowOff>0</xdr:rowOff>
        </xdr:from>
        <xdr:to>
          <xdr:col>7</xdr:col>
          <xdr:colOff>476250</xdr:colOff>
          <xdr:row>68</xdr:row>
          <xdr:rowOff>19050</xdr:rowOff>
        </xdr:to>
        <xdr:sp macro="" textlink="">
          <xdr:nvSpPr>
            <xdr:cNvPr id="441440" name="Check Box 96" hidden="1">
              <a:extLst>
                <a:ext uri="{63B3BB69-23CF-44E3-9099-C40C66FF867C}">
                  <a14:compatExt spid="_x0000_s441440"/>
                </a:ext>
                <a:ext uri="{FF2B5EF4-FFF2-40B4-BE49-F238E27FC236}">
                  <a16:creationId xmlns:a16="http://schemas.microsoft.com/office/drawing/2014/main" id="{00000000-0008-0000-0900-00006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66</xdr:row>
          <xdr:rowOff>0</xdr:rowOff>
        </xdr:from>
        <xdr:to>
          <xdr:col>7</xdr:col>
          <xdr:colOff>476250</xdr:colOff>
          <xdr:row>67</xdr:row>
          <xdr:rowOff>19050</xdr:rowOff>
        </xdr:to>
        <xdr:sp macro="" textlink="">
          <xdr:nvSpPr>
            <xdr:cNvPr id="441441" name="Check Box 97" hidden="1">
              <a:extLst>
                <a:ext uri="{63B3BB69-23CF-44E3-9099-C40C66FF867C}">
                  <a14:compatExt spid="_x0000_s441441"/>
                </a:ext>
                <a:ext uri="{FF2B5EF4-FFF2-40B4-BE49-F238E27FC236}">
                  <a16:creationId xmlns:a16="http://schemas.microsoft.com/office/drawing/2014/main" id="{00000000-0008-0000-0900-00006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65</xdr:row>
          <xdr:rowOff>0</xdr:rowOff>
        </xdr:from>
        <xdr:to>
          <xdr:col>7</xdr:col>
          <xdr:colOff>476250</xdr:colOff>
          <xdr:row>66</xdr:row>
          <xdr:rowOff>19050</xdr:rowOff>
        </xdr:to>
        <xdr:sp macro="" textlink="">
          <xdr:nvSpPr>
            <xdr:cNvPr id="441442" name="Check Box 98" hidden="1">
              <a:extLst>
                <a:ext uri="{63B3BB69-23CF-44E3-9099-C40C66FF867C}">
                  <a14:compatExt spid="_x0000_s441442"/>
                </a:ext>
                <a:ext uri="{FF2B5EF4-FFF2-40B4-BE49-F238E27FC236}">
                  <a16:creationId xmlns:a16="http://schemas.microsoft.com/office/drawing/2014/main" id="{00000000-0008-0000-0900-00006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64</xdr:row>
          <xdr:rowOff>0</xdr:rowOff>
        </xdr:from>
        <xdr:to>
          <xdr:col>7</xdr:col>
          <xdr:colOff>476250</xdr:colOff>
          <xdr:row>65</xdr:row>
          <xdr:rowOff>19050</xdr:rowOff>
        </xdr:to>
        <xdr:sp macro="" textlink="">
          <xdr:nvSpPr>
            <xdr:cNvPr id="441443" name="Check Box 99" hidden="1">
              <a:extLst>
                <a:ext uri="{63B3BB69-23CF-44E3-9099-C40C66FF867C}">
                  <a14:compatExt spid="_x0000_s441443"/>
                </a:ext>
                <a:ext uri="{FF2B5EF4-FFF2-40B4-BE49-F238E27FC236}">
                  <a16:creationId xmlns:a16="http://schemas.microsoft.com/office/drawing/2014/main" id="{00000000-0008-0000-0900-00006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63</xdr:row>
          <xdr:rowOff>0</xdr:rowOff>
        </xdr:from>
        <xdr:to>
          <xdr:col>7</xdr:col>
          <xdr:colOff>476250</xdr:colOff>
          <xdr:row>64</xdr:row>
          <xdr:rowOff>19050</xdr:rowOff>
        </xdr:to>
        <xdr:sp macro="" textlink="">
          <xdr:nvSpPr>
            <xdr:cNvPr id="441444" name="Check Box 100" hidden="1">
              <a:extLst>
                <a:ext uri="{63B3BB69-23CF-44E3-9099-C40C66FF867C}">
                  <a14:compatExt spid="_x0000_s441444"/>
                </a:ext>
                <a:ext uri="{FF2B5EF4-FFF2-40B4-BE49-F238E27FC236}">
                  <a16:creationId xmlns:a16="http://schemas.microsoft.com/office/drawing/2014/main" id="{00000000-0008-0000-0900-00006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0</xdr:rowOff>
        </xdr:from>
        <xdr:to>
          <xdr:col>7</xdr:col>
          <xdr:colOff>476250</xdr:colOff>
          <xdr:row>63</xdr:row>
          <xdr:rowOff>19050</xdr:rowOff>
        </xdr:to>
        <xdr:sp macro="" textlink="">
          <xdr:nvSpPr>
            <xdr:cNvPr id="441445" name="Check Box 101" hidden="1">
              <a:extLst>
                <a:ext uri="{63B3BB69-23CF-44E3-9099-C40C66FF867C}">
                  <a14:compatExt spid="_x0000_s441445"/>
                </a:ext>
                <a:ext uri="{FF2B5EF4-FFF2-40B4-BE49-F238E27FC236}">
                  <a16:creationId xmlns:a16="http://schemas.microsoft.com/office/drawing/2014/main" id="{00000000-0008-0000-0900-00006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61</xdr:row>
          <xdr:rowOff>0</xdr:rowOff>
        </xdr:from>
        <xdr:to>
          <xdr:col>7</xdr:col>
          <xdr:colOff>476250</xdr:colOff>
          <xdr:row>62</xdr:row>
          <xdr:rowOff>19050</xdr:rowOff>
        </xdr:to>
        <xdr:sp macro="" textlink="">
          <xdr:nvSpPr>
            <xdr:cNvPr id="441446" name="Check Box 102" hidden="1">
              <a:extLst>
                <a:ext uri="{63B3BB69-23CF-44E3-9099-C40C66FF867C}">
                  <a14:compatExt spid="_x0000_s441446"/>
                </a:ext>
                <a:ext uri="{FF2B5EF4-FFF2-40B4-BE49-F238E27FC236}">
                  <a16:creationId xmlns:a16="http://schemas.microsoft.com/office/drawing/2014/main" id="{00000000-0008-0000-0900-00006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60</xdr:row>
          <xdr:rowOff>0</xdr:rowOff>
        </xdr:from>
        <xdr:to>
          <xdr:col>7</xdr:col>
          <xdr:colOff>476250</xdr:colOff>
          <xdr:row>61</xdr:row>
          <xdr:rowOff>19050</xdr:rowOff>
        </xdr:to>
        <xdr:sp macro="" textlink="">
          <xdr:nvSpPr>
            <xdr:cNvPr id="441447" name="Check Box 103" hidden="1">
              <a:extLst>
                <a:ext uri="{63B3BB69-23CF-44E3-9099-C40C66FF867C}">
                  <a14:compatExt spid="_x0000_s441447"/>
                </a:ext>
                <a:ext uri="{FF2B5EF4-FFF2-40B4-BE49-F238E27FC236}">
                  <a16:creationId xmlns:a16="http://schemas.microsoft.com/office/drawing/2014/main" id="{00000000-0008-0000-0900-00006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0</xdr:rowOff>
        </xdr:from>
        <xdr:to>
          <xdr:col>7</xdr:col>
          <xdr:colOff>476250</xdr:colOff>
          <xdr:row>60</xdr:row>
          <xdr:rowOff>19050</xdr:rowOff>
        </xdr:to>
        <xdr:sp macro="" textlink="">
          <xdr:nvSpPr>
            <xdr:cNvPr id="441448" name="Check Box 104" hidden="1">
              <a:extLst>
                <a:ext uri="{63B3BB69-23CF-44E3-9099-C40C66FF867C}">
                  <a14:compatExt spid="_x0000_s441448"/>
                </a:ext>
                <a:ext uri="{FF2B5EF4-FFF2-40B4-BE49-F238E27FC236}">
                  <a16:creationId xmlns:a16="http://schemas.microsoft.com/office/drawing/2014/main" id="{00000000-0008-0000-0900-00006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58</xdr:row>
          <xdr:rowOff>0</xdr:rowOff>
        </xdr:from>
        <xdr:to>
          <xdr:col>7</xdr:col>
          <xdr:colOff>476250</xdr:colOff>
          <xdr:row>59</xdr:row>
          <xdr:rowOff>19050</xdr:rowOff>
        </xdr:to>
        <xdr:sp macro="" textlink="">
          <xdr:nvSpPr>
            <xdr:cNvPr id="441449" name="Check Box 105" hidden="1">
              <a:extLst>
                <a:ext uri="{63B3BB69-23CF-44E3-9099-C40C66FF867C}">
                  <a14:compatExt spid="_x0000_s441449"/>
                </a:ext>
                <a:ext uri="{FF2B5EF4-FFF2-40B4-BE49-F238E27FC236}">
                  <a16:creationId xmlns:a16="http://schemas.microsoft.com/office/drawing/2014/main" id="{00000000-0008-0000-0900-00006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19050</xdr:rowOff>
        </xdr:from>
        <xdr:to>
          <xdr:col>24</xdr:col>
          <xdr:colOff>628650</xdr:colOff>
          <xdr:row>26</xdr:row>
          <xdr:rowOff>76200</xdr:rowOff>
        </xdr:to>
        <xdr:sp macro="" textlink="">
          <xdr:nvSpPr>
            <xdr:cNvPr id="441450" name="Check Box 106" descr="Staff Registration" hidden="1">
              <a:extLst>
                <a:ext uri="{63B3BB69-23CF-44E3-9099-C40C66FF867C}">
                  <a14:compatExt spid="_x0000_s441450"/>
                </a:ext>
                <a:ext uri="{FF2B5EF4-FFF2-40B4-BE49-F238E27FC236}">
                  <a16:creationId xmlns:a16="http://schemas.microsoft.com/office/drawing/2014/main" id="{00000000-0008-0000-0900-00006ABC0600}"/>
                </a:ext>
              </a:extLst>
            </xdr:cNvPr>
            <xdr:cNvSpPr/>
          </xdr:nvSpPr>
          <xdr:spPr bwMode="auto">
            <a:xfrm>
              <a:off x="0" y="0"/>
              <a:ext cx="0" cy="0"/>
            </a:xfrm>
            <a:prstGeom prst="rect">
              <a:avLst/>
            </a:prstGeom>
            <a:solidFill>
              <a:srgbClr val="FFFF99" mc:Ignorable="a14" a14:legacySpreadsheetColorIndex="43"/>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Staff Registration</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FF0000"/>
          </a:solidFill>
          <a:prstDash val="solid"/>
          <a:round/>
          <a:headEnd type="none" w="med" len="med"/>
          <a:tailEnd type="none" w="med" len="med"/>
        </a:ln>
        <a:effectLst/>
      </a:spPr>
      <a:bodyPr vertOverflow="clip" wrap="square" lIns="0"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FF0000"/>
          </a:solidFill>
          <a:prstDash val="solid"/>
          <a:round/>
          <a:headEnd type="none" w="med" len="med"/>
          <a:tailEnd type="none" w="med" len="med"/>
        </a:ln>
        <a:effectLst/>
      </a:spPr>
      <a:bodyPr vertOverflow="clip" wrap="square" lIns="0"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872.xml"/><Relationship Id="rId21" Type="http://schemas.openxmlformats.org/officeDocument/2006/relationships/ctrlProp" Target="../ctrlProps/ctrlProp867.xml"/><Relationship Id="rId42" Type="http://schemas.openxmlformats.org/officeDocument/2006/relationships/ctrlProp" Target="../ctrlProps/ctrlProp888.xml"/><Relationship Id="rId47" Type="http://schemas.openxmlformats.org/officeDocument/2006/relationships/ctrlProp" Target="../ctrlProps/ctrlProp893.xml"/><Relationship Id="rId63" Type="http://schemas.openxmlformats.org/officeDocument/2006/relationships/ctrlProp" Target="../ctrlProps/ctrlProp909.xml"/><Relationship Id="rId68" Type="http://schemas.openxmlformats.org/officeDocument/2006/relationships/ctrlProp" Target="../ctrlProps/ctrlProp914.xml"/><Relationship Id="rId84" Type="http://schemas.openxmlformats.org/officeDocument/2006/relationships/ctrlProp" Target="../ctrlProps/ctrlProp930.xml"/><Relationship Id="rId89" Type="http://schemas.openxmlformats.org/officeDocument/2006/relationships/ctrlProp" Target="../ctrlProps/ctrlProp935.xml"/><Relationship Id="rId2" Type="http://schemas.openxmlformats.org/officeDocument/2006/relationships/vmlDrawing" Target="../drawings/vmlDrawing10.vml"/><Relationship Id="rId16" Type="http://schemas.openxmlformats.org/officeDocument/2006/relationships/ctrlProp" Target="../ctrlProps/ctrlProp862.xml"/><Relationship Id="rId29" Type="http://schemas.openxmlformats.org/officeDocument/2006/relationships/ctrlProp" Target="../ctrlProps/ctrlProp875.xml"/><Relationship Id="rId107" Type="http://schemas.openxmlformats.org/officeDocument/2006/relationships/ctrlProp" Target="../ctrlProps/ctrlProp953.xml"/><Relationship Id="rId11" Type="http://schemas.openxmlformats.org/officeDocument/2006/relationships/ctrlProp" Target="../ctrlProps/ctrlProp857.xml"/><Relationship Id="rId24" Type="http://schemas.openxmlformats.org/officeDocument/2006/relationships/ctrlProp" Target="../ctrlProps/ctrlProp870.xml"/><Relationship Id="rId32" Type="http://schemas.openxmlformats.org/officeDocument/2006/relationships/ctrlProp" Target="../ctrlProps/ctrlProp878.xml"/><Relationship Id="rId37" Type="http://schemas.openxmlformats.org/officeDocument/2006/relationships/ctrlProp" Target="../ctrlProps/ctrlProp883.xml"/><Relationship Id="rId40" Type="http://schemas.openxmlformats.org/officeDocument/2006/relationships/ctrlProp" Target="../ctrlProps/ctrlProp886.xml"/><Relationship Id="rId45" Type="http://schemas.openxmlformats.org/officeDocument/2006/relationships/ctrlProp" Target="../ctrlProps/ctrlProp891.xml"/><Relationship Id="rId53" Type="http://schemas.openxmlformats.org/officeDocument/2006/relationships/ctrlProp" Target="../ctrlProps/ctrlProp899.xml"/><Relationship Id="rId58" Type="http://schemas.openxmlformats.org/officeDocument/2006/relationships/ctrlProp" Target="../ctrlProps/ctrlProp904.xml"/><Relationship Id="rId66" Type="http://schemas.openxmlformats.org/officeDocument/2006/relationships/ctrlProp" Target="../ctrlProps/ctrlProp912.xml"/><Relationship Id="rId74" Type="http://schemas.openxmlformats.org/officeDocument/2006/relationships/ctrlProp" Target="../ctrlProps/ctrlProp920.xml"/><Relationship Id="rId79" Type="http://schemas.openxmlformats.org/officeDocument/2006/relationships/ctrlProp" Target="../ctrlProps/ctrlProp925.xml"/><Relationship Id="rId87" Type="http://schemas.openxmlformats.org/officeDocument/2006/relationships/ctrlProp" Target="../ctrlProps/ctrlProp933.xml"/><Relationship Id="rId102" Type="http://schemas.openxmlformats.org/officeDocument/2006/relationships/ctrlProp" Target="../ctrlProps/ctrlProp948.xml"/><Relationship Id="rId5" Type="http://schemas.openxmlformats.org/officeDocument/2006/relationships/ctrlProp" Target="../ctrlProps/ctrlProp851.xml"/><Relationship Id="rId61" Type="http://schemas.openxmlformats.org/officeDocument/2006/relationships/ctrlProp" Target="../ctrlProps/ctrlProp907.xml"/><Relationship Id="rId82" Type="http://schemas.openxmlformats.org/officeDocument/2006/relationships/ctrlProp" Target="../ctrlProps/ctrlProp928.xml"/><Relationship Id="rId90" Type="http://schemas.openxmlformats.org/officeDocument/2006/relationships/ctrlProp" Target="../ctrlProps/ctrlProp936.xml"/><Relationship Id="rId95" Type="http://schemas.openxmlformats.org/officeDocument/2006/relationships/ctrlProp" Target="../ctrlProps/ctrlProp941.xml"/><Relationship Id="rId19" Type="http://schemas.openxmlformats.org/officeDocument/2006/relationships/ctrlProp" Target="../ctrlProps/ctrlProp865.xml"/><Relationship Id="rId14" Type="http://schemas.openxmlformats.org/officeDocument/2006/relationships/ctrlProp" Target="../ctrlProps/ctrlProp860.xml"/><Relationship Id="rId22" Type="http://schemas.openxmlformats.org/officeDocument/2006/relationships/ctrlProp" Target="../ctrlProps/ctrlProp868.xml"/><Relationship Id="rId27" Type="http://schemas.openxmlformats.org/officeDocument/2006/relationships/ctrlProp" Target="../ctrlProps/ctrlProp873.xml"/><Relationship Id="rId30" Type="http://schemas.openxmlformats.org/officeDocument/2006/relationships/ctrlProp" Target="../ctrlProps/ctrlProp876.xml"/><Relationship Id="rId35" Type="http://schemas.openxmlformats.org/officeDocument/2006/relationships/ctrlProp" Target="../ctrlProps/ctrlProp881.xml"/><Relationship Id="rId43" Type="http://schemas.openxmlformats.org/officeDocument/2006/relationships/ctrlProp" Target="../ctrlProps/ctrlProp889.xml"/><Relationship Id="rId48" Type="http://schemas.openxmlformats.org/officeDocument/2006/relationships/ctrlProp" Target="../ctrlProps/ctrlProp894.xml"/><Relationship Id="rId56" Type="http://schemas.openxmlformats.org/officeDocument/2006/relationships/ctrlProp" Target="../ctrlProps/ctrlProp902.xml"/><Relationship Id="rId64" Type="http://schemas.openxmlformats.org/officeDocument/2006/relationships/ctrlProp" Target="../ctrlProps/ctrlProp910.xml"/><Relationship Id="rId69" Type="http://schemas.openxmlformats.org/officeDocument/2006/relationships/ctrlProp" Target="../ctrlProps/ctrlProp915.xml"/><Relationship Id="rId77" Type="http://schemas.openxmlformats.org/officeDocument/2006/relationships/ctrlProp" Target="../ctrlProps/ctrlProp923.xml"/><Relationship Id="rId100" Type="http://schemas.openxmlformats.org/officeDocument/2006/relationships/ctrlProp" Target="../ctrlProps/ctrlProp946.xml"/><Relationship Id="rId105" Type="http://schemas.openxmlformats.org/officeDocument/2006/relationships/ctrlProp" Target="../ctrlProps/ctrlProp951.xml"/><Relationship Id="rId8" Type="http://schemas.openxmlformats.org/officeDocument/2006/relationships/ctrlProp" Target="../ctrlProps/ctrlProp854.xml"/><Relationship Id="rId51" Type="http://schemas.openxmlformats.org/officeDocument/2006/relationships/ctrlProp" Target="../ctrlProps/ctrlProp897.xml"/><Relationship Id="rId72" Type="http://schemas.openxmlformats.org/officeDocument/2006/relationships/ctrlProp" Target="../ctrlProps/ctrlProp918.xml"/><Relationship Id="rId80" Type="http://schemas.openxmlformats.org/officeDocument/2006/relationships/ctrlProp" Target="../ctrlProps/ctrlProp926.xml"/><Relationship Id="rId85" Type="http://schemas.openxmlformats.org/officeDocument/2006/relationships/ctrlProp" Target="../ctrlProps/ctrlProp931.xml"/><Relationship Id="rId93" Type="http://schemas.openxmlformats.org/officeDocument/2006/relationships/ctrlProp" Target="../ctrlProps/ctrlProp939.xml"/><Relationship Id="rId98" Type="http://schemas.openxmlformats.org/officeDocument/2006/relationships/ctrlProp" Target="../ctrlProps/ctrlProp944.xml"/><Relationship Id="rId3" Type="http://schemas.openxmlformats.org/officeDocument/2006/relationships/ctrlProp" Target="../ctrlProps/ctrlProp849.xml"/><Relationship Id="rId12" Type="http://schemas.openxmlformats.org/officeDocument/2006/relationships/ctrlProp" Target="../ctrlProps/ctrlProp858.xml"/><Relationship Id="rId17" Type="http://schemas.openxmlformats.org/officeDocument/2006/relationships/ctrlProp" Target="../ctrlProps/ctrlProp863.xml"/><Relationship Id="rId25" Type="http://schemas.openxmlformats.org/officeDocument/2006/relationships/ctrlProp" Target="../ctrlProps/ctrlProp871.xml"/><Relationship Id="rId33" Type="http://schemas.openxmlformats.org/officeDocument/2006/relationships/ctrlProp" Target="../ctrlProps/ctrlProp879.xml"/><Relationship Id="rId38" Type="http://schemas.openxmlformats.org/officeDocument/2006/relationships/ctrlProp" Target="../ctrlProps/ctrlProp884.xml"/><Relationship Id="rId46" Type="http://schemas.openxmlformats.org/officeDocument/2006/relationships/ctrlProp" Target="../ctrlProps/ctrlProp892.xml"/><Relationship Id="rId59" Type="http://schemas.openxmlformats.org/officeDocument/2006/relationships/ctrlProp" Target="../ctrlProps/ctrlProp905.xml"/><Relationship Id="rId67" Type="http://schemas.openxmlformats.org/officeDocument/2006/relationships/ctrlProp" Target="../ctrlProps/ctrlProp913.xml"/><Relationship Id="rId103" Type="http://schemas.openxmlformats.org/officeDocument/2006/relationships/ctrlProp" Target="../ctrlProps/ctrlProp949.xml"/><Relationship Id="rId108" Type="http://schemas.openxmlformats.org/officeDocument/2006/relationships/ctrlProp" Target="../ctrlProps/ctrlProp954.xml"/><Relationship Id="rId20" Type="http://schemas.openxmlformats.org/officeDocument/2006/relationships/ctrlProp" Target="../ctrlProps/ctrlProp866.xml"/><Relationship Id="rId41" Type="http://schemas.openxmlformats.org/officeDocument/2006/relationships/ctrlProp" Target="../ctrlProps/ctrlProp887.xml"/><Relationship Id="rId54" Type="http://schemas.openxmlformats.org/officeDocument/2006/relationships/ctrlProp" Target="../ctrlProps/ctrlProp900.xml"/><Relationship Id="rId62" Type="http://schemas.openxmlformats.org/officeDocument/2006/relationships/ctrlProp" Target="../ctrlProps/ctrlProp908.xml"/><Relationship Id="rId70" Type="http://schemas.openxmlformats.org/officeDocument/2006/relationships/ctrlProp" Target="../ctrlProps/ctrlProp916.xml"/><Relationship Id="rId75" Type="http://schemas.openxmlformats.org/officeDocument/2006/relationships/ctrlProp" Target="../ctrlProps/ctrlProp921.xml"/><Relationship Id="rId83" Type="http://schemas.openxmlformats.org/officeDocument/2006/relationships/ctrlProp" Target="../ctrlProps/ctrlProp929.xml"/><Relationship Id="rId88" Type="http://schemas.openxmlformats.org/officeDocument/2006/relationships/ctrlProp" Target="../ctrlProps/ctrlProp934.xml"/><Relationship Id="rId91" Type="http://schemas.openxmlformats.org/officeDocument/2006/relationships/ctrlProp" Target="../ctrlProps/ctrlProp937.xml"/><Relationship Id="rId96" Type="http://schemas.openxmlformats.org/officeDocument/2006/relationships/ctrlProp" Target="../ctrlProps/ctrlProp942.xml"/><Relationship Id="rId1" Type="http://schemas.openxmlformats.org/officeDocument/2006/relationships/drawing" Target="../drawings/drawing9.xml"/><Relationship Id="rId6" Type="http://schemas.openxmlformats.org/officeDocument/2006/relationships/ctrlProp" Target="../ctrlProps/ctrlProp852.xml"/><Relationship Id="rId15" Type="http://schemas.openxmlformats.org/officeDocument/2006/relationships/ctrlProp" Target="../ctrlProps/ctrlProp861.xml"/><Relationship Id="rId23" Type="http://schemas.openxmlformats.org/officeDocument/2006/relationships/ctrlProp" Target="../ctrlProps/ctrlProp869.xml"/><Relationship Id="rId28" Type="http://schemas.openxmlformats.org/officeDocument/2006/relationships/ctrlProp" Target="../ctrlProps/ctrlProp874.xml"/><Relationship Id="rId36" Type="http://schemas.openxmlformats.org/officeDocument/2006/relationships/ctrlProp" Target="../ctrlProps/ctrlProp882.xml"/><Relationship Id="rId49" Type="http://schemas.openxmlformats.org/officeDocument/2006/relationships/ctrlProp" Target="../ctrlProps/ctrlProp895.xml"/><Relationship Id="rId57" Type="http://schemas.openxmlformats.org/officeDocument/2006/relationships/ctrlProp" Target="../ctrlProps/ctrlProp903.xml"/><Relationship Id="rId106" Type="http://schemas.openxmlformats.org/officeDocument/2006/relationships/ctrlProp" Target="../ctrlProps/ctrlProp952.xml"/><Relationship Id="rId10" Type="http://schemas.openxmlformats.org/officeDocument/2006/relationships/ctrlProp" Target="../ctrlProps/ctrlProp856.xml"/><Relationship Id="rId31" Type="http://schemas.openxmlformats.org/officeDocument/2006/relationships/ctrlProp" Target="../ctrlProps/ctrlProp877.xml"/><Relationship Id="rId44" Type="http://schemas.openxmlformats.org/officeDocument/2006/relationships/ctrlProp" Target="../ctrlProps/ctrlProp890.xml"/><Relationship Id="rId52" Type="http://schemas.openxmlformats.org/officeDocument/2006/relationships/ctrlProp" Target="../ctrlProps/ctrlProp898.xml"/><Relationship Id="rId60" Type="http://schemas.openxmlformats.org/officeDocument/2006/relationships/ctrlProp" Target="../ctrlProps/ctrlProp906.xml"/><Relationship Id="rId65" Type="http://schemas.openxmlformats.org/officeDocument/2006/relationships/ctrlProp" Target="../ctrlProps/ctrlProp911.xml"/><Relationship Id="rId73" Type="http://schemas.openxmlformats.org/officeDocument/2006/relationships/ctrlProp" Target="../ctrlProps/ctrlProp919.xml"/><Relationship Id="rId78" Type="http://schemas.openxmlformats.org/officeDocument/2006/relationships/ctrlProp" Target="../ctrlProps/ctrlProp924.xml"/><Relationship Id="rId81" Type="http://schemas.openxmlformats.org/officeDocument/2006/relationships/ctrlProp" Target="../ctrlProps/ctrlProp927.xml"/><Relationship Id="rId86" Type="http://schemas.openxmlformats.org/officeDocument/2006/relationships/ctrlProp" Target="../ctrlProps/ctrlProp932.xml"/><Relationship Id="rId94" Type="http://schemas.openxmlformats.org/officeDocument/2006/relationships/ctrlProp" Target="../ctrlProps/ctrlProp940.xml"/><Relationship Id="rId99" Type="http://schemas.openxmlformats.org/officeDocument/2006/relationships/ctrlProp" Target="../ctrlProps/ctrlProp945.xml"/><Relationship Id="rId101" Type="http://schemas.openxmlformats.org/officeDocument/2006/relationships/ctrlProp" Target="../ctrlProps/ctrlProp947.xml"/><Relationship Id="rId4" Type="http://schemas.openxmlformats.org/officeDocument/2006/relationships/ctrlProp" Target="../ctrlProps/ctrlProp850.xml"/><Relationship Id="rId9" Type="http://schemas.openxmlformats.org/officeDocument/2006/relationships/ctrlProp" Target="../ctrlProps/ctrlProp855.xml"/><Relationship Id="rId13" Type="http://schemas.openxmlformats.org/officeDocument/2006/relationships/ctrlProp" Target="../ctrlProps/ctrlProp859.xml"/><Relationship Id="rId18" Type="http://schemas.openxmlformats.org/officeDocument/2006/relationships/ctrlProp" Target="../ctrlProps/ctrlProp864.xml"/><Relationship Id="rId39" Type="http://schemas.openxmlformats.org/officeDocument/2006/relationships/ctrlProp" Target="../ctrlProps/ctrlProp885.xml"/><Relationship Id="rId109" Type="http://schemas.openxmlformats.org/officeDocument/2006/relationships/comments" Target="../comments9.xml"/><Relationship Id="rId34" Type="http://schemas.openxmlformats.org/officeDocument/2006/relationships/ctrlProp" Target="../ctrlProps/ctrlProp880.xml"/><Relationship Id="rId50" Type="http://schemas.openxmlformats.org/officeDocument/2006/relationships/ctrlProp" Target="../ctrlProps/ctrlProp896.xml"/><Relationship Id="rId55" Type="http://schemas.openxmlformats.org/officeDocument/2006/relationships/ctrlProp" Target="../ctrlProps/ctrlProp901.xml"/><Relationship Id="rId76" Type="http://schemas.openxmlformats.org/officeDocument/2006/relationships/ctrlProp" Target="../ctrlProps/ctrlProp922.xml"/><Relationship Id="rId97" Type="http://schemas.openxmlformats.org/officeDocument/2006/relationships/ctrlProp" Target="../ctrlProps/ctrlProp943.xml"/><Relationship Id="rId104" Type="http://schemas.openxmlformats.org/officeDocument/2006/relationships/ctrlProp" Target="../ctrlProps/ctrlProp950.xml"/><Relationship Id="rId7" Type="http://schemas.openxmlformats.org/officeDocument/2006/relationships/ctrlProp" Target="../ctrlProps/ctrlProp853.xml"/><Relationship Id="rId71" Type="http://schemas.openxmlformats.org/officeDocument/2006/relationships/ctrlProp" Target="../ctrlProps/ctrlProp917.xml"/><Relationship Id="rId92" Type="http://schemas.openxmlformats.org/officeDocument/2006/relationships/ctrlProp" Target="../ctrlProps/ctrlProp938.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978.xml"/><Relationship Id="rId21" Type="http://schemas.openxmlformats.org/officeDocument/2006/relationships/ctrlProp" Target="../ctrlProps/ctrlProp973.xml"/><Relationship Id="rId42" Type="http://schemas.openxmlformats.org/officeDocument/2006/relationships/ctrlProp" Target="../ctrlProps/ctrlProp994.xml"/><Relationship Id="rId47" Type="http://schemas.openxmlformats.org/officeDocument/2006/relationships/ctrlProp" Target="../ctrlProps/ctrlProp999.xml"/><Relationship Id="rId63" Type="http://schemas.openxmlformats.org/officeDocument/2006/relationships/ctrlProp" Target="../ctrlProps/ctrlProp1015.xml"/><Relationship Id="rId68" Type="http://schemas.openxmlformats.org/officeDocument/2006/relationships/ctrlProp" Target="../ctrlProps/ctrlProp1020.xml"/><Relationship Id="rId84" Type="http://schemas.openxmlformats.org/officeDocument/2006/relationships/ctrlProp" Target="../ctrlProps/ctrlProp1036.xml"/><Relationship Id="rId89" Type="http://schemas.openxmlformats.org/officeDocument/2006/relationships/ctrlProp" Target="../ctrlProps/ctrlProp1041.xml"/><Relationship Id="rId2" Type="http://schemas.openxmlformats.org/officeDocument/2006/relationships/vmlDrawing" Target="../drawings/vmlDrawing11.vml"/><Relationship Id="rId16" Type="http://schemas.openxmlformats.org/officeDocument/2006/relationships/ctrlProp" Target="../ctrlProps/ctrlProp968.xml"/><Relationship Id="rId29" Type="http://schemas.openxmlformats.org/officeDocument/2006/relationships/ctrlProp" Target="../ctrlProps/ctrlProp981.xml"/><Relationship Id="rId107" Type="http://schemas.openxmlformats.org/officeDocument/2006/relationships/ctrlProp" Target="../ctrlProps/ctrlProp1059.xml"/><Relationship Id="rId11" Type="http://schemas.openxmlformats.org/officeDocument/2006/relationships/ctrlProp" Target="../ctrlProps/ctrlProp963.xml"/><Relationship Id="rId24" Type="http://schemas.openxmlformats.org/officeDocument/2006/relationships/ctrlProp" Target="../ctrlProps/ctrlProp976.xml"/><Relationship Id="rId32" Type="http://schemas.openxmlformats.org/officeDocument/2006/relationships/ctrlProp" Target="../ctrlProps/ctrlProp984.xml"/><Relationship Id="rId37" Type="http://schemas.openxmlformats.org/officeDocument/2006/relationships/ctrlProp" Target="../ctrlProps/ctrlProp989.xml"/><Relationship Id="rId40" Type="http://schemas.openxmlformats.org/officeDocument/2006/relationships/ctrlProp" Target="../ctrlProps/ctrlProp992.xml"/><Relationship Id="rId45" Type="http://schemas.openxmlformats.org/officeDocument/2006/relationships/ctrlProp" Target="../ctrlProps/ctrlProp997.xml"/><Relationship Id="rId53" Type="http://schemas.openxmlformats.org/officeDocument/2006/relationships/ctrlProp" Target="../ctrlProps/ctrlProp1005.xml"/><Relationship Id="rId58" Type="http://schemas.openxmlformats.org/officeDocument/2006/relationships/ctrlProp" Target="../ctrlProps/ctrlProp1010.xml"/><Relationship Id="rId66" Type="http://schemas.openxmlformats.org/officeDocument/2006/relationships/ctrlProp" Target="../ctrlProps/ctrlProp1018.xml"/><Relationship Id="rId74" Type="http://schemas.openxmlformats.org/officeDocument/2006/relationships/ctrlProp" Target="../ctrlProps/ctrlProp1026.xml"/><Relationship Id="rId79" Type="http://schemas.openxmlformats.org/officeDocument/2006/relationships/ctrlProp" Target="../ctrlProps/ctrlProp1031.xml"/><Relationship Id="rId87" Type="http://schemas.openxmlformats.org/officeDocument/2006/relationships/ctrlProp" Target="../ctrlProps/ctrlProp1039.xml"/><Relationship Id="rId102" Type="http://schemas.openxmlformats.org/officeDocument/2006/relationships/ctrlProp" Target="../ctrlProps/ctrlProp1054.xml"/><Relationship Id="rId5" Type="http://schemas.openxmlformats.org/officeDocument/2006/relationships/ctrlProp" Target="../ctrlProps/ctrlProp957.xml"/><Relationship Id="rId61" Type="http://schemas.openxmlformats.org/officeDocument/2006/relationships/ctrlProp" Target="../ctrlProps/ctrlProp1013.xml"/><Relationship Id="rId82" Type="http://schemas.openxmlformats.org/officeDocument/2006/relationships/ctrlProp" Target="../ctrlProps/ctrlProp1034.xml"/><Relationship Id="rId90" Type="http://schemas.openxmlformats.org/officeDocument/2006/relationships/ctrlProp" Target="../ctrlProps/ctrlProp1042.xml"/><Relationship Id="rId95" Type="http://schemas.openxmlformats.org/officeDocument/2006/relationships/ctrlProp" Target="../ctrlProps/ctrlProp1047.xml"/><Relationship Id="rId19" Type="http://schemas.openxmlformats.org/officeDocument/2006/relationships/ctrlProp" Target="../ctrlProps/ctrlProp971.xml"/><Relationship Id="rId14" Type="http://schemas.openxmlformats.org/officeDocument/2006/relationships/ctrlProp" Target="../ctrlProps/ctrlProp966.xml"/><Relationship Id="rId22" Type="http://schemas.openxmlformats.org/officeDocument/2006/relationships/ctrlProp" Target="../ctrlProps/ctrlProp974.xml"/><Relationship Id="rId27" Type="http://schemas.openxmlformats.org/officeDocument/2006/relationships/ctrlProp" Target="../ctrlProps/ctrlProp979.xml"/><Relationship Id="rId30" Type="http://schemas.openxmlformats.org/officeDocument/2006/relationships/ctrlProp" Target="../ctrlProps/ctrlProp982.xml"/><Relationship Id="rId35" Type="http://schemas.openxmlformats.org/officeDocument/2006/relationships/ctrlProp" Target="../ctrlProps/ctrlProp987.xml"/><Relationship Id="rId43" Type="http://schemas.openxmlformats.org/officeDocument/2006/relationships/ctrlProp" Target="../ctrlProps/ctrlProp995.xml"/><Relationship Id="rId48" Type="http://schemas.openxmlformats.org/officeDocument/2006/relationships/ctrlProp" Target="../ctrlProps/ctrlProp1000.xml"/><Relationship Id="rId56" Type="http://schemas.openxmlformats.org/officeDocument/2006/relationships/ctrlProp" Target="../ctrlProps/ctrlProp1008.xml"/><Relationship Id="rId64" Type="http://schemas.openxmlformats.org/officeDocument/2006/relationships/ctrlProp" Target="../ctrlProps/ctrlProp1016.xml"/><Relationship Id="rId69" Type="http://schemas.openxmlformats.org/officeDocument/2006/relationships/ctrlProp" Target="../ctrlProps/ctrlProp1021.xml"/><Relationship Id="rId77" Type="http://schemas.openxmlformats.org/officeDocument/2006/relationships/ctrlProp" Target="../ctrlProps/ctrlProp1029.xml"/><Relationship Id="rId100" Type="http://schemas.openxmlformats.org/officeDocument/2006/relationships/ctrlProp" Target="../ctrlProps/ctrlProp1052.xml"/><Relationship Id="rId105" Type="http://schemas.openxmlformats.org/officeDocument/2006/relationships/ctrlProp" Target="../ctrlProps/ctrlProp1057.xml"/><Relationship Id="rId8" Type="http://schemas.openxmlformats.org/officeDocument/2006/relationships/ctrlProp" Target="../ctrlProps/ctrlProp960.xml"/><Relationship Id="rId51" Type="http://schemas.openxmlformats.org/officeDocument/2006/relationships/ctrlProp" Target="../ctrlProps/ctrlProp1003.xml"/><Relationship Id="rId72" Type="http://schemas.openxmlformats.org/officeDocument/2006/relationships/ctrlProp" Target="../ctrlProps/ctrlProp1024.xml"/><Relationship Id="rId80" Type="http://schemas.openxmlformats.org/officeDocument/2006/relationships/ctrlProp" Target="../ctrlProps/ctrlProp1032.xml"/><Relationship Id="rId85" Type="http://schemas.openxmlformats.org/officeDocument/2006/relationships/ctrlProp" Target="../ctrlProps/ctrlProp1037.xml"/><Relationship Id="rId93" Type="http://schemas.openxmlformats.org/officeDocument/2006/relationships/ctrlProp" Target="../ctrlProps/ctrlProp1045.xml"/><Relationship Id="rId98" Type="http://schemas.openxmlformats.org/officeDocument/2006/relationships/ctrlProp" Target="../ctrlProps/ctrlProp1050.xml"/><Relationship Id="rId3" Type="http://schemas.openxmlformats.org/officeDocument/2006/relationships/ctrlProp" Target="../ctrlProps/ctrlProp955.xml"/><Relationship Id="rId12" Type="http://schemas.openxmlformats.org/officeDocument/2006/relationships/ctrlProp" Target="../ctrlProps/ctrlProp964.xml"/><Relationship Id="rId17" Type="http://schemas.openxmlformats.org/officeDocument/2006/relationships/ctrlProp" Target="../ctrlProps/ctrlProp969.xml"/><Relationship Id="rId25" Type="http://schemas.openxmlformats.org/officeDocument/2006/relationships/ctrlProp" Target="../ctrlProps/ctrlProp977.xml"/><Relationship Id="rId33" Type="http://schemas.openxmlformats.org/officeDocument/2006/relationships/ctrlProp" Target="../ctrlProps/ctrlProp985.xml"/><Relationship Id="rId38" Type="http://schemas.openxmlformats.org/officeDocument/2006/relationships/ctrlProp" Target="../ctrlProps/ctrlProp990.xml"/><Relationship Id="rId46" Type="http://schemas.openxmlformats.org/officeDocument/2006/relationships/ctrlProp" Target="../ctrlProps/ctrlProp998.xml"/><Relationship Id="rId59" Type="http://schemas.openxmlformats.org/officeDocument/2006/relationships/ctrlProp" Target="../ctrlProps/ctrlProp1011.xml"/><Relationship Id="rId67" Type="http://schemas.openxmlformats.org/officeDocument/2006/relationships/ctrlProp" Target="../ctrlProps/ctrlProp1019.xml"/><Relationship Id="rId103" Type="http://schemas.openxmlformats.org/officeDocument/2006/relationships/ctrlProp" Target="../ctrlProps/ctrlProp1055.xml"/><Relationship Id="rId108" Type="http://schemas.openxmlformats.org/officeDocument/2006/relationships/ctrlProp" Target="../ctrlProps/ctrlProp1060.xml"/><Relationship Id="rId20" Type="http://schemas.openxmlformats.org/officeDocument/2006/relationships/ctrlProp" Target="../ctrlProps/ctrlProp972.xml"/><Relationship Id="rId41" Type="http://schemas.openxmlformats.org/officeDocument/2006/relationships/ctrlProp" Target="../ctrlProps/ctrlProp993.xml"/><Relationship Id="rId54" Type="http://schemas.openxmlformats.org/officeDocument/2006/relationships/ctrlProp" Target="../ctrlProps/ctrlProp1006.xml"/><Relationship Id="rId62" Type="http://schemas.openxmlformats.org/officeDocument/2006/relationships/ctrlProp" Target="../ctrlProps/ctrlProp1014.xml"/><Relationship Id="rId70" Type="http://schemas.openxmlformats.org/officeDocument/2006/relationships/ctrlProp" Target="../ctrlProps/ctrlProp1022.xml"/><Relationship Id="rId75" Type="http://schemas.openxmlformats.org/officeDocument/2006/relationships/ctrlProp" Target="../ctrlProps/ctrlProp1027.xml"/><Relationship Id="rId83" Type="http://schemas.openxmlformats.org/officeDocument/2006/relationships/ctrlProp" Target="../ctrlProps/ctrlProp1035.xml"/><Relationship Id="rId88" Type="http://schemas.openxmlformats.org/officeDocument/2006/relationships/ctrlProp" Target="../ctrlProps/ctrlProp1040.xml"/><Relationship Id="rId91" Type="http://schemas.openxmlformats.org/officeDocument/2006/relationships/ctrlProp" Target="../ctrlProps/ctrlProp1043.xml"/><Relationship Id="rId96" Type="http://schemas.openxmlformats.org/officeDocument/2006/relationships/ctrlProp" Target="../ctrlProps/ctrlProp1048.xml"/><Relationship Id="rId1" Type="http://schemas.openxmlformats.org/officeDocument/2006/relationships/drawing" Target="../drawings/drawing10.xml"/><Relationship Id="rId6" Type="http://schemas.openxmlformats.org/officeDocument/2006/relationships/ctrlProp" Target="../ctrlProps/ctrlProp958.xml"/><Relationship Id="rId15" Type="http://schemas.openxmlformats.org/officeDocument/2006/relationships/ctrlProp" Target="../ctrlProps/ctrlProp967.xml"/><Relationship Id="rId23" Type="http://schemas.openxmlformats.org/officeDocument/2006/relationships/ctrlProp" Target="../ctrlProps/ctrlProp975.xml"/><Relationship Id="rId28" Type="http://schemas.openxmlformats.org/officeDocument/2006/relationships/ctrlProp" Target="../ctrlProps/ctrlProp980.xml"/><Relationship Id="rId36" Type="http://schemas.openxmlformats.org/officeDocument/2006/relationships/ctrlProp" Target="../ctrlProps/ctrlProp988.xml"/><Relationship Id="rId49" Type="http://schemas.openxmlformats.org/officeDocument/2006/relationships/ctrlProp" Target="../ctrlProps/ctrlProp1001.xml"/><Relationship Id="rId57" Type="http://schemas.openxmlformats.org/officeDocument/2006/relationships/ctrlProp" Target="../ctrlProps/ctrlProp1009.xml"/><Relationship Id="rId106" Type="http://schemas.openxmlformats.org/officeDocument/2006/relationships/ctrlProp" Target="../ctrlProps/ctrlProp1058.xml"/><Relationship Id="rId10" Type="http://schemas.openxmlformats.org/officeDocument/2006/relationships/ctrlProp" Target="../ctrlProps/ctrlProp962.xml"/><Relationship Id="rId31" Type="http://schemas.openxmlformats.org/officeDocument/2006/relationships/ctrlProp" Target="../ctrlProps/ctrlProp983.xml"/><Relationship Id="rId44" Type="http://schemas.openxmlformats.org/officeDocument/2006/relationships/ctrlProp" Target="../ctrlProps/ctrlProp996.xml"/><Relationship Id="rId52" Type="http://schemas.openxmlformats.org/officeDocument/2006/relationships/ctrlProp" Target="../ctrlProps/ctrlProp1004.xml"/><Relationship Id="rId60" Type="http://schemas.openxmlformats.org/officeDocument/2006/relationships/ctrlProp" Target="../ctrlProps/ctrlProp1012.xml"/><Relationship Id="rId65" Type="http://schemas.openxmlformats.org/officeDocument/2006/relationships/ctrlProp" Target="../ctrlProps/ctrlProp1017.xml"/><Relationship Id="rId73" Type="http://schemas.openxmlformats.org/officeDocument/2006/relationships/ctrlProp" Target="../ctrlProps/ctrlProp1025.xml"/><Relationship Id="rId78" Type="http://schemas.openxmlformats.org/officeDocument/2006/relationships/ctrlProp" Target="../ctrlProps/ctrlProp1030.xml"/><Relationship Id="rId81" Type="http://schemas.openxmlformats.org/officeDocument/2006/relationships/ctrlProp" Target="../ctrlProps/ctrlProp1033.xml"/><Relationship Id="rId86" Type="http://schemas.openxmlformats.org/officeDocument/2006/relationships/ctrlProp" Target="../ctrlProps/ctrlProp1038.xml"/><Relationship Id="rId94" Type="http://schemas.openxmlformats.org/officeDocument/2006/relationships/ctrlProp" Target="../ctrlProps/ctrlProp1046.xml"/><Relationship Id="rId99" Type="http://schemas.openxmlformats.org/officeDocument/2006/relationships/ctrlProp" Target="../ctrlProps/ctrlProp1051.xml"/><Relationship Id="rId101" Type="http://schemas.openxmlformats.org/officeDocument/2006/relationships/ctrlProp" Target="../ctrlProps/ctrlProp1053.xml"/><Relationship Id="rId4" Type="http://schemas.openxmlformats.org/officeDocument/2006/relationships/ctrlProp" Target="../ctrlProps/ctrlProp956.xml"/><Relationship Id="rId9" Type="http://schemas.openxmlformats.org/officeDocument/2006/relationships/ctrlProp" Target="../ctrlProps/ctrlProp961.xml"/><Relationship Id="rId13" Type="http://schemas.openxmlformats.org/officeDocument/2006/relationships/ctrlProp" Target="../ctrlProps/ctrlProp965.xml"/><Relationship Id="rId18" Type="http://schemas.openxmlformats.org/officeDocument/2006/relationships/ctrlProp" Target="../ctrlProps/ctrlProp970.xml"/><Relationship Id="rId39" Type="http://schemas.openxmlformats.org/officeDocument/2006/relationships/ctrlProp" Target="../ctrlProps/ctrlProp991.xml"/><Relationship Id="rId109" Type="http://schemas.openxmlformats.org/officeDocument/2006/relationships/comments" Target="../comments10.xml"/><Relationship Id="rId34" Type="http://schemas.openxmlformats.org/officeDocument/2006/relationships/ctrlProp" Target="../ctrlProps/ctrlProp986.xml"/><Relationship Id="rId50" Type="http://schemas.openxmlformats.org/officeDocument/2006/relationships/ctrlProp" Target="../ctrlProps/ctrlProp1002.xml"/><Relationship Id="rId55" Type="http://schemas.openxmlformats.org/officeDocument/2006/relationships/ctrlProp" Target="../ctrlProps/ctrlProp1007.xml"/><Relationship Id="rId76" Type="http://schemas.openxmlformats.org/officeDocument/2006/relationships/ctrlProp" Target="../ctrlProps/ctrlProp1028.xml"/><Relationship Id="rId97" Type="http://schemas.openxmlformats.org/officeDocument/2006/relationships/ctrlProp" Target="../ctrlProps/ctrlProp1049.xml"/><Relationship Id="rId104" Type="http://schemas.openxmlformats.org/officeDocument/2006/relationships/ctrlProp" Target="../ctrlProps/ctrlProp1056.xml"/><Relationship Id="rId7" Type="http://schemas.openxmlformats.org/officeDocument/2006/relationships/ctrlProp" Target="../ctrlProps/ctrlProp959.xml"/><Relationship Id="rId71" Type="http://schemas.openxmlformats.org/officeDocument/2006/relationships/ctrlProp" Target="../ctrlProps/ctrlProp1023.xml"/><Relationship Id="rId92" Type="http://schemas.openxmlformats.org/officeDocument/2006/relationships/ctrlProp" Target="../ctrlProps/ctrlProp1044.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084.xml"/><Relationship Id="rId21" Type="http://schemas.openxmlformats.org/officeDocument/2006/relationships/ctrlProp" Target="../ctrlProps/ctrlProp1079.xml"/><Relationship Id="rId42" Type="http://schemas.openxmlformats.org/officeDocument/2006/relationships/ctrlProp" Target="../ctrlProps/ctrlProp1100.xml"/><Relationship Id="rId47" Type="http://schemas.openxmlformats.org/officeDocument/2006/relationships/ctrlProp" Target="../ctrlProps/ctrlProp1105.xml"/><Relationship Id="rId63" Type="http://schemas.openxmlformats.org/officeDocument/2006/relationships/ctrlProp" Target="../ctrlProps/ctrlProp1121.xml"/><Relationship Id="rId68" Type="http://schemas.openxmlformats.org/officeDocument/2006/relationships/ctrlProp" Target="../ctrlProps/ctrlProp1126.xml"/><Relationship Id="rId84" Type="http://schemas.openxmlformats.org/officeDocument/2006/relationships/ctrlProp" Target="../ctrlProps/ctrlProp1142.xml"/><Relationship Id="rId89" Type="http://schemas.openxmlformats.org/officeDocument/2006/relationships/ctrlProp" Target="../ctrlProps/ctrlProp1147.xml"/><Relationship Id="rId2" Type="http://schemas.openxmlformats.org/officeDocument/2006/relationships/vmlDrawing" Target="../drawings/vmlDrawing12.vml"/><Relationship Id="rId16" Type="http://schemas.openxmlformats.org/officeDocument/2006/relationships/ctrlProp" Target="../ctrlProps/ctrlProp1074.xml"/><Relationship Id="rId29" Type="http://schemas.openxmlformats.org/officeDocument/2006/relationships/ctrlProp" Target="../ctrlProps/ctrlProp1087.xml"/><Relationship Id="rId107" Type="http://schemas.openxmlformats.org/officeDocument/2006/relationships/ctrlProp" Target="../ctrlProps/ctrlProp1165.xml"/><Relationship Id="rId11" Type="http://schemas.openxmlformats.org/officeDocument/2006/relationships/ctrlProp" Target="../ctrlProps/ctrlProp1069.xml"/><Relationship Id="rId24" Type="http://schemas.openxmlformats.org/officeDocument/2006/relationships/ctrlProp" Target="../ctrlProps/ctrlProp1082.xml"/><Relationship Id="rId32" Type="http://schemas.openxmlformats.org/officeDocument/2006/relationships/ctrlProp" Target="../ctrlProps/ctrlProp1090.xml"/><Relationship Id="rId37" Type="http://schemas.openxmlformats.org/officeDocument/2006/relationships/ctrlProp" Target="../ctrlProps/ctrlProp1095.xml"/><Relationship Id="rId40" Type="http://schemas.openxmlformats.org/officeDocument/2006/relationships/ctrlProp" Target="../ctrlProps/ctrlProp1098.xml"/><Relationship Id="rId45" Type="http://schemas.openxmlformats.org/officeDocument/2006/relationships/ctrlProp" Target="../ctrlProps/ctrlProp1103.xml"/><Relationship Id="rId53" Type="http://schemas.openxmlformats.org/officeDocument/2006/relationships/ctrlProp" Target="../ctrlProps/ctrlProp1111.xml"/><Relationship Id="rId58" Type="http://schemas.openxmlformats.org/officeDocument/2006/relationships/ctrlProp" Target="../ctrlProps/ctrlProp1116.xml"/><Relationship Id="rId66" Type="http://schemas.openxmlformats.org/officeDocument/2006/relationships/ctrlProp" Target="../ctrlProps/ctrlProp1124.xml"/><Relationship Id="rId74" Type="http://schemas.openxmlformats.org/officeDocument/2006/relationships/ctrlProp" Target="../ctrlProps/ctrlProp1132.xml"/><Relationship Id="rId79" Type="http://schemas.openxmlformats.org/officeDocument/2006/relationships/ctrlProp" Target="../ctrlProps/ctrlProp1137.xml"/><Relationship Id="rId87" Type="http://schemas.openxmlformats.org/officeDocument/2006/relationships/ctrlProp" Target="../ctrlProps/ctrlProp1145.xml"/><Relationship Id="rId102" Type="http://schemas.openxmlformats.org/officeDocument/2006/relationships/ctrlProp" Target="../ctrlProps/ctrlProp1160.xml"/><Relationship Id="rId5" Type="http://schemas.openxmlformats.org/officeDocument/2006/relationships/ctrlProp" Target="../ctrlProps/ctrlProp1063.xml"/><Relationship Id="rId61" Type="http://schemas.openxmlformats.org/officeDocument/2006/relationships/ctrlProp" Target="../ctrlProps/ctrlProp1119.xml"/><Relationship Id="rId82" Type="http://schemas.openxmlformats.org/officeDocument/2006/relationships/ctrlProp" Target="../ctrlProps/ctrlProp1140.xml"/><Relationship Id="rId90" Type="http://schemas.openxmlformats.org/officeDocument/2006/relationships/ctrlProp" Target="../ctrlProps/ctrlProp1148.xml"/><Relationship Id="rId95" Type="http://schemas.openxmlformats.org/officeDocument/2006/relationships/ctrlProp" Target="../ctrlProps/ctrlProp1153.xml"/><Relationship Id="rId19" Type="http://schemas.openxmlformats.org/officeDocument/2006/relationships/ctrlProp" Target="../ctrlProps/ctrlProp1077.xml"/><Relationship Id="rId14" Type="http://schemas.openxmlformats.org/officeDocument/2006/relationships/ctrlProp" Target="../ctrlProps/ctrlProp1072.xml"/><Relationship Id="rId22" Type="http://schemas.openxmlformats.org/officeDocument/2006/relationships/ctrlProp" Target="../ctrlProps/ctrlProp1080.xml"/><Relationship Id="rId27" Type="http://schemas.openxmlformats.org/officeDocument/2006/relationships/ctrlProp" Target="../ctrlProps/ctrlProp1085.xml"/><Relationship Id="rId30" Type="http://schemas.openxmlformats.org/officeDocument/2006/relationships/ctrlProp" Target="../ctrlProps/ctrlProp1088.xml"/><Relationship Id="rId35" Type="http://schemas.openxmlformats.org/officeDocument/2006/relationships/ctrlProp" Target="../ctrlProps/ctrlProp1093.xml"/><Relationship Id="rId43" Type="http://schemas.openxmlformats.org/officeDocument/2006/relationships/ctrlProp" Target="../ctrlProps/ctrlProp1101.xml"/><Relationship Id="rId48" Type="http://schemas.openxmlformats.org/officeDocument/2006/relationships/ctrlProp" Target="../ctrlProps/ctrlProp1106.xml"/><Relationship Id="rId56" Type="http://schemas.openxmlformats.org/officeDocument/2006/relationships/ctrlProp" Target="../ctrlProps/ctrlProp1114.xml"/><Relationship Id="rId64" Type="http://schemas.openxmlformats.org/officeDocument/2006/relationships/ctrlProp" Target="../ctrlProps/ctrlProp1122.xml"/><Relationship Id="rId69" Type="http://schemas.openxmlformats.org/officeDocument/2006/relationships/ctrlProp" Target="../ctrlProps/ctrlProp1127.xml"/><Relationship Id="rId77" Type="http://schemas.openxmlformats.org/officeDocument/2006/relationships/ctrlProp" Target="../ctrlProps/ctrlProp1135.xml"/><Relationship Id="rId100" Type="http://schemas.openxmlformats.org/officeDocument/2006/relationships/ctrlProp" Target="../ctrlProps/ctrlProp1158.xml"/><Relationship Id="rId105" Type="http://schemas.openxmlformats.org/officeDocument/2006/relationships/ctrlProp" Target="../ctrlProps/ctrlProp1163.xml"/><Relationship Id="rId8" Type="http://schemas.openxmlformats.org/officeDocument/2006/relationships/ctrlProp" Target="../ctrlProps/ctrlProp1066.xml"/><Relationship Id="rId51" Type="http://schemas.openxmlformats.org/officeDocument/2006/relationships/ctrlProp" Target="../ctrlProps/ctrlProp1109.xml"/><Relationship Id="rId72" Type="http://schemas.openxmlformats.org/officeDocument/2006/relationships/ctrlProp" Target="../ctrlProps/ctrlProp1130.xml"/><Relationship Id="rId80" Type="http://schemas.openxmlformats.org/officeDocument/2006/relationships/ctrlProp" Target="../ctrlProps/ctrlProp1138.xml"/><Relationship Id="rId85" Type="http://schemas.openxmlformats.org/officeDocument/2006/relationships/ctrlProp" Target="../ctrlProps/ctrlProp1143.xml"/><Relationship Id="rId93" Type="http://schemas.openxmlformats.org/officeDocument/2006/relationships/ctrlProp" Target="../ctrlProps/ctrlProp1151.xml"/><Relationship Id="rId98" Type="http://schemas.openxmlformats.org/officeDocument/2006/relationships/ctrlProp" Target="../ctrlProps/ctrlProp1156.xml"/><Relationship Id="rId3" Type="http://schemas.openxmlformats.org/officeDocument/2006/relationships/ctrlProp" Target="../ctrlProps/ctrlProp1061.xml"/><Relationship Id="rId12" Type="http://schemas.openxmlformats.org/officeDocument/2006/relationships/ctrlProp" Target="../ctrlProps/ctrlProp1070.xml"/><Relationship Id="rId17" Type="http://schemas.openxmlformats.org/officeDocument/2006/relationships/ctrlProp" Target="../ctrlProps/ctrlProp1075.xml"/><Relationship Id="rId25" Type="http://schemas.openxmlformats.org/officeDocument/2006/relationships/ctrlProp" Target="../ctrlProps/ctrlProp1083.xml"/><Relationship Id="rId33" Type="http://schemas.openxmlformats.org/officeDocument/2006/relationships/ctrlProp" Target="../ctrlProps/ctrlProp1091.xml"/><Relationship Id="rId38" Type="http://schemas.openxmlformats.org/officeDocument/2006/relationships/ctrlProp" Target="../ctrlProps/ctrlProp1096.xml"/><Relationship Id="rId46" Type="http://schemas.openxmlformats.org/officeDocument/2006/relationships/ctrlProp" Target="../ctrlProps/ctrlProp1104.xml"/><Relationship Id="rId59" Type="http://schemas.openxmlformats.org/officeDocument/2006/relationships/ctrlProp" Target="../ctrlProps/ctrlProp1117.xml"/><Relationship Id="rId67" Type="http://schemas.openxmlformats.org/officeDocument/2006/relationships/ctrlProp" Target="../ctrlProps/ctrlProp1125.xml"/><Relationship Id="rId103" Type="http://schemas.openxmlformats.org/officeDocument/2006/relationships/ctrlProp" Target="../ctrlProps/ctrlProp1161.xml"/><Relationship Id="rId108" Type="http://schemas.openxmlformats.org/officeDocument/2006/relationships/ctrlProp" Target="../ctrlProps/ctrlProp1166.xml"/><Relationship Id="rId20" Type="http://schemas.openxmlformats.org/officeDocument/2006/relationships/ctrlProp" Target="../ctrlProps/ctrlProp1078.xml"/><Relationship Id="rId41" Type="http://schemas.openxmlformats.org/officeDocument/2006/relationships/ctrlProp" Target="../ctrlProps/ctrlProp1099.xml"/><Relationship Id="rId54" Type="http://schemas.openxmlformats.org/officeDocument/2006/relationships/ctrlProp" Target="../ctrlProps/ctrlProp1112.xml"/><Relationship Id="rId62" Type="http://schemas.openxmlformats.org/officeDocument/2006/relationships/ctrlProp" Target="../ctrlProps/ctrlProp1120.xml"/><Relationship Id="rId70" Type="http://schemas.openxmlformats.org/officeDocument/2006/relationships/ctrlProp" Target="../ctrlProps/ctrlProp1128.xml"/><Relationship Id="rId75" Type="http://schemas.openxmlformats.org/officeDocument/2006/relationships/ctrlProp" Target="../ctrlProps/ctrlProp1133.xml"/><Relationship Id="rId83" Type="http://schemas.openxmlformats.org/officeDocument/2006/relationships/ctrlProp" Target="../ctrlProps/ctrlProp1141.xml"/><Relationship Id="rId88" Type="http://schemas.openxmlformats.org/officeDocument/2006/relationships/ctrlProp" Target="../ctrlProps/ctrlProp1146.xml"/><Relationship Id="rId91" Type="http://schemas.openxmlformats.org/officeDocument/2006/relationships/ctrlProp" Target="../ctrlProps/ctrlProp1149.xml"/><Relationship Id="rId96" Type="http://schemas.openxmlformats.org/officeDocument/2006/relationships/ctrlProp" Target="../ctrlProps/ctrlProp1154.xml"/><Relationship Id="rId1" Type="http://schemas.openxmlformats.org/officeDocument/2006/relationships/drawing" Target="../drawings/drawing11.xml"/><Relationship Id="rId6" Type="http://schemas.openxmlformats.org/officeDocument/2006/relationships/ctrlProp" Target="../ctrlProps/ctrlProp1064.xml"/><Relationship Id="rId15" Type="http://schemas.openxmlformats.org/officeDocument/2006/relationships/ctrlProp" Target="../ctrlProps/ctrlProp1073.xml"/><Relationship Id="rId23" Type="http://schemas.openxmlformats.org/officeDocument/2006/relationships/ctrlProp" Target="../ctrlProps/ctrlProp1081.xml"/><Relationship Id="rId28" Type="http://schemas.openxmlformats.org/officeDocument/2006/relationships/ctrlProp" Target="../ctrlProps/ctrlProp1086.xml"/><Relationship Id="rId36" Type="http://schemas.openxmlformats.org/officeDocument/2006/relationships/ctrlProp" Target="../ctrlProps/ctrlProp1094.xml"/><Relationship Id="rId49" Type="http://schemas.openxmlformats.org/officeDocument/2006/relationships/ctrlProp" Target="../ctrlProps/ctrlProp1107.xml"/><Relationship Id="rId57" Type="http://schemas.openxmlformats.org/officeDocument/2006/relationships/ctrlProp" Target="../ctrlProps/ctrlProp1115.xml"/><Relationship Id="rId106" Type="http://schemas.openxmlformats.org/officeDocument/2006/relationships/ctrlProp" Target="../ctrlProps/ctrlProp1164.xml"/><Relationship Id="rId10" Type="http://schemas.openxmlformats.org/officeDocument/2006/relationships/ctrlProp" Target="../ctrlProps/ctrlProp1068.xml"/><Relationship Id="rId31" Type="http://schemas.openxmlformats.org/officeDocument/2006/relationships/ctrlProp" Target="../ctrlProps/ctrlProp1089.xml"/><Relationship Id="rId44" Type="http://schemas.openxmlformats.org/officeDocument/2006/relationships/ctrlProp" Target="../ctrlProps/ctrlProp1102.xml"/><Relationship Id="rId52" Type="http://schemas.openxmlformats.org/officeDocument/2006/relationships/ctrlProp" Target="../ctrlProps/ctrlProp1110.xml"/><Relationship Id="rId60" Type="http://schemas.openxmlformats.org/officeDocument/2006/relationships/ctrlProp" Target="../ctrlProps/ctrlProp1118.xml"/><Relationship Id="rId65" Type="http://schemas.openxmlformats.org/officeDocument/2006/relationships/ctrlProp" Target="../ctrlProps/ctrlProp1123.xml"/><Relationship Id="rId73" Type="http://schemas.openxmlformats.org/officeDocument/2006/relationships/ctrlProp" Target="../ctrlProps/ctrlProp1131.xml"/><Relationship Id="rId78" Type="http://schemas.openxmlformats.org/officeDocument/2006/relationships/ctrlProp" Target="../ctrlProps/ctrlProp1136.xml"/><Relationship Id="rId81" Type="http://schemas.openxmlformats.org/officeDocument/2006/relationships/ctrlProp" Target="../ctrlProps/ctrlProp1139.xml"/><Relationship Id="rId86" Type="http://schemas.openxmlformats.org/officeDocument/2006/relationships/ctrlProp" Target="../ctrlProps/ctrlProp1144.xml"/><Relationship Id="rId94" Type="http://schemas.openxmlformats.org/officeDocument/2006/relationships/ctrlProp" Target="../ctrlProps/ctrlProp1152.xml"/><Relationship Id="rId99" Type="http://schemas.openxmlformats.org/officeDocument/2006/relationships/ctrlProp" Target="../ctrlProps/ctrlProp1157.xml"/><Relationship Id="rId101" Type="http://schemas.openxmlformats.org/officeDocument/2006/relationships/ctrlProp" Target="../ctrlProps/ctrlProp1159.xml"/><Relationship Id="rId4" Type="http://schemas.openxmlformats.org/officeDocument/2006/relationships/ctrlProp" Target="../ctrlProps/ctrlProp1062.xml"/><Relationship Id="rId9" Type="http://schemas.openxmlformats.org/officeDocument/2006/relationships/ctrlProp" Target="../ctrlProps/ctrlProp1067.xml"/><Relationship Id="rId13" Type="http://schemas.openxmlformats.org/officeDocument/2006/relationships/ctrlProp" Target="../ctrlProps/ctrlProp1071.xml"/><Relationship Id="rId18" Type="http://schemas.openxmlformats.org/officeDocument/2006/relationships/ctrlProp" Target="../ctrlProps/ctrlProp1076.xml"/><Relationship Id="rId39" Type="http://schemas.openxmlformats.org/officeDocument/2006/relationships/ctrlProp" Target="../ctrlProps/ctrlProp1097.xml"/><Relationship Id="rId109" Type="http://schemas.openxmlformats.org/officeDocument/2006/relationships/comments" Target="../comments11.xml"/><Relationship Id="rId34" Type="http://schemas.openxmlformats.org/officeDocument/2006/relationships/ctrlProp" Target="../ctrlProps/ctrlProp1092.xml"/><Relationship Id="rId50" Type="http://schemas.openxmlformats.org/officeDocument/2006/relationships/ctrlProp" Target="../ctrlProps/ctrlProp1108.xml"/><Relationship Id="rId55" Type="http://schemas.openxmlformats.org/officeDocument/2006/relationships/ctrlProp" Target="../ctrlProps/ctrlProp1113.xml"/><Relationship Id="rId76" Type="http://schemas.openxmlformats.org/officeDocument/2006/relationships/ctrlProp" Target="../ctrlProps/ctrlProp1134.xml"/><Relationship Id="rId97" Type="http://schemas.openxmlformats.org/officeDocument/2006/relationships/ctrlProp" Target="../ctrlProps/ctrlProp1155.xml"/><Relationship Id="rId104" Type="http://schemas.openxmlformats.org/officeDocument/2006/relationships/ctrlProp" Target="../ctrlProps/ctrlProp1162.xml"/><Relationship Id="rId7" Type="http://schemas.openxmlformats.org/officeDocument/2006/relationships/ctrlProp" Target="../ctrlProps/ctrlProp1065.xml"/><Relationship Id="rId71" Type="http://schemas.openxmlformats.org/officeDocument/2006/relationships/ctrlProp" Target="../ctrlProps/ctrlProp1129.xml"/><Relationship Id="rId92" Type="http://schemas.openxmlformats.org/officeDocument/2006/relationships/ctrlProp" Target="../ctrlProps/ctrlProp1150.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190.xml"/><Relationship Id="rId21" Type="http://schemas.openxmlformats.org/officeDocument/2006/relationships/ctrlProp" Target="../ctrlProps/ctrlProp1185.xml"/><Relationship Id="rId42" Type="http://schemas.openxmlformats.org/officeDocument/2006/relationships/ctrlProp" Target="../ctrlProps/ctrlProp1206.xml"/><Relationship Id="rId47" Type="http://schemas.openxmlformats.org/officeDocument/2006/relationships/ctrlProp" Target="../ctrlProps/ctrlProp1211.xml"/><Relationship Id="rId63" Type="http://schemas.openxmlformats.org/officeDocument/2006/relationships/ctrlProp" Target="../ctrlProps/ctrlProp1227.xml"/><Relationship Id="rId68" Type="http://schemas.openxmlformats.org/officeDocument/2006/relationships/ctrlProp" Target="../ctrlProps/ctrlProp1232.xml"/><Relationship Id="rId84" Type="http://schemas.openxmlformats.org/officeDocument/2006/relationships/ctrlProp" Target="../ctrlProps/ctrlProp1248.xml"/><Relationship Id="rId89" Type="http://schemas.openxmlformats.org/officeDocument/2006/relationships/ctrlProp" Target="../ctrlProps/ctrlProp1253.xml"/><Relationship Id="rId2" Type="http://schemas.openxmlformats.org/officeDocument/2006/relationships/vmlDrawing" Target="../drawings/vmlDrawing13.vml"/><Relationship Id="rId16" Type="http://schemas.openxmlformats.org/officeDocument/2006/relationships/ctrlProp" Target="../ctrlProps/ctrlProp1180.xml"/><Relationship Id="rId29" Type="http://schemas.openxmlformats.org/officeDocument/2006/relationships/ctrlProp" Target="../ctrlProps/ctrlProp1193.xml"/><Relationship Id="rId107" Type="http://schemas.openxmlformats.org/officeDocument/2006/relationships/ctrlProp" Target="../ctrlProps/ctrlProp1271.xml"/><Relationship Id="rId11" Type="http://schemas.openxmlformats.org/officeDocument/2006/relationships/ctrlProp" Target="../ctrlProps/ctrlProp1175.xml"/><Relationship Id="rId24" Type="http://schemas.openxmlformats.org/officeDocument/2006/relationships/ctrlProp" Target="../ctrlProps/ctrlProp1188.xml"/><Relationship Id="rId32" Type="http://schemas.openxmlformats.org/officeDocument/2006/relationships/ctrlProp" Target="../ctrlProps/ctrlProp1196.xml"/><Relationship Id="rId37" Type="http://schemas.openxmlformats.org/officeDocument/2006/relationships/ctrlProp" Target="../ctrlProps/ctrlProp1201.xml"/><Relationship Id="rId40" Type="http://schemas.openxmlformats.org/officeDocument/2006/relationships/ctrlProp" Target="../ctrlProps/ctrlProp1204.xml"/><Relationship Id="rId45" Type="http://schemas.openxmlformats.org/officeDocument/2006/relationships/ctrlProp" Target="../ctrlProps/ctrlProp1209.xml"/><Relationship Id="rId53" Type="http://schemas.openxmlformats.org/officeDocument/2006/relationships/ctrlProp" Target="../ctrlProps/ctrlProp1217.xml"/><Relationship Id="rId58" Type="http://schemas.openxmlformats.org/officeDocument/2006/relationships/ctrlProp" Target="../ctrlProps/ctrlProp1222.xml"/><Relationship Id="rId66" Type="http://schemas.openxmlformats.org/officeDocument/2006/relationships/ctrlProp" Target="../ctrlProps/ctrlProp1230.xml"/><Relationship Id="rId74" Type="http://schemas.openxmlformats.org/officeDocument/2006/relationships/ctrlProp" Target="../ctrlProps/ctrlProp1238.xml"/><Relationship Id="rId79" Type="http://schemas.openxmlformats.org/officeDocument/2006/relationships/ctrlProp" Target="../ctrlProps/ctrlProp1243.xml"/><Relationship Id="rId87" Type="http://schemas.openxmlformats.org/officeDocument/2006/relationships/ctrlProp" Target="../ctrlProps/ctrlProp1251.xml"/><Relationship Id="rId102" Type="http://schemas.openxmlformats.org/officeDocument/2006/relationships/ctrlProp" Target="../ctrlProps/ctrlProp1266.xml"/><Relationship Id="rId5" Type="http://schemas.openxmlformats.org/officeDocument/2006/relationships/ctrlProp" Target="../ctrlProps/ctrlProp1169.xml"/><Relationship Id="rId61" Type="http://schemas.openxmlformats.org/officeDocument/2006/relationships/ctrlProp" Target="../ctrlProps/ctrlProp1225.xml"/><Relationship Id="rId82" Type="http://schemas.openxmlformats.org/officeDocument/2006/relationships/ctrlProp" Target="../ctrlProps/ctrlProp1246.xml"/><Relationship Id="rId90" Type="http://schemas.openxmlformats.org/officeDocument/2006/relationships/ctrlProp" Target="../ctrlProps/ctrlProp1254.xml"/><Relationship Id="rId95" Type="http://schemas.openxmlformats.org/officeDocument/2006/relationships/ctrlProp" Target="../ctrlProps/ctrlProp1259.xml"/><Relationship Id="rId19" Type="http://schemas.openxmlformats.org/officeDocument/2006/relationships/ctrlProp" Target="../ctrlProps/ctrlProp1183.xml"/><Relationship Id="rId14" Type="http://schemas.openxmlformats.org/officeDocument/2006/relationships/ctrlProp" Target="../ctrlProps/ctrlProp1178.xml"/><Relationship Id="rId22" Type="http://schemas.openxmlformats.org/officeDocument/2006/relationships/ctrlProp" Target="../ctrlProps/ctrlProp1186.xml"/><Relationship Id="rId27" Type="http://schemas.openxmlformats.org/officeDocument/2006/relationships/ctrlProp" Target="../ctrlProps/ctrlProp1191.xml"/><Relationship Id="rId30" Type="http://schemas.openxmlformats.org/officeDocument/2006/relationships/ctrlProp" Target="../ctrlProps/ctrlProp1194.xml"/><Relationship Id="rId35" Type="http://schemas.openxmlformats.org/officeDocument/2006/relationships/ctrlProp" Target="../ctrlProps/ctrlProp1199.xml"/><Relationship Id="rId43" Type="http://schemas.openxmlformats.org/officeDocument/2006/relationships/ctrlProp" Target="../ctrlProps/ctrlProp1207.xml"/><Relationship Id="rId48" Type="http://schemas.openxmlformats.org/officeDocument/2006/relationships/ctrlProp" Target="../ctrlProps/ctrlProp1212.xml"/><Relationship Id="rId56" Type="http://schemas.openxmlformats.org/officeDocument/2006/relationships/ctrlProp" Target="../ctrlProps/ctrlProp1220.xml"/><Relationship Id="rId64" Type="http://schemas.openxmlformats.org/officeDocument/2006/relationships/ctrlProp" Target="../ctrlProps/ctrlProp1228.xml"/><Relationship Id="rId69" Type="http://schemas.openxmlformats.org/officeDocument/2006/relationships/ctrlProp" Target="../ctrlProps/ctrlProp1233.xml"/><Relationship Id="rId77" Type="http://schemas.openxmlformats.org/officeDocument/2006/relationships/ctrlProp" Target="../ctrlProps/ctrlProp1241.xml"/><Relationship Id="rId100" Type="http://schemas.openxmlformats.org/officeDocument/2006/relationships/ctrlProp" Target="../ctrlProps/ctrlProp1264.xml"/><Relationship Id="rId105" Type="http://schemas.openxmlformats.org/officeDocument/2006/relationships/ctrlProp" Target="../ctrlProps/ctrlProp1269.xml"/><Relationship Id="rId8" Type="http://schemas.openxmlformats.org/officeDocument/2006/relationships/ctrlProp" Target="../ctrlProps/ctrlProp1172.xml"/><Relationship Id="rId51" Type="http://schemas.openxmlformats.org/officeDocument/2006/relationships/ctrlProp" Target="../ctrlProps/ctrlProp1215.xml"/><Relationship Id="rId72" Type="http://schemas.openxmlformats.org/officeDocument/2006/relationships/ctrlProp" Target="../ctrlProps/ctrlProp1236.xml"/><Relationship Id="rId80" Type="http://schemas.openxmlformats.org/officeDocument/2006/relationships/ctrlProp" Target="../ctrlProps/ctrlProp1244.xml"/><Relationship Id="rId85" Type="http://schemas.openxmlformats.org/officeDocument/2006/relationships/ctrlProp" Target="../ctrlProps/ctrlProp1249.xml"/><Relationship Id="rId93" Type="http://schemas.openxmlformats.org/officeDocument/2006/relationships/ctrlProp" Target="../ctrlProps/ctrlProp1257.xml"/><Relationship Id="rId98" Type="http://schemas.openxmlformats.org/officeDocument/2006/relationships/ctrlProp" Target="../ctrlProps/ctrlProp1262.xml"/><Relationship Id="rId3" Type="http://schemas.openxmlformats.org/officeDocument/2006/relationships/ctrlProp" Target="../ctrlProps/ctrlProp1167.xml"/><Relationship Id="rId12" Type="http://schemas.openxmlformats.org/officeDocument/2006/relationships/ctrlProp" Target="../ctrlProps/ctrlProp1176.xml"/><Relationship Id="rId17" Type="http://schemas.openxmlformats.org/officeDocument/2006/relationships/ctrlProp" Target="../ctrlProps/ctrlProp1181.xml"/><Relationship Id="rId25" Type="http://schemas.openxmlformats.org/officeDocument/2006/relationships/ctrlProp" Target="../ctrlProps/ctrlProp1189.xml"/><Relationship Id="rId33" Type="http://schemas.openxmlformats.org/officeDocument/2006/relationships/ctrlProp" Target="../ctrlProps/ctrlProp1197.xml"/><Relationship Id="rId38" Type="http://schemas.openxmlformats.org/officeDocument/2006/relationships/ctrlProp" Target="../ctrlProps/ctrlProp1202.xml"/><Relationship Id="rId46" Type="http://schemas.openxmlformats.org/officeDocument/2006/relationships/ctrlProp" Target="../ctrlProps/ctrlProp1210.xml"/><Relationship Id="rId59" Type="http://schemas.openxmlformats.org/officeDocument/2006/relationships/ctrlProp" Target="../ctrlProps/ctrlProp1223.xml"/><Relationship Id="rId67" Type="http://schemas.openxmlformats.org/officeDocument/2006/relationships/ctrlProp" Target="../ctrlProps/ctrlProp1231.xml"/><Relationship Id="rId103" Type="http://schemas.openxmlformats.org/officeDocument/2006/relationships/ctrlProp" Target="../ctrlProps/ctrlProp1267.xml"/><Relationship Id="rId108" Type="http://schemas.openxmlformats.org/officeDocument/2006/relationships/ctrlProp" Target="../ctrlProps/ctrlProp1272.xml"/><Relationship Id="rId20" Type="http://schemas.openxmlformats.org/officeDocument/2006/relationships/ctrlProp" Target="../ctrlProps/ctrlProp1184.xml"/><Relationship Id="rId41" Type="http://schemas.openxmlformats.org/officeDocument/2006/relationships/ctrlProp" Target="../ctrlProps/ctrlProp1205.xml"/><Relationship Id="rId54" Type="http://schemas.openxmlformats.org/officeDocument/2006/relationships/ctrlProp" Target="../ctrlProps/ctrlProp1218.xml"/><Relationship Id="rId62" Type="http://schemas.openxmlformats.org/officeDocument/2006/relationships/ctrlProp" Target="../ctrlProps/ctrlProp1226.xml"/><Relationship Id="rId70" Type="http://schemas.openxmlformats.org/officeDocument/2006/relationships/ctrlProp" Target="../ctrlProps/ctrlProp1234.xml"/><Relationship Id="rId75" Type="http://schemas.openxmlformats.org/officeDocument/2006/relationships/ctrlProp" Target="../ctrlProps/ctrlProp1239.xml"/><Relationship Id="rId83" Type="http://schemas.openxmlformats.org/officeDocument/2006/relationships/ctrlProp" Target="../ctrlProps/ctrlProp1247.xml"/><Relationship Id="rId88" Type="http://schemas.openxmlformats.org/officeDocument/2006/relationships/ctrlProp" Target="../ctrlProps/ctrlProp1252.xml"/><Relationship Id="rId91" Type="http://schemas.openxmlformats.org/officeDocument/2006/relationships/ctrlProp" Target="../ctrlProps/ctrlProp1255.xml"/><Relationship Id="rId96" Type="http://schemas.openxmlformats.org/officeDocument/2006/relationships/ctrlProp" Target="../ctrlProps/ctrlProp1260.xml"/><Relationship Id="rId1" Type="http://schemas.openxmlformats.org/officeDocument/2006/relationships/drawing" Target="../drawings/drawing12.xml"/><Relationship Id="rId6" Type="http://schemas.openxmlformats.org/officeDocument/2006/relationships/ctrlProp" Target="../ctrlProps/ctrlProp1170.xml"/><Relationship Id="rId15" Type="http://schemas.openxmlformats.org/officeDocument/2006/relationships/ctrlProp" Target="../ctrlProps/ctrlProp1179.xml"/><Relationship Id="rId23" Type="http://schemas.openxmlformats.org/officeDocument/2006/relationships/ctrlProp" Target="../ctrlProps/ctrlProp1187.xml"/><Relationship Id="rId28" Type="http://schemas.openxmlformats.org/officeDocument/2006/relationships/ctrlProp" Target="../ctrlProps/ctrlProp1192.xml"/><Relationship Id="rId36" Type="http://schemas.openxmlformats.org/officeDocument/2006/relationships/ctrlProp" Target="../ctrlProps/ctrlProp1200.xml"/><Relationship Id="rId49" Type="http://schemas.openxmlformats.org/officeDocument/2006/relationships/ctrlProp" Target="../ctrlProps/ctrlProp1213.xml"/><Relationship Id="rId57" Type="http://schemas.openxmlformats.org/officeDocument/2006/relationships/ctrlProp" Target="../ctrlProps/ctrlProp1221.xml"/><Relationship Id="rId106" Type="http://schemas.openxmlformats.org/officeDocument/2006/relationships/ctrlProp" Target="../ctrlProps/ctrlProp1270.xml"/><Relationship Id="rId10" Type="http://schemas.openxmlformats.org/officeDocument/2006/relationships/ctrlProp" Target="../ctrlProps/ctrlProp1174.xml"/><Relationship Id="rId31" Type="http://schemas.openxmlformats.org/officeDocument/2006/relationships/ctrlProp" Target="../ctrlProps/ctrlProp1195.xml"/><Relationship Id="rId44" Type="http://schemas.openxmlformats.org/officeDocument/2006/relationships/ctrlProp" Target="../ctrlProps/ctrlProp1208.xml"/><Relationship Id="rId52" Type="http://schemas.openxmlformats.org/officeDocument/2006/relationships/ctrlProp" Target="../ctrlProps/ctrlProp1216.xml"/><Relationship Id="rId60" Type="http://schemas.openxmlformats.org/officeDocument/2006/relationships/ctrlProp" Target="../ctrlProps/ctrlProp1224.xml"/><Relationship Id="rId65" Type="http://schemas.openxmlformats.org/officeDocument/2006/relationships/ctrlProp" Target="../ctrlProps/ctrlProp1229.xml"/><Relationship Id="rId73" Type="http://schemas.openxmlformats.org/officeDocument/2006/relationships/ctrlProp" Target="../ctrlProps/ctrlProp1237.xml"/><Relationship Id="rId78" Type="http://schemas.openxmlformats.org/officeDocument/2006/relationships/ctrlProp" Target="../ctrlProps/ctrlProp1242.xml"/><Relationship Id="rId81" Type="http://schemas.openxmlformats.org/officeDocument/2006/relationships/ctrlProp" Target="../ctrlProps/ctrlProp1245.xml"/><Relationship Id="rId86" Type="http://schemas.openxmlformats.org/officeDocument/2006/relationships/ctrlProp" Target="../ctrlProps/ctrlProp1250.xml"/><Relationship Id="rId94" Type="http://schemas.openxmlformats.org/officeDocument/2006/relationships/ctrlProp" Target="../ctrlProps/ctrlProp1258.xml"/><Relationship Id="rId99" Type="http://schemas.openxmlformats.org/officeDocument/2006/relationships/ctrlProp" Target="../ctrlProps/ctrlProp1263.xml"/><Relationship Id="rId101" Type="http://schemas.openxmlformats.org/officeDocument/2006/relationships/ctrlProp" Target="../ctrlProps/ctrlProp1265.xml"/><Relationship Id="rId4" Type="http://schemas.openxmlformats.org/officeDocument/2006/relationships/ctrlProp" Target="../ctrlProps/ctrlProp1168.xml"/><Relationship Id="rId9" Type="http://schemas.openxmlformats.org/officeDocument/2006/relationships/ctrlProp" Target="../ctrlProps/ctrlProp1173.xml"/><Relationship Id="rId13" Type="http://schemas.openxmlformats.org/officeDocument/2006/relationships/ctrlProp" Target="../ctrlProps/ctrlProp1177.xml"/><Relationship Id="rId18" Type="http://schemas.openxmlformats.org/officeDocument/2006/relationships/ctrlProp" Target="../ctrlProps/ctrlProp1182.xml"/><Relationship Id="rId39" Type="http://schemas.openxmlformats.org/officeDocument/2006/relationships/ctrlProp" Target="../ctrlProps/ctrlProp1203.xml"/><Relationship Id="rId109" Type="http://schemas.openxmlformats.org/officeDocument/2006/relationships/comments" Target="../comments12.xml"/><Relationship Id="rId34" Type="http://schemas.openxmlformats.org/officeDocument/2006/relationships/ctrlProp" Target="../ctrlProps/ctrlProp1198.xml"/><Relationship Id="rId50" Type="http://schemas.openxmlformats.org/officeDocument/2006/relationships/ctrlProp" Target="../ctrlProps/ctrlProp1214.xml"/><Relationship Id="rId55" Type="http://schemas.openxmlformats.org/officeDocument/2006/relationships/ctrlProp" Target="../ctrlProps/ctrlProp1219.xml"/><Relationship Id="rId76" Type="http://schemas.openxmlformats.org/officeDocument/2006/relationships/ctrlProp" Target="../ctrlProps/ctrlProp1240.xml"/><Relationship Id="rId97" Type="http://schemas.openxmlformats.org/officeDocument/2006/relationships/ctrlProp" Target="../ctrlProps/ctrlProp1261.xml"/><Relationship Id="rId104" Type="http://schemas.openxmlformats.org/officeDocument/2006/relationships/ctrlProp" Target="../ctrlProps/ctrlProp1268.xml"/><Relationship Id="rId7" Type="http://schemas.openxmlformats.org/officeDocument/2006/relationships/ctrlProp" Target="../ctrlProps/ctrlProp1171.xml"/><Relationship Id="rId71" Type="http://schemas.openxmlformats.org/officeDocument/2006/relationships/ctrlProp" Target="../ctrlProps/ctrlProp1235.xml"/><Relationship Id="rId92" Type="http://schemas.openxmlformats.org/officeDocument/2006/relationships/ctrlProp" Target="../ctrlProps/ctrlProp1256.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296.xml"/><Relationship Id="rId21" Type="http://schemas.openxmlformats.org/officeDocument/2006/relationships/ctrlProp" Target="../ctrlProps/ctrlProp1291.xml"/><Relationship Id="rId42" Type="http://schemas.openxmlformats.org/officeDocument/2006/relationships/ctrlProp" Target="../ctrlProps/ctrlProp1312.xml"/><Relationship Id="rId47" Type="http://schemas.openxmlformats.org/officeDocument/2006/relationships/ctrlProp" Target="../ctrlProps/ctrlProp1317.xml"/><Relationship Id="rId63" Type="http://schemas.openxmlformats.org/officeDocument/2006/relationships/ctrlProp" Target="../ctrlProps/ctrlProp1333.xml"/><Relationship Id="rId68" Type="http://schemas.openxmlformats.org/officeDocument/2006/relationships/ctrlProp" Target="../ctrlProps/ctrlProp1338.xml"/><Relationship Id="rId84" Type="http://schemas.openxmlformats.org/officeDocument/2006/relationships/ctrlProp" Target="../ctrlProps/ctrlProp1354.xml"/><Relationship Id="rId89" Type="http://schemas.openxmlformats.org/officeDocument/2006/relationships/ctrlProp" Target="../ctrlProps/ctrlProp1359.xml"/><Relationship Id="rId2" Type="http://schemas.openxmlformats.org/officeDocument/2006/relationships/vmlDrawing" Target="../drawings/vmlDrawing14.vml"/><Relationship Id="rId16" Type="http://schemas.openxmlformats.org/officeDocument/2006/relationships/ctrlProp" Target="../ctrlProps/ctrlProp1286.xml"/><Relationship Id="rId29" Type="http://schemas.openxmlformats.org/officeDocument/2006/relationships/ctrlProp" Target="../ctrlProps/ctrlProp1299.xml"/><Relationship Id="rId107" Type="http://schemas.openxmlformats.org/officeDocument/2006/relationships/ctrlProp" Target="../ctrlProps/ctrlProp1377.xml"/><Relationship Id="rId11" Type="http://schemas.openxmlformats.org/officeDocument/2006/relationships/ctrlProp" Target="../ctrlProps/ctrlProp1281.xml"/><Relationship Id="rId24" Type="http://schemas.openxmlformats.org/officeDocument/2006/relationships/ctrlProp" Target="../ctrlProps/ctrlProp1294.xml"/><Relationship Id="rId32" Type="http://schemas.openxmlformats.org/officeDocument/2006/relationships/ctrlProp" Target="../ctrlProps/ctrlProp1302.xml"/><Relationship Id="rId37" Type="http://schemas.openxmlformats.org/officeDocument/2006/relationships/ctrlProp" Target="../ctrlProps/ctrlProp1307.xml"/><Relationship Id="rId40" Type="http://schemas.openxmlformats.org/officeDocument/2006/relationships/ctrlProp" Target="../ctrlProps/ctrlProp1310.xml"/><Relationship Id="rId45" Type="http://schemas.openxmlformats.org/officeDocument/2006/relationships/ctrlProp" Target="../ctrlProps/ctrlProp1315.xml"/><Relationship Id="rId53" Type="http://schemas.openxmlformats.org/officeDocument/2006/relationships/ctrlProp" Target="../ctrlProps/ctrlProp1323.xml"/><Relationship Id="rId58" Type="http://schemas.openxmlformats.org/officeDocument/2006/relationships/ctrlProp" Target="../ctrlProps/ctrlProp1328.xml"/><Relationship Id="rId66" Type="http://schemas.openxmlformats.org/officeDocument/2006/relationships/ctrlProp" Target="../ctrlProps/ctrlProp1336.xml"/><Relationship Id="rId74" Type="http://schemas.openxmlformats.org/officeDocument/2006/relationships/ctrlProp" Target="../ctrlProps/ctrlProp1344.xml"/><Relationship Id="rId79" Type="http://schemas.openxmlformats.org/officeDocument/2006/relationships/ctrlProp" Target="../ctrlProps/ctrlProp1349.xml"/><Relationship Id="rId87" Type="http://schemas.openxmlformats.org/officeDocument/2006/relationships/ctrlProp" Target="../ctrlProps/ctrlProp1357.xml"/><Relationship Id="rId102" Type="http://schemas.openxmlformats.org/officeDocument/2006/relationships/ctrlProp" Target="../ctrlProps/ctrlProp1372.xml"/><Relationship Id="rId5" Type="http://schemas.openxmlformats.org/officeDocument/2006/relationships/ctrlProp" Target="../ctrlProps/ctrlProp1275.xml"/><Relationship Id="rId61" Type="http://schemas.openxmlformats.org/officeDocument/2006/relationships/ctrlProp" Target="../ctrlProps/ctrlProp1331.xml"/><Relationship Id="rId82" Type="http://schemas.openxmlformats.org/officeDocument/2006/relationships/ctrlProp" Target="../ctrlProps/ctrlProp1352.xml"/><Relationship Id="rId90" Type="http://schemas.openxmlformats.org/officeDocument/2006/relationships/ctrlProp" Target="../ctrlProps/ctrlProp1360.xml"/><Relationship Id="rId95" Type="http://schemas.openxmlformats.org/officeDocument/2006/relationships/ctrlProp" Target="../ctrlProps/ctrlProp1365.xml"/><Relationship Id="rId19" Type="http://schemas.openxmlformats.org/officeDocument/2006/relationships/ctrlProp" Target="../ctrlProps/ctrlProp1289.xml"/><Relationship Id="rId14" Type="http://schemas.openxmlformats.org/officeDocument/2006/relationships/ctrlProp" Target="../ctrlProps/ctrlProp1284.xml"/><Relationship Id="rId22" Type="http://schemas.openxmlformats.org/officeDocument/2006/relationships/ctrlProp" Target="../ctrlProps/ctrlProp1292.xml"/><Relationship Id="rId27" Type="http://schemas.openxmlformats.org/officeDocument/2006/relationships/ctrlProp" Target="../ctrlProps/ctrlProp1297.xml"/><Relationship Id="rId30" Type="http://schemas.openxmlformats.org/officeDocument/2006/relationships/ctrlProp" Target="../ctrlProps/ctrlProp1300.xml"/><Relationship Id="rId35" Type="http://schemas.openxmlformats.org/officeDocument/2006/relationships/ctrlProp" Target="../ctrlProps/ctrlProp1305.xml"/><Relationship Id="rId43" Type="http://schemas.openxmlformats.org/officeDocument/2006/relationships/ctrlProp" Target="../ctrlProps/ctrlProp1313.xml"/><Relationship Id="rId48" Type="http://schemas.openxmlformats.org/officeDocument/2006/relationships/ctrlProp" Target="../ctrlProps/ctrlProp1318.xml"/><Relationship Id="rId56" Type="http://schemas.openxmlformats.org/officeDocument/2006/relationships/ctrlProp" Target="../ctrlProps/ctrlProp1326.xml"/><Relationship Id="rId64" Type="http://schemas.openxmlformats.org/officeDocument/2006/relationships/ctrlProp" Target="../ctrlProps/ctrlProp1334.xml"/><Relationship Id="rId69" Type="http://schemas.openxmlformats.org/officeDocument/2006/relationships/ctrlProp" Target="../ctrlProps/ctrlProp1339.xml"/><Relationship Id="rId77" Type="http://schemas.openxmlformats.org/officeDocument/2006/relationships/ctrlProp" Target="../ctrlProps/ctrlProp1347.xml"/><Relationship Id="rId100" Type="http://schemas.openxmlformats.org/officeDocument/2006/relationships/ctrlProp" Target="../ctrlProps/ctrlProp1370.xml"/><Relationship Id="rId105" Type="http://schemas.openxmlformats.org/officeDocument/2006/relationships/ctrlProp" Target="../ctrlProps/ctrlProp1375.xml"/><Relationship Id="rId8" Type="http://schemas.openxmlformats.org/officeDocument/2006/relationships/ctrlProp" Target="../ctrlProps/ctrlProp1278.xml"/><Relationship Id="rId51" Type="http://schemas.openxmlformats.org/officeDocument/2006/relationships/ctrlProp" Target="../ctrlProps/ctrlProp1321.xml"/><Relationship Id="rId72" Type="http://schemas.openxmlformats.org/officeDocument/2006/relationships/ctrlProp" Target="../ctrlProps/ctrlProp1342.xml"/><Relationship Id="rId80" Type="http://schemas.openxmlformats.org/officeDocument/2006/relationships/ctrlProp" Target="../ctrlProps/ctrlProp1350.xml"/><Relationship Id="rId85" Type="http://schemas.openxmlformats.org/officeDocument/2006/relationships/ctrlProp" Target="../ctrlProps/ctrlProp1355.xml"/><Relationship Id="rId93" Type="http://schemas.openxmlformats.org/officeDocument/2006/relationships/ctrlProp" Target="../ctrlProps/ctrlProp1363.xml"/><Relationship Id="rId98" Type="http://schemas.openxmlformats.org/officeDocument/2006/relationships/ctrlProp" Target="../ctrlProps/ctrlProp1368.xml"/><Relationship Id="rId3" Type="http://schemas.openxmlformats.org/officeDocument/2006/relationships/ctrlProp" Target="../ctrlProps/ctrlProp1273.xml"/><Relationship Id="rId12" Type="http://schemas.openxmlformats.org/officeDocument/2006/relationships/ctrlProp" Target="../ctrlProps/ctrlProp1282.xml"/><Relationship Id="rId17" Type="http://schemas.openxmlformats.org/officeDocument/2006/relationships/ctrlProp" Target="../ctrlProps/ctrlProp1287.xml"/><Relationship Id="rId25" Type="http://schemas.openxmlformats.org/officeDocument/2006/relationships/ctrlProp" Target="../ctrlProps/ctrlProp1295.xml"/><Relationship Id="rId33" Type="http://schemas.openxmlformats.org/officeDocument/2006/relationships/ctrlProp" Target="../ctrlProps/ctrlProp1303.xml"/><Relationship Id="rId38" Type="http://schemas.openxmlformats.org/officeDocument/2006/relationships/ctrlProp" Target="../ctrlProps/ctrlProp1308.xml"/><Relationship Id="rId46" Type="http://schemas.openxmlformats.org/officeDocument/2006/relationships/ctrlProp" Target="../ctrlProps/ctrlProp1316.xml"/><Relationship Id="rId59" Type="http://schemas.openxmlformats.org/officeDocument/2006/relationships/ctrlProp" Target="../ctrlProps/ctrlProp1329.xml"/><Relationship Id="rId67" Type="http://schemas.openxmlformats.org/officeDocument/2006/relationships/ctrlProp" Target="../ctrlProps/ctrlProp1337.xml"/><Relationship Id="rId103" Type="http://schemas.openxmlformats.org/officeDocument/2006/relationships/ctrlProp" Target="../ctrlProps/ctrlProp1373.xml"/><Relationship Id="rId108" Type="http://schemas.openxmlformats.org/officeDocument/2006/relationships/ctrlProp" Target="../ctrlProps/ctrlProp1378.xml"/><Relationship Id="rId20" Type="http://schemas.openxmlformats.org/officeDocument/2006/relationships/ctrlProp" Target="../ctrlProps/ctrlProp1290.xml"/><Relationship Id="rId41" Type="http://schemas.openxmlformats.org/officeDocument/2006/relationships/ctrlProp" Target="../ctrlProps/ctrlProp1311.xml"/><Relationship Id="rId54" Type="http://schemas.openxmlformats.org/officeDocument/2006/relationships/ctrlProp" Target="../ctrlProps/ctrlProp1324.xml"/><Relationship Id="rId62" Type="http://schemas.openxmlformats.org/officeDocument/2006/relationships/ctrlProp" Target="../ctrlProps/ctrlProp1332.xml"/><Relationship Id="rId70" Type="http://schemas.openxmlformats.org/officeDocument/2006/relationships/ctrlProp" Target="../ctrlProps/ctrlProp1340.xml"/><Relationship Id="rId75" Type="http://schemas.openxmlformats.org/officeDocument/2006/relationships/ctrlProp" Target="../ctrlProps/ctrlProp1345.xml"/><Relationship Id="rId83" Type="http://schemas.openxmlformats.org/officeDocument/2006/relationships/ctrlProp" Target="../ctrlProps/ctrlProp1353.xml"/><Relationship Id="rId88" Type="http://schemas.openxmlformats.org/officeDocument/2006/relationships/ctrlProp" Target="../ctrlProps/ctrlProp1358.xml"/><Relationship Id="rId91" Type="http://schemas.openxmlformats.org/officeDocument/2006/relationships/ctrlProp" Target="../ctrlProps/ctrlProp1361.xml"/><Relationship Id="rId96" Type="http://schemas.openxmlformats.org/officeDocument/2006/relationships/ctrlProp" Target="../ctrlProps/ctrlProp1366.xml"/><Relationship Id="rId1" Type="http://schemas.openxmlformats.org/officeDocument/2006/relationships/drawing" Target="../drawings/drawing13.xml"/><Relationship Id="rId6" Type="http://schemas.openxmlformats.org/officeDocument/2006/relationships/ctrlProp" Target="../ctrlProps/ctrlProp1276.xml"/><Relationship Id="rId15" Type="http://schemas.openxmlformats.org/officeDocument/2006/relationships/ctrlProp" Target="../ctrlProps/ctrlProp1285.xml"/><Relationship Id="rId23" Type="http://schemas.openxmlformats.org/officeDocument/2006/relationships/ctrlProp" Target="../ctrlProps/ctrlProp1293.xml"/><Relationship Id="rId28" Type="http://schemas.openxmlformats.org/officeDocument/2006/relationships/ctrlProp" Target="../ctrlProps/ctrlProp1298.xml"/><Relationship Id="rId36" Type="http://schemas.openxmlformats.org/officeDocument/2006/relationships/ctrlProp" Target="../ctrlProps/ctrlProp1306.xml"/><Relationship Id="rId49" Type="http://schemas.openxmlformats.org/officeDocument/2006/relationships/ctrlProp" Target="../ctrlProps/ctrlProp1319.xml"/><Relationship Id="rId57" Type="http://schemas.openxmlformats.org/officeDocument/2006/relationships/ctrlProp" Target="../ctrlProps/ctrlProp1327.xml"/><Relationship Id="rId106" Type="http://schemas.openxmlformats.org/officeDocument/2006/relationships/ctrlProp" Target="../ctrlProps/ctrlProp1376.xml"/><Relationship Id="rId10" Type="http://schemas.openxmlformats.org/officeDocument/2006/relationships/ctrlProp" Target="../ctrlProps/ctrlProp1280.xml"/><Relationship Id="rId31" Type="http://schemas.openxmlformats.org/officeDocument/2006/relationships/ctrlProp" Target="../ctrlProps/ctrlProp1301.xml"/><Relationship Id="rId44" Type="http://schemas.openxmlformats.org/officeDocument/2006/relationships/ctrlProp" Target="../ctrlProps/ctrlProp1314.xml"/><Relationship Id="rId52" Type="http://schemas.openxmlformats.org/officeDocument/2006/relationships/ctrlProp" Target="../ctrlProps/ctrlProp1322.xml"/><Relationship Id="rId60" Type="http://schemas.openxmlformats.org/officeDocument/2006/relationships/ctrlProp" Target="../ctrlProps/ctrlProp1330.xml"/><Relationship Id="rId65" Type="http://schemas.openxmlformats.org/officeDocument/2006/relationships/ctrlProp" Target="../ctrlProps/ctrlProp1335.xml"/><Relationship Id="rId73" Type="http://schemas.openxmlformats.org/officeDocument/2006/relationships/ctrlProp" Target="../ctrlProps/ctrlProp1343.xml"/><Relationship Id="rId78" Type="http://schemas.openxmlformats.org/officeDocument/2006/relationships/ctrlProp" Target="../ctrlProps/ctrlProp1348.xml"/><Relationship Id="rId81" Type="http://schemas.openxmlformats.org/officeDocument/2006/relationships/ctrlProp" Target="../ctrlProps/ctrlProp1351.xml"/><Relationship Id="rId86" Type="http://schemas.openxmlformats.org/officeDocument/2006/relationships/ctrlProp" Target="../ctrlProps/ctrlProp1356.xml"/><Relationship Id="rId94" Type="http://schemas.openxmlformats.org/officeDocument/2006/relationships/ctrlProp" Target="../ctrlProps/ctrlProp1364.xml"/><Relationship Id="rId99" Type="http://schemas.openxmlformats.org/officeDocument/2006/relationships/ctrlProp" Target="../ctrlProps/ctrlProp1369.xml"/><Relationship Id="rId101" Type="http://schemas.openxmlformats.org/officeDocument/2006/relationships/ctrlProp" Target="../ctrlProps/ctrlProp1371.xml"/><Relationship Id="rId4" Type="http://schemas.openxmlformats.org/officeDocument/2006/relationships/ctrlProp" Target="../ctrlProps/ctrlProp1274.xml"/><Relationship Id="rId9" Type="http://schemas.openxmlformats.org/officeDocument/2006/relationships/ctrlProp" Target="../ctrlProps/ctrlProp1279.xml"/><Relationship Id="rId13" Type="http://schemas.openxmlformats.org/officeDocument/2006/relationships/ctrlProp" Target="../ctrlProps/ctrlProp1283.xml"/><Relationship Id="rId18" Type="http://schemas.openxmlformats.org/officeDocument/2006/relationships/ctrlProp" Target="../ctrlProps/ctrlProp1288.xml"/><Relationship Id="rId39" Type="http://schemas.openxmlformats.org/officeDocument/2006/relationships/ctrlProp" Target="../ctrlProps/ctrlProp1309.xml"/><Relationship Id="rId109" Type="http://schemas.openxmlformats.org/officeDocument/2006/relationships/comments" Target="../comments13.xml"/><Relationship Id="rId34" Type="http://schemas.openxmlformats.org/officeDocument/2006/relationships/ctrlProp" Target="../ctrlProps/ctrlProp1304.xml"/><Relationship Id="rId50" Type="http://schemas.openxmlformats.org/officeDocument/2006/relationships/ctrlProp" Target="../ctrlProps/ctrlProp1320.xml"/><Relationship Id="rId55" Type="http://schemas.openxmlformats.org/officeDocument/2006/relationships/ctrlProp" Target="../ctrlProps/ctrlProp1325.xml"/><Relationship Id="rId76" Type="http://schemas.openxmlformats.org/officeDocument/2006/relationships/ctrlProp" Target="../ctrlProps/ctrlProp1346.xml"/><Relationship Id="rId97" Type="http://schemas.openxmlformats.org/officeDocument/2006/relationships/ctrlProp" Target="../ctrlProps/ctrlProp1367.xml"/><Relationship Id="rId104" Type="http://schemas.openxmlformats.org/officeDocument/2006/relationships/ctrlProp" Target="../ctrlProps/ctrlProp1374.xml"/><Relationship Id="rId7" Type="http://schemas.openxmlformats.org/officeDocument/2006/relationships/ctrlProp" Target="../ctrlProps/ctrlProp1277.xml"/><Relationship Id="rId71" Type="http://schemas.openxmlformats.org/officeDocument/2006/relationships/ctrlProp" Target="../ctrlProps/ctrlProp1341.xml"/><Relationship Id="rId92" Type="http://schemas.openxmlformats.org/officeDocument/2006/relationships/ctrlProp" Target="../ctrlProps/ctrlProp1362.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402.xml"/><Relationship Id="rId21" Type="http://schemas.openxmlformats.org/officeDocument/2006/relationships/ctrlProp" Target="../ctrlProps/ctrlProp1397.xml"/><Relationship Id="rId42" Type="http://schemas.openxmlformats.org/officeDocument/2006/relationships/ctrlProp" Target="../ctrlProps/ctrlProp1418.xml"/><Relationship Id="rId47" Type="http://schemas.openxmlformats.org/officeDocument/2006/relationships/ctrlProp" Target="../ctrlProps/ctrlProp1423.xml"/><Relationship Id="rId63" Type="http://schemas.openxmlformats.org/officeDocument/2006/relationships/ctrlProp" Target="../ctrlProps/ctrlProp1439.xml"/><Relationship Id="rId68" Type="http://schemas.openxmlformats.org/officeDocument/2006/relationships/ctrlProp" Target="../ctrlProps/ctrlProp1444.xml"/><Relationship Id="rId84" Type="http://schemas.openxmlformats.org/officeDocument/2006/relationships/ctrlProp" Target="../ctrlProps/ctrlProp1460.xml"/><Relationship Id="rId89" Type="http://schemas.openxmlformats.org/officeDocument/2006/relationships/ctrlProp" Target="../ctrlProps/ctrlProp1465.xml"/><Relationship Id="rId2" Type="http://schemas.openxmlformats.org/officeDocument/2006/relationships/vmlDrawing" Target="../drawings/vmlDrawing15.vml"/><Relationship Id="rId16" Type="http://schemas.openxmlformats.org/officeDocument/2006/relationships/ctrlProp" Target="../ctrlProps/ctrlProp1392.xml"/><Relationship Id="rId29" Type="http://schemas.openxmlformats.org/officeDocument/2006/relationships/ctrlProp" Target="../ctrlProps/ctrlProp1405.xml"/><Relationship Id="rId107" Type="http://schemas.openxmlformats.org/officeDocument/2006/relationships/ctrlProp" Target="../ctrlProps/ctrlProp1483.xml"/><Relationship Id="rId11" Type="http://schemas.openxmlformats.org/officeDocument/2006/relationships/ctrlProp" Target="../ctrlProps/ctrlProp1387.xml"/><Relationship Id="rId24" Type="http://schemas.openxmlformats.org/officeDocument/2006/relationships/ctrlProp" Target="../ctrlProps/ctrlProp1400.xml"/><Relationship Id="rId32" Type="http://schemas.openxmlformats.org/officeDocument/2006/relationships/ctrlProp" Target="../ctrlProps/ctrlProp1408.xml"/><Relationship Id="rId37" Type="http://schemas.openxmlformats.org/officeDocument/2006/relationships/ctrlProp" Target="../ctrlProps/ctrlProp1413.xml"/><Relationship Id="rId40" Type="http://schemas.openxmlformats.org/officeDocument/2006/relationships/ctrlProp" Target="../ctrlProps/ctrlProp1416.xml"/><Relationship Id="rId45" Type="http://schemas.openxmlformats.org/officeDocument/2006/relationships/ctrlProp" Target="../ctrlProps/ctrlProp1421.xml"/><Relationship Id="rId53" Type="http://schemas.openxmlformats.org/officeDocument/2006/relationships/ctrlProp" Target="../ctrlProps/ctrlProp1429.xml"/><Relationship Id="rId58" Type="http://schemas.openxmlformats.org/officeDocument/2006/relationships/ctrlProp" Target="../ctrlProps/ctrlProp1434.xml"/><Relationship Id="rId66" Type="http://schemas.openxmlformats.org/officeDocument/2006/relationships/ctrlProp" Target="../ctrlProps/ctrlProp1442.xml"/><Relationship Id="rId74" Type="http://schemas.openxmlformats.org/officeDocument/2006/relationships/ctrlProp" Target="../ctrlProps/ctrlProp1450.xml"/><Relationship Id="rId79" Type="http://schemas.openxmlformats.org/officeDocument/2006/relationships/ctrlProp" Target="../ctrlProps/ctrlProp1455.xml"/><Relationship Id="rId87" Type="http://schemas.openxmlformats.org/officeDocument/2006/relationships/ctrlProp" Target="../ctrlProps/ctrlProp1463.xml"/><Relationship Id="rId102" Type="http://schemas.openxmlformats.org/officeDocument/2006/relationships/ctrlProp" Target="../ctrlProps/ctrlProp1478.xml"/><Relationship Id="rId5" Type="http://schemas.openxmlformats.org/officeDocument/2006/relationships/ctrlProp" Target="../ctrlProps/ctrlProp1381.xml"/><Relationship Id="rId61" Type="http://schemas.openxmlformats.org/officeDocument/2006/relationships/ctrlProp" Target="../ctrlProps/ctrlProp1437.xml"/><Relationship Id="rId82" Type="http://schemas.openxmlformats.org/officeDocument/2006/relationships/ctrlProp" Target="../ctrlProps/ctrlProp1458.xml"/><Relationship Id="rId90" Type="http://schemas.openxmlformats.org/officeDocument/2006/relationships/ctrlProp" Target="../ctrlProps/ctrlProp1466.xml"/><Relationship Id="rId95" Type="http://schemas.openxmlformats.org/officeDocument/2006/relationships/ctrlProp" Target="../ctrlProps/ctrlProp1471.xml"/><Relationship Id="rId19" Type="http://schemas.openxmlformats.org/officeDocument/2006/relationships/ctrlProp" Target="../ctrlProps/ctrlProp1395.xml"/><Relationship Id="rId14" Type="http://schemas.openxmlformats.org/officeDocument/2006/relationships/ctrlProp" Target="../ctrlProps/ctrlProp1390.xml"/><Relationship Id="rId22" Type="http://schemas.openxmlformats.org/officeDocument/2006/relationships/ctrlProp" Target="../ctrlProps/ctrlProp1398.xml"/><Relationship Id="rId27" Type="http://schemas.openxmlformats.org/officeDocument/2006/relationships/ctrlProp" Target="../ctrlProps/ctrlProp1403.xml"/><Relationship Id="rId30" Type="http://schemas.openxmlformats.org/officeDocument/2006/relationships/ctrlProp" Target="../ctrlProps/ctrlProp1406.xml"/><Relationship Id="rId35" Type="http://schemas.openxmlformats.org/officeDocument/2006/relationships/ctrlProp" Target="../ctrlProps/ctrlProp1411.xml"/><Relationship Id="rId43" Type="http://schemas.openxmlformats.org/officeDocument/2006/relationships/ctrlProp" Target="../ctrlProps/ctrlProp1419.xml"/><Relationship Id="rId48" Type="http://schemas.openxmlformats.org/officeDocument/2006/relationships/ctrlProp" Target="../ctrlProps/ctrlProp1424.xml"/><Relationship Id="rId56" Type="http://schemas.openxmlformats.org/officeDocument/2006/relationships/ctrlProp" Target="../ctrlProps/ctrlProp1432.xml"/><Relationship Id="rId64" Type="http://schemas.openxmlformats.org/officeDocument/2006/relationships/ctrlProp" Target="../ctrlProps/ctrlProp1440.xml"/><Relationship Id="rId69" Type="http://schemas.openxmlformats.org/officeDocument/2006/relationships/ctrlProp" Target="../ctrlProps/ctrlProp1445.xml"/><Relationship Id="rId77" Type="http://schemas.openxmlformats.org/officeDocument/2006/relationships/ctrlProp" Target="../ctrlProps/ctrlProp1453.xml"/><Relationship Id="rId100" Type="http://schemas.openxmlformats.org/officeDocument/2006/relationships/ctrlProp" Target="../ctrlProps/ctrlProp1476.xml"/><Relationship Id="rId105" Type="http://schemas.openxmlformats.org/officeDocument/2006/relationships/ctrlProp" Target="../ctrlProps/ctrlProp1481.xml"/><Relationship Id="rId8" Type="http://schemas.openxmlformats.org/officeDocument/2006/relationships/ctrlProp" Target="../ctrlProps/ctrlProp1384.xml"/><Relationship Id="rId51" Type="http://schemas.openxmlformats.org/officeDocument/2006/relationships/ctrlProp" Target="../ctrlProps/ctrlProp1427.xml"/><Relationship Id="rId72" Type="http://schemas.openxmlformats.org/officeDocument/2006/relationships/ctrlProp" Target="../ctrlProps/ctrlProp1448.xml"/><Relationship Id="rId80" Type="http://schemas.openxmlformats.org/officeDocument/2006/relationships/ctrlProp" Target="../ctrlProps/ctrlProp1456.xml"/><Relationship Id="rId85" Type="http://schemas.openxmlformats.org/officeDocument/2006/relationships/ctrlProp" Target="../ctrlProps/ctrlProp1461.xml"/><Relationship Id="rId93" Type="http://schemas.openxmlformats.org/officeDocument/2006/relationships/ctrlProp" Target="../ctrlProps/ctrlProp1469.xml"/><Relationship Id="rId98" Type="http://schemas.openxmlformats.org/officeDocument/2006/relationships/ctrlProp" Target="../ctrlProps/ctrlProp1474.xml"/><Relationship Id="rId3" Type="http://schemas.openxmlformats.org/officeDocument/2006/relationships/ctrlProp" Target="../ctrlProps/ctrlProp1379.xml"/><Relationship Id="rId12" Type="http://schemas.openxmlformats.org/officeDocument/2006/relationships/ctrlProp" Target="../ctrlProps/ctrlProp1388.xml"/><Relationship Id="rId17" Type="http://schemas.openxmlformats.org/officeDocument/2006/relationships/ctrlProp" Target="../ctrlProps/ctrlProp1393.xml"/><Relationship Id="rId25" Type="http://schemas.openxmlformats.org/officeDocument/2006/relationships/ctrlProp" Target="../ctrlProps/ctrlProp1401.xml"/><Relationship Id="rId33" Type="http://schemas.openxmlformats.org/officeDocument/2006/relationships/ctrlProp" Target="../ctrlProps/ctrlProp1409.xml"/><Relationship Id="rId38" Type="http://schemas.openxmlformats.org/officeDocument/2006/relationships/ctrlProp" Target="../ctrlProps/ctrlProp1414.xml"/><Relationship Id="rId46" Type="http://schemas.openxmlformats.org/officeDocument/2006/relationships/ctrlProp" Target="../ctrlProps/ctrlProp1422.xml"/><Relationship Id="rId59" Type="http://schemas.openxmlformats.org/officeDocument/2006/relationships/ctrlProp" Target="../ctrlProps/ctrlProp1435.xml"/><Relationship Id="rId67" Type="http://schemas.openxmlformats.org/officeDocument/2006/relationships/ctrlProp" Target="../ctrlProps/ctrlProp1443.xml"/><Relationship Id="rId103" Type="http://schemas.openxmlformats.org/officeDocument/2006/relationships/ctrlProp" Target="../ctrlProps/ctrlProp1479.xml"/><Relationship Id="rId108" Type="http://schemas.openxmlformats.org/officeDocument/2006/relationships/ctrlProp" Target="../ctrlProps/ctrlProp1484.xml"/><Relationship Id="rId20" Type="http://schemas.openxmlformats.org/officeDocument/2006/relationships/ctrlProp" Target="../ctrlProps/ctrlProp1396.xml"/><Relationship Id="rId41" Type="http://schemas.openxmlformats.org/officeDocument/2006/relationships/ctrlProp" Target="../ctrlProps/ctrlProp1417.xml"/><Relationship Id="rId54" Type="http://schemas.openxmlformats.org/officeDocument/2006/relationships/ctrlProp" Target="../ctrlProps/ctrlProp1430.xml"/><Relationship Id="rId62" Type="http://schemas.openxmlformats.org/officeDocument/2006/relationships/ctrlProp" Target="../ctrlProps/ctrlProp1438.xml"/><Relationship Id="rId70" Type="http://schemas.openxmlformats.org/officeDocument/2006/relationships/ctrlProp" Target="../ctrlProps/ctrlProp1446.xml"/><Relationship Id="rId75" Type="http://schemas.openxmlformats.org/officeDocument/2006/relationships/ctrlProp" Target="../ctrlProps/ctrlProp1451.xml"/><Relationship Id="rId83" Type="http://schemas.openxmlformats.org/officeDocument/2006/relationships/ctrlProp" Target="../ctrlProps/ctrlProp1459.xml"/><Relationship Id="rId88" Type="http://schemas.openxmlformats.org/officeDocument/2006/relationships/ctrlProp" Target="../ctrlProps/ctrlProp1464.xml"/><Relationship Id="rId91" Type="http://schemas.openxmlformats.org/officeDocument/2006/relationships/ctrlProp" Target="../ctrlProps/ctrlProp1467.xml"/><Relationship Id="rId96" Type="http://schemas.openxmlformats.org/officeDocument/2006/relationships/ctrlProp" Target="../ctrlProps/ctrlProp1472.xml"/><Relationship Id="rId1" Type="http://schemas.openxmlformats.org/officeDocument/2006/relationships/drawing" Target="../drawings/drawing14.xml"/><Relationship Id="rId6" Type="http://schemas.openxmlformats.org/officeDocument/2006/relationships/ctrlProp" Target="../ctrlProps/ctrlProp1382.xml"/><Relationship Id="rId15" Type="http://schemas.openxmlformats.org/officeDocument/2006/relationships/ctrlProp" Target="../ctrlProps/ctrlProp1391.xml"/><Relationship Id="rId23" Type="http://schemas.openxmlformats.org/officeDocument/2006/relationships/ctrlProp" Target="../ctrlProps/ctrlProp1399.xml"/><Relationship Id="rId28" Type="http://schemas.openxmlformats.org/officeDocument/2006/relationships/ctrlProp" Target="../ctrlProps/ctrlProp1404.xml"/><Relationship Id="rId36" Type="http://schemas.openxmlformats.org/officeDocument/2006/relationships/ctrlProp" Target="../ctrlProps/ctrlProp1412.xml"/><Relationship Id="rId49" Type="http://schemas.openxmlformats.org/officeDocument/2006/relationships/ctrlProp" Target="../ctrlProps/ctrlProp1425.xml"/><Relationship Id="rId57" Type="http://schemas.openxmlformats.org/officeDocument/2006/relationships/ctrlProp" Target="../ctrlProps/ctrlProp1433.xml"/><Relationship Id="rId106" Type="http://schemas.openxmlformats.org/officeDocument/2006/relationships/ctrlProp" Target="../ctrlProps/ctrlProp1482.xml"/><Relationship Id="rId10" Type="http://schemas.openxmlformats.org/officeDocument/2006/relationships/ctrlProp" Target="../ctrlProps/ctrlProp1386.xml"/><Relationship Id="rId31" Type="http://schemas.openxmlformats.org/officeDocument/2006/relationships/ctrlProp" Target="../ctrlProps/ctrlProp1407.xml"/><Relationship Id="rId44" Type="http://schemas.openxmlformats.org/officeDocument/2006/relationships/ctrlProp" Target="../ctrlProps/ctrlProp1420.xml"/><Relationship Id="rId52" Type="http://schemas.openxmlformats.org/officeDocument/2006/relationships/ctrlProp" Target="../ctrlProps/ctrlProp1428.xml"/><Relationship Id="rId60" Type="http://schemas.openxmlformats.org/officeDocument/2006/relationships/ctrlProp" Target="../ctrlProps/ctrlProp1436.xml"/><Relationship Id="rId65" Type="http://schemas.openxmlformats.org/officeDocument/2006/relationships/ctrlProp" Target="../ctrlProps/ctrlProp1441.xml"/><Relationship Id="rId73" Type="http://schemas.openxmlformats.org/officeDocument/2006/relationships/ctrlProp" Target="../ctrlProps/ctrlProp1449.xml"/><Relationship Id="rId78" Type="http://schemas.openxmlformats.org/officeDocument/2006/relationships/ctrlProp" Target="../ctrlProps/ctrlProp1454.xml"/><Relationship Id="rId81" Type="http://schemas.openxmlformats.org/officeDocument/2006/relationships/ctrlProp" Target="../ctrlProps/ctrlProp1457.xml"/><Relationship Id="rId86" Type="http://schemas.openxmlformats.org/officeDocument/2006/relationships/ctrlProp" Target="../ctrlProps/ctrlProp1462.xml"/><Relationship Id="rId94" Type="http://schemas.openxmlformats.org/officeDocument/2006/relationships/ctrlProp" Target="../ctrlProps/ctrlProp1470.xml"/><Relationship Id="rId99" Type="http://schemas.openxmlformats.org/officeDocument/2006/relationships/ctrlProp" Target="../ctrlProps/ctrlProp1475.xml"/><Relationship Id="rId101" Type="http://schemas.openxmlformats.org/officeDocument/2006/relationships/ctrlProp" Target="../ctrlProps/ctrlProp1477.xml"/><Relationship Id="rId4" Type="http://schemas.openxmlformats.org/officeDocument/2006/relationships/ctrlProp" Target="../ctrlProps/ctrlProp1380.xml"/><Relationship Id="rId9" Type="http://schemas.openxmlformats.org/officeDocument/2006/relationships/ctrlProp" Target="../ctrlProps/ctrlProp1385.xml"/><Relationship Id="rId13" Type="http://schemas.openxmlformats.org/officeDocument/2006/relationships/ctrlProp" Target="../ctrlProps/ctrlProp1389.xml"/><Relationship Id="rId18" Type="http://schemas.openxmlformats.org/officeDocument/2006/relationships/ctrlProp" Target="../ctrlProps/ctrlProp1394.xml"/><Relationship Id="rId39" Type="http://schemas.openxmlformats.org/officeDocument/2006/relationships/ctrlProp" Target="../ctrlProps/ctrlProp1415.xml"/><Relationship Id="rId109" Type="http://schemas.openxmlformats.org/officeDocument/2006/relationships/comments" Target="../comments14.xml"/><Relationship Id="rId34" Type="http://schemas.openxmlformats.org/officeDocument/2006/relationships/ctrlProp" Target="../ctrlProps/ctrlProp1410.xml"/><Relationship Id="rId50" Type="http://schemas.openxmlformats.org/officeDocument/2006/relationships/ctrlProp" Target="../ctrlProps/ctrlProp1426.xml"/><Relationship Id="rId55" Type="http://schemas.openxmlformats.org/officeDocument/2006/relationships/ctrlProp" Target="../ctrlProps/ctrlProp1431.xml"/><Relationship Id="rId76" Type="http://schemas.openxmlformats.org/officeDocument/2006/relationships/ctrlProp" Target="../ctrlProps/ctrlProp1452.xml"/><Relationship Id="rId97" Type="http://schemas.openxmlformats.org/officeDocument/2006/relationships/ctrlProp" Target="../ctrlProps/ctrlProp1473.xml"/><Relationship Id="rId104" Type="http://schemas.openxmlformats.org/officeDocument/2006/relationships/ctrlProp" Target="../ctrlProps/ctrlProp1480.xml"/><Relationship Id="rId7" Type="http://schemas.openxmlformats.org/officeDocument/2006/relationships/ctrlProp" Target="../ctrlProps/ctrlProp1383.xml"/><Relationship Id="rId71" Type="http://schemas.openxmlformats.org/officeDocument/2006/relationships/ctrlProp" Target="../ctrlProps/ctrlProp1447.xml"/><Relationship Id="rId92" Type="http://schemas.openxmlformats.org/officeDocument/2006/relationships/ctrlProp" Target="../ctrlProps/ctrlProp146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508.xml"/><Relationship Id="rId21" Type="http://schemas.openxmlformats.org/officeDocument/2006/relationships/ctrlProp" Target="../ctrlProps/ctrlProp1503.xml"/><Relationship Id="rId42" Type="http://schemas.openxmlformats.org/officeDocument/2006/relationships/ctrlProp" Target="../ctrlProps/ctrlProp1524.xml"/><Relationship Id="rId47" Type="http://schemas.openxmlformats.org/officeDocument/2006/relationships/ctrlProp" Target="../ctrlProps/ctrlProp1529.xml"/><Relationship Id="rId63" Type="http://schemas.openxmlformats.org/officeDocument/2006/relationships/ctrlProp" Target="../ctrlProps/ctrlProp1545.xml"/><Relationship Id="rId68" Type="http://schemas.openxmlformats.org/officeDocument/2006/relationships/ctrlProp" Target="../ctrlProps/ctrlProp1550.xml"/><Relationship Id="rId84" Type="http://schemas.openxmlformats.org/officeDocument/2006/relationships/ctrlProp" Target="../ctrlProps/ctrlProp1566.xml"/><Relationship Id="rId89" Type="http://schemas.openxmlformats.org/officeDocument/2006/relationships/ctrlProp" Target="../ctrlProps/ctrlProp1571.xml"/><Relationship Id="rId2" Type="http://schemas.openxmlformats.org/officeDocument/2006/relationships/vmlDrawing" Target="../drawings/vmlDrawing16.vml"/><Relationship Id="rId16" Type="http://schemas.openxmlformats.org/officeDocument/2006/relationships/ctrlProp" Target="../ctrlProps/ctrlProp1498.xml"/><Relationship Id="rId29" Type="http://schemas.openxmlformats.org/officeDocument/2006/relationships/ctrlProp" Target="../ctrlProps/ctrlProp1511.xml"/><Relationship Id="rId107" Type="http://schemas.openxmlformats.org/officeDocument/2006/relationships/ctrlProp" Target="../ctrlProps/ctrlProp1589.xml"/><Relationship Id="rId11" Type="http://schemas.openxmlformats.org/officeDocument/2006/relationships/ctrlProp" Target="../ctrlProps/ctrlProp1493.xml"/><Relationship Id="rId24" Type="http://schemas.openxmlformats.org/officeDocument/2006/relationships/ctrlProp" Target="../ctrlProps/ctrlProp1506.xml"/><Relationship Id="rId32" Type="http://schemas.openxmlformats.org/officeDocument/2006/relationships/ctrlProp" Target="../ctrlProps/ctrlProp1514.xml"/><Relationship Id="rId37" Type="http://schemas.openxmlformats.org/officeDocument/2006/relationships/ctrlProp" Target="../ctrlProps/ctrlProp1519.xml"/><Relationship Id="rId40" Type="http://schemas.openxmlformats.org/officeDocument/2006/relationships/ctrlProp" Target="../ctrlProps/ctrlProp1522.xml"/><Relationship Id="rId45" Type="http://schemas.openxmlformats.org/officeDocument/2006/relationships/ctrlProp" Target="../ctrlProps/ctrlProp1527.xml"/><Relationship Id="rId53" Type="http://schemas.openxmlformats.org/officeDocument/2006/relationships/ctrlProp" Target="../ctrlProps/ctrlProp1535.xml"/><Relationship Id="rId58" Type="http://schemas.openxmlformats.org/officeDocument/2006/relationships/ctrlProp" Target="../ctrlProps/ctrlProp1540.xml"/><Relationship Id="rId66" Type="http://schemas.openxmlformats.org/officeDocument/2006/relationships/ctrlProp" Target="../ctrlProps/ctrlProp1548.xml"/><Relationship Id="rId74" Type="http://schemas.openxmlformats.org/officeDocument/2006/relationships/ctrlProp" Target="../ctrlProps/ctrlProp1556.xml"/><Relationship Id="rId79" Type="http://schemas.openxmlformats.org/officeDocument/2006/relationships/ctrlProp" Target="../ctrlProps/ctrlProp1561.xml"/><Relationship Id="rId87" Type="http://schemas.openxmlformats.org/officeDocument/2006/relationships/ctrlProp" Target="../ctrlProps/ctrlProp1569.xml"/><Relationship Id="rId102" Type="http://schemas.openxmlformats.org/officeDocument/2006/relationships/ctrlProp" Target="../ctrlProps/ctrlProp1584.xml"/><Relationship Id="rId5" Type="http://schemas.openxmlformats.org/officeDocument/2006/relationships/ctrlProp" Target="../ctrlProps/ctrlProp1487.xml"/><Relationship Id="rId61" Type="http://schemas.openxmlformats.org/officeDocument/2006/relationships/ctrlProp" Target="../ctrlProps/ctrlProp1543.xml"/><Relationship Id="rId82" Type="http://schemas.openxmlformats.org/officeDocument/2006/relationships/ctrlProp" Target="../ctrlProps/ctrlProp1564.xml"/><Relationship Id="rId90" Type="http://schemas.openxmlformats.org/officeDocument/2006/relationships/ctrlProp" Target="../ctrlProps/ctrlProp1572.xml"/><Relationship Id="rId95" Type="http://schemas.openxmlformats.org/officeDocument/2006/relationships/ctrlProp" Target="../ctrlProps/ctrlProp1577.xml"/><Relationship Id="rId19" Type="http://schemas.openxmlformats.org/officeDocument/2006/relationships/ctrlProp" Target="../ctrlProps/ctrlProp1501.xml"/><Relationship Id="rId14" Type="http://schemas.openxmlformats.org/officeDocument/2006/relationships/ctrlProp" Target="../ctrlProps/ctrlProp1496.xml"/><Relationship Id="rId22" Type="http://schemas.openxmlformats.org/officeDocument/2006/relationships/ctrlProp" Target="../ctrlProps/ctrlProp1504.xml"/><Relationship Id="rId27" Type="http://schemas.openxmlformats.org/officeDocument/2006/relationships/ctrlProp" Target="../ctrlProps/ctrlProp1509.xml"/><Relationship Id="rId30" Type="http://schemas.openxmlformats.org/officeDocument/2006/relationships/ctrlProp" Target="../ctrlProps/ctrlProp1512.xml"/><Relationship Id="rId35" Type="http://schemas.openxmlformats.org/officeDocument/2006/relationships/ctrlProp" Target="../ctrlProps/ctrlProp1517.xml"/><Relationship Id="rId43" Type="http://schemas.openxmlformats.org/officeDocument/2006/relationships/ctrlProp" Target="../ctrlProps/ctrlProp1525.xml"/><Relationship Id="rId48" Type="http://schemas.openxmlformats.org/officeDocument/2006/relationships/ctrlProp" Target="../ctrlProps/ctrlProp1530.xml"/><Relationship Id="rId56" Type="http://schemas.openxmlformats.org/officeDocument/2006/relationships/ctrlProp" Target="../ctrlProps/ctrlProp1538.xml"/><Relationship Id="rId64" Type="http://schemas.openxmlformats.org/officeDocument/2006/relationships/ctrlProp" Target="../ctrlProps/ctrlProp1546.xml"/><Relationship Id="rId69" Type="http://schemas.openxmlformats.org/officeDocument/2006/relationships/ctrlProp" Target="../ctrlProps/ctrlProp1551.xml"/><Relationship Id="rId77" Type="http://schemas.openxmlformats.org/officeDocument/2006/relationships/ctrlProp" Target="../ctrlProps/ctrlProp1559.xml"/><Relationship Id="rId100" Type="http://schemas.openxmlformats.org/officeDocument/2006/relationships/ctrlProp" Target="../ctrlProps/ctrlProp1582.xml"/><Relationship Id="rId105" Type="http://schemas.openxmlformats.org/officeDocument/2006/relationships/ctrlProp" Target="../ctrlProps/ctrlProp1587.xml"/><Relationship Id="rId8" Type="http://schemas.openxmlformats.org/officeDocument/2006/relationships/ctrlProp" Target="../ctrlProps/ctrlProp1490.xml"/><Relationship Id="rId51" Type="http://schemas.openxmlformats.org/officeDocument/2006/relationships/ctrlProp" Target="../ctrlProps/ctrlProp1533.xml"/><Relationship Id="rId72" Type="http://schemas.openxmlformats.org/officeDocument/2006/relationships/ctrlProp" Target="../ctrlProps/ctrlProp1554.xml"/><Relationship Id="rId80" Type="http://schemas.openxmlformats.org/officeDocument/2006/relationships/ctrlProp" Target="../ctrlProps/ctrlProp1562.xml"/><Relationship Id="rId85" Type="http://schemas.openxmlformats.org/officeDocument/2006/relationships/ctrlProp" Target="../ctrlProps/ctrlProp1567.xml"/><Relationship Id="rId93" Type="http://schemas.openxmlformats.org/officeDocument/2006/relationships/ctrlProp" Target="../ctrlProps/ctrlProp1575.xml"/><Relationship Id="rId98" Type="http://schemas.openxmlformats.org/officeDocument/2006/relationships/ctrlProp" Target="../ctrlProps/ctrlProp1580.xml"/><Relationship Id="rId3" Type="http://schemas.openxmlformats.org/officeDocument/2006/relationships/ctrlProp" Target="../ctrlProps/ctrlProp1485.xml"/><Relationship Id="rId12" Type="http://schemas.openxmlformats.org/officeDocument/2006/relationships/ctrlProp" Target="../ctrlProps/ctrlProp1494.xml"/><Relationship Id="rId17" Type="http://schemas.openxmlformats.org/officeDocument/2006/relationships/ctrlProp" Target="../ctrlProps/ctrlProp1499.xml"/><Relationship Id="rId25" Type="http://schemas.openxmlformats.org/officeDocument/2006/relationships/ctrlProp" Target="../ctrlProps/ctrlProp1507.xml"/><Relationship Id="rId33" Type="http://schemas.openxmlformats.org/officeDocument/2006/relationships/ctrlProp" Target="../ctrlProps/ctrlProp1515.xml"/><Relationship Id="rId38" Type="http://schemas.openxmlformats.org/officeDocument/2006/relationships/ctrlProp" Target="../ctrlProps/ctrlProp1520.xml"/><Relationship Id="rId46" Type="http://schemas.openxmlformats.org/officeDocument/2006/relationships/ctrlProp" Target="../ctrlProps/ctrlProp1528.xml"/><Relationship Id="rId59" Type="http://schemas.openxmlformats.org/officeDocument/2006/relationships/ctrlProp" Target="../ctrlProps/ctrlProp1541.xml"/><Relationship Id="rId67" Type="http://schemas.openxmlformats.org/officeDocument/2006/relationships/ctrlProp" Target="../ctrlProps/ctrlProp1549.xml"/><Relationship Id="rId103" Type="http://schemas.openxmlformats.org/officeDocument/2006/relationships/ctrlProp" Target="../ctrlProps/ctrlProp1585.xml"/><Relationship Id="rId108" Type="http://schemas.openxmlformats.org/officeDocument/2006/relationships/ctrlProp" Target="../ctrlProps/ctrlProp1590.xml"/><Relationship Id="rId20" Type="http://schemas.openxmlformats.org/officeDocument/2006/relationships/ctrlProp" Target="../ctrlProps/ctrlProp1502.xml"/><Relationship Id="rId41" Type="http://schemas.openxmlformats.org/officeDocument/2006/relationships/ctrlProp" Target="../ctrlProps/ctrlProp1523.xml"/><Relationship Id="rId54" Type="http://schemas.openxmlformats.org/officeDocument/2006/relationships/ctrlProp" Target="../ctrlProps/ctrlProp1536.xml"/><Relationship Id="rId62" Type="http://schemas.openxmlformats.org/officeDocument/2006/relationships/ctrlProp" Target="../ctrlProps/ctrlProp1544.xml"/><Relationship Id="rId70" Type="http://schemas.openxmlformats.org/officeDocument/2006/relationships/ctrlProp" Target="../ctrlProps/ctrlProp1552.xml"/><Relationship Id="rId75" Type="http://schemas.openxmlformats.org/officeDocument/2006/relationships/ctrlProp" Target="../ctrlProps/ctrlProp1557.xml"/><Relationship Id="rId83" Type="http://schemas.openxmlformats.org/officeDocument/2006/relationships/ctrlProp" Target="../ctrlProps/ctrlProp1565.xml"/><Relationship Id="rId88" Type="http://schemas.openxmlformats.org/officeDocument/2006/relationships/ctrlProp" Target="../ctrlProps/ctrlProp1570.xml"/><Relationship Id="rId91" Type="http://schemas.openxmlformats.org/officeDocument/2006/relationships/ctrlProp" Target="../ctrlProps/ctrlProp1573.xml"/><Relationship Id="rId96" Type="http://schemas.openxmlformats.org/officeDocument/2006/relationships/ctrlProp" Target="../ctrlProps/ctrlProp1578.xml"/><Relationship Id="rId1" Type="http://schemas.openxmlformats.org/officeDocument/2006/relationships/drawing" Target="../drawings/drawing15.xml"/><Relationship Id="rId6" Type="http://schemas.openxmlformats.org/officeDocument/2006/relationships/ctrlProp" Target="../ctrlProps/ctrlProp1488.xml"/><Relationship Id="rId15" Type="http://schemas.openxmlformats.org/officeDocument/2006/relationships/ctrlProp" Target="../ctrlProps/ctrlProp1497.xml"/><Relationship Id="rId23" Type="http://schemas.openxmlformats.org/officeDocument/2006/relationships/ctrlProp" Target="../ctrlProps/ctrlProp1505.xml"/><Relationship Id="rId28" Type="http://schemas.openxmlformats.org/officeDocument/2006/relationships/ctrlProp" Target="../ctrlProps/ctrlProp1510.xml"/><Relationship Id="rId36" Type="http://schemas.openxmlformats.org/officeDocument/2006/relationships/ctrlProp" Target="../ctrlProps/ctrlProp1518.xml"/><Relationship Id="rId49" Type="http://schemas.openxmlformats.org/officeDocument/2006/relationships/ctrlProp" Target="../ctrlProps/ctrlProp1531.xml"/><Relationship Id="rId57" Type="http://schemas.openxmlformats.org/officeDocument/2006/relationships/ctrlProp" Target="../ctrlProps/ctrlProp1539.xml"/><Relationship Id="rId106" Type="http://schemas.openxmlformats.org/officeDocument/2006/relationships/ctrlProp" Target="../ctrlProps/ctrlProp1588.xml"/><Relationship Id="rId10" Type="http://schemas.openxmlformats.org/officeDocument/2006/relationships/ctrlProp" Target="../ctrlProps/ctrlProp1492.xml"/><Relationship Id="rId31" Type="http://schemas.openxmlformats.org/officeDocument/2006/relationships/ctrlProp" Target="../ctrlProps/ctrlProp1513.xml"/><Relationship Id="rId44" Type="http://schemas.openxmlformats.org/officeDocument/2006/relationships/ctrlProp" Target="../ctrlProps/ctrlProp1526.xml"/><Relationship Id="rId52" Type="http://schemas.openxmlformats.org/officeDocument/2006/relationships/ctrlProp" Target="../ctrlProps/ctrlProp1534.xml"/><Relationship Id="rId60" Type="http://schemas.openxmlformats.org/officeDocument/2006/relationships/ctrlProp" Target="../ctrlProps/ctrlProp1542.xml"/><Relationship Id="rId65" Type="http://schemas.openxmlformats.org/officeDocument/2006/relationships/ctrlProp" Target="../ctrlProps/ctrlProp1547.xml"/><Relationship Id="rId73" Type="http://schemas.openxmlformats.org/officeDocument/2006/relationships/ctrlProp" Target="../ctrlProps/ctrlProp1555.xml"/><Relationship Id="rId78" Type="http://schemas.openxmlformats.org/officeDocument/2006/relationships/ctrlProp" Target="../ctrlProps/ctrlProp1560.xml"/><Relationship Id="rId81" Type="http://schemas.openxmlformats.org/officeDocument/2006/relationships/ctrlProp" Target="../ctrlProps/ctrlProp1563.xml"/><Relationship Id="rId86" Type="http://schemas.openxmlformats.org/officeDocument/2006/relationships/ctrlProp" Target="../ctrlProps/ctrlProp1568.xml"/><Relationship Id="rId94" Type="http://schemas.openxmlformats.org/officeDocument/2006/relationships/ctrlProp" Target="../ctrlProps/ctrlProp1576.xml"/><Relationship Id="rId99" Type="http://schemas.openxmlformats.org/officeDocument/2006/relationships/ctrlProp" Target="../ctrlProps/ctrlProp1581.xml"/><Relationship Id="rId101" Type="http://schemas.openxmlformats.org/officeDocument/2006/relationships/ctrlProp" Target="../ctrlProps/ctrlProp1583.xml"/><Relationship Id="rId4" Type="http://schemas.openxmlformats.org/officeDocument/2006/relationships/ctrlProp" Target="../ctrlProps/ctrlProp1486.xml"/><Relationship Id="rId9" Type="http://schemas.openxmlformats.org/officeDocument/2006/relationships/ctrlProp" Target="../ctrlProps/ctrlProp1491.xml"/><Relationship Id="rId13" Type="http://schemas.openxmlformats.org/officeDocument/2006/relationships/ctrlProp" Target="../ctrlProps/ctrlProp1495.xml"/><Relationship Id="rId18" Type="http://schemas.openxmlformats.org/officeDocument/2006/relationships/ctrlProp" Target="../ctrlProps/ctrlProp1500.xml"/><Relationship Id="rId39" Type="http://schemas.openxmlformats.org/officeDocument/2006/relationships/ctrlProp" Target="../ctrlProps/ctrlProp1521.xml"/><Relationship Id="rId109" Type="http://schemas.openxmlformats.org/officeDocument/2006/relationships/comments" Target="../comments15.xml"/><Relationship Id="rId34" Type="http://schemas.openxmlformats.org/officeDocument/2006/relationships/ctrlProp" Target="../ctrlProps/ctrlProp1516.xml"/><Relationship Id="rId50" Type="http://schemas.openxmlformats.org/officeDocument/2006/relationships/ctrlProp" Target="../ctrlProps/ctrlProp1532.xml"/><Relationship Id="rId55" Type="http://schemas.openxmlformats.org/officeDocument/2006/relationships/ctrlProp" Target="../ctrlProps/ctrlProp1537.xml"/><Relationship Id="rId76" Type="http://schemas.openxmlformats.org/officeDocument/2006/relationships/ctrlProp" Target="../ctrlProps/ctrlProp1558.xml"/><Relationship Id="rId97" Type="http://schemas.openxmlformats.org/officeDocument/2006/relationships/ctrlProp" Target="../ctrlProps/ctrlProp1579.xml"/><Relationship Id="rId104" Type="http://schemas.openxmlformats.org/officeDocument/2006/relationships/ctrlProp" Target="../ctrlProps/ctrlProp1586.xml"/><Relationship Id="rId7" Type="http://schemas.openxmlformats.org/officeDocument/2006/relationships/ctrlProp" Target="../ctrlProps/ctrlProp1489.xml"/><Relationship Id="rId71" Type="http://schemas.openxmlformats.org/officeDocument/2006/relationships/ctrlProp" Target="../ctrlProps/ctrlProp1553.xml"/><Relationship Id="rId92" Type="http://schemas.openxmlformats.org/officeDocument/2006/relationships/ctrlProp" Target="../ctrlProps/ctrlProp1574.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614.xml"/><Relationship Id="rId21" Type="http://schemas.openxmlformats.org/officeDocument/2006/relationships/ctrlProp" Target="../ctrlProps/ctrlProp1609.xml"/><Relationship Id="rId42" Type="http://schemas.openxmlformats.org/officeDocument/2006/relationships/ctrlProp" Target="../ctrlProps/ctrlProp1630.xml"/><Relationship Id="rId47" Type="http://schemas.openxmlformats.org/officeDocument/2006/relationships/ctrlProp" Target="../ctrlProps/ctrlProp1635.xml"/><Relationship Id="rId63" Type="http://schemas.openxmlformats.org/officeDocument/2006/relationships/ctrlProp" Target="../ctrlProps/ctrlProp1651.xml"/><Relationship Id="rId68" Type="http://schemas.openxmlformats.org/officeDocument/2006/relationships/ctrlProp" Target="../ctrlProps/ctrlProp1656.xml"/><Relationship Id="rId84" Type="http://schemas.openxmlformats.org/officeDocument/2006/relationships/ctrlProp" Target="../ctrlProps/ctrlProp1672.xml"/><Relationship Id="rId89" Type="http://schemas.openxmlformats.org/officeDocument/2006/relationships/ctrlProp" Target="../ctrlProps/ctrlProp1677.xml"/><Relationship Id="rId2" Type="http://schemas.openxmlformats.org/officeDocument/2006/relationships/vmlDrawing" Target="../drawings/vmlDrawing17.vml"/><Relationship Id="rId16" Type="http://schemas.openxmlformats.org/officeDocument/2006/relationships/ctrlProp" Target="../ctrlProps/ctrlProp1604.xml"/><Relationship Id="rId29" Type="http://schemas.openxmlformats.org/officeDocument/2006/relationships/ctrlProp" Target="../ctrlProps/ctrlProp1617.xml"/><Relationship Id="rId107" Type="http://schemas.openxmlformats.org/officeDocument/2006/relationships/ctrlProp" Target="../ctrlProps/ctrlProp1695.xml"/><Relationship Id="rId11" Type="http://schemas.openxmlformats.org/officeDocument/2006/relationships/ctrlProp" Target="../ctrlProps/ctrlProp1599.xml"/><Relationship Id="rId24" Type="http://schemas.openxmlformats.org/officeDocument/2006/relationships/ctrlProp" Target="../ctrlProps/ctrlProp1612.xml"/><Relationship Id="rId32" Type="http://schemas.openxmlformats.org/officeDocument/2006/relationships/ctrlProp" Target="../ctrlProps/ctrlProp1620.xml"/><Relationship Id="rId37" Type="http://schemas.openxmlformats.org/officeDocument/2006/relationships/ctrlProp" Target="../ctrlProps/ctrlProp1625.xml"/><Relationship Id="rId40" Type="http://schemas.openxmlformats.org/officeDocument/2006/relationships/ctrlProp" Target="../ctrlProps/ctrlProp1628.xml"/><Relationship Id="rId45" Type="http://schemas.openxmlformats.org/officeDocument/2006/relationships/ctrlProp" Target="../ctrlProps/ctrlProp1633.xml"/><Relationship Id="rId53" Type="http://schemas.openxmlformats.org/officeDocument/2006/relationships/ctrlProp" Target="../ctrlProps/ctrlProp1641.xml"/><Relationship Id="rId58" Type="http://schemas.openxmlformats.org/officeDocument/2006/relationships/ctrlProp" Target="../ctrlProps/ctrlProp1646.xml"/><Relationship Id="rId66" Type="http://schemas.openxmlformats.org/officeDocument/2006/relationships/ctrlProp" Target="../ctrlProps/ctrlProp1654.xml"/><Relationship Id="rId74" Type="http://schemas.openxmlformats.org/officeDocument/2006/relationships/ctrlProp" Target="../ctrlProps/ctrlProp1662.xml"/><Relationship Id="rId79" Type="http://schemas.openxmlformats.org/officeDocument/2006/relationships/ctrlProp" Target="../ctrlProps/ctrlProp1667.xml"/><Relationship Id="rId87" Type="http://schemas.openxmlformats.org/officeDocument/2006/relationships/ctrlProp" Target="../ctrlProps/ctrlProp1675.xml"/><Relationship Id="rId102" Type="http://schemas.openxmlformats.org/officeDocument/2006/relationships/ctrlProp" Target="../ctrlProps/ctrlProp1690.xml"/><Relationship Id="rId5" Type="http://schemas.openxmlformats.org/officeDocument/2006/relationships/ctrlProp" Target="../ctrlProps/ctrlProp1593.xml"/><Relationship Id="rId61" Type="http://schemas.openxmlformats.org/officeDocument/2006/relationships/ctrlProp" Target="../ctrlProps/ctrlProp1649.xml"/><Relationship Id="rId82" Type="http://schemas.openxmlformats.org/officeDocument/2006/relationships/ctrlProp" Target="../ctrlProps/ctrlProp1670.xml"/><Relationship Id="rId90" Type="http://schemas.openxmlformats.org/officeDocument/2006/relationships/ctrlProp" Target="../ctrlProps/ctrlProp1678.xml"/><Relationship Id="rId95" Type="http://schemas.openxmlformats.org/officeDocument/2006/relationships/ctrlProp" Target="../ctrlProps/ctrlProp1683.xml"/><Relationship Id="rId19" Type="http://schemas.openxmlformats.org/officeDocument/2006/relationships/ctrlProp" Target="../ctrlProps/ctrlProp1607.xml"/><Relationship Id="rId14" Type="http://schemas.openxmlformats.org/officeDocument/2006/relationships/ctrlProp" Target="../ctrlProps/ctrlProp1602.xml"/><Relationship Id="rId22" Type="http://schemas.openxmlformats.org/officeDocument/2006/relationships/ctrlProp" Target="../ctrlProps/ctrlProp1610.xml"/><Relationship Id="rId27" Type="http://schemas.openxmlformats.org/officeDocument/2006/relationships/ctrlProp" Target="../ctrlProps/ctrlProp1615.xml"/><Relationship Id="rId30" Type="http://schemas.openxmlformats.org/officeDocument/2006/relationships/ctrlProp" Target="../ctrlProps/ctrlProp1618.xml"/><Relationship Id="rId35" Type="http://schemas.openxmlformats.org/officeDocument/2006/relationships/ctrlProp" Target="../ctrlProps/ctrlProp1623.xml"/><Relationship Id="rId43" Type="http://schemas.openxmlformats.org/officeDocument/2006/relationships/ctrlProp" Target="../ctrlProps/ctrlProp1631.xml"/><Relationship Id="rId48" Type="http://schemas.openxmlformats.org/officeDocument/2006/relationships/ctrlProp" Target="../ctrlProps/ctrlProp1636.xml"/><Relationship Id="rId56" Type="http://schemas.openxmlformats.org/officeDocument/2006/relationships/ctrlProp" Target="../ctrlProps/ctrlProp1644.xml"/><Relationship Id="rId64" Type="http://schemas.openxmlformats.org/officeDocument/2006/relationships/ctrlProp" Target="../ctrlProps/ctrlProp1652.xml"/><Relationship Id="rId69" Type="http://schemas.openxmlformats.org/officeDocument/2006/relationships/ctrlProp" Target="../ctrlProps/ctrlProp1657.xml"/><Relationship Id="rId77" Type="http://schemas.openxmlformats.org/officeDocument/2006/relationships/ctrlProp" Target="../ctrlProps/ctrlProp1665.xml"/><Relationship Id="rId100" Type="http://schemas.openxmlformats.org/officeDocument/2006/relationships/ctrlProp" Target="../ctrlProps/ctrlProp1688.xml"/><Relationship Id="rId105" Type="http://schemas.openxmlformats.org/officeDocument/2006/relationships/ctrlProp" Target="../ctrlProps/ctrlProp1693.xml"/><Relationship Id="rId8" Type="http://schemas.openxmlformats.org/officeDocument/2006/relationships/ctrlProp" Target="../ctrlProps/ctrlProp1596.xml"/><Relationship Id="rId51" Type="http://schemas.openxmlformats.org/officeDocument/2006/relationships/ctrlProp" Target="../ctrlProps/ctrlProp1639.xml"/><Relationship Id="rId72" Type="http://schemas.openxmlformats.org/officeDocument/2006/relationships/ctrlProp" Target="../ctrlProps/ctrlProp1660.xml"/><Relationship Id="rId80" Type="http://schemas.openxmlformats.org/officeDocument/2006/relationships/ctrlProp" Target="../ctrlProps/ctrlProp1668.xml"/><Relationship Id="rId85" Type="http://schemas.openxmlformats.org/officeDocument/2006/relationships/ctrlProp" Target="../ctrlProps/ctrlProp1673.xml"/><Relationship Id="rId93" Type="http://schemas.openxmlformats.org/officeDocument/2006/relationships/ctrlProp" Target="../ctrlProps/ctrlProp1681.xml"/><Relationship Id="rId98" Type="http://schemas.openxmlformats.org/officeDocument/2006/relationships/ctrlProp" Target="../ctrlProps/ctrlProp1686.xml"/><Relationship Id="rId3" Type="http://schemas.openxmlformats.org/officeDocument/2006/relationships/ctrlProp" Target="../ctrlProps/ctrlProp1591.xml"/><Relationship Id="rId12" Type="http://schemas.openxmlformats.org/officeDocument/2006/relationships/ctrlProp" Target="../ctrlProps/ctrlProp1600.xml"/><Relationship Id="rId17" Type="http://schemas.openxmlformats.org/officeDocument/2006/relationships/ctrlProp" Target="../ctrlProps/ctrlProp1605.xml"/><Relationship Id="rId25" Type="http://schemas.openxmlformats.org/officeDocument/2006/relationships/ctrlProp" Target="../ctrlProps/ctrlProp1613.xml"/><Relationship Id="rId33" Type="http://schemas.openxmlformats.org/officeDocument/2006/relationships/ctrlProp" Target="../ctrlProps/ctrlProp1621.xml"/><Relationship Id="rId38" Type="http://schemas.openxmlformats.org/officeDocument/2006/relationships/ctrlProp" Target="../ctrlProps/ctrlProp1626.xml"/><Relationship Id="rId46" Type="http://schemas.openxmlformats.org/officeDocument/2006/relationships/ctrlProp" Target="../ctrlProps/ctrlProp1634.xml"/><Relationship Id="rId59" Type="http://schemas.openxmlformats.org/officeDocument/2006/relationships/ctrlProp" Target="../ctrlProps/ctrlProp1647.xml"/><Relationship Id="rId67" Type="http://schemas.openxmlformats.org/officeDocument/2006/relationships/ctrlProp" Target="../ctrlProps/ctrlProp1655.xml"/><Relationship Id="rId103" Type="http://schemas.openxmlformats.org/officeDocument/2006/relationships/ctrlProp" Target="../ctrlProps/ctrlProp1691.xml"/><Relationship Id="rId108" Type="http://schemas.openxmlformats.org/officeDocument/2006/relationships/ctrlProp" Target="../ctrlProps/ctrlProp1696.xml"/><Relationship Id="rId20" Type="http://schemas.openxmlformats.org/officeDocument/2006/relationships/ctrlProp" Target="../ctrlProps/ctrlProp1608.xml"/><Relationship Id="rId41" Type="http://schemas.openxmlformats.org/officeDocument/2006/relationships/ctrlProp" Target="../ctrlProps/ctrlProp1629.xml"/><Relationship Id="rId54" Type="http://schemas.openxmlformats.org/officeDocument/2006/relationships/ctrlProp" Target="../ctrlProps/ctrlProp1642.xml"/><Relationship Id="rId62" Type="http://schemas.openxmlformats.org/officeDocument/2006/relationships/ctrlProp" Target="../ctrlProps/ctrlProp1650.xml"/><Relationship Id="rId70" Type="http://schemas.openxmlformats.org/officeDocument/2006/relationships/ctrlProp" Target="../ctrlProps/ctrlProp1658.xml"/><Relationship Id="rId75" Type="http://schemas.openxmlformats.org/officeDocument/2006/relationships/ctrlProp" Target="../ctrlProps/ctrlProp1663.xml"/><Relationship Id="rId83" Type="http://schemas.openxmlformats.org/officeDocument/2006/relationships/ctrlProp" Target="../ctrlProps/ctrlProp1671.xml"/><Relationship Id="rId88" Type="http://schemas.openxmlformats.org/officeDocument/2006/relationships/ctrlProp" Target="../ctrlProps/ctrlProp1676.xml"/><Relationship Id="rId91" Type="http://schemas.openxmlformats.org/officeDocument/2006/relationships/ctrlProp" Target="../ctrlProps/ctrlProp1679.xml"/><Relationship Id="rId96" Type="http://schemas.openxmlformats.org/officeDocument/2006/relationships/ctrlProp" Target="../ctrlProps/ctrlProp1684.xml"/><Relationship Id="rId1" Type="http://schemas.openxmlformats.org/officeDocument/2006/relationships/drawing" Target="../drawings/drawing16.xml"/><Relationship Id="rId6" Type="http://schemas.openxmlformats.org/officeDocument/2006/relationships/ctrlProp" Target="../ctrlProps/ctrlProp1594.xml"/><Relationship Id="rId15" Type="http://schemas.openxmlformats.org/officeDocument/2006/relationships/ctrlProp" Target="../ctrlProps/ctrlProp1603.xml"/><Relationship Id="rId23" Type="http://schemas.openxmlformats.org/officeDocument/2006/relationships/ctrlProp" Target="../ctrlProps/ctrlProp1611.xml"/><Relationship Id="rId28" Type="http://schemas.openxmlformats.org/officeDocument/2006/relationships/ctrlProp" Target="../ctrlProps/ctrlProp1616.xml"/><Relationship Id="rId36" Type="http://schemas.openxmlformats.org/officeDocument/2006/relationships/ctrlProp" Target="../ctrlProps/ctrlProp1624.xml"/><Relationship Id="rId49" Type="http://schemas.openxmlformats.org/officeDocument/2006/relationships/ctrlProp" Target="../ctrlProps/ctrlProp1637.xml"/><Relationship Id="rId57" Type="http://schemas.openxmlformats.org/officeDocument/2006/relationships/ctrlProp" Target="../ctrlProps/ctrlProp1645.xml"/><Relationship Id="rId106" Type="http://schemas.openxmlformats.org/officeDocument/2006/relationships/ctrlProp" Target="../ctrlProps/ctrlProp1694.xml"/><Relationship Id="rId10" Type="http://schemas.openxmlformats.org/officeDocument/2006/relationships/ctrlProp" Target="../ctrlProps/ctrlProp1598.xml"/><Relationship Id="rId31" Type="http://schemas.openxmlformats.org/officeDocument/2006/relationships/ctrlProp" Target="../ctrlProps/ctrlProp1619.xml"/><Relationship Id="rId44" Type="http://schemas.openxmlformats.org/officeDocument/2006/relationships/ctrlProp" Target="../ctrlProps/ctrlProp1632.xml"/><Relationship Id="rId52" Type="http://schemas.openxmlformats.org/officeDocument/2006/relationships/ctrlProp" Target="../ctrlProps/ctrlProp1640.xml"/><Relationship Id="rId60" Type="http://schemas.openxmlformats.org/officeDocument/2006/relationships/ctrlProp" Target="../ctrlProps/ctrlProp1648.xml"/><Relationship Id="rId65" Type="http://schemas.openxmlformats.org/officeDocument/2006/relationships/ctrlProp" Target="../ctrlProps/ctrlProp1653.xml"/><Relationship Id="rId73" Type="http://schemas.openxmlformats.org/officeDocument/2006/relationships/ctrlProp" Target="../ctrlProps/ctrlProp1661.xml"/><Relationship Id="rId78" Type="http://schemas.openxmlformats.org/officeDocument/2006/relationships/ctrlProp" Target="../ctrlProps/ctrlProp1666.xml"/><Relationship Id="rId81" Type="http://schemas.openxmlformats.org/officeDocument/2006/relationships/ctrlProp" Target="../ctrlProps/ctrlProp1669.xml"/><Relationship Id="rId86" Type="http://schemas.openxmlformats.org/officeDocument/2006/relationships/ctrlProp" Target="../ctrlProps/ctrlProp1674.xml"/><Relationship Id="rId94" Type="http://schemas.openxmlformats.org/officeDocument/2006/relationships/ctrlProp" Target="../ctrlProps/ctrlProp1682.xml"/><Relationship Id="rId99" Type="http://schemas.openxmlformats.org/officeDocument/2006/relationships/ctrlProp" Target="../ctrlProps/ctrlProp1687.xml"/><Relationship Id="rId101" Type="http://schemas.openxmlformats.org/officeDocument/2006/relationships/ctrlProp" Target="../ctrlProps/ctrlProp1689.xml"/><Relationship Id="rId4" Type="http://schemas.openxmlformats.org/officeDocument/2006/relationships/ctrlProp" Target="../ctrlProps/ctrlProp1592.xml"/><Relationship Id="rId9" Type="http://schemas.openxmlformats.org/officeDocument/2006/relationships/ctrlProp" Target="../ctrlProps/ctrlProp1597.xml"/><Relationship Id="rId13" Type="http://schemas.openxmlformats.org/officeDocument/2006/relationships/ctrlProp" Target="../ctrlProps/ctrlProp1601.xml"/><Relationship Id="rId18" Type="http://schemas.openxmlformats.org/officeDocument/2006/relationships/ctrlProp" Target="../ctrlProps/ctrlProp1606.xml"/><Relationship Id="rId39" Type="http://schemas.openxmlformats.org/officeDocument/2006/relationships/ctrlProp" Target="../ctrlProps/ctrlProp1627.xml"/><Relationship Id="rId109" Type="http://schemas.openxmlformats.org/officeDocument/2006/relationships/comments" Target="../comments16.xml"/><Relationship Id="rId34" Type="http://schemas.openxmlformats.org/officeDocument/2006/relationships/ctrlProp" Target="../ctrlProps/ctrlProp1622.xml"/><Relationship Id="rId50" Type="http://schemas.openxmlformats.org/officeDocument/2006/relationships/ctrlProp" Target="../ctrlProps/ctrlProp1638.xml"/><Relationship Id="rId55" Type="http://schemas.openxmlformats.org/officeDocument/2006/relationships/ctrlProp" Target="../ctrlProps/ctrlProp1643.xml"/><Relationship Id="rId76" Type="http://schemas.openxmlformats.org/officeDocument/2006/relationships/ctrlProp" Target="../ctrlProps/ctrlProp1664.xml"/><Relationship Id="rId97" Type="http://schemas.openxmlformats.org/officeDocument/2006/relationships/ctrlProp" Target="../ctrlProps/ctrlProp1685.xml"/><Relationship Id="rId104" Type="http://schemas.openxmlformats.org/officeDocument/2006/relationships/ctrlProp" Target="../ctrlProps/ctrlProp1692.xml"/><Relationship Id="rId7" Type="http://schemas.openxmlformats.org/officeDocument/2006/relationships/ctrlProp" Target="../ctrlProps/ctrlProp1595.xml"/><Relationship Id="rId71" Type="http://schemas.openxmlformats.org/officeDocument/2006/relationships/ctrlProp" Target="../ctrlProps/ctrlProp1659.xml"/><Relationship Id="rId92" Type="http://schemas.openxmlformats.org/officeDocument/2006/relationships/ctrlProp" Target="../ctrlProps/ctrlProp1680.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720.xml"/><Relationship Id="rId21" Type="http://schemas.openxmlformats.org/officeDocument/2006/relationships/ctrlProp" Target="../ctrlProps/ctrlProp1715.xml"/><Relationship Id="rId42" Type="http://schemas.openxmlformats.org/officeDocument/2006/relationships/ctrlProp" Target="../ctrlProps/ctrlProp1736.xml"/><Relationship Id="rId47" Type="http://schemas.openxmlformats.org/officeDocument/2006/relationships/ctrlProp" Target="../ctrlProps/ctrlProp1741.xml"/><Relationship Id="rId63" Type="http://schemas.openxmlformats.org/officeDocument/2006/relationships/ctrlProp" Target="../ctrlProps/ctrlProp1757.xml"/><Relationship Id="rId68" Type="http://schemas.openxmlformats.org/officeDocument/2006/relationships/ctrlProp" Target="../ctrlProps/ctrlProp1762.xml"/><Relationship Id="rId84" Type="http://schemas.openxmlformats.org/officeDocument/2006/relationships/ctrlProp" Target="../ctrlProps/ctrlProp1778.xml"/><Relationship Id="rId89" Type="http://schemas.openxmlformats.org/officeDocument/2006/relationships/ctrlProp" Target="../ctrlProps/ctrlProp1783.xml"/><Relationship Id="rId2" Type="http://schemas.openxmlformats.org/officeDocument/2006/relationships/vmlDrawing" Target="../drawings/vmlDrawing18.vml"/><Relationship Id="rId16" Type="http://schemas.openxmlformats.org/officeDocument/2006/relationships/ctrlProp" Target="../ctrlProps/ctrlProp1710.xml"/><Relationship Id="rId29" Type="http://schemas.openxmlformats.org/officeDocument/2006/relationships/ctrlProp" Target="../ctrlProps/ctrlProp1723.xml"/><Relationship Id="rId107" Type="http://schemas.openxmlformats.org/officeDocument/2006/relationships/ctrlProp" Target="../ctrlProps/ctrlProp1801.xml"/><Relationship Id="rId11" Type="http://schemas.openxmlformats.org/officeDocument/2006/relationships/ctrlProp" Target="../ctrlProps/ctrlProp1705.xml"/><Relationship Id="rId24" Type="http://schemas.openxmlformats.org/officeDocument/2006/relationships/ctrlProp" Target="../ctrlProps/ctrlProp1718.xml"/><Relationship Id="rId32" Type="http://schemas.openxmlformats.org/officeDocument/2006/relationships/ctrlProp" Target="../ctrlProps/ctrlProp1726.xml"/><Relationship Id="rId37" Type="http://schemas.openxmlformats.org/officeDocument/2006/relationships/ctrlProp" Target="../ctrlProps/ctrlProp1731.xml"/><Relationship Id="rId40" Type="http://schemas.openxmlformats.org/officeDocument/2006/relationships/ctrlProp" Target="../ctrlProps/ctrlProp1734.xml"/><Relationship Id="rId45" Type="http://schemas.openxmlformats.org/officeDocument/2006/relationships/ctrlProp" Target="../ctrlProps/ctrlProp1739.xml"/><Relationship Id="rId53" Type="http://schemas.openxmlformats.org/officeDocument/2006/relationships/ctrlProp" Target="../ctrlProps/ctrlProp1747.xml"/><Relationship Id="rId58" Type="http://schemas.openxmlformats.org/officeDocument/2006/relationships/ctrlProp" Target="../ctrlProps/ctrlProp1752.xml"/><Relationship Id="rId66" Type="http://schemas.openxmlformats.org/officeDocument/2006/relationships/ctrlProp" Target="../ctrlProps/ctrlProp1760.xml"/><Relationship Id="rId74" Type="http://schemas.openxmlformats.org/officeDocument/2006/relationships/ctrlProp" Target="../ctrlProps/ctrlProp1768.xml"/><Relationship Id="rId79" Type="http://schemas.openxmlformats.org/officeDocument/2006/relationships/ctrlProp" Target="../ctrlProps/ctrlProp1773.xml"/><Relationship Id="rId87" Type="http://schemas.openxmlformats.org/officeDocument/2006/relationships/ctrlProp" Target="../ctrlProps/ctrlProp1781.xml"/><Relationship Id="rId102" Type="http://schemas.openxmlformats.org/officeDocument/2006/relationships/ctrlProp" Target="../ctrlProps/ctrlProp1796.xml"/><Relationship Id="rId5" Type="http://schemas.openxmlformats.org/officeDocument/2006/relationships/ctrlProp" Target="../ctrlProps/ctrlProp1699.xml"/><Relationship Id="rId61" Type="http://schemas.openxmlformats.org/officeDocument/2006/relationships/ctrlProp" Target="../ctrlProps/ctrlProp1755.xml"/><Relationship Id="rId82" Type="http://schemas.openxmlformats.org/officeDocument/2006/relationships/ctrlProp" Target="../ctrlProps/ctrlProp1776.xml"/><Relationship Id="rId90" Type="http://schemas.openxmlformats.org/officeDocument/2006/relationships/ctrlProp" Target="../ctrlProps/ctrlProp1784.xml"/><Relationship Id="rId95" Type="http://schemas.openxmlformats.org/officeDocument/2006/relationships/ctrlProp" Target="../ctrlProps/ctrlProp1789.xml"/><Relationship Id="rId19" Type="http://schemas.openxmlformats.org/officeDocument/2006/relationships/ctrlProp" Target="../ctrlProps/ctrlProp1713.xml"/><Relationship Id="rId14" Type="http://schemas.openxmlformats.org/officeDocument/2006/relationships/ctrlProp" Target="../ctrlProps/ctrlProp1708.xml"/><Relationship Id="rId22" Type="http://schemas.openxmlformats.org/officeDocument/2006/relationships/ctrlProp" Target="../ctrlProps/ctrlProp1716.xml"/><Relationship Id="rId27" Type="http://schemas.openxmlformats.org/officeDocument/2006/relationships/ctrlProp" Target="../ctrlProps/ctrlProp1721.xml"/><Relationship Id="rId30" Type="http://schemas.openxmlformats.org/officeDocument/2006/relationships/ctrlProp" Target="../ctrlProps/ctrlProp1724.xml"/><Relationship Id="rId35" Type="http://schemas.openxmlformats.org/officeDocument/2006/relationships/ctrlProp" Target="../ctrlProps/ctrlProp1729.xml"/><Relationship Id="rId43" Type="http://schemas.openxmlformats.org/officeDocument/2006/relationships/ctrlProp" Target="../ctrlProps/ctrlProp1737.xml"/><Relationship Id="rId48" Type="http://schemas.openxmlformats.org/officeDocument/2006/relationships/ctrlProp" Target="../ctrlProps/ctrlProp1742.xml"/><Relationship Id="rId56" Type="http://schemas.openxmlformats.org/officeDocument/2006/relationships/ctrlProp" Target="../ctrlProps/ctrlProp1750.xml"/><Relationship Id="rId64" Type="http://schemas.openxmlformats.org/officeDocument/2006/relationships/ctrlProp" Target="../ctrlProps/ctrlProp1758.xml"/><Relationship Id="rId69" Type="http://schemas.openxmlformats.org/officeDocument/2006/relationships/ctrlProp" Target="../ctrlProps/ctrlProp1763.xml"/><Relationship Id="rId77" Type="http://schemas.openxmlformats.org/officeDocument/2006/relationships/ctrlProp" Target="../ctrlProps/ctrlProp1771.xml"/><Relationship Id="rId100" Type="http://schemas.openxmlformats.org/officeDocument/2006/relationships/ctrlProp" Target="../ctrlProps/ctrlProp1794.xml"/><Relationship Id="rId105" Type="http://schemas.openxmlformats.org/officeDocument/2006/relationships/ctrlProp" Target="../ctrlProps/ctrlProp1799.xml"/><Relationship Id="rId8" Type="http://schemas.openxmlformats.org/officeDocument/2006/relationships/ctrlProp" Target="../ctrlProps/ctrlProp1702.xml"/><Relationship Id="rId51" Type="http://schemas.openxmlformats.org/officeDocument/2006/relationships/ctrlProp" Target="../ctrlProps/ctrlProp1745.xml"/><Relationship Id="rId72" Type="http://schemas.openxmlformats.org/officeDocument/2006/relationships/ctrlProp" Target="../ctrlProps/ctrlProp1766.xml"/><Relationship Id="rId80" Type="http://schemas.openxmlformats.org/officeDocument/2006/relationships/ctrlProp" Target="../ctrlProps/ctrlProp1774.xml"/><Relationship Id="rId85" Type="http://schemas.openxmlformats.org/officeDocument/2006/relationships/ctrlProp" Target="../ctrlProps/ctrlProp1779.xml"/><Relationship Id="rId93" Type="http://schemas.openxmlformats.org/officeDocument/2006/relationships/ctrlProp" Target="../ctrlProps/ctrlProp1787.xml"/><Relationship Id="rId98" Type="http://schemas.openxmlformats.org/officeDocument/2006/relationships/ctrlProp" Target="../ctrlProps/ctrlProp1792.xml"/><Relationship Id="rId3" Type="http://schemas.openxmlformats.org/officeDocument/2006/relationships/ctrlProp" Target="../ctrlProps/ctrlProp1697.xml"/><Relationship Id="rId12" Type="http://schemas.openxmlformats.org/officeDocument/2006/relationships/ctrlProp" Target="../ctrlProps/ctrlProp1706.xml"/><Relationship Id="rId17" Type="http://schemas.openxmlformats.org/officeDocument/2006/relationships/ctrlProp" Target="../ctrlProps/ctrlProp1711.xml"/><Relationship Id="rId25" Type="http://schemas.openxmlformats.org/officeDocument/2006/relationships/ctrlProp" Target="../ctrlProps/ctrlProp1719.xml"/><Relationship Id="rId33" Type="http://schemas.openxmlformats.org/officeDocument/2006/relationships/ctrlProp" Target="../ctrlProps/ctrlProp1727.xml"/><Relationship Id="rId38" Type="http://schemas.openxmlformats.org/officeDocument/2006/relationships/ctrlProp" Target="../ctrlProps/ctrlProp1732.xml"/><Relationship Id="rId46" Type="http://schemas.openxmlformats.org/officeDocument/2006/relationships/ctrlProp" Target="../ctrlProps/ctrlProp1740.xml"/><Relationship Id="rId59" Type="http://schemas.openxmlformats.org/officeDocument/2006/relationships/ctrlProp" Target="../ctrlProps/ctrlProp1753.xml"/><Relationship Id="rId67" Type="http://schemas.openxmlformats.org/officeDocument/2006/relationships/ctrlProp" Target="../ctrlProps/ctrlProp1761.xml"/><Relationship Id="rId103" Type="http://schemas.openxmlformats.org/officeDocument/2006/relationships/ctrlProp" Target="../ctrlProps/ctrlProp1797.xml"/><Relationship Id="rId108" Type="http://schemas.openxmlformats.org/officeDocument/2006/relationships/ctrlProp" Target="../ctrlProps/ctrlProp1802.xml"/><Relationship Id="rId20" Type="http://schemas.openxmlformats.org/officeDocument/2006/relationships/ctrlProp" Target="../ctrlProps/ctrlProp1714.xml"/><Relationship Id="rId41" Type="http://schemas.openxmlformats.org/officeDocument/2006/relationships/ctrlProp" Target="../ctrlProps/ctrlProp1735.xml"/><Relationship Id="rId54" Type="http://schemas.openxmlformats.org/officeDocument/2006/relationships/ctrlProp" Target="../ctrlProps/ctrlProp1748.xml"/><Relationship Id="rId62" Type="http://schemas.openxmlformats.org/officeDocument/2006/relationships/ctrlProp" Target="../ctrlProps/ctrlProp1756.xml"/><Relationship Id="rId70" Type="http://schemas.openxmlformats.org/officeDocument/2006/relationships/ctrlProp" Target="../ctrlProps/ctrlProp1764.xml"/><Relationship Id="rId75" Type="http://schemas.openxmlformats.org/officeDocument/2006/relationships/ctrlProp" Target="../ctrlProps/ctrlProp1769.xml"/><Relationship Id="rId83" Type="http://schemas.openxmlformats.org/officeDocument/2006/relationships/ctrlProp" Target="../ctrlProps/ctrlProp1777.xml"/><Relationship Id="rId88" Type="http://schemas.openxmlformats.org/officeDocument/2006/relationships/ctrlProp" Target="../ctrlProps/ctrlProp1782.xml"/><Relationship Id="rId91" Type="http://schemas.openxmlformats.org/officeDocument/2006/relationships/ctrlProp" Target="../ctrlProps/ctrlProp1785.xml"/><Relationship Id="rId96" Type="http://schemas.openxmlformats.org/officeDocument/2006/relationships/ctrlProp" Target="../ctrlProps/ctrlProp1790.xml"/><Relationship Id="rId1" Type="http://schemas.openxmlformats.org/officeDocument/2006/relationships/drawing" Target="../drawings/drawing17.xml"/><Relationship Id="rId6" Type="http://schemas.openxmlformats.org/officeDocument/2006/relationships/ctrlProp" Target="../ctrlProps/ctrlProp1700.xml"/><Relationship Id="rId15" Type="http://schemas.openxmlformats.org/officeDocument/2006/relationships/ctrlProp" Target="../ctrlProps/ctrlProp1709.xml"/><Relationship Id="rId23" Type="http://schemas.openxmlformats.org/officeDocument/2006/relationships/ctrlProp" Target="../ctrlProps/ctrlProp1717.xml"/><Relationship Id="rId28" Type="http://schemas.openxmlformats.org/officeDocument/2006/relationships/ctrlProp" Target="../ctrlProps/ctrlProp1722.xml"/><Relationship Id="rId36" Type="http://schemas.openxmlformats.org/officeDocument/2006/relationships/ctrlProp" Target="../ctrlProps/ctrlProp1730.xml"/><Relationship Id="rId49" Type="http://schemas.openxmlformats.org/officeDocument/2006/relationships/ctrlProp" Target="../ctrlProps/ctrlProp1743.xml"/><Relationship Id="rId57" Type="http://schemas.openxmlformats.org/officeDocument/2006/relationships/ctrlProp" Target="../ctrlProps/ctrlProp1751.xml"/><Relationship Id="rId106" Type="http://schemas.openxmlformats.org/officeDocument/2006/relationships/ctrlProp" Target="../ctrlProps/ctrlProp1800.xml"/><Relationship Id="rId10" Type="http://schemas.openxmlformats.org/officeDocument/2006/relationships/ctrlProp" Target="../ctrlProps/ctrlProp1704.xml"/><Relationship Id="rId31" Type="http://schemas.openxmlformats.org/officeDocument/2006/relationships/ctrlProp" Target="../ctrlProps/ctrlProp1725.xml"/><Relationship Id="rId44" Type="http://schemas.openxmlformats.org/officeDocument/2006/relationships/ctrlProp" Target="../ctrlProps/ctrlProp1738.xml"/><Relationship Id="rId52" Type="http://schemas.openxmlformats.org/officeDocument/2006/relationships/ctrlProp" Target="../ctrlProps/ctrlProp1746.xml"/><Relationship Id="rId60" Type="http://schemas.openxmlformats.org/officeDocument/2006/relationships/ctrlProp" Target="../ctrlProps/ctrlProp1754.xml"/><Relationship Id="rId65" Type="http://schemas.openxmlformats.org/officeDocument/2006/relationships/ctrlProp" Target="../ctrlProps/ctrlProp1759.xml"/><Relationship Id="rId73" Type="http://schemas.openxmlformats.org/officeDocument/2006/relationships/ctrlProp" Target="../ctrlProps/ctrlProp1767.xml"/><Relationship Id="rId78" Type="http://schemas.openxmlformats.org/officeDocument/2006/relationships/ctrlProp" Target="../ctrlProps/ctrlProp1772.xml"/><Relationship Id="rId81" Type="http://schemas.openxmlformats.org/officeDocument/2006/relationships/ctrlProp" Target="../ctrlProps/ctrlProp1775.xml"/><Relationship Id="rId86" Type="http://schemas.openxmlformats.org/officeDocument/2006/relationships/ctrlProp" Target="../ctrlProps/ctrlProp1780.xml"/><Relationship Id="rId94" Type="http://schemas.openxmlformats.org/officeDocument/2006/relationships/ctrlProp" Target="../ctrlProps/ctrlProp1788.xml"/><Relationship Id="rId99" Type="http://schemas.openxmlformats.org/officeDocument/2006/relationships/ctrlProp" Target="../ctrlProps/ctrlProp1793.xml"/><Relationship Id="rId101" Type="http://schemas.openxmlformats.org/officeDocument/2006/relationships/ctrlProp" Target="../ctrlProps/ctrlProp1795.xml"/><Relationship Id="rId4" Type="http://schemas.openxmlformats.org/officeDocument/2006/relationships/ctrlProp" Target="../ctrlProps/ctrlProp1698.xml"/><Relationship Id="rId9" Type="http://schemas.openxmlformats.org/officeDocument/2006/relationships/ctrlProp" Target="../ctrlProps/ctrlProp1703.xml"/><Relationship Id="rId13" Type="http://schemas.openxmlformats.org/officeDocument/2006/relationships/ctrlProp" Target="../ctrlProps/ctrlProp1707.xml"/><Relationship Id="rId18" Type="http://schemas.openxmlformats.org/officeDocument/2006/relationships/ctrlProp" Target="../ctrlProps/ctrlProp1712.xml"/><Relationship Id="rId39" Type="http://schemas.openxmlformats.org/officeDocument/2006/relationships/ctrlProp" Target="../ctrlProps/ctrlProp1733.xml"/><Relationship Id="rId109" Type="http://schemas.openxmlformats.org/officeDocument/2006/relationships/comments" Target="../comments17.xml"/><Relationship Id="rId34" Type="http://schemas.openxmlformats.org/officeDocument/2006/relationships/ctrlProp" Target="../ctrlProps/ctrlProp1728.xml"/><Relationship Id="rId50" Type="http://schemas.openxmlformats.org/officeDocument/2006/relationships/ctrlProp" Target="../ctrlProps/ctrlProp1744.xml"/><Relationship Id="rId55" Type="http://schemas.openxmlformats.org/officeDocument/2006/relationships/ctrlProp" Target="../ctrlProps/ctrlProp1749.xml"/><Relationship Id="rId76" Type="http://schemas.openxmlformats.org/officeDocument/2006/relationships/ctrlProp" Target="../ctrlProps/ctrlProp1770.xml"/><Relationship Id="rId97" Type="http://schemas.openxmlformats.org/officeDocument/2006/relationships/ctrlProp" Target="../ctrlProps/ctrlProp1791.xml"/><Relationship Id="rId104" Type="http://schemas.openxmlformats.org/officeDocument/2006/relationships/ctrlProp" Target="../ctrlProps/ctrlProp1798.xml"/><Relationship Id="rId7" Type="http://schemas.openxmlformats.org/officeDocument/2006/relationships/ctrlProp" Target="../ctrlProps/ctrlProp1701.xml"/><Relationship Id="rId71" Type="http://schemas.openxmlformats.org/officeDocument/2006/relationships/ctrlProp" Target="../ctrlProps/ctrlProp1765.xml"/><Relationship Id="rId92" Type="http://schemas.openxmlformats.org/officeDocument/2006/relationships/ctrlProp" Target="../ctrlProps/ctrlProp1786.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826.xml"/><Relationship Id="rId21" Type="http://schemas.openxmlformats.org/officeDocument/2006/relationships/ctrlProp" Target="../ctrlProps/ctrlProp1821.xml"/><Relationship Id="rId42" Type="http://schemas.openxmlformats.org/officeDocument/2006/relationships/ctrlProp" Target="../ctrlProps/ctrlProp1842.xml"/><Relationship Id="rId47" Type="http://schemas.openxmlformats.org/officeDocument/2006/relationships/ctrlProp" Target="../ctrlProps/ctrlProp1847.xml"/><Relationship Id="rId63" Type="http://schemas.openxmlformats.org/officeDocument/2006/relationships/ctrlProp" Target="../ctrlProps/ctrlProp1863.xml"/><Relationship Id="rId68" Type="http://schemas.openxmlformats.org/officeDocument/2006/relationships/ctrlProp" Target="../ctrlProps/ctrlProp1868.xml"/><Relationship Id="rId84" Type="http://schemas.openxmlformats.org/officeDocument/2006/relationships/ctrlProp" Target="../ctrlProps/ctrlProp1884.xml"/><Relationship Id="rId89" Type="http://schemas.openxmlformats.org/officeDocument/2006/relationships/ctrlProp" Target="../ctrlProps/ctrlProp1889.xml"/><Relationship Id="rId2" Type="http://schemas.openxmlformats.org/officeDocument/2006/relationships/vmlDrawing" Target="../drawings/vmlDrawing19.vml"/><Relationship Id="rId16" Type="http://schemas.openxmlformats.org/officeDocument/2006/relationships/ctrlProp" Target="../ctrlProps/ctrlProp1816.xml"/><Relationship Id="rId29" Type="http://schemas.openxmlformats.org/officeDocument/2006/relationships/ctrlProp" Target="../ctrlProps/ctrlProp1829.xml"/><Relationship Id="rId107" Type="http://schemas.openxmlformats.org/officeDocument/2006/relationships/ctrlProp" Target="../ctrlProps/ctrlProp1907.xml"/><Relationship Id="rId11" Type="http://schemas.openxmlformats.org/officeDocument/2006/relationships/ctrlProp" Target="../ctrlProps/ctrlProp1811.xml"/><Relationship Id="rId24" Type="http://schemas.openxmlformats.org/officeDocument/2006/relationships/ctrlProp" Target="../ctrlProps/ctrlProp1824.xml"/><Relationship Id="rId32" Type="http://schemas.openxmlformats.org/officeDocument/2006/relationships/ctrlProp" Target="../ctrlProps/ctrlProp1832.xml"/><Relationship Id="rId37" Type="http://schemas.openxmlformats.org/officeDocument/2006/relationships/ctrlProp" Target="../ctrlProps/ctrlProp1837.xml"/><Relationship Id="rId40" Type="http://schemas.openxmlformats.org/officeDocument/2006/relationships/ctrlProp" Target="../ctrlProps/ctrlProp1840.xml"/><Relationship Id="rId45" Type="http://schemas.openxmlformats.org/officeDocument/2006/relationships/ctrlProp" Target="../ctrlProps/ctrlProp1845.xml"/><Relationship Id="rId53" Type="http://schemas.openxmlformats.org/officeDocument/2006/relationships/ctrlProp" Target="../ctrlProps/ctrlProp1853.xml"/><Relationship Id="rId58" Type="http://schemas.openxmlformats.org/officeDocument/2006/relationships/ctrlProp" Target="../ctrlProps/ctrlProp1858.xml"/><Relationship Id="rId66" Type="http://schemas.openxmlformats.org/officeDocument/2006/relationships/ctrlProp" Target="../ctrlProps/ctrlProp1866.xml"/><Relationship Id="rId74" Type="http://schemas.openxmlformats.org/officeDocument/2006/relationships/ctrlProp" Target="../ctrlProps/ctrlProp1874.xml"/><Relationship Id="rId79" Type="http://schemas.openxmlformats.org/officeDocument/2006/relationships/ctrlProp" Target="../ctrlProps/ctrlProp1879.xml"/><Relationship Id="rId87" Type="http://schemas.openxmlformats.org/officeDocument/2006/relationships/ctrlProp" Target="../ctrlProps/ctrlProp1887.xml"/><Relationship Id="rId102" Type="http://schemas.openxmlformats.org/officeDocument/2006/relationships/ctrlProp" Target="../ctrlProps/ctrlProp1902.xml"/><Relationship Id="rId5" Type="http://schemas.openxmlformats.org/officeDocument/2006/relationships/ctrlProp" Target="../ctrlProps/ctrlProp1805.xml"/><Relationship Id="rId61" Type="http://schemas.openxmlformats.org/officeDocument/2006/relationships/ctrlProp" Target="../ctrlProps/ctrlProp1861.xml"/><Relationship Id="rId82" Type="http://schemas.openxmlformats.org/officeDocument/2006/relationships/ctrlProp" Target="../ctrlProps/ctrlProp1882.xml"/><Relationship Id="rId90" Type="http://schemas.openxmlformats.org/officeDocument/2006/relationships/ctrlProp" Target="../ctrlProps/ctrlProp1890.xml"/><Relationship Id="rId95" Type="http://schemas.openxmlformats.org/officeDocument/2006/relationships/ctrlProp" Target="../ctrlProps/ctrlProp1895.xml"/><Relationship Id="rId19" Type="http://schemas.openxmlformats.org/officeDocument/2006/relationships/ctrlProp" Target="../ctrlProps/ctrlProp1819.xml"/><Relationship Id="rId14" Type="http://schemas.openxmlformats.org/officeDocument/2006/relationships/ctrlProp" Target="../ctrlProps/ctrlProp1814.xml"/><Relationship Id="rId22" Type="http://schemas.openxmlformats.org/officeDocument/2006/relationships/ctrlProp" Target="../ctrlProps/ctrlProp1822.xml"/><Relationship Id="rId27" Type="http://schemas.openxmlformats.org/officeDocument/2006/relationships/ctrlProp" Target="../ctrlProps/ctrlProp1827.xml"/><Relationship Id="rId30" Type="http://schemas.openxmlformats.org/officeDocument/2006/relationships/ctrlProp" Target="../ctrlProps/ctrlProp1830.xml"/><Relationship Id="rId35" Type="http://schemas.openxmlformats.org/officeDocument/2006/relationships/ctrlProp" Target="../ctrlProps/ctrlProp1835.xml"/><Relationship Id="rId43" Type="http://schemas.openxmlformats.org/officeDocument/2006/relationships/ctrlProp" Target="../ctrlProps/ctrlProp1843.xml"/><Relationship Id="rId48" Type="http://schemas.openxmlformats.org/officeDocument/2006/relationships/ctrlProp" Target="../ctrlProps/ctrlProp1848.xml"/><Relationship Id="rId56" Type="http://schemas.openxmlformats.org/officeDocument/2006/relationships/ctrlProp" Target="../ctrlProps/ctrlProp1856.xml"/><Relationship Id="rId64" Type="http://schemas.openxmlformats.org/officeDocument/2006/relationships/ctrlProp" Target="../ctrlProps/ctrlProp1864.xml"/><Relationship Id="rId69" Type="http://schemas.openxmlformats.org/officeDocument/2006/relationships/ctrlProp" Target="../ctrlProps/ctrlProp1869.xml"/><Relationship Id="rId77" Type="http://schemas.openxmlformats.org/officeDocument/2006/relationships/ctrlProp" Target="../ctrlProps/ctrlProp1877.xml"/><Relationship Id="rId100" Type="http://schemas.openxmlformats.org/officeDocument/2006/relationships/ctrlProp" Target="../ctrlProps/ctrlProp1900.xml"/><Relationship Id="rId105" Type="http://schemas.openxmlformats.org/officeDocument/2006/relationships/ctrlProp" Target="../ctrlProps/ctrlProp1905.xml"/><Relationship Id="rId8" Type="http://schemas.openxmlformats.org/officeDocument/2006/relationships/ctrlProp" Target="../ctrlProps/ctrlProp1808.xml"/><Relationship Id="rId51" Type="http://schemas.openxmlformats.org/officeDocument/2006/relationships/ctrlProp" Target="../ctrlProps/ctrlProp1851.xml"/><Relationship Id="rId72" Type="http://schemas.openxmlformats.org/officeDocument/2006/relationships/ctrlProp" Target="../ctrlProps/ctrlProp1872.xml"/><Relationship Id="rId80" Type="http://schemas.openxmlformats.org/officeDocument/2006/relationships/ctrlProp" Target="../ctrlProps/ctrlProp1880.xml"/><Relationship Id="rId85" Type="http://schemas.openxmlformats.org/officeDocument/2006/relationships/ctrlProp" Target="../ctrlProps/ctrlProp1885.xml"/><Relationship Id="rId93" Type="http://schemas.openxmlformats.org/officeDocument/2006/relationships/ctrlProp" Target="../ctrlProps/ctrlProp1893.xml"/><Relationship Id="rId98" Type="http://schemas.openxmlformats.org/officeDocument/2006/relationships/ctrlProp" Target="../ctrlProps/ctrlProp1898.xml"/><Relationship Id="rId3" Type="http://schemas.openxmlformats.org/officeDocument/2006/relationships/ctrlProp" Target="../ctrlProps/ctrlProp1803.xml"/><Relationship Id="rId12" Type="http://schemas.openxmlformats.org/officeDocument/2006/relationships/ctrlProp" Target="../ctrlProps/ctrlProp1812.xml"/><Relationship Id="rId17" Type="http://schemas.openxmlformats.org/officeDocument/2006/relationships/ctrlProp" Target="../ctrlProps/ctrlProp1817.xml"/><Relationship Id="rId25" Type="http://schemas.openxmlformats.org/officeDocument/2006/relationships/ctrlProp" Target="../ctrlProps/ctrlProp1825.xml"/><Relationship Id="rId33" Type="http://schemas.openxmlformats.org/officeDocument/2006/relationships/ctrlProp" Target="../ctrlProps/ctrlProp1833.xml"/><Relationship Id="rId38" Type="http://schemas.openxmlformats.org/officeDocument/2006/relationships/ctrlProp" Target="../ctrlProps/ctrlProp1838.xml"/><Relationship Id="rId46" Type="http://schemas.openxmlformats.org/officeDocument/2006/relationships/ctrlProp" Target="../ctrlProps/ctrlProp1846.xml"/><Relationship Id="rId59" Type="http://schemas.openxmlformats.org/officeDocument/2006/relationships/ctrlProp" Target="../ctrlProps/ctrlProp1859.xml"/><Relationship Id="rId67" Type="http://schemas.openxmlformats.org/officeDocument/2006/relationships/ctrlProp" Target="../ctrlProps/ctrlProp1867.xml"/><Relationship Id="rId103" Type="http://schemas.openxmlformats.org/officeDocument/2006/relationships/ctrlProp" Target="../ctrlProps/ctrlProp1903.xml"/><Relationship Id="rId108" Type="http://schemas.openxmlformats.org/officeDocument/2006/relationships/ctrlProp" Target="../ctrlProps/ctrlProp1908.xml"/><Relationship Id="rId20" Type="http://schemas.openxmlformats.org/officeDocument/2006/relationships/ctrlProp" Target="../ctrlProps/ctrlProp1820.xml"/><Relationship Id="rId41" Type="http://schemas.openxmlformats.org/officeDocument/2006/relationships/ctrlProp" Target="../ctrlProps/ctrlProp1841.xml"/><Relationship Id="rId54" Type="http://schemas.openxmlformats.org/officeDocument/2006/relationships/ctrlProp" Target="../ctrlProps/ctrlProp1854.xml"/><Relationship Id="rId62" Type="http://schemas.openxmlformats.org/officeDocument/2006/relationships/ctrlProp" Target="../ctrlProps/ctrlProp1862.xml"/><Relationship Id="rId70" Type="http://schemas.openxmlformats.org/officeDocument/2006/relationships/ctrlProp" Target="../ctrlProps/ctrlProp1870.xml"/><Relationship Id="rId75" Type="http://schemas.openxmlformats.org/officeDocument/2006/relationships/ctrlProp" Target="../ctrlProps/ctrlProp1875.xml"/><Relationship Id="rId83" Type="http://schemas.openxmlformats.org/officeDocument/2006/relationships/ctrlProp" Target="../ctrlProps/ctrlProp1883.xml"/><Relationship Id="rId88" Type="http://schemas.openxmlformats.org/officeDocument/2006/relationships/ctrlProp" Target="../ctrlProps/ctrlProp1888.xml"/><Relationship Id="rId91" Type="http://schemas.openxmlformats.org/officeDocument/2006/relationships/ctrlProp" Target="../ctrlProps/ctrlProp1891.xml"/><Relationship Id="rId96" Type="http://schemas.openxmlformats.org/officeDocument/2006/relationships/ctrlProp" Target="../ctrlProps/ctrlProp1896.xml"/><Relationship Id="rId1" Type="http://schemas.openxmlformats.org/officeDocument/2006/relationships/drawing" Target="../drawings/drawing18.xml"/><Relationship Id="rId6" Type="http://schemas.openxmlformats.org/officeDocument/2006/relationships/ctrlProp" Target="../ctrlProps/ctrlProp1806.xml"/><Relationship Id="rId15" Type="http://schemas.openxmlformats.org/officeDocument/2006/relationships/ctrlProp" Target="../ctrlProps/ctrlProp1815.xml"/><Relationship Id="rId23" Type="http://schemas.openxmlformats.org/officeDocument/2006/relationships/ctrlProp" Target="../ctrlProps/ctrlProp1823.xml"/><Relationship Id="rId28" Type="http://schemas.openxmlformats.org/officeDocument/2006/relationships/ctrlProp" Target="../ctrlProps/ctrlProp1828.xml"/><Relationship Id="rId36" Type="http://schemas.openxmlformats.org/officeDocument/2006/relationships/ctrlProp" Target="../ctrlProps/ctrlProp1836.xml"/><Relationship Id="rId49" Type="http://schemas.openxmlformats.org/officeDocument/2006/relationships/ctrlProp" Target="../ctrlProps/ctrlProp1849.xml"/><Relationship Id="rId57" Type="http://schemas.openxmlformats.org/officeDocument/2006/relationships/ctrlProp" Target="../ctrlProps/ctrlProp1857.xml"/><Relationship Id="rId106" Type="http://schemas.openxmlformats.org/officeDocument/2006/relationships/ctrlProp" Target="../ctrlProps/ctrlProp1906.xml"/><Relationship Id="rId10" Type="http://schemas.openxmlformats.org/officeDocument/2006/relationships/ctrlProp" Target="../ctrlProps/ctrlProp1810.xml"/><Relationship Id="rId31" Type="http://schemas.openxmlformats.org/officeDocument/2006/relationships/ctrlProp" Target="../ctrlProps/ctrlProp1831.xml"/><Relationship Id="rId44" Type="http://schemas.openxmlformats.org/officeDocument/2006/relationships/ctrlProp" Target="../ctrlProps/ctrlProp1844.xml"/><Relationship Id="rId52" Type="http://schemas.openxmlformats.org/officeDocument/2006/relationships/ctrlProp" Target="../ctrlProps/ctrlProp1852.xml"/><Relationship Id="rId60" Type="http://schemas.openxmlformats.org/officeDocument/2006/relationships/ctrlProp" Target="../ctrlProps/ctrlProp1860.xml"/><Relationship Id="rId65" Type="http://schemas.openxmlformats.org/officeDocument/2006/relationships/ctrlProp" Target="../ctrlProps/ctrlProp1865.xml"/><Relationship Id="rId73" Type="http://schemas.openxmlformats.org/officeDocument/2006/relationships/ctrlProp" Target="../ctrlProps/ctrlProp1873.xml"/><Relationship Id="rId78" Type="http://schemas.openxmlformats.org/officeDocument/2006/relationships/ctrlProp" Target="../ctrlProps/ctrlProp1878.xml"/><Relationship Id="rId81" Type="http://schemas.openxmlformats.org/officeDocument/2006/relationships/ctrlProp" Target="../ctrlProps/ctrlProp1881.xml"/><Relationship Id="rId86" Type="http://schemas.openxmlformats.org/officeDocument/2006/relationships/ctrlProp" Target="../ctrlProps/ctrlProp1886.xml"/><Relationship Id="rId94" Type="http://schemas.openxmlformats.org/officeDocument/2006/relationships/ctrlProp" Target="../ctrlProps/ctrlProp1894.xml"/><Relationship Id="rId99" Type="http://schemas.openxmlformats.org/officeDocument/2006/relationships/ctrlProp" Target="../ctrlProps/ctrlProp1899.xml"/><Relationship Id="rId101" Type="http://schemas.openxmlformats.org/officeDocument/2006/relationships/ctrlProp" Target="../ctrlProps/ctrlProp1901.xml"/><Relationship Id="rId4" Type="http://schemas.openxmlformats.org/officeDocument/2006/relationships/ctrlProp" Target="../ctrlProps/ctrlProp1804.xml"/><Relationship Id="rId9" Type="http://schemas.openxmlformats.org/officeDocument/2006/relationships/ctrlProp" Target="../ctrlProps/ctrlProp1809.xml"/><Relationship Id="rId13" Type="http://schemas.openxmlformats.org/officeDocument/2006/relationships/ctrlProp" Target="../ctrlProps/ctrlProp1813.xml"/><Relationship Id="rId18" Type="http://schemas.openxmlformats.org/officeDocument/2006/relationships/ctrlProp" Target="../ctrlProps/ctrlProp1818.xml"/><Relationship Id="rId39" Type="http://schemas.openxmlformats.org/officeDocument/2006/relationships/ctrlProp" Target="../ctrlProps/ctrlProp1839.xml"/><Relationship Id="rId109" Type="http://schemas.openxmlformats.org/officeDocument/2006/relationships/comments" Target="../comments18.xml"/><Relationship Id="rId34" Type="http://schemas.openxmlformats.org/officeDocument/2006/relationships/ctrlProp" Target="../ctrlProps/ctrlProp1834.xml"/><Relationship Id="rId50" Type="http://schemas.openxmlformats.org/officeDocument/2006/relationships/ctrlProp" Target="../ctrlProps/ctrlProp1850.xml"/><Relationship Id="rId55" Type="http://schemas.openxmlformats.org/officeDocument/2006/relationships/ctrlProp" Target="../ctrlProps/ctrlProp1855.xml"/><Relationship Id="rId76" Type="http://schemas.openxmlformats.org/officeDocument/2006/relationships/ctrlProp" Target="../ctrlProps/ctrlProp1876.xml"/><Relationship Id="rId97" Type="http://schemas.openxmlformats.org/officeDocument/2006/relationships/ctrlProp" Target="../ctrlProps/ctrlProp1897.xml"/><Relationship Id="rId104" Type="http://schemas.openxmlformats.org/officeDocument/2006/relationships/ctrlProp" Target="../ctrlProps/ctrlProp1904.xml"/><Relationship Id="rId7" Type="http://schemas.openxmlformats.org/officeDocument/2006/relationships/ctrlProp" Target="../ctrlProps/ctrlProp1807.xml"/><Relationship Id="rId71" Type="http://schemas.openxmlformats.org/officeDocument/2006/relationships/ctrlProp" Target="../ctrlProps/ctrlProp1871.xml"/><Relationship Id="rId92" Type="http://schemas.openxmlformats.org/officeDocument/2006/relationships/ctrlProp" Target="../ctrlProps/ctrlProp189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2" Type="http://schemas.openxmlformats.org/officeDocument/2006/relationships/drawing" Target="../drawings/drawing1.xml"/><Relationship Id="rId16" Type="http://schemas.openxmlformats.org/officeDocument/2006/relationships/ctrlProp" Target="../ctrlProps/ctrlProp12.xml"/><Relationship Id="rId29" Type="http://schemas.openxmlformats.org/officeDocument/2006/relationships/ctrlProp" Target="../ctrlProps/ctrlProp25.xml"/><Relationship Id="rId107" Type="http://schemas.openxmlformats.org/officeDocument/2006/relationships/ctrlProp" Target="../ctrlProps/ctrlProp103.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87" Type="http://schemas.openxmlformats.org/officeDocument/2006/relationships/ctrlProp" Target="../ctrlProps/ctrlProp83.xml"/><Relationship Id="rId102" Type="http://schemas.openxmlformats.org/officeDocument/2006/relationships/ctrlProp" Target="../ctrlProps/ctrlProp98.xml"/><Relationship Id="rId110" Type="http://schemas.openxmlformats.org/officeDocument/2006/relationships/ctrlProp" Target="../ctrlProps/ctrlProp106.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90" Type="http://schemas.openxmlformats.org/officeDocument/2006/relationships/ctrlProp" Target="../ctrlProps/ctrlProp86.xml"/><Relationship Id="rId95" Type="http://schemas.openxmlformats.org/officeDocument/2006/relationships/ctrlProp" Target="../ctrlProps/ctrlProp91.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vmlDrawing" Target="../drawings/vmlDrawing1.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103" Type="http://schemas.openxmlformats.org/officeDocument/2006/relationships/ctrlProp" Target="../ctrlProps/ctrlProp99.xml"/><Relationship Id="rId108" Type="http://schemas.openxmlformats.org/officeDocument/2006/relationships/ctrlProp" Target="../ctrlProps/ctrlProp104.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11"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2.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932.xml"/><Relationship Id="rId21" Type="http://schemas.openxmlformats.org/officeDocument/2006/relationships/ctrlProp" Target="../ctrlProps/ctrlProp1927.xml"/><Relationship Id="rId42" Type="http://schemas.openxmlformats.org/officeDocument/2006/relationships/ctrlProp" Target="../ctrlProps/ctrlProp1948.xml"/><Relationship Id="rId47" Type="http://schemas.openxmlformats.org/officeDocument/2006/relationships/ctrlProp" Target="../ctrlProps/ctrlProp1953.xml"/><Relationship Id="rId63" Type="http://schemas.openxmlformats.org/officeDocument/2006/relationships/ctrlProp" Target="../ctrlProps/ctrlProp1969.xml"/><Relationship Id="rId68" Type="http://schemas.openxmlformats.org/officeDocument/2006/relationships/ctrlProp" Target="../ctrlProps/ctrlProp1974.xml"/><Relationship Id="rId84" Type="http://schemas.openxmlformats.org/officeDocument/2006/relationships/ctrlProp" Target="../ctrlProps/ctrlProp1990.xml"/><Relationship Id="rId89" Type="http://schemas.openxmlformats.org/officeDocument/2006/relationships/ctrlProp" Target="../ctrlProps/ctrlProp1995.xml"/><Relationship Id="rId2" Type="http://schemas.openxmlformats.org/officeDocument/2006/relationships/vmlDrawing" Target="../drawings/vmlDrawing20.vml"/><Relationship Id="rId16" Type="http://schemas.openxmlformats.org/officeDocument/2006/relationships/ctrlProp" Target="../ctrlProps/ctrlProp1922.xml"/><Relationship Id="rId29" Type="http://schemas.openxmlformats.org/officeDocument/2006/relationships/ctrlProp" Target="../ctrlProps/ctrlProp1935.xml"/><Relationship Id="rId107" Type="http://schemas.openxmlformats.org/officeDocument/2006/relationships/ctrlProp" Target="../ctrlProps/ctrlProp2013.xml"/><Relationship Id="rId11" Type="http://schemas.openxmlformats.org/officeDocument/2006/relationships/ctrlProp" Target="../ctrlProps/ctrlProp1917.xml"/><Relationship Id="rId24" Type="http://schemas.openxmlformats.org/officeDocument/2006/relationships/ctrlProp" Target="../ctrlProps/ctrlProp1930.xml"/><Relationship Id="rId32" Type="http://schemas.openxmlformats.org/officeDocument/2006/relationships/ctrlProp" Target="../ctrlProps/ctrlProp1938.xml"/><Relationship Id="rId37" Type="http://schemas.openxmlformats.org/officeDocument/2006/relationships/ctrlProp" Target="../ctrlProps/ctrlProp1943.xml"/><Relationship Id="rId40" Type="http://schemas.openxmlformats.org/officeDocument/2006/relationships/ctrlProp" Target="../ctrlProps/ctrlProp1946.xml"/><Relationship Id="rId45" Type="http://schemas.openxmlformats.org/officeDocument/2006/relationships/ctrlProp" Target="../ctrlProps/ctrlProp1951.xml"/><Relationship Id="rId53" Type="http://schemas.openxmlformats.org/officeDocument/2006/relationships/ctrlProp" Target="../ctrlProps/ctrlProp1959.xml"/><Relationship Id="rId58" Type="http://schemas.openxmlformats.org/officeDocument/2006/relationships/ctrlProp" Target="../ctrlProps/ctrlProp1964.xml"/><Relationship Id="rId66" Type="http://schemas.openxmlformats.org/officeDocument/2006/relationships/ctrlProp" Target="../ctrlProps/ctrlProp1972.xml"/><Relationship Id="rId74" Type="http://schemas.openxmlformats.org/officeDocument/2006/relationships/ctrlProp" Target="../ctrlProps/ctrlProp1980.xml"/><Relationship Id="rId79" Type="http://schemas.openxmlformats.org/officeDocument/2006/relationships/ctrlProp" Target="../ctrlProps/ctrlProp1985.xml"/><Relationship Id="rId87" Type="http://schemas.openxmlformats.org/officeDocument/2006/relationships/ctrlProp" Target="../ctrlProps/ctrlProp1993.xml"/><Relationship Id="rId102" Type="http://schemas.openxmlformats.org/officeDocument/2006/relationships/ctrlProp" Target="../ctrlProps/ctrlProp2008.xml"/><Relationship Id="rId5" Type="http://schemas.openxmlformats.org/officeDocument/2006/relationships/ctrlProp" Target="../ctrlProps/ctrlProp1911.xml"/><Relationship Id="rId61" Type="http://schemas.openxmlformats.org/officeDocument/2006/relationships/ctrlProp" Target="../ctrlProps/ctrlProp1967.xml"/><Relationship Id="rId82" Type="http://schemas.openxmlformats.org/officeDocument/2006/relationships/ctrlProp" Target="../ctrlProps/ctrlProp1988.xml"/><Relationship Id="rId90" Type="http://schemas.openxmlformats.org/officeDocument/2006/relationships/ctrlProp" Target="../ctrlProps/ctrlProp1996.xml"/><Relationship Id="rId95" Type="http://schemas.openxmlformats.org/officeDocument/2006/relationships/ctrlProp" Target="../ctrlProps/ctrlProp2001.xml"/><Relationship Id="rId19" Type="http://schemas.openxmlformats.org/officeDocument/2006/relationships/ctrlProp" Target="../ctrlProps/ctrlProp1925.xml"/><Relationship Id="rId14" Type="http://schemas.openxmlformats.org/officeDocument/2006/relationships/ctrlProp" Target="../ctrlProps/ctrlProp1920.xml"/><Relationship Id="rId22" Type="http://schemas.openxmlformats.org/officeDocument/2006/relationships/ctrlProp" Target="../ctrlProps/ctrlProp1928.xml"/><Relationship Id="rId27" Type="http://schemas.openxmlformats.org/officeDocument/2006/relationships/ctrlProp" Target="../ctrlProps/ctrlProp1933.xml"/><Relationship Id="rId30" Type="http://schemas.openxmlformats.org/officeDocument/2006/relationships/ctrlProp" Target="../ctrlProps/ctrlProp1936.xml"/><Relationship Id="rId35" Type="http://schemas.openxmlformats.org/officeDocument/2006/relationships/ctrlProp" Target="../ctrlProps/ctrlProp1941.xml"/><Relationship Id="rId43" Type="http://schemas.openxmlformats.org/officeDocument/2006/relationships/ctrlProp" Target="../ctrlProps/ctrlProp1949.xml"/><Relationship Id="rId48" Type="http://schemas.openxmlformats.org/officeDocument/2006/relationships/ctrlProp" Target="../ctrlProps/ctrlProp1954.xml"/><Relationship Id="rId56" Type="http://schemas.openxmlformats.org/officeDocument/2006/relationships/ctrlProp" Target="../ctrlProps/ctrlProp1962.xml"/><Relationship Id="rId64" Type="http://schemas.openxmlformats.org/officeDocument/2006/relationships/ctrlProp" Target="../ctrlProps/ctrlProp1970.xml"/><Relationship Id="rId69" Type="http://schemas.openxmlformats.org/officeDocument/2006/relationships/ctrlProp" Target="../ctrlProps/ctrlProp1975.xml"/><Relationship Id="rId77" Type="http://schemas.openxmlformats.org/officeDocument/2006/relationships/ctrlProp" Target="../ctrlProps/ctrlProp1983.xml"/><Relationship Id="rId100" Type="http://schemas.openxmlformats.org/officeDocument/2006/relationships/ctrlProp" Target="../ctrlProps/ctrlProp2006.xml"/><Relationship Id="rId105" Type="http://schemas.openxmlformats.org/officeDocument/2006/relationships/ctrlProp" Target="../ctrlProps/ctrlProp2011.xml"/><Relationship Id="rId8" Type="http://schemas.openxmlformats.org/officeDocument/2006/relationships/ctrlProp" Target="../ctrlProps/ctrlProp1914.xml"/><Relationship Id="rId51" Type="http://schemas.openxmlformats.org/officeDocument/2006/relationships/ctrlProp" Target="../ctrlProps/ctrlProp1957.xml"/><Relationship Id="rId72" Type="http://schemas.openxmlformats.org/officeDocument/2006/relationships/ctrlProp" Target="../ctrlProps/ctrlProp1978.xml"/><Relationship Id="rId80" Type="http://schemas.openxmlformats.org/officeDocument/2006/relationships/ctrlProp" Target="../ctrlProps/ctrlProp1986.xml"/><Relationship Id="rId85" Type="http://schemas.openxmlformats.org/officeDocument/2006/relationships/ctrlProp" Target="../ctrlProps/ctrlProp1991.xml"/><Relationship Id="rId93" Type="http://schemas.openxmlformats.org/officeDocument/2006/relationships/ctrlProp" Target="../ctrlProps/ctrlProp1999.xml"/><Relationship Id="rId98" Type="http://schemas.openxmlformats.org/officeDocument/2006/relationships/ctrlProp" Target="../ctrlProps/ctrlProp2004.xml"/><Relationship Id="rId3" Type="http://schemas.openxmlformats.org/officeDocument/2006/relationships/ctrlProp" Target="../ctrlProps/ctrlProp1909.xml"/><Relationship Id="rId12" Type="http://schemas.openxmlformats.org/officeDocument/2006/relationships/ctrlProp" Target="../ctrlProps/ctrlProp1918.xml"/><Relationship Id="rId17" Type="http://schemas.openxmlformats.org/officeDocument/2006/relationships/ctrlProp" Target="../ctrlProps/ctrlProp1923.xml"/><Relationship Id="rId25" Type="http://schemas.openxmlformats.org/officeDocument/2006/relationships/ctrlProp" Target="../ctrlProps/ctrlProp1931.xml"/><Relationship Id="rId33" Type="http://schemas.openxmlformats.org/officeDocument/2006/relationships/ctrlProp" Target="../ctrlProps/ctrlProp1939.xml"/><Relationship Id="rId38" Type="http://schemas.openxmlformats.org/officeDocument/2006/relationships/ctrlProp" Target="../ctrlProps/ctrlProp1944.xml"/><Relationship Id="rId46" Type="http://schemas.openxmlformats.org/officeDocument/2006/relationships/ctrlProp" Target="../ctrlProps/ctrlProp1952.xml"/><Relationship Id="rId59" Type="http://schemas.openxmlformats.org/officeDocument/2006/relationships/ctrlProp" Target="../ctrlProps/ctrlProp1965.xml"/><Relationship Id="rId67" Type="http://schemas.openxmlformats.org/officeDocument/2006/relationships/ctrlProp" Target="../ctrlProps/ctrlProp1973.xml"/><Relationship Id="rId103" Type="http://schemas.openxmlformats.org/officeDocument/2006/relationships/ctrlProp" Target="../ctrlProps/ctrlProp2009.xml"/><Relationship Id="rId108" Type="http://schemas.openxmlformats.org/officeDocument/2006/relationships/ctrlProp" Target="../ctrlProps/ctrlProp2014.xml"/><Relationship Id="rId20" Type="http://schemas.openxmlformats.org/officeDocument/2006/relationships/ctrlProp" Target="../ctrlProps/ctrlProp1926.xml"/><Relationship Id="rId41" Type="http://schemas.openxmlformats.org/officeDocument/2006/relationships/ctrlProp" Target="../ctrlProps/ctrlProp1947.xml"/><Relationship Id="rId54" Type="http://schemas.openxmlformats.org/officeDocument/2006/relationships/ctrlProp" Target="../ctrlProps/ctrlProp1960.xml"/><Relationship Id="rId62" Type="http://schemas.openxmlformats.org/officeDocument/2006/relationships/ctrlProp" Target="../ctrlProps/ctrlProp1968.xml"/><Relationship Id="rId70" Type="http://schemas.openxmlformats.org/officeDocument/2006/relationships/ctrlProp" Target="../ctrlProps/ctrlProp1976.xml"/><Relationship Id="rId75" Type="http://schemas.openxmlformats.org/officeDocument/2006/relationships/ctrlProp" Target="../ctrlProps/ctrlProp1981.xml"/><Relationship Id="rId83" Type="http://schemas.openxmlformats.org/officeDocument/2006/relationships/ctrlProp" Target="../ctrlProps/ctrlProp1989.xml"/><Relationship Id="rId88" Type="http://schemas.openxmlformats.org/officeDocument/2006/relationships/ctrlProp" Target="../ctrlProps/ctrlProp1994.xml"/><Relationship Id="rId91" Type="http://schemas.openxmlformats.org/officeDocument/2006/relationships/ctrlProp" Target="../ctrlProps/ctrlProp1997.xml"/><Relationship Id="rId96" Type="http://schemas.openxmlformats.org/officeDocument/2006/relationships/ctrlProp" Target="../ctrlProps/ctrlProp2002.xml"/><Relationship Id="rId1" Type="http://schemas.openxmlformats.org/officeDocument/2006/relationships/drawing" Target="../drawings/drawing19.xml"/><Relationship Id="rId6" Type="http://schemas.openxmlformats.org/officeDocument/2006/relationships/ctrlProp" Target="../ctrlProps/ctrlProp1912.xml"/><Relationship Id="rId15" Type="http://schemas.openxmlformats.org/officeDocument/2006/relationships/ctrlProp" Target="../ctrlProps/ctrlProp1921.xml"/><Relationship Id="rId23" Type="http://schemas.openxmlformats.org/officeDocument/2006/relationships/ctrlProp" Target="../ctrlProps/ctrlProp1929.xml"/><Relationship Id="rId28" Type="http://schemas.openxmlformats.org/officeDocument/2006/relationships/ctrlProp" Target="../ctrlProps/ctrlProp1934.xml"/><Relationship Id="rId36" Type="http://schemas.openxmlformats.org/officeDocument/2006/relationships/ctrlProp" Target="../ctrlProps/ctrlProp1942.xml"/><Relationship Id="rId49" Type="http://schemas.openxmlformats.org/officeDocument/2006/relationships/ctrlProp" Target="../ctrlProps/ctrlProp1955.xml"/><Relationship Id="rId57" Type="http://schemas.openxmlformats.org/officeDocument/2006/relationships/ctrlProp" Target="../ctrlProps/ctrlProp1963.xml"/><Relationship Id="rId106" Type="http://schemas.openxmlformats.org/officeDocument/2006/relationships/ctrlProp" Target="../ctrlProps/ctrlProp2012.xml"/><Relationship Id="rId10" Type="http://schemas.openxmlformats.org/officeDocument/2006/relationships/ctrlProp" Target="../ctrlProps/ctrlProp1916.xml"/><Relationship Id="rId31" Type="http://schemas.openxmlformats.org/officeDocument/2006/relationships/ctrlProp" Target="../ctrlProps/ctrlProp1937.xml"/><Relationship Id="rId44" Type="http://schemas.openxmlformats.org/officeDocument/2006/relationships/ctrlProp" Target="../ctrlProps/ctrlProp1950.xml"/><Relationship Id="rId52" Type="http://schemas.openxmlformats.org/officeDocument/2006/relationships/ctrlProp" Target="../ctrlProps/ctrlProp1958.xml"/><Relationship Id="rId60" Type="http://schemas.openxmlformats.org/officeDocument/2006/relationships/ctrlProp" Target="../ctrlProps/ctrlProp1966.xml"/><Relationship Id="rId65" Type="http://schemas.openxmlformats.org/officeDocument/2006/relationships/ctrlProp" Target="../ctrlProps/ctrlProp1971.xml"/><Relationship Id="rId73" Type="http://schemas.openxmlformats.org/officeDocument/2006/relationships/ctrlProp" Target="../ctrlProps/ctrlProp1979.xml"/><Relationship Id="rId78" Type="http://schemas.openxmlformats.org/officeDocument/2006/relationships/ctrlProp" Target="../ctrlProps/ctrlProp1984.xml"/><Relationship Id="rId81" Type="http://schemas.openxmlformats.org/officeDocument/2006/relationships/ctrlProp" Target="../ctrlProps/ctrlProp1987.xml"/><Relationship Id="rId86" Type="http://schemas.openxmlformats.org/officeDocument/2006/relationships/ctrlProp" Target="../ctrlProps/ctrlProp1992.xml"/><Relationship Id="rId94" Type="http://schemas.openxmlformats.org/officeDocument/2006/relationships/ctrlProp" Target="../ctrlProps/ctrlProp2000.xml"/><Relationship Id="rId99" Type="http://schemas.openxmlformats.org/officeDocument/2006/relationships/ctrlProp" Target="../ctrlProps/ctrlProp2005.xml"/><Relationship Id="rId101" Type="http://schemas.openxmlformats.org/officeDocument/2006/relationships/ctrlProp" Target="../ctrlProps/ctrlProp2007.xml"/><Relationship Id="rId4" Type="http://schemas.openxmlformats.org/officeDocument/2006/relationships/ctrlProp" Target="../ctrlProps/ctrlProp1910.xml"/><Relationship Id="rId9" Type="http://schemas.openxmlformats.org/officeDocument/2006/relationships/ctrlProp" Target="../ctrlProps/ctrlProp1915.xml"/><Relationship Id="rId13" Type="http://schemas.openxmlformats.org/officeDocument/2006/relationships/ctrlProp" Target="../ctrlProps/ctrlProp1919.xml"/><Relationship Id="rId18" Type="http://schemas.openxmlformats.org/officeDocument/2006/relationships/ctrlProp" Target="../ctrlProps/ctrlProp1924.xml"/><Relationship Id="rId39" Type="http://schemas.openxmlformats.org/officeDocument/2006/relationships/ctrlProp" Target="../ctrlProps/ctrlProp1945.xml"/><Relationship Id="rId109" Type="http://schemas.openxmlformats.org/officeDocument/2006/relationships/comments" Target="../comments19.xml"/><Relationship Id="rId34" Type="http://schemas.openxmlformats.org/officeDocument/2006/relationships/ctrlProp" Target="../ctrlProps/ctrlProp1940.xml"/><Relationship Id="rId50" Type="http://schemas.openxmlformats.org/officeDocument/2006/relationships/ctrlProp" Target="../ctrlProps/ctrlProp1956.xml"/><Relationship Id="rId55" Type="http://schemas.openxmlformats.org/officeDocument/2006/relationships/ctrlProp" Target="../ctrlProps/ctrlProp1961.xml"/><Relationship Id="rId76" Type="http://schemas.openxmlformats.org/officeDocument/2006/relationships/ctrlProp" Target="../ctrlProps/ctrlProp1982.xml"/><Relationship Id="rId97" Type="http://schemas.openxmlformats.org/officeDocument/2006/relationships/ctrlProp" Target="../ctrlProps/ctrlProp2003.xml"/><Relationship Id="rId104" Type="http://schemas.openxmlformats.org/officeDocument/2006/relationships/ctrlProp" Target="../ctrlProps/ctrlProp2010.xml"/><Relationship Id="rId7" Type="http://schemas.openxmlformats.org/officeDocument/2006/relationships/ctrlProp" Target="../ctrlProps/ctrlProp1913.xml"/><Relationship Id="rId71" Type="http://schemas.openxmlformats.org/officeDocument/2006/relationships/ctrlProp" Target="../ctrlProps/ctrlProp1977.xml"/><Relationship Id="rId92" Type="http://schemas.openxmlformats.org/officeDocument/2006/relationships/ctrlProp" Target="../ctrlProps/ctrlProp1998.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2038.xml"/><Relationship Id="rId21" Type="http://schemas.openxmlformats.org/officeDocument/2006/relationships/ctrlProp" Target="../ctrlProps/ctrlProp2033.xml"/><Relationship Id="rId42" Type="http://schemas.openxmlformats.org/officeDocument/2006/relationships/ctrlProp" Target="../ctrlProps/ctrlProp2054.xml"/><Relationship Id="rId47" Type="http://schemas.openxmlformats.org/officeDocument/2006/relationships/ctrlProp" Target="../ctrlProps/ctrlProp2059.xml"/><Relationship Id="rId63" Type="http://schemas.openxmlformats.org/officeDocument/2006/relationships/ctrlProp" Target="../ctrlProps/ctrlProp2075.xml"/><Relationship Id="rId68" Type="http://schemas.openxmlformats.org/officeDocument/2006/relationships/ctrlProp" Target="../ctrlProps/ctrlProp2080.xml"/><Relationship Id="rId84" Type="http://schemas.openxmlformats.org/officeDocument/2006/relationships/ctrlProp" Target="../ctrlProps/ctrlProp2096.xml"/><Relationship Id="rId89" Type="http://schemas.openxmlformats.org/officeDocument/2006/relationships/ctrlProp" Target="../ctrlProps/ctrlProp2101.xml"/><Relationship Id="rId2" Type="http://schemas.openxmlformats.org/officeDocument/2006/relationships/vmlDrawing" Target="../drawings/vmlDrawing21.vml"/><Relationship Id="rId16" Type="http://schemas.openxmlformats.org/officeDocument/2006/relationships/ctrlProp" Target="../ctrlProps/ctrlProp2028.xml"/><Relationship Id="rId29" Type="http://schemas.openxmlformats.org/officeDocument/2006/relationships/ctrlProp" Target="../ctrlProps/ctrlProp2041.xml"/><Relationship Id="rId107" Type="http://schemas.openxmlformats.org/officeDocument/2006/relationships/ctrlProp" Target="../ctrlProps/ctrlProp2119.xml"/><Relationship Id="rId11" Type="http://schemas.openxmlformats.org/officeDocument/2006/relationships/ctrlProp" Target="../ctrlProps/ctrlProp2023.xml"/><Relationship Id="rId24" Type="http://schemas.openxmlformats.org/officeDocument/2006/relationships/ctrlProp" Target="../ctrlProps/ctrlProp2036.xml"/><Relationship Id="rId32" Type="http://schemas.openxmlformats.org/officeDocument/2006/relationships/ctrlProp" Target="../ctrlProps/ctrlProp2044.xml"/><Relationship Id="rId37" Type="http://schemas.openxmlformats.org/officeDocument/2006/relationships/ctrlProp" Target="../ctrlProps/ctrlProp2049.xml"/><Relationship Id="rId40" Type="http://schemas.openxmlformats.org/officeDocument/2006/relationships/ctrlProp" Target="../ctrlProps/ctrlProp2052.xml"/><Relationship Id="rId45" Type="http://schemas.openxmlformats.org/officeDocument/2006/relationships/ctrlProp" Target="../ctrlProps/ctrlProp2057.xml"/><Relationship Id="rId53" Type="http://schemas.openxmlformats.org/officeDocument/2006/relationships/ctrlProp" Target="../ctrlProps/ctrlProp2065.xml"/><Relationship Id="rId58" Type="http://schemas.openxmlformats.org/officeDocument/2006/relationships/ctrlProp" Target="../ctrlProps/ctrlProp2070.xml"/><Relationship Id="rId66" Type="http://schemas.openxmlformats.org/officeDocument/2006/relationships/ctrlProp" Target="../ctrlProps/ctrlProp2078.xml"/><Relationship Id="rId74" Type="http://schemas.openxmlformats.org/officeDocument/2006/relationships/ctrlProp" Target="../ctrlProps/ctrlProp2086.xml"/><Relationship Id="rId79" Type="http://schemas.openxmlformats.org/officeDocument/2006/relationships/ctrlProp" Target="../ctrlProps/ctrlProp2091.xml"/><Relationship Id="rId87" Type="http://schemas.openxmlformats.org/officeDocument/2006/relationships/ctrlProp" Target="../ctrlProps/ctrlProp2099.xml"/><Relationship Id="rId102" Type="http://schemas.openxmlformats.org/officeDocument/2006/relationships/ctrlProp" Target="../ctrlProps/ctrlProp2114.xml"/><Relationship Id="rId5" Type="http://schemas.openxmlformats.org/officeDocument/2006/relationships/ctrlProp" Target="../ctrlProps/ctrlProp2017.xml"/><Relationship Id="rId61" Type="http://schemas.openxmlformats.org/officeDocument/2006/relationships/ctrlProp" Target="../ctrlProps/ctrlProp2073.xml"/><Relationship Id="rId82" Type="http://schemas.openxmlformats.org/officeDocument/2006/relationships/ctrlProp" Target="../ctrlProps/ctrlProp2094.xml"/><Relationship Id="rId90" Type="http://schemas.openxmlformats.org/officeDocument/2006/relationships/ctrlProp" Target="../ctrlProps/ctrlProp2102.xml"/><Relationship Id="rId95" Type="http://schemas.openxmlformats.org/officeDocument/2006/relationships/ctrlProp" Target="../ctrlProps/ctrlProp2107.xml"/><Relationship Id="rId19" Type="http://schemas.openxmlformats.org/officeDocument/2006/relationships/ctrlProp" Target="../ctrlProps/ctrlProp2031.xml"/><Relationship Id="rId14" Type="http://schemas.openxmlformats.org/officeDocument/2006/relationships/ctrlProp" Target="../ctrlProps/ctrlProp2026.xml"/><Relationship Id="rId22" Type="http://schemas.openxmlformats.org/officeDocument/2006/relationships/ctrlProp" Target="../ctrlProps/ctrlProp2034.xml"/><Relationship Id="rId27" Type="http://schemas.openxmlformats.org/officeDocument/2006/relationships/ctrlProp" Target="../ctrlProps/ctrlProp2039.xml"/><Relationship Id="rId30" Type="http://schemas.openxmlformats.org/officeDocument/2006/relationships/ctrlProp" Target="../ctrlProps/ctrlProp2042.xml"/><Relationship Id="rId35" Type="http://schemas.openxmlformats.org/officeDocument/2006/relationships/ctrlProp" Target="../ctrlProps/ctrlProp2047.xml"/><Relationship Id="rId43" Type="http://schemas.openxmlformats.org/officeDocument/2006/relationships/ctrlProp" Target="../ctrlProps/ctrlProp2055.xml"/><Relationship Id="rId48" Type="http://schemas.openxmlformats.org/officeDocument/2006/relationships/ctrlProp" Target="../ctrlProps/ctrlProp2060.xml"/><Relationship Id="rId56" Type="http://schemas.openxmlformats.org/officeDocument/2006/relationships/ctrlProp" Target="../ctrlProps/ctrlProp2068.xml"/><Relationship Id="rId64" Type="http://schemas.openxmlformats.org/officeDocument/2006/relationships/ctrlProp" Target="../ctrlProps/ctrlProp2076.xml"/><Relationship Id="rId69" Type="http://schemas.openxmlformats.org/officeDocument/2006/relationships/ctrlProp" Target="../ctrlProps/ctrlProp2081.xml"/><Relationship Id="rId77" Type="http://schemas.openxmlformats.org/officeDocument/2006/relationships/ctrlProp" Target="../ctrlProps/ctrlProp2089.xml"/><Relationship Id="rId100" Type="http://schemas.openxmlformats.org/officeDocument/2006/relationships/ctrlProp" Target="../ctrlProps/ctrlProp2112.xml"/><Relationship Id="rId105" Type="http://schemas.openxmlformats.org/officeDocument/2006/relationships/ctrlProp" Target="../ctrlProps/ctrlProp2117.xml"/><Relationship Id="rId8" Type="http://schemas.openxmlformats.org/officeDocument/2006/relationships/ctrlProp" Target="../ctrlProps/ctrlProp2020.xml"/><Relationship Id="rId51" Type="http://schemas.openxmlformats.org/officeDocument/2006/relationships/ctrlProp" Target="../ctrlProps/ctrlProp2063.xml"/><Relationship Id="rId72" Type="http://schemas.openxmlformats.org/officeDocument/2006/relationships/ctrlProp" Target="../ctrlProps/ctrlProp2084.xml"/><Relationship Id="rId80" Type="http://schemas.openxmlformats.org/officeDocument/2006/relationships/ctrlProp" Target="../ctrlProps/ctrlProp2092.xml"/><Relationship Id="rId85" Type="http://schemas.openxmlformats.org/officeDocument/2006/relationships/ctrlProp" Target="../ctrlProps/ctrlProp2097.xml"/><Relationship Id="rId93" Type="http://schemas.openxmlformats.org/officeDocument/2006/relationships/ctrlProp" Target="../ctrlProps/ctrlProp2105.xml"/><Relationship Id="rId98" Type="http://schemas.openxmlformats.org/officeDocument/2006/relationships/ctrlProp" Target="../ctrlProps/ctrlProp2110.xml"/><Relationship Id="rId3" Type="http://schemas.openxmlformats.org/officeDocument/2006/relationships/ctrlProp" Target="../ctrlProps/ctrlProp2015.xml"/><Relationship Id="rId12" Type="http://schemas.openxmlformats.org/officeDocument/2006/relationships/ctrlProp" Target="../ctrlProps/ctrlProp2024.xml"/><Relationship Id="rId17" Type="http://schemas.openxmlformats.org/officeDocument/2006/relationships/ctrlProp" Target="../ctrlProps/ctrlProp2029.xml"/><Relationship Id="rId25" Type="http://schemas.openxmlformats.org/officeDocument/2006/relationships/ctrlProp" Target="../ctrlProps/ctrlProp2037.xml"/><Relationship Id="rId33" Type="http://schemas.openxmlformats.org/officeDocument/2006/relationships/ctrlProp" Target="../ctrlProps/ctrlProp2045.xml"/><Relationship Id="rId38" Type="http://schemas.openxmlformats.org/officeDocument/2006/relationships/ctrlProp" Target="../ctrlProps/ctrlProp2050.xml"/><Relationship Id="rId46" Type="http://schemas.openxmlformats.org/officeDocument/2006/relationships/ctrlProp" Target="../ctrlProps/ctrlProp2058.xml"/><Relationship Id="rId59" Type="http://schemas.openxmlformats.org/officeDocument/2006/relationships/ctrlProp" Target="../ctrlProps/ctrlProp2071.xml"/><Relationship Id="rId67" Type="http://schemas.openxmlformats.org/officeDocument/2006/relationships/ctrlProp" Target="../ctrlProps/ctrlProp2079.xml"/><Relationship Id="rId103" Type="http://schemas.openxmlformats.org/officeDocument/2006/relationships/ctrlProp" Target="../ctrlProps/ctrlProp2115.xml"/><Relationship Id="rId108" Type="http://schemas.openxmlformats.org/officeDocument/2006/relationships/ctrlProp" Target="../ctrlProps/ctrlProp2120.xml"/><Relationship Id="rId20" Type="http://schemas.openxmlformats.org/officeDocument/2006/relationships/ctrlProp" Target="../ctrlProps/ctrlProp2032.xml"/><Relationship Id="rId41" Type="http://schemas.openxmlformats.org/officeDocument/2006/relationships/ctrlProp" Target="../ctrlProps/ctrlProp2053.xml"/><Relationship Id="rId54" Type="http://schemas.openxmlformats.org/officeDocument/2006/relationships/ctrlProp" Target="../ctrlProps/ctrlProp2066.xml"/><Relationship Id="rId62" Type="http://schemas.openxmlformats.org/officeDocument/2006/relationships/ctrlProp" Target="../ctrlProps/ctrlProp2074.xml"/><Relationship Id="rId70" Type="http://schemas.openxmlformats.org/officeDocument/2006/relationships/ctrlProp" Target="../ctrlProps/ctrlProp2082.xml"/><Relationship Id="rId75" Type="http://schemas.openxmlformats.org/officeDocument/2006/relationships/ctrlProp" Target="../ctrlProps/ctrlProp2087.xml"/><Relationship Id="rId83" Type="http://schemas.openxmlformats.org/officeDocument/2006/relationships/ctrlProp" Target="../ctrlProps/ctrlProp2095.xml"/><Relationship Id="rId88" Type="http://schemas.openxmlformats.org/officeDocument/2006/relationships/ctrlProp" Target="../ctrlProps/ctrlProp2100.xml"/><Relationship Id="rId91" Type="http://schemas.openxmlformats.org/officeDocument/2006/relationships/ctrlProp" Target="../ctrlProps/ctrlProp2103.xml"/><Relationship Id="rId96" Type="http://schemas.openxmlformats.org/officeDocument/2006/relationships/ctrlProp" Target="../ctrlProps/ctrlProp2108.xml"/><Relationship Id="rId1" Type="http://schemas.openxmlformats.org/officeDocument/2006/relationships/drawing" Target="../drawings/drawing20.xml"/><Relationship Id="rId6" Type="http://schemas.openxmlformats.org/officeDocument/2006/relationships/ctrlProp" Target="../ctrlProps/ctrlProp2018.xml"/><Relationship Id="rId15" Type="http://schemas.openxmlformats.org/officeDocument/2006/relationships/ctrlProp" Target="../ctrlProps/ctrlProp2027.xml"/><Relationship Id="rId23" Type="http://schemas.openxmlformats.org/officeDocument/2006/relationships/ctrlProp" Target="../ctrlProps/ctrlProp2035.xml"/><Relationship Id="rId28" Type="http://schemas.openxmlformats.org/officeDocument/2006/relationships/ctrlProp" Target="../ctrlProps/ctrlProp2040.xml"/><Relationship Id="rId36" Type="http://schemas.openxmlformats.org/officeDocument/2006/relationships/ctrlProp" Target="../ctrlProps/ctrlProp2048.xml"/><Relationship Id="rId49" Type="http://schemas.openxmlformats.org/officeDocument/2006/relationships/ctrlProp" Target="../ctrlProps/ctrlProp2061.xml"/><Relationship Id="rId57" Type="http://schemas.openxmlformats.org/officeDocument/2006/relationships/ctrlProp" Target="../ctrlProps/ctrlProp2069.xml"/><Relationship Id="rId106" Type="http://schemas.openxmlformats.org/officeDocument/2006/relationships/ctrlProp" Target="../ctrlProps/ctrlProp2118.xml"/><Relationship Id="rId10" Type="http://schemas.openxmlformats.org/officeDocument/2006/relationships/ctrlProp" Target="../ctrlProps/ctrlProp2022.xml"/><Relationship Id="rId31" Type="http://schemas.openxmlformats.org/officeDocument/2006/relationships/ctrlProp" Target="../ctrlProps/ctrlProp2043.xml"/><Relationship Id="rId44" Type="http://schemas.openxmlformats.org/officeDocument/2006/relationships/ctrlProp" Target="../ctrlProps/ctrlProp2056.xml"/><Relationship Id="rId52" Type="http://schemas.openxmlformats.org/officeDocument/2006/relationships/ctrlProp" Target="../ctrlProps/ctrlProp2064.xml"/><Relationship Id="rId60" Type="http://schemas.openxmlformats.org/officeDocument/2006/relationships/ctrlProp" Target="../ctrlProps/ctrlProp2072.xml"/><Relationship Id="rId65" Type="http://schemas.openxmlformats.org/officeDocument/2006/relationships/ctrlProp" Target="../ctrlProps/ctrlProp2077.xml"/><Relationship Id="rId73" Type="http://schemas.openxmlformats.org/officeDocument/2006/relationships/ctrlProp" Target="../ctrlProps/ctrlProp2085.xml"/><Relationship Id="rId78" Type="http://schemas.openxmlformats.org/officeDocument/2006/relationships/ctrlProp" Target="../ctrlProps/ctrlProp2090.xml"/><Relationship Id="rId81" Type="http://schemas.openxmlformats.org/officeDocument/2006/relationships/ctrlProp" Target="../ctrlProps/ctrlProp2093.xml"/><Relationship Id="rId86" Type="http://schemas.openxmlformats.org/officeDocument/2006/relationships/ctrlProp" Target="../ctrlProps/ctrlProp2098.xml"/><Relationship Id="rId94" Type="http://schemas.openxmlformats.org/officeDocument/2006/relationships/ctrlProp" Target="../ctrlProps/ctrlProp2106.xml"/><Relationship Id="rId99" Type="http://schemas.openxmlformats.org/officeDocument/2006/relationships/ctrlProp" Target="../ctrlProps/ctrlProp2111.xml"/><Relationship Id="rId101" Type="http://schemas.openxmlformats.org/officeDocument/2006/relationships/ctrlProp" Target="../ctrlProps/ctrlProp2113.xml"/><Relationship Id="rId4" Type="http://schemas.openxmlformats.org/officeDocument/2006/relationships/ctrlProp" Target="../ctrlProps/ctrlProp2016.xml"/><Relationship Id="rId9" Type="http://schemas.openxmlformats.org/officeDocument/2006/relationships/ctrlProp" Target="../ctrlProps/ctrlProp2021.xml"/><Relationship Id="rId13" Type="http://schemas.openxmlformats.org/officeDocument/2006/relationships/ctrlProp" Target="../ctrlProps/ctrlProp2025.xml"/><Relationship Id="rId18" Type="http://schemas.openxmlformats.org/officeDocument/2006/relationships/ctrlProp" Target="../ctrlProps/ctrlProp2030.xml"/><Relationship Id="rId39" Type="http://schemas.openxmlformats.org/officeDocument/2006/relationships/ctrlProp" Target="../ctrlProps/ctrlProp2051.xml"/><Relationship Id="rId109" Type="http://schemas.openxmlformats.org/officeDocument/2006/relationships/comments" Target="../comments20.xml"/><Relationship Id="rId34" Type="http://schemas.openxmlformats.org/officeDocument/2006/relationships/ctrlProp" Target="../ctrlProps/ctrlProp2046.xml"/><Relationship Id="rId50" Type="http://schemas.openxmlformats.org/officeDocument/2006/relationships/ctrlProp" Target="../ctrlProps/ctrlProp2062.xml"/><Relationship Id="rId55" Type="http://schemas.openxmlformats.org/officeDocument/2006/relationships/ctrlProp" Target="../ctrlProps/ctrlProp2067.xml"/><Relationship Id="rId76" Type="http://schemas.openxmlformats.org/officeDocument/2006/relationships/ctrlProp" Target="../ctrlProps/ctrlProp2088.xml"/><Relationship Id="rId97" Type="http://schemas.openxmlformats.org/officeDocument/2006/relationships/ctrlProp" Target="../ctrlProps/ctrlProp2109.xml"/><Relationship Id="rId104" Type="http://schemas.openxmlformats.org/officeDocument/2006/relationships/ctrlProp" Target="../ctrlProps/ctrlProp2116.xml"/><Relationship Id="rId7" Type="http://schemas.openxmlformats.org/officeDocument/2006/relationships/ctrlProp" Target="../ctrlProps/ctrlProp2019.xml"/><Relationship Id="rId71" Type="http://schemas.openxmlformats.org/officeDocument/2006/relationships/ctrlProp" Target="../ctrlProps/ctrlProp2083.xml"/><Relationship Id="rId92" Type="http://schemas.openxmlformats.org/officeDocument/2006/relationships/ctrlProp" Target="../ctrlProps/ctrlProp210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3.bin"/><Relationship Id="rId6" Type="http://schemas.openxmlformats.org/officeDocument/2006/relationships/comments" Target="../comments21.xml"/><Relationship Id="rId5" Type="http://schemas.openxmlformats.org/officeDocument/2006/relationships/ctrlProp" Target="../ctrlProps/ctrlProp2121.xml"/><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Microsoft_Visio_2003-2010_Drawing.vsd"/></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30.xml"/><Relationship Id="rId21" Type="http://schemas.openxmlformats.org/officeDocument/2006/relationships/ctrlProp" Target="../ctrlProps/ctrlProp125.xml"/><Relationship Id="rId42" Type="http://schemas.openxmlformats.org/officeDocument/2006/relationships/ctrlProp" Target="../ctrlProps/ctrlProp146.xml"/><Relationship Id="rId47" Type="http://schemas.openxmlformats.org/officeDocument/2006/relationships/ctrlProp" Target="../ctrlProps/ctrlProp151.xml"/><Relationship Id="rId63" Type="http://schemas.openxmlformats.org/officeDocument/2006/relationships/ctrlProp" Target="../ctrlProps/ctrlProp167.xml"/><Relationship Id="rId68" Type="http://schemas.openxmlformats.org/officeDocument/2006/relationships/ctrlProp" Target="../ctrlProps/ctrlProp172.xml"/><Relationship Id="rId84" Type="http://schemas.openxmlformats.org/officeDocument/2006/relationships/ctrlProp" Target="../ctrlProps/ctrlProp188.xml"/><Relationship Id="rId89" Type="http://schemas.openxmlformats.org/officeDocument/2006/relationships/ctrlProp" Target="../ctrlProps/ctrlProp193.xml"/><Relationship Id="rId2" Type="http://schemas.openxmlformats.org/officeDocument/2006/relationships/vmlDrawing" Target="../drawings/vmlDrawing3.vml"/><Relationship Id="rId16" Type="http://schemas.openxmlformats.org/officeDocument/2006/relationships/ctrlProp" Target="../ctrlProps/ctrlProp120.xml"/><Relationship Id="rId29" Type="http://schemas.openxmlformats.org/officeDocument/2006/relationships/ctrlProp" Target="../ctrlProps/ctrlProp133.xml"/><Relationship Id="rId107" Type="http://schemas.openxmlformats.org/officeDocument/2006/relationships/ctrlProp" Target="../ctrlProps/ctrlProp211.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66" Type="http://schemas.openxmlformats.org/officeDocument/2006/relationships/ctrlProp" Target="../ctrlProps/ctrlProp170.xml"/><Relationship Id="rId74" Type="http://schemas.openxmlformats.org/officeDocument/2006/relationships/ctrlProp" Target="../ctrlProps/ctrlProp178.xml"/><Relationship Id="rId79" Type="http://schemas.openxmlformats.org/officeDocument/2006/relationships/ctrlProp" Target="../ctrlProps/ctrlProp183.xml"/><Relationship Id="rId87" Type="http://schemas.openxmlformats.org/officeDocument/2006/relationships/ctrlProp" Target="../ctrlProps/ctrlProp191.xml"/><Relationship Id="rId102" Type="http://schemas.openxmlformats.org/officeDocument/2006/relationships/ctrlProp" Target="../ctrlProps/ctrlProp206.xml"/><Relationship Id="rId5" Type="http://schemas.openxmlformats.org/officeDocument/2006/relationships/ctrlProp" Target="../ctrlProps/ctrlProp109.xml"/><Relationship Id="rId61" Type="http://schemas.openxmlformats.org/officeDocument/2006/relationships/ctrlProp" Target="../ctrlProps/ctrlProp165.xml"/><Relationship Id="rId82" Type="http://schemas.openxmlformats.org/officeDocument/2006/relationships/ctrlProp" Target="../ctrlProps/ctrlProp186.xml"/><Relationship Id="rId90" Type="http://schemas.openxmlformats.org/officeDocument/2006/relationships/ctrlProp" Target="../ctrlProps/ctrlProp194.xml"/><Relationship Id="rId95" Type="http://schemas.openxmlformats.org/officeDocument/2006/relationships/ctrlProp" Target="../ctrlProps/ctrlProp199.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64" Type="http://schemas.openxmlformats.org/officeDocument/2006/relationships/ctrlProp" Target="../ctrlProps/ctrlProp168.xml"/><Relationship Id="rId69" Type="http://schemas.openxmlformats.org/officeDocument/2006/relationships/ctrlProp" Target="../ctrlProps/ctrlProp173.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80" Type="http://schemas.openxmlformats.org/officeDocument/2006/relationships/ctrlProp" Target="../ctrlProps/ctrlProp184.xml"/><Relationship Id="rId85" Type="http://schemas.openxmlformats.org/officeDocument/2006/relationships/ctrlProp" Target="../ctrlProps/ctrlProp189.xml"/><Relationship Id="rId93" Type="http://schemas.openxmlformats.org/officeDocument/2006/relationships/ctrlProp" Target="../ctrlProps/ctrlProp197.xml"/><Relationship Id="rId98" Type="http://schemas.openxmlformats.org/officeDocument/2006/relationships/ctrlProp" Target="../ctrlProps/ctrlProp202.xml"/><Relationship Id="rId3" Type="http://schemas.openxmlformats.org/officeDocument/2006/relationships/ctrlProp" Target="../ctrlProps/ctrlProp107.x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67" Type="http://schemas.openxmlformats.org/officeDocument/2006/relationships/ctrlProp" Target="../ctrlProps/ctrlProp171.xml"/><Relationship Id="rId103" Type="http://schemas.openxmlformats.org/officeDocument/2006/relationships/ctrlProp" Target="../ctrlProps/ctrlProp207.xml"/><Relationship Id="rId108" Type="http://schemas.openxmlformats.org/officeDocument/2006/relationships/ctrlProp" Target="../ctrlProps/ctrlProp212.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62" Type="http://schemas.openxmlformats.org/officeDocument/2006/relationships/ctrlProp" Target="../ctrlProps/ctrlProp166.xml"/><Relationship Id="rId70" Type="http://schemas.openxmlformats.org/officeDocument/2006/relationships/ctrlProp" Target="../ctrlProps/ctrlProp174.xml"/><Relationship Id="rId75" Type="http://schemas.openxmlformats.org/officeDocument/2006/relationships/ctrlProp" Target="../ctrlProps/ctrlProp179.xml"/><Relationship Id="rId83" Type="http://schemas.openxmlformats.org/officeDocument/2006/relationships/ctrlProp" Target="../ctrlProps/ctrlProp187.xml"/><Relationship Id="rId88" Type="http://schemas.openxmlformats.org/officeDocument/2006/relationships/ctrlProp" Target="../ctrlProps/ctrlProp192.xml"/><Relationship Id="rId91" Type="http://schemas.openxmlformats.org/officeDocument/2006/relationships/ctrlProp" Target="../ctrlProps/ctrlProp195.xml"/><Relationship Id="rId96" Type="http://schemas.openxmlformats.org/officeDocument/2006/relationships/ctrlProp" Target="../ctrlProps/ctrlProp200.xml"/><Relationship Id="rId1" Type="http://schemas.openxmlformats.org/officeDocument/2006/relationships/drawing" Target="../drawings/drawing2.xml"/><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6" Type="http://schemas.openxmlformats.org/officeDocument/2006/relationships/ctrlProp" Target="../ctrlProps/ctrlProp210.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65" Type="http://schemas.openxmlformats.org/officeDocument/2006/relationships/ctrlProp" Target="../ctrlProps/ctrlProp169.xml"/><Relationship Id="rId73" Type="http://schemas.openxmlformats.org/officeDocument/2006/relationships/ctrlProp" Target="../ctrlProps/ctrlProp177.xml"/><Relationship Id="rId78" Type="http://schemas.openxmlformats.org/officeDocument/2006/relationships/ctrlProp" Target="../ctrlProps/ctrlProp182.xml"/><Relationship Id="rId81" Type="http://schemas.openxmlformats.org/officeDocument/2006/relationships/ctrlProp" Target="../ctrlProps/ctrlProp185.xml"/><Relationship Id="rId86" Type="http://schemas.openxmlformats.org/officeDocument/2006/relationships/ctrlProp" Target="../ctrlProps/ctrlProp190.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4" Type="http://schemas.openxmlformats.org/officeDocument/2006/relationships/ctrlProp" Target="../ctrlProps/ctrlProp108.xml"/><Relationship Id="rId9" Type="http://schemas.openxmlformats.org/officeDocument/2006/relationships/ctrlProp" Target="../ctrlProps/ctrlProp113.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omments" Target="../comments2.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6.xml"/><Relationship Id="rId21" Type="http://schemas.openxmlformats.org/officeDocument/2006/relationships/ctrlProp" Target="../ctrlProps/ctrlProp231.xml"/><Relationship Id="rId42" Type="http://schemas.openxmlformats.org/officeDocument/2006/relationships/ctrlProp" Target="../ctrlProps/ctrlProp252.xml"/><Relationship Id="rId47" Type="http://schemas.openxmlformats.org/officeDocument/2006/relationships/ctrlProp" Target="../ctrlProps/ctrlProp257.xml"/><Relationship Id="rId63" Type="http://schemas.openxmlformats.org/officeDocument/2006/relationships/ctrlProp" Target="../ctrlProps/ctrlProp273.xml"/><Relationship Id="rId68" Type="http://schemas.openxmlformats.org/officeDocument/2006/relationships/ctrlProp" Target="../ctrlProps/ctrlProp278.xml"/><Relationship Id="rId84" Type="http://schemas.openxmlformats.org/officeDocument/2006/relationships/ctrlProp" Target="../ctrlProps/ctrlProp294.xml"/><Relationship Id="rId89" Type="http://schemas.openxmlformats.org/officeDocument/2006/relationships/ctrlProp" Target="../ctrlProps/ctrlProp299.xml"/><Relationship Id="rId2" Type="http://schemas.openxmlformats.org/officeDocument/2006/relationships/vmlDrawing" Target="../drawings/vmlDrawing4.vml"/><Relationship Id="rId16" Type="http://schemas.openxmlformats.org/officeDocument/2006/relationships/ctrlProp" Target="../ctrlProps/ctrlProp226.xml"/><Relationship Id="rId29" Type="http://schemas.openxmlformats.org/officeDocument/2006/relationships/ctrlProp" Target="../ctrlProps/ctrlProp239.xml"/><Relationship Id="rId107" Type="http://schemas.openxmlformats.org/officeDocument/2006/relationships/ctrlProp" Target="../ctrlProps/ctrlProp317.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trlProp" Target="../ctrlProps/ctrlProp255.xml"/><Relationship Id="rId53" Type="http://schemas.openxmlformats.org/officeDocument/2006/relationships/ctrlProp" Target="../ctrlProps/ctrlProp263.xml"/><Relationship Id="rId58" Type="http://schemas.openxmlformats.org/officeDocument/2006/relationships/ctrlProp" Target="../ctrlProps/ctrlProp268.xml"/><Relationship Id="rId66" Type="http://schemas.openxmlformats.org/officeDocument/2006/relationships/ctrlProp" Target="../ctrlProps/ctrlProp276.xml"/><Relationship Id="rId74" Type="http://schemas.openxmlformats.org/officeDocument/2006/relationships/ctrlProp" Target="../ctrlProps/ctrlProp284.xml"/><Relationship Id="rId79" Type="http://schemas.openxmlformats.org/officeDocument/2006/relationships/ctrlProp" Target="../ctrlProps/ctrlProp289.xml"/><Relationship Id="rId87" Type="http://schemas.openxmlformats.org/officeDocument/2006/relationships/ctrlProp" Target="../ctrlProps/ctrlProp297.xml"/><Relationship Id="rId102" Type="http://schemas.openxmlformats.org/officeDocument/2006/relationships/ctrlProp" Target="../ctrlProps/ctrlProp312.xml"/><Relationship Id="rId5" Type="http://schemas.openxmlformats.org/officeDocument/2006/relationships/ctrlProp" Target="../ctrlProps/ctrlProp215.xml"/><Relationship Id="rId61" Type="http://schemas.openxmlformats.org/officeDocument/2006/relationships/ctrlProp" Target="../ctrlProps/ctrlProp271.xml"/><Relationship Id="rId82" Type="http://schemas.openxmlformats.org/officeDocument/2006/relationships/ctrlProp" Target="../ctrlProps/ctrlProp292.xml"/><Relationship Id="rId90" Type="http://schemas.openxmlformats.org/officeDocument/2006/relationships/ctrlProp" Target="../ctrlProps/ctrlProp300.xml"/><Relationship Id="rId95" Type="http://schemas.openxmlformats.org/officeDocument/2006/relationships/ctrlProp" Target="../ctrlProps/ctrlProp305.xml"/><Relationship Id="rId19" Type="http://schemas.openxmlformats.org/officeDocument/2006/relationships/ctrlProp" Target="../ctrlProps/ctrlProp22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 Id="rId48" Type="http://schemas.openxmlformats.org/officeDocument/2006/relationships/ctrlProp" Target="../ctrlProps/ctrlProp258.xml"/><Relationship Id="rId56" Type="http://schemas.openxmlformats.org/officeDocument/2006/relationships/ctrlProp" Target="../ctrlProps/ctrlProp266.xml"/><Relationship Id="rId64" Type="http://schemas.openxmlformats.org/officeDocument/2006/relationships/ctrlProp" Target="../ctrlProps/ctrlProp274.xml"/><Relationship Id="rId69" Type="http://schemas.openxmlformats.org/officeDocument/2006/relationships/ctrlProp" Target="../ctrlProps/ctrlProp279.xml"/><Relationship Id="rId77" Type="http://schemas.openxmlformats.org/officeDocument/2006/relationships/ctrlProp" Target="../ctrlProps/ctrlProp287.xml"/><Relationship Id="rId100" Type="http://schemas.openxmlformats.org/officeDocument/2006/relationships/ctrlProp" Target="../ctrlProps/ctrlProp310.xml"/><Relationship Id="rId105" Type="http://schemas.openxmlformats.org/officeDocument/2006/relationships/ctrlProp" Target="../ctrlProps/ctrlProp315.xml"/><Relationship Id="rId8" Type="http://schemas.openxmlformats.org/officeDocument/2006/relationships/ctrlProp" Target="../ctrlProps/ctrlProp218.xml"/><Relationship Id="rId51" Type="http://schemas.openxmlformats.org/officeDocument/2006/relationships/ctrlProp" Target="../ctrlProps/ctrlProp261.xml"/><Relationship Id="rId72" Type="http://schemas.openxmlformats.org/officeDocument/2006/relationships/ctrlProp" Target="../ctrlProps/ctrlProp282.xml"/><Relationship Id="rId80" Type="http://schemas.openxmlformats.org/officeDocument/2006/relationships/ctrlProp" Target="../ctrlProps/ctrlProp290.xml"/><Relationship Id="rId85" Type="http://schemas.openxmlformats.org/officeDocument/2006/relationships/ctrlProp" Target="../ctrlProps/ctrlProp295.xml"/><Relationship Id="rId93" Type="http://schemas.openxmlformats.org/officeDocument/2006/relationships/ctrlProp" Target="../ctrlProps/ctrlProp303.xml"/><Relationship Id="rId98" Type="http://schemas.openxmlformats.org/officeDocument/2006/relationships/ctrlProp" Target="../ctrlProps/ctrlProp308.xml"/><Relationship Id="rId3" Type="http://schemas.openxmlformats.org/officeDocument/2006/relationships/ctrlProp" Target="../ctrlProps/ctrlProp213.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46" Type="http://schemas.openxmlformats.org/officeDocument/2006/relationships/ctrlProp" Target="../ctrlProps/ctrlProp256.xml"/><Relationship Id="rId59" Type="http://schemas.openxmlformats.org/officeDocument/2006/relationships/ctrlProp" Target="../ctrlProps/ctrlProp269.xml"/><Relationship Id="rId67" Type="http://schemas.openxmlformats.org/officeDocument/2006/relationships/ctrlProp" Target="../ctrlProps/ctrlProp277.xml"/><Relationship Id="rId103" Type="http://schemas.openxmlformats.org/officeDocument/2006/relationships/ctrlProp" Target="../ctrlProps/ctrlProp313.xml"/><Relationship Id="rId108" Type="http://schemas.openxmlformats.org/officeDocument/2006/relationships/ctrlProp" Target="../ctrlProps/ctrlProp318.xml"/><Relationship Id="rId20" Type="http://schemas.openxmlformats.org/officeDocument/2006/relationships/ctrlProp" Target="../ctrlProps/ctrlProp230.xml"/><Relationship Id="rId41" Type="http://schemas.openxmlformats.org/officeDocument/2006/relationships/ctrlProp" Target="../ctrlProps/ctrlProp251.xml"/><Relationship Id="rId54" Type="http://schemas.openxmlformats.org/officeDocument/2006/relationships/ctrlProp" Target="../ctrlProps/ctrlProp264.xml"/><Relationship Id="rId62" Type="http://schemas.openxmlformats.org/officeDocument/2006/relationships/ctrlProp" Target="../ctrlProps/ctrlProp272.xml"/><Relationship Id="rId70" Type="http://schemas.openxmlformats.org/officeDocument/2006/relationships/ctrlProp" Target="../ctrlProps/ctrlProp280.xml"/><Relationship Id="rId75" Type="http://schemas.openxmlformats.org/officeDocument/2006/relationships/ctrlProp" Target="../ctrlProps/ctrlProp285.xml"/><Relationship Id="rId83" Type="http://schemas.openxmlformats.org/officeDocument/2006/relationships/ctrlProp" Target="../ctrlProps/ctrlProp293.xml"/><Relationship Id="rId88" Type="http://schemas.openxmlformats.org/officeDocument/2006/relationships/ctrlProp" Target="../ctrlProps/ctrlProp298.xml"/><Relationship Id="rId91" Type="http://schemas.openxmlformats.org/officeDocument/2006/relationships/ctrlProp" Target="../ctrlProps/ctrlProp301.xml"/><Relationship Id="rId96" Type="http://schemas.openxmlformats.org/officeDocument/2006/relationships/ctrlProp" Target="../ctrlProps/ctrlProp306.xml"/><Relationship Id="rId1" Type="http://schemas.openxmlformats.org/officeDocument/2006/relationships/drawing" Target="../drawings/drawing3.xml"/><Relationship Id="rId6" Type="http://schemas.openxmlformats.org/officeDocument/2006/relationships/ctrlProp" Target="../ctrlProps/ctrlProp216.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49" Type="http://schemas.openxmlformats.org/officeDocument/2006/relationships/ctrlProp" Target="../ctrlProps/ctrlProp259.xml"/><Relationship Id="rId57" Type="http://schemas.openxmlformats.org/officeDocument/2006/relationships/ctrlProp" Target="../ctrlProps/ctrlProp267.xml"/><Relationship Id="rId106" Type="http://schemas.openxmlformats.org/officeDocument/2006/relationships/ctrlProp" Target="../ctrlProps/ctrlProp316.xml"/><Relationship Id="rId10" Type="http://schemas.openxmlformats.org/officeDocument/2006/relationships/ctrlProp" Target="../ctrlProps/ctrlProp220.xml"/><Relationship Id="rId31" Type="http://schemas.openxmlformats.org/officeDocument/2006/relationships/ctrlProp" Target="../ctrlProps/ctrlProp241.xml"/><Relationship Id="rId44" Type="http://schemas.openxmlformats.org/officeDocument/2006/relationships/ctrlProp" Target="../ctrlProps/ctrlProp254.xml"/><Relationship Id="rId52" Type="http://schemas.openxmlformats.org/officeDocument/2006/relationships/ctrlProp" Target="../ctrlProps/ctrlProp262.xml"/><Relationship Id="rId60" Type="http://schemas.openxmlformats.org/officeDocument/2006/relationships/ctrlProp" Target="../ctrlProps/ctrlProp270.xml"/><Relationship Id="rId65" Type="http://schemas.openxmlformats.org/officeDocument/2006/relationships/ctrlProp" Target="../ctrlProps/ctrlProp275.xml"/><Relationship Id="rId73" Type="http://schemas.openxmlformats.org/officeDocument/2006/relationships/ctrlProp" Target="../ctrlProps/ctrlProp283.xml"/><Relationship Id="rId78" Type="http://schemas.openxmlformats.org/officeDocument/2006/relationships/ctrlProp" Target="../ctrlProps/ctrlProp288.xml"/><Relationship Id="rId81" Type="http://schemas.openxmlformats.org/officeDocument/2006/relationships/ctrlProp" Target="../ctrlProps/ctrlProp291.xml"/><Relationship Id="rId86" Type="http://schemas.openxmlformats.org/officeDocument/2006/relationships/ctrlProp" Target="../ctrlProps/ctrlProp296.xml"/><Relationship Id="rId94" Type="http://schemas.openxmlformats.org/officeDocument/2006/relationships/ctrlProp" Target="../ctrlProps/ctrlProp304.xml"/><Relationship Id="rId99" Type="http://schemas.openxmlformats.org/officeDocument/2006/relationships/ctrlProp" Target="../ctrlProps/ctrlProp309.xml"/><Relationship Id="rId101" Type="http://schemas.openxmlformats.org/officeDocument/2006/relationships/ctrlProp" Target="../ctrlProps/ctrlProp311.xml"/><Relationship Id="rId4" Type="http://schemas.openxmlformats.org/officeDocument/2006/relationships/ctrlProp" Target="../ctrlProps/ctrlProp214.xml"/><Relationship Id="rId9" Type="http://schemas.openxmlformats.org/officeDocument/2006/relationships/ctrlProp" Target="../ctrlProps/ctrlProp219.xml"/><Relationship Id="rId13" Type="http://schemas.openxmlformats.org/officeDocument/2006/relationships/ctrlProp" Target="../ctrlProps/ctrlProp223.xml"/><Relationship Id="rId18" Type="http://schemas.openxmlformats.org/officeDocument/2006/relationships/ctrlProp" Target="../ctrlProps/ctrlProp228.xml"/><Relationship Id="rId39" Type="http://schemas.openxmlformats.org/officeDocument/2006/relationships/ctrlProp" Target="../ctrlProps/ctrlProp249.xml"/><Relationship Id="rId109" Type="http://schemas.openxmlformats.org/officeDocument/2006/relationships/comments" Target="../comments3.xml"/><Relationship Id="rId34" Type="http://schemas.openxmlformats.org/officeDocument/2006/relationships/ctrlProp" Target="../ctrlProps/ctrlProp244.xml"/><Relationship Id="rId50" Type="http://schemas.openxmlformats.org/officeDocument/2006/relationships/ctrlProp" Target="../ctrlProps/ctrlProp260.xml"/><Relationship Id="rId55" Type="http://schemas.openxmlformats.org/officeDocument/2006/relationships/ctrlProp" Target="../ctrlProps/ctrlProp265.xml"/><Relationship Id="rId76" Type="http://schemas.openxmlformats.org/officeDocument/2006/relationships/ctrlProp" Target="../ctrlProps/ctrlProp286.xml"/><Relationship Id="rId97" Type="http://schemas.openxmlformats.org/officeDocument/2006/relationships/ctrlProp" Target="../ctrlProps/ctrlProp307.xml"/><Relationship Id="rId104" Type="http://schemas.openxmlformats.org/officeDocument/2006/relationships/ctrlProp" Target="../ctrlProps/ctrlProp314.xml"/><Relationship Id="rId7" Type="http://schemas.openxmlformats.org/officeDocument/2006/relationships/ctrlProp" Target="../ctrlProps/ctrlProp217.xml"/><Relationship Id="rId71" Type="http://schemas.openxmlformats.org/officeDocument/2006/relationships/ctrlProp" Target="../ctrlProps/ctrlProp281.xml"/><Relationship Id="rId92" Type="http://schemas.openxmlformats.org/officeDocument/2006/relationships/ctrlProp" Target="../ctrlProps/ctrlProp302.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42.xml"/><Relationship Id="rId21" Type="http://schemas.openxmlformats.org/officeDocument/2006/relationships/ctrlProp" Target="../ctrlProps/ctrlProp337.xml"/><Relationship Id="rId42" Type="http://schemas.openxmlformats.org/officeDocument/2006/relationships/ctrlProp" Target="../ctrlProps/ctrlProp358.xml"/><Relationship Id="rId47" Type="http://schemas.openxmlformats.org/officeDocument/2006/relationships/ctrlProp" Target="../ctrlProps/ctrlProp363.xml"/><Relationship Id="rId63" Type="http://schemas.openxmlformats.org/officeDocument/2006/relationships/ctrlProp" Target="../ctrlProps/ctrlProp379.xml"/><Relationship Id="rId68" Type="http://schemas.openxmlformats.org/officeDocument/2006/relationships/ctrlProp" Target="../ctrlProps/ctrlProp384.xml"/><Relationship Id="rId84" Type="http://schemas.openxmlformats.org/officeDocument/2006/relationships/ctrlProp" Target="../ctrlProps/ctrlProp400.xml"/><Relationship Id="rId89" Type="http://schemas.openxmlformats.org/officeDocument/2006/relationships/ctrlProp" Target="../ctrlProps/ctrlProp405.xml"/><Relationship Id="rId2" Type="http://schemas.openxmlformats.org/officeDocument/2006/relationships/vmlDrawing" Target="../drawings/vmlDrawing5.vml"/><Relationship Id="rId16" Type="http://schemas.openxmlformats.org/officeDocument/2006/relationships/ctrlProp" Target="../ctrlProps/ctrlProp332.xml"/><Relationship Id="rId29" Type="http://schemas.openxmlformats.org/officeDocument/2006/relationships/ctrlProp" Target="../ctrlProps/ctrlProp345.xml"/><Relationship Id="rId107" Type="http://schemas.openxmlformats.org/officeDocument/2006/relationships/ctrlProp" Target="../ctrlProps/ctrlProp423.xml"/><Relationship Id="rId11" Type="http://schemas.openxmlformats.org/officeDocument/2006/relationships/ctrlProp" Target="../ctrlProps/ctrlProp327.xml"/><Relationship Id="rId24" Type="http://schemas.openxmlformats.org/officeDocument/2006/relationships/ctrlProp" Target="../ctrlProps/ctrlProp340.xml"/><Relationship Id="rId32" Type="http://schemas.openxmlformats.org/officeDocument/2006/relationships/ctrlProp" Target="../ctrlProps/ctrlProp348.xml"/><Relationship Id="rId37" Type="http://schemas.openxmlformats.org/officeDocument/2006/relationships/ctrlProp" Target="../ctrlProps/ctrlProp353.xml"/><Relationship Id="rId40" Type="http://schemas.openxmlformats.org/officeDocument/2006/relationships/ctrlProp" Target="../ctrlProps/ctrlProp356.xml"/><Relationship Id="rId45" Type="http://schemas.openxmlformats.org/officeDocument/2006/relationships/ctrlProp" Target="../ctrlProps/ctrlProp361.xml"/><Relationship Id="rId53" Type="http://schemas.openxmlformats.org/officeDocument/2006/relationships/ctrlProp" Target="../ctrlProps/ctrlProp369.xml"/><Relationship Id="rId58" Type="http://schemas.openxmlformats.org/officeDocument/2006/relationships/ctrlProp" Target="../ctrlProps/ctrlProp374.xml"/><Relationship Id="rId66" Type="http://schemas.openxmlformats.org/officeDocument/2006/relationships/ctrlProp" Target="../ctrlProps/ctrlProp382.xml"/><Relationship Id="rId74" Type="http://schemas.openxmlformats.org/officeDocument/2006/relationships/ctrlProp" Target="../ctrlProps/ctrlProp390.xml"/><Relationship Id="rId79" Type="http://schemas.openxmlformats.org/officeDocument/2006/relationships/ctrlProp" Target="../ctrlProps/ctrlProp395.xml"/><Relationship Id="rId87" Type="http://schemas.openxmlformats.org/officeDocument/2006/relationships/ctrlProp" Target="../ctrlProps/ctrlProp403.xml"/><Relationship Id="rId102" Type="http://schemas.openxmlformats.org/officeDocument/2006/relationships/ctrlProp" Target="../ctrlProps/ctrlProp418.xml"/><Relationship Id="rId5" Type="http://schemas.openxmlformats.org/officeDocument/2006/relationships/ctrlProp" Target="../ctrlProps/ctrlProp321.xml"/><Relationship Id="rId61" Type="http://schemas.openxmlformats.org/officeDocument/2006/relationships/ctrlProp" Target="../ctrlProps/ctrlProp377.xml"/><Relationship Id="rId82" Type="http://schemas.openxmlformats.org/officeDocument/2006/relationships/ctrlProp" Target="../ctrlProps/ctrlProp398.xml"/><Relationship Id="rId90" Type="http://schemas.openxmlformats.org/officeDocument/2006/relationships/ctrlProp" Target="../ctrlProps/ctrlProp406.xml"/><Relationship Id="rId95" Type="http://schemas.openxmlformats.org/officeDocument/2006/relationships/ctrlProp" Target="../ctrlProps/ctrlProp411.xml"/><Relationship Id="rId19" Type="http://schemas.openxmlformats.org/officeDocument/2006/relationships/ctrlProp" Target="../ctrlProps/ctrlProp335.xml"/><Relationship Id="rId14" Type="http://schemas.openxmlformats.org/officeDocument/2006/relationships/ctrlProp" Target="../ctrlProps/ctrlProp330.xml"/><Relationship Id="rId22" Type="http://schemas.openxmlformats.org/officeDocument/2006/relationships/ctrlProp" Target="../ctrlProps/ctrlProp338.xml"/><Relationship Id="rId27" Type="http://schemas.openxmlformats.org/officeDocument/2006/relationships/ctrlProp" Target="../ctrlProps/ctrlProp343.xml"/><Relationship Id="rId30" Type="http://schemas.openxmlformats.org/officeDocument/2006/relationships/ctrlProp" Target="../ctrlProps/ctrlProp346.xml"/><Relationship Id="rId35" Type="http://schemas.openxmlformats.org/officeDocument/2006/relationships/ctrlProp" Target="../ctrlProps/ctrlProp351.xml"/><Relationship Id="rId43" Type="http://schemas.openxmlformats.org/officeDocument/2006/relationships/ctrlProp" Target="../ctrlProps/ctrlProp359.xml"/><Relationship Id="rId48" Type="http://schemas.openxmlformats.org/officeDocument/2006/relationships/ctrlProp" Target="../ctrlProps/ctrlProp364.xml"/><Relationship Id="rId56" Type="http://schemas.openxmlformats.org/officeDocument/2006/relationships/ctrlProp" Target="../ctrlProps/ctrlProp372.xml"/><Relationship Id="rId64" Type="http://schemas.openxmlformats.org/officeDocument/2006/relationships/ctrlProp" Target="../ctrlProps/ctrlProp380.xml"/><Relationship Id="rId69" Type="http://schemas.openxmlformats.org/officeDocument/2006/relationships/ctrlProp" Target="../ctrlProps/ctrlProp385.xml"/><Relationship Id="rId77" Type="http://schemas.openxmlformats.org/officeDocument/2006/relationships/ctrlProp" Target="../ctrlProps/ctrlProp393.xml"/><Relationship Id="rId100" Type="http://schemas.openxmlformats.org/officeDocument/2006/relationships/ctrlProp" Target="../ctrlProps/ctrlProp416.xml"/><Relationship Id="rId105" Type="http://schemas.openxmlformats.org/officeDocument/2006/relationships/ctrlProp" Target="../ctrlProps/ctrlProp421.xml"/><Relationship Id="rId8" Type="http://schemas.openxmlformats.org/officeDocument/2006/relationships/ctrlProp" Target="../ctrlProps/ctrlProp324.xml"/><Relationship Id="rId51" Type="http://schemas.openxmlformats.org/officeDocument/2006/relationships/ctrlProp" Target="../ctrlProps/ctrlProp367.xml"/><Relationship Id="rId72" Type="http://schemas.openxmlformats.org/officeDocument/2006/relationships/ctrlProp" Target="../ctrlProps/ctrlProp388.xml"/><Relationship Id="rId80" Type="http://schemas.openxmlformats.org/officeDocument/2006/relationships/ctrlProp" Target="../ctrlProps/ctrlProp396.xml"/><Relationship Id="rId85" Type="http://schemas.openxmlformats.org/officeDocument/2006/relationships/ctrlProp" Target="../ctrlProps/ctrlProp401.xml"/><Relationship Id="rId93" Type="http://schemas.openxmlformats.org/officeDocument/2006/relationships/ctrlProp" Target="../ctrlProps/ctrlProp409.xml"/><Relationship Id="rId98" Type="http://schemas.openxmlformats.org/officeDocument/2006/relationships/ctrlProp" Target="../ctrlProps/ctrlProp414.xml"/><Relationship Id="rId3" Type="http://schemas.openxmlformats.org/officeDocument/2006/relationships/ctrlProp" Target="../ctrlProps/ctrlProp319.xml"/><Relationship Id="rId12" Type="http://schemas.openxmlformats.org/officeDocument/2006/relationships/ctrlProp" Target="../ctrlProps/ctrlProp328.xml"/><Relationship Id="rId17" Type="http://schemas.openxmlformats.org/officeDocument/2006/relationships/ctrlProp" Target="../ctrlProps/ctrlProp333.xml"/><Relationship Id="rId25" Type="http://schemas.openxmlformats.org/officeDocument/2006/relationships/ctrlProp" Target="../ctrlProps/ctrlProp341.xml"/><Relationship Id="rId33" Type="http://schemas.openxmlformats.org/officeDocument/2006/relationships/ctrlProp" Target="../ctrlProps/ctrlProp349.xml"/><Relationship Id="rId38" Type="http://schemas.openxmlformats.org/officeDocument/2006/relationships/ctrlProp" Target="../ctrlProps/ctrlProp354.xml"/><Relationship Id="rId46" Type="http://schemas.openxmlformats.org/officeDocument/2006/relationships/ctrlProp" Target="../ctrlProps/ctrlProp362.xml"/><Relationship Id="rId59" Type="http://schemas.openxmlformats.org/officeDocument/2006/relationships/ctrlProp" Target="../ctrlProps/ctrlProp375.xml"/><Relationship Id="rId67" Type="http://schemas.openxmlformats.org/officeDocument/2006/relationships/ctrlProp" Target="../ctrlProps/ctrlProp383.xml"/><Relationship Id="rId103" Type="http://schemas.openxmlformats.org/officeDocument/2006/relationships/ctrlProp" Target="../ctrlProps/ctrlProp419.xml"/><Relationship Id="rId108" Type="http://schemas.openxmlformats.org/officeDocument/2006/relationships/ctrlProp" Target="../ctrlProps/ctrlProp424.xml"/><Relationship Id="rId20" Type="http://schemas.openxmlformats.org/officeDocument/2006/relationships/ctrlProp" Target="../ctrlProps/ctrlProp336.xml"/><Relationship Id="rId41" Type="http://schemas.openxmlformats.org/officeDocument/2006/relationships/ctrlProp" Target="../ctrlProps/ctrlProp357.xml"/><Relationship Id="rId54" Type="http://schemas.openxmlformats.org/officeDocument/2006/relationships/ctrlProp" Target="../ctrlProps/ctrlProp370.xml"/><Relationship Id="rId62" Type="http://schemas.openxmlformats.org/officeDocument/2006/relationships/ctrlProp" Target="../ctrlProps/ctrlProp378.xml"/><Relationship Id="rId70" Type="http://schemas.openxmlformats.org/officeDocument/2006/relationships/ctrlProp" Target="../ctrlProps/ctrlProp386.xml"/><Relationship Id="rId75" Type="http://schemas.openxmlformats.org/officeDocument/2006/relationships/ctrlProp" Target="../ctrlProps/ctrlProp391.xml"/><Relationship Id="rId83" Type="http://schemas.openxmlformats.org/officeDocument/2006/relationships/ctrlProp" Target="../ctrlProps/ctrlProp399.xml"/><Relationship Id="rId88" Type="http://schemas.openxmlformats.org/officeDocument/2006/relationships/ctrlProp" Target="../ctrlProps/ctrlProp404.xml"/><Relationship Id="rId91" Type="http://schemas.openxmlformats.org/officeDocument/2006/relationships/ctrlProp" Target="../ctrlProps/ctrlProp407.xml"/><Relationship Id="rId96" Type="http://schemas.openxmlformats.org/officeDocument/2006/relationships/ctrlProp" Target="../ctrlProps/ctrlProp412.xml"/><Relationship Id="rId1" Type="http://schemas.openxmlformats.org/officeDocument/2006/relationships/drawing" Target="../drawings/drawing4.xml"/><Relationship Id="rId6" Type="http://schemas.openxmlformats.org/officeDocument/2006/relationships/ctrlProp" Target="../ctrlProps/ctrlProp322.xml"/><Relationship Id="rId15" Type="http://schemas.openxmlformats.org/officeDocument/2006/relationships/ctrlProp" Target="../ctrlProps/ctrlProp331.xml"/><Relationship Id="rId23" Type="http://schemas.openxmlformats.org/officeDocument/2006/relationships/ctrlProp" Target="../ctrlProps/ctrlProp339.xml"/><Relationship Id="rId28" Type="http://schemas.openxmlformats.org/officeDocument/2006/relationships/ctrlProp" Target="../ctrlProps/ctrlProp344.xml"/><Relationship Id="rId36" Type="http://schemas.openxmlformats.org/officeDocument/2006/relationships/ctrlProp" Target="../ctrlProps/ctrlProp352.xml"/><Relationship Id="rId49" Type="http://schemas.openxmlformats.org/officeDocument/2006/relationships/ctrlProp" Target="../ctrlProps/ctrlProp365.xml"/><Relationship Id="rId57" Type="http://schemas.openxmlformats.org/officeDocument/2006/relationships/ctrlProp" Target="../ctrlProps/ctrlProp373.xml"/><Relationship Id="rId106" Type="http://schemas.openxmlformats.org/officeDocument/2006/relationships/ctrlProp" Target="../ctrlProps/ctrlProp422.xml"/><Relationship Id="rId10" Type="http://schemas.openxmlformats.org/officeDocument/2006/relationships/ctrlProp" Target="../ctrlProps/ctrlProp326.xml"/><Relationship Id="rId31" Type="http://schemas.openxmlformats.org/officeDocument/2006/relationships/ctrlProp" Target="../ctrlProps/ctrlProp347.xml"/><Relationship Id="rId44" Type="http://schemas.openxmlformats.org/officeDocument/2006/relationships/ctrlProp" Target="../ctrlProps/ctrlProp360.xml"/><Relationship Id="rId52" Type="http://schemas.openxmlformats.org/officeDocument/2006/relationships/ctrlProp" Target="../ctrlProps/ctrlProp368.xml"/><Relationship Id="rId60" Type="http://schemas.openxmlformats.org/officeDocument/2006/relationships/ctrlProp" Target="../ctrlProps/ctrlProp376.xml"/><Relationship Id="rId65" Type="http://schemas.openxmlformats.org/officeDocument/2006/relationships/ctrlProp" Target="../ctrlProps/ctrlProp381.xml"/><Relationship Id="rId73" Type="http://schemas.openxmlformats.org/officeDocument/2006/relationships/ctrlProp" Target="../ctrlProps/ctrlProp389.xml"/><Relationship Id="rId78" Type="http://schemas.openxmlformats.org/officeDocument/2006/relationships/ctrlProp" Target="../ctrlProps/ctrlProp394.xml"/><Relationship Id="rId81" Type="http://schemas.openxmlformats.org/officeDocument/2006/relationships/ctrlProp" Target="../ctrlProps/ctrlProp397.xml"/><Relationship Id="rId86" Type="http://schemas.openxmlformats.org/officeDocument/2006/relationships/ctrlProp" Target="../ctrlProps/ctrlProp402.xml"/><Relationship Id="rId94" Type="http://schemas.openxmlformats.org/officeDocument/2006/relationships/ctrlProp" Target="../ctrlProps/ctrlProp410.xml"/><Relationship Id="rId99" Type="http://schemas.openxmlformats.org/officeDocument/2006/relationships/ctrlProp" Target="../ctrlProps/ctrlProp415.xml"/><Relationship Id="rId101" Type="http://schemas.openxmlformats.org/officeDocument/2006/relationships/ctrlProp" Target="../ctrlProps/ctrlProp417.xml"/><Relationship Id="rId4" Type="http://schemas.openxmlformats.org/officeDocument/2006/relationships/ctrlProp" Target="../ctrlProps/ctrlProp320.xml"/><Relationship Id="rId9" Type="http://schemas.openxmlformats.org/officeDocument/2006/relationships/ctrlProp" Target="../ctrlProps/ctrlProp325.xml"/><Relationship Id="rId13" Type="http://schemas.openxmlformats.org/officeDocument/2006/relationships/ctrlProp" Target="../ctrlProps/ctrlProp329.xml"/><Relationship Id="rId18" Type="http://schemas.openxmlformats.org/officeDocument/2006/relationships/ctrlProp" Target="../ctrlProps/ctrlProp334.xml"/><Relationship Id="rId39" Type="http://schemas.openxmlformats.org/officeDocument/2006/relationships/ctrlProp" Target="../ctrlProps/ctrlProp355.xml"/><Relationship Id="rId109" Type="http://schemas.openxmlformats.org/officeDocument/2006/relationships/comments" Target="../comments4.xml"/><Relationship Id="rId34" Type="http://schemas.openxmlformats.org/officeDocument/2006/relationships/ctrlProp" Target="../ctrlProps/ctrlProp350.xml"/><Relationship Id="rId50" Type="http://schemas.openxmlformats.org/officeDocument/2006/relationships/ctrlProp" Target="../ctrlProps/ctrlProp366.xml"/><Relationship Id="rId55" Type="http://schemas.openxmlformats.org/officeDocument/2006/relationships/ctrlProp" Target="../ctrlProps/ctrlProp371.xml"/><Relationship Id="rId76" Type="http://schemas.openxmlformats.org/officeDocument/2006/relationships/ctrlProp" Target="../ctrlProps/ctrlProp392.xml"/><Relationship Id="rId97" Type="http://schemas.openxmlformats.org/officeDocument/2006/relationships/ctrlProp" Target="../ctrlProps/ctrlProp413.xml"/><Relationship Id="rId104" Type="http://schemas.openxmlformats.org/officeDocument/2006/relationships/ctrlProp" Target="../ctrlProps/ctrlProp420.xml"/><Relationship Id="rId7" Type="http://schemas.openxmlformats.org/officeDocument/2006/relationships/ctrlProp" Target="../ctrlProps/ctrlProp323.xml"/><Relationship Id="rId71" Type="http://schemas.openxmlformats.org/officeDocument/2006/relationships/ctrlProp" Target="../ctrlProps/ctrlProp387.xml"/><Relationship Id="rId92" Type="http://schemas.openxmlformats.org/officeDocument/2006/relationships/ctrlProp" Target="../ctrlProps/ctrlProp40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48.xml"/><Relationship Id="rId21" Type="http://schemas.openxmlformats.org/officeDocument/2006/relationships/ctrlProp" Target="../ctrlProps/ctrlProp443.xml"/><Relationship Id="rId42" Type="http://schemas.openxmlformats.org/officeDocument/2006/relationships/ctrlProp" Target="../ctrlProps/ctrlProp464.xml"/><Relationship Id="rId47" Type="http://schemas.openxmlformats.org/officeDocument/2006/relationships/ctrlProp" Target="../ctrlProps/ctrlProp469.xml"/><Relationship Id="rId63" Type="http://schemas.openxmlformats.org/officeDocument/2006/relationships/ctrlProp" Target="../ctrlProps/ctrlProp485.xml"/><Relationship Id="rId68" Type="http://schemas.openxmlformats.org/officeDocument/2006/relationships/ctrlProp" Target="../ctrlProps/ctrlProp490.xml"/><Relationship Id="rId84" Type="http://schemas.openxmlformats.org/officeDocument/2006/relationships/ctrlProp" Target="../ctrlProps/ctrlProp506.xml"/><Relationship Id="rId89" Type="http://schemas.openxmlformats.org/officeDocument/2006/relationships/ctrlProp" Target="../ctrlProps/ctrlProp511.xml"/><Relationship Id="rId2" Type="http://schemas.openxmlformats.org/officeDocument/2006/relationships/vmlDrawing" Target="../drawings/vmlDrawing6.vml"/><Relationship Id="rId16" Type="http://schemas.openxmlformats.org/officeDocument/2006/relationships/ctrlProp" Target="../ctrlProps/ctrlProp438.xml"/><Relationship Id="rId29" Type="http://schemas.openxmlformats.org/officeDocument/2006/relationships/ctrlProp" Target="../ctrlProps/ctrlProp451.xml"/><Relationship Id="rId107" Type="http://schemas.openxmlformats.org/officeDocument/2006/relationships/ctrlProp" Target="../ctrlProps/ctrlProp529.xml"/><Relationship Id="rId11" Type="http://schemas.openxmlformats.org/officeDocument/2006/relationships/ctrlProp" Target="../ctrlProps/ctrlProp433.xml"/><Relationship Id="rId24" Type="http://schemas.openxmlformats.org/officeDocument/2006/relationships/ctrlProp" Target="../ctrlProps/ctrlProp446.xml"/><Relationship Id="rId32" Type="http://schemas.openxmlformats.org/officeDocument/2006/relationships/ctrlProp" Target="../ctrlProps/ctrlProp454.xml"/><Relationship Id="rId37" Type="http://schemas.openxmlformats.org/officeDocument/2006/relationships/ctrlProp" Target="../ctrlProps/ctrlProp459.xml"/><Relationship Id="rId40" Type="http://schemas.openxmlformats.org/officeDocument/2006/relationships/ctrlProp" Target="../ctrlProps/ctrlProp462.xml"/><Relationship Id="rId45" Type="http://schemas.openxmlformats.org/officeDocument/2006/relationships/ctrlProp" Target="../ctrlProps/ctrlProp467.xml"/><Relationship Id="rId53" Type="http://schemas.openxmlformats.org/officeDocument/2006/relationships/ctrlProp" Target="../ctrlProps/ctrlProp475.xml"/><Relationship Id="rId58" Type="http://schemas.openxmlformats.org/officeDocument/2006/relationships/ctrlProp" Target="../ctrlProps/ctrlProp480.xml"/><Relationship Id="rId66" Type="http://schemas.openxmlformats.org/officeDocument/2006/relationships/ctrlProp" Target="../ctrlProps/ctrlProp488.xml"/><Relationship Id="rId74" Type="http://schemas.openxmlformats.org/officeDocument/2006/relationships/ctrlProp" Target="../ctrlProps/ctrlProp496.xml"/><Relationship Id="rId79" Type="http://schemas.openxmlformats.org/officeDocument/2006/relationships/ctrlProp" Target="../ctrlProps/ctrlProp501.xml"/><Relationship Id="rId87" Type="http://schemas.openxmlformats.org/officeDocument/2006/relationships/ctrlProp" Target="../ctrlProps/ctrlProp509.xml"/><Relationship Id="rId102" Type="http://schemas.openxmlformats.org/officeDocument/2006/relationships/ctrlProp" Target="../ctrlProps/ctrlProp524.xml"/><Relationship Id="rId5" Type="http://schemas.openxmlformats.org/officeDocument/2006/relationships/ctrlProp" Target="../ctrlProps/ctrlProp427.xml"/><Relationship Id="rId61" Type="http://schemas.openxmlformats.org/officeDocument/2006/relationships/ctrlProp" Target="../ctrlProps/ctrlProp483.xml"/><Relationship Id="rId82" Type="http://schemas.openxmlformats.org/officeDocument/2006/relationships/ctrlProp" Target="../ctrlProps/ctrlProp504.xml"/><Relationship Id="rId90" Type="http://schemas.openxmlformats.org/officeDocument/2006/relationships/ctrlProp" Target="../ctrlProps/ctrlProp512.xml"/><Relationship Id="rId95" Type="http://schemas.openxmlformats.org/officeDocument/2006/relationships/ctrlProp" Target="../ctrlProps/ctrlProp517.xml"/><Relationship Id="rId19" Type="http://schemas.openxmlformats.org/officeDocument/2006/relationships/ctrlProp" Target="../ctrlProps/ctrlProp44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 Id="rId30" Type="http://schemas.openxmlformats.org/officeDocument/2006/relationships/ctrlProp" Target="../ctrlProps/ctrlProp452.xml"/><Relationship Id="rId35" Type="http://schemas.openxmlformats.org/officeDocument/2006/relationships/ctrlProp" Target="../ctrlProps/ctrlProp457.xml"/><Relationship Id="rId43" Type="http://schemas.openxmlformats.org/officeDocument/2006/relationships/ctrlProp" Target="../ctrlProps/ctrlProp465.xml"/><Relationship Id="rId48" Type="http://schemas.openxmlformats.org/officeDocument/2006/relationships/ctrlProp" Target="../ctrlProps/ctrlProp470.xml"/><Relationship Id="rId56" Type="http://schemas.openxmlformats.org/officeDocument/2006/relationships/ctrlProp" Target="../ctrlProps/ctrlProp478.xml"/><Relationship Id="rId64" Type="http://schemas.openxmlformats.org/officeDocument/2006/relationships/ctrlProp" Target="../ctrlProps/ctrlProp486.xml"/><Relationship Id="rId69" Type="http://schemas.openxmlformats.org/officeDocument/2006/relationships/ctrlProp" Target="../ctrlProps/ctrlProp491.xml"/><Relationship Id="rId77" Type="http://schemas.openxmlformats.org/officeDocument/2006/relationships/ctrlProp" Target="../ctrlProps/ctrlProp499.xml"/><Relationship Id="rId100" Type="http://schemas.openxmlformats.org/officeDocument/2006/relationships/ctrlProp" Target="../ctrlProps/ctrlProp522.xml"/><Relationship Id="rId105" Type="http://schemas.openxmlformats.org/officeDocument/2006/relationships/ctrlProp" Target="../ctrlProps/ctrlProp527.xml"/><Relationship Id="rId8" Type="http://schemas.openxmlformats.org/officeDocument/2006/relationships/ctrlProp" Target="../ctrlProps/ctrlProp430.xml"/><Relationship Id="rId51" Type="http://schemas.openxmlformats.org/officeDocument/2006/relationships/ctrlProp" Target="../ctrlProps/ctrlProp473.xml"/><Relationship Id="rId72" Type="http://schemas.openxmlformats.org/officeDocument/2006/relationships/ctrlProp" Target="../ctrlProps/ctrlProp494.xml"/><Relationship Id="rId80" Type="http://schemas.openxmlformats.org/officeDocument/2006/relationships/ctrlProp" Target="../ctrlProps/ctrlProp502.xml"/><Relationship Id="rId85" Type="http://schemas.openxmlformats.org/officeDocument/2006/relationships/ctrlProp" Target="../ctrlProps/ctrlProp507.xml"/><Relationship Id="rId93" Type="http://schemas.openxmlformats.org/officeDocument/2006/relationships/ctrlProp" Target="../ctrlProps/ctrlProp515.xml"/><Relationship Id="rId98" Type="http://schemas.openxmlformats.org/officeDocument/2006/relationships/ctrlProp" Target="../ctrlProps/ctrlProp520.xml"/><Relationship Id="rId3" Type="http://schemas.openxmlformats.org/officeDocument/2006/relationships/ctrlProp" Target="../ctrlProps/ctrlProp425.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33" Type="http://schemas.openxmlformats.org/officeDocument/2006/relationships/ctrlProp" Target="../ctrlProps/ctrlProp455.xml"/><Relationship Id="rId38" Type="http://schemas.openxmlformats.org/officeDocument/2006/relationships/ctrlProp" Target="../ctrlProps/ctrlProp460.xml"/><Relationship Id="rId46" Type="http://schemas.openxmlformats.org/officeDocument/2006/relationships/ctrlProp" Target="../ctrlProps/ctrlProp468.xml"/><Relationship Id="rId59" Type="http://schemas.openxmlformats.org/officeDocument/2006/relationships/ctrlProp" Target="../ctrlProps/ctrlProp481.xml"/><Relationship Id="rId67" Type="http://schemas.openxmlformats.org/officeDocument/2006/relationships/ctrlProp" Target="../ctrlProps/ctrlProp489.xml"/><Relationship Id="rId103" Type="http://schemas.openxmlformats.org/officeDocument/2006/relationships/ctrlProp" Target="../ctrlProps/ctrlProp525.xml"/><Relationship Id="rId108" Type="http://schemas.openxmlformats.org/officeDocument/2006/relationships/ctrlProp" Target="../ctrlProps/ctrlProp530.xml"/><Relationship Id="rId20" Type="http://schemas.openxmlformats.org/officeDocument/2006/relationships/ctrlProp" Target="../ctrlProps/ctrlProp442.xml"/><Relationship Id="rId41" Type="http://schemas.openxmlformats.org/officeDocument/2006/relationships/ctrlProp" Target="../ctrlProps/ctrlProp463.xml"/><Relationship Id="rId54" Type="http://schemas.openxmlformats.org/officeDocument/2006/relationships/ctrlProp" Target="../ctrlProps/ctrlProp476.xml"/><Relationship Id="rId62" Type="http://schemas.openxmlformats.org/officeDocument/2006/relationships/ctrlProp" Target="../ctrlProps/ctrlProp484.xml"/><Relationship Id="rId70" Type="http://schemas.openxmlformats.org/officeDocument/2006/relationships/ctrlProp" Target="../ctrlProps/ctrlProp492.xml"/><Relationship Id="rId75" Type="http://schemas.openxmlformats.org/officeDocument/2006/relationships/ctrlProp" Target="../ctrlProps/ctrlProp497.xml"/><Relationship Id="rId83" Type="http://schemas.openxmlformats.org/officeDocument/2006/relationships/ctrlProp" Target="../ctrlProps/ctrlProp505.xml"/><Relationship Id="rId88" Type="http://schemas.openxmlformats.org/officeDocument/2006/relationships/ctrlProp" Target="../ctrlProps/ctrlProp510.xml"/><Relationship Id="rId91" Type="http://schemas.openxmlformats.org/officeDocument/2006/relationships/ctrlProp" Target="../ctrlProps/ctrlProp513.xml"/><Relationship Id="rId96" Type="http://schemas.openxmlformats.org/officeDocument/2006/relationships/ctrlProp" Target="../ctrlProps/ctrlProp518.xml"/><Relationship Id="rId1" Type="http://schemas.openxmlformats.org/officeDocument/2006/relationships/drawing" Target="../drawings/drawing5.xml"/><Relationship Id="rId6" Type="http://schemas.openxmlformats.org/officeDocument/2006/relationships/ctrlProp" Target="../ctrlProps/ctrlProp428.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trlProp" Target="../ctrlProps/ctrlProp450.xml"/><Relationship Id="rId36" Type="http://schemas.openxmlformats.org/officeDocument/2006/relationships/ctrlProp" Target="../ctrlProps/ctrlProp458.xml"/><Relationship Id="rId49" Type="http://schemas.openxmlformats.org/officeDocument/2006/relationships/ctrlProp" Target="../ctrlProps/ctrlProp471.xml"/><Relationship Id="rId57" Type="http://schemas.openxmlformats.org/officeDocument/2006/relationships/ctrlProp" Target="../ctrlProps/ctrlProp479.xml"/><Relationship Id="rId106" Type="http://schemas.openxmlformats.org/officeDocument/2006/relationships/ctrlProp" Target="../ctrlProps/ctrlProp528.xml"/><Relationship Id="rId10" Type="http://schemas.openxmlformats.org/officeDocument/2006/relationships/ctrlProp" Target="../ctrlProps/ctrlProp432.xml"/><Relationship Id="rId31" Type="http://schemas.openxmlformats.org/officeDocument/2006/relationships/ctrlProp" Target="../ctrlProps/ctrlProp453.xml"/><Relationship Id="rId44" Type="http://schemas.openxmlformats.org/officeDocument/2006/relationships/ctrlProp" Target="../ctrlProps/ctrlProp466.xml"/><Relationship Id="rId52" Type="http://schemas.openxmlformats.org/officeDocument/2006/relationships/ctrlProp" Target="../ctrlProps/ctrlProp474.xml"/><Relationship Id="rId60" Type="http://schemas.openxmlformats.org/officeDocument/2006/relationships/ctrlProp" Target="../ctrlProps/ctrlProp482.xml"/><Relationship Id="rId65" Type="http://schemas.openxmlformats.org/officeDocument/2006/relationships/ctrlProp" Target="../ctrlProps/ctrlProp487.xml"/><Relationship Id="rId73" Type="http://schemas.openxmlformats.org/officeDocument/2006/relationships/ctrlProp" Target="../ctrlProps/ctrlProp495.xml"/><Relationship Id="rId78" Type="http://schemas.openxmlformats.org/officeDocument/2006/relationships/ctrlProp" Target="../ctrlProps/ctrlProp500.xml"/><Relationship Id="rId81" Type="http://schemas.openxmlformats.org/officeDocument/2006/relationships/ctrlProp" Target="../ctrlProps/ctrlProp503.xml"/><Relationship Id="rId86" Type="http://schemas.openxmlformats.org/officeDocument/2006/relationships/ctrlProp" Target="../ctrlProps/ctrlProp508.xml"/><Relationship Id="rId94" Type="http://schemas.openxmlformats.org/officeDocument/2006/relationships/ctrlProp" Target="../ctrlProps/ctrlProp516.xml"/><Relationship Id="rId99" Type="http://schemas.openxmlformats.org/officeDocument/2006/relationships/ctrlProp" Target="../ctrlProps/ctrlProp521.xml"/><Relationship Id="rId101" Type="http://schemas.openxmlformats.org/officeDocument/2006/relationships/ctrlProp" Target="../ctrlProps/ctrlProp523.xml"/><Relationship Id="rId4" Type="http://schemas.openxmlformats.org/officeDocument/2006/relationships/ctrlProp" Target="../ctrlProps/ctrlProp426.xml"/><Relationship Id="rId9" Type="http://schemas.openxmlformats.org/officeDocument/2006/relationships/ctrlProp" Target="../ctrlProps/ctrlProp431.xml"/><Relationship Id="rId13" Type="http://schemas.openxmlformats.org/officeDocument/2006/relationships/ctrlProp" Target="../ctrlProps/ctrlProp435.xml"/><Relationship Id="rId18" Type="http://schemas.openxmlformats.org/officeDocument/2006/relationships/ctrlProp" Target="../ctrlProps/ctrlProp440.xml"/><Relationship Id="rId39" Type="http://schemas.openxmlformats.org/officeDocument/2006/relationships/ctrlProp" Target="../ctrlProps/ctrlProp461.xml"/><Relationship Id="rId109" Type="http://schemas.openxmlformats.org/officeDocument/2006/relationships/comments" Target="../comments5.xml"/><Relationship Id="rId34" Type="http://schemas.openxmlformats.org/officeDocument/2006/relationships/ctrlProp" Target="../ctrlProps/ctrlProp456.xml"/><Relationship Id="rId50" Type="http://schemas.openxmlformats.org/officeDocument/2006/relationships/ctrlProp" Target="../ctrlProps/ctrlProp472.xml"/><Relationship Id="rId55" Type="http://schemas.openxmlformats.org/officeDocument/2006/relationships/ctrlProp" Target="../ctrlProps/ctrlProp477.xml"/><Relationship Id="rId76" Type="http://schemas.openxmlformats.org/officeDocument/2006/relationships/ctrlProp" Target="../ctrlProps/ctrlProp498.xml"/><Relationship Id="rId97" Type="http://schemas.openxmlformats.org/officeDocument/2006/relationships/ctrlProp" Target="../ctrlProps/ctrlProp519.xml"/><Relationship Id="rId104" Type="http://schemas.openxmlformats.org/officeDocument/2006/relationships/ctrlProp" Target="../ctrlProps/ctrlProp526.xml"/><Relationship Id="rId7" Type="http://schemas.openxmlformats.org/officeDocument/2006/relationships/ctrlProp" Target="../ctrlProps/ctrlProp429.xml"/><Relationship Id="rId71" Type="http://schemas.openxmlformats.org/officeDocument/2006/relationships/ctrlProp" Target="../ctrlProps/ctrlProp493.xml"/><Relationship Id="rId92" Type="http://schemas.openxmlformats.org/officeDocument/2006/relationships/ctrlProp" Target="../ctrlProps/ctrlProp514.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554.xml"/><Relationship Id="rId21" Type="http://schemas.openxmlformats.org/officeDocument/2006/relationships/ctrlProp" Target="../ctrlProps/ctrlProp549.xml"/><Relationship Id="rId42" Type="http://schemas.openxmlformats.org/officeDocument/2006/relationships/ctrlProp" Target="../ctrlProps/ctrlProp570.xml"/><Relationship Id="rId47" Type="http://schemas.openxmlformats.org/officeDocument/2006/relationships/ctrlProp" Target="../ctrlProps/ctrlProp575.xml"/><Relationship Id="rId63" Type="http://schemas.openxmlformats.org/officeDocument/2006/relationships/ctrlProp" Target="../ctrlProps/ctrlProp591.xml"/><Relationship Id="rId68" Type="http://schemas.openxmlformats.org/officeDocument/2006/relationships/ctrlProp" Target="../ctrlProps/ctrlProp596.xml"/><Relationship Id="rId84" Type="http://schemas.openxmlformats.org/officeDocument/2006/relationships/ctrlProp" Target="../ctrlProps/ctrlProp612.xml"/><Relationship Id="rId89" Type="http://schemas.openxmlformats.org/officeDocument/2006/relationships/ctrlProp" Target="../ctrlProps/ctrlProp617.xml"/><Relationship Id="rId2" Type="http://schemas.openxmlformats.org/officeDocument/2006/relationships/vmlDrawing" Target="../drawings/vmlDrawing7.vml"/><Relationship Id="rId16" Type="http://schemas.openxmlformats.org/officeDocument/2006/relationships/ctrlProp" Target="../ctrlProps/ctrlProp544.xml"/><Relationship Id="rId29" Type="http://schemas.openxmlformats.org/officeDocument/2006/relationships/ctrlProp" Target="../ctrlProps/ctrlProp557.xml"/><Relationship Id="rId107" Type="http://schemas.openxmlformats.org/officeDocument/2006/relationships/ctrlProp" Target="../ctrlProps/ctrlProp635.xml"/><Relationship Id="rId11" Type="http://schemas.openxmlformats.org/officeDocument/2006/relationships/ctrlProp" Target="../ctrlProps/ctrlProp539.xml"/><Relationship Id="rId24" Type="http://schemas.openxmlformats.org/officeDocument/2006/relationships/ctrlProp" Target="../ctrlProps/ctrlProp552.xml"/><Relationship Id="rId32" Type="http://schemas.openxmlformats.org/officeDocument/2006/relationships/ctrlProp" Target="../ctrlProps/ctrlProp560.xml"/><Relationship Id="rId37" Type="http://schemas.openxmlformats.org/officeDocument/2006/relationships/ctrlProp" Target="../ctrlProps/ctrlProp565.xml"/><Relationship Id="rId40" Type="http://schemas.openxmlformats.org/officeDocument/2006/relationships/ctrlProp" Target="../ctrlProps/ctrlProp568.xml"/><Relationship Id="rId45" Type="http://schemas.openxmlformats.org/officeDocument/2006/relationships/ctrlProp" Target="../ctrlProps/ctrlProp573.xml"/><Relationship Id="rId53" Type="http://schemas.openxmlformats.org/officeDocument/2006/relationships/ctrlProp" Target="../ctrlProps/ctrlProp581.xml"/><Relationship Id="rId58" Type="http://schemas.openxmlformats.org/officeDocument/2006/relationships/ctrlProp" Target="../ctrlProps/ctrlProp586.xml"/><Relationship Id="rId66" Type="http://schemas.openxmlformats.org/officeDocument/2006/relationships/ctrlProp" Target="../ctrlProps/ctrlProp594.xml"/><Relationship Id="rId74" Type="http://schemas.openxmlformats.org/officeDocument/2006/relationships/ctrlProp" Target="../ctrlProps/ctrlProp602.xml"/><Relationship Id="rId79" Type="http://schemas.openxmlformats.org/officeDocument/2006/relationships/ctrlProp" Target="../ctrlProps/ctrlProp607.xml"/><Relationship Id="rId87" Type="http://schemas.openxmlformats.org/officeDocument/2006/relationships/ctrlProp" Target="../ctrlProps/ctrlProp615.xml"/><Relationship Id="rId102" Type="http://schemas.openxmlformats.org/officeDocument/2006/relationships/ctrlProp" Target="../ctrlProps/ctrlProp630.xml"/><Relationship Id="rId5" Type="http://schemas.openxmlformats.org/officeDocument/2006/relationships/ctrlProp" Target="../ctrlProps/ctrlProp533.xml"/><Relationship Id="rId61" Type="http://schemas.openxmlformats.org/officeDocument/2006/relationships/ctrlProp" Target="../ctrlProps/ctrlProp589.xml"/><Relationship Id="rId82" Type="http://schemas.openxmlformats.org/officeDocument/2006/relationships/ctrlProp" Target="../ctrlProps/ctrlProp610.xml"/><Relationship Id="rId90" Type="http://schemas.openxmlformats.org/officeDocument/2006/relationships/ctrlProp" Target="../ctrlProps/ctrlProp618.xml"/><Relationship Id="rId95" Type="http://schemas.openxmlformats.org/officeDocument/2006/relationships/ctrlProp" Target="../ctrlProps/ctrlProp623.xml"/><Relationship Id="rId19" Type="http://schemas.openxmlformats.org/officeDocument/2006/relationships/ctrlProp" Target="../ctrlProps/ctrlProp547.xml"/><Relationship Id="rId14" Type="http://schemas.openxmlformats.org/officeDocument/2006/relationships/ctrlProp" Target="../ctrlProps/ctrlProp542.xml"/><Relationship Id="rId22" Type="http://schemas.openxmlformats.org/officeDocument/2006/relationships/ctrlProp" Target="../ctrlProps/ctrlProp550.xml"/><Relationship Id="rId27" Type="http://schemas.openxmlformats.org/officeDocument/2006/relationships/ctrlProp" Target="../ctrlProps/ctrlProp555.xml"/><Relationship Id="rId30" Type="http://schemas.openxmlformats.org/officeDocument/2006/relationships/ctrlProp" Target="../ctrlProps/ctrlProp558.xml"/><Relationship Id="rId35" Type="http://schemas.openxmlformats.org/officeDocument/2006/relationships/ctrlProp" Target="../ctrlProps/ctrlProp563.xml"/><Relationship Id="rId43" Type="http://schemas.openxmlformats.org/officeDocument/2006/relationships/ctrlProp" Target="../ctrlProps/ctrlProp571.xml"/><Relationship Id="rId48" Type="http://schemas.openxmlformats.org/officeDocument/2006/relationships/ctrlProp" Target="../ctrlProps/ctrlProp576.xml"/><Relationship Id="rId56" Type="http://schemas.openxmlformats.org/officeDocument/2006/relationships/ctrlProp" Target="../ctrlProps/ctrlProp584.xml"/><Relationship Id="rId64" Type="http://schemas.openxmlformats.org/officeDocument/2006/relationships/ctrlProp" Target="../ctrlProps/ctrlProp592.xml"/><Relationship Id="rId69" Type="http://schemas.openxmlformats.org/officeDocument/2006/relationships/ctrlProp" Target="../ctrlProps/ctrlProp597.xml"/><Relationship Id="rId77" Type="http://schemas.openxmlformats.org/officeDocument/2006/relationships/ctrlProp" Target="../ctrlProps/ctrlProp605.xml"/><Relationship Id="rId100" Type="http://schemas.openxmlformats.org/officeDocument/2006/relationships/ctrlProp" Target="../ctrlProps/ctrlProp628.xml"/><Relationship Id="rId105" Type="http://schemas.openxmlformats.org/officeDocument/2006/relationships/ctrlProp" Target="../ctrlProps/ctrlProp633.xml"/><Relationship Id="rId8" Type="http://schemas.openxmlformats.org/officeDocument/2006/relationships/ctrlProp" Target="../ctrlProps/ctrlProp536.xml"/><Relationship Id="rId51" Type="http://schemas.openxmlformats.org/officeDocument/2006/relationships/ctrlProp" Target="../ctrlProps/ctrlProp579.xml"/><Relationship Id="rId72" Type="http://schemas.openxmlformats.org/officeDocument/2006/relationships/ctrlProp" Target="../ctrlProps/ctrlProp600.xml"/><Relationship Id="rId80" Type="http://schemas.openxmlformats.org/officeDocument/2006/relationships/ctrlProp" Target="../ctrlProps/ctrlProp608.xml"/><Relationship Id="rId85" Type="http://schemas.openxmlformats.org/officeDocument/2006/relationships/ctrlProp" Target="../ctrlProps/ctrlProp613.xml"/><Relationship Id="rId93" Type="http://schemas.openxmlformats.org/officeDocument/2006/relationships/ctrlProp" Target="../ctrlProps/ctrlProp621.xml"/><Relationship Id="rId98" Type="http://schemas.openxmlformats.org/officeDocument/2006/relationships/ctrlProp" Target="../ctrlProps/ctrlProp626.xml"/><Relationship Id="rId3" Type="http://schemas.openxmlformats.org/officeDocument/2006/relationships/ctrlProp" Target="../ctrlProps/ctrlProp531.xml"/><Relationship Id="rId12" Type="http://schemas.openxmlformats.org/officeDocument/2006/relationships/ctrlProp" Target="../ctrlProps/ctrlProp540.xml"/><Relationship Id="rId17" Type="http://schemas.openxmlformats.org/officeDocument/2006/relationships/ctrlProp" Target="../ctrlProps/ctrlProp545.xml"/><Relationship Id="rId25" Type="http://schemas.openxmlformats.org/officeDocument/2006/relationships/ctrlProp" Target="../ctrlProps/ctrlProp553.xml"/><Relationship Id="rId33" Type="http://schemas.openxmlformats.org/officeDocument/2006/relationships/ctrlProp" Target="../ctrlProps/ctrlProp561.xml"/><Relationship Id="rId38" Type="http://schemas.openxmlformats.org/officeDocument/2006/relationships/ctrlProp" Target="../ctrlProps/ctrlProp566.xml"/><Relationship Id="rId46" Type="http://schemas.openxmlformats.org/officeDocument/2006/relationships/ctrlProp" Target="../ctrlProps/ctrlProp574.xml"/><Relationship Id="rId59" Type="http://schemas.openxmlformats.org/officeDocument/2006/relationships/ctrlProp" Target="../ctrlProps/ctrlProp587.xml"/><Relationship Id="rId67" Type="http://schemas.openxmlformats.org/officeDocument/2006/relationships/ctrlProp" Target="../ctrlProps/ctrlProp595.xml"/><Relationship Id="rId103" Type="http://schemas.openxmlformats.org/officeDocument/2006/relationships/ctrlProp" Target="../ctrlProps/ctrlProp631.xml"/><Relationship Id="rId108" Type="http://schemas.openxmlformats.org/officeDocument/2006/relationships/ctrlProp" Target="../ctrlProps/ctrlProp636.xml"/><Relationship Id="rId20" Type="http://schemas.openxmlformats.org/officeDocument/2006/relationships/ctrlProp" Target="../ctrlProps/ctrlProp548.xml"/><Relationship Id="rId41" Type="http://schemas.openxmlformats.org/officeDocument/2006/relationships/ctrlProp" Target="../ctrlProps/ctrlProp569.xml"/><Relationship Id="rId54" Type="http://schemas.openxmlformats.org/officeDocument/2006/relationships/ctrlProp" Target="../ctrlProps/ctrlProp582.xml"/><Relationship Id="rId62" Type="http://schemas.openxmlformats.org/officeDocument/2006/relationships/ctrlProp" Target="../ctrlProps/ctrlProp590.xml"/><Relationship Id="rId70" Type="http://schemas.openxmlformats.org/officeDocument/2006/relationships/ctrlProp" Target="../ctrlProps/ctrlProp598.xml"/><Relationship Id="rId75" Type="http://schemas.openxmlformats.org/officeDocument/2006/relationships/ctrlProp" Target="../ctrlProps/ctrlProp603.xml"/><Relationship Id="rId83" Type="http://schemas.openxmlformats.org/officeDocument/2006/relationships/ctrlProp" Target="../ctrlProps/ctrlProp611.xml"/><Relationship Id="rId88" Type="http://schemas.openxmlformats.org/officeDocument/2006/relationships/ctrlProp" Target="../ctrlProps/ctrlProp616.xml"/><Relationship Id="rId91" Type="http://schemas.openxmlformats.org/officeDocument/2006/relationships/ctrlProp" Target="../ctrlProps/ctrlProp619.xml"/><Relationship Id="rId96" Type="http://schemas.openxmlformats.org/officeDocument/2006/relationships/ctrlProp" Target="../ctrlProps/ctrlProp624.xml"/><Relationship Id="rId1" Type="http://schemas.openxmlformats.org/officeDocument/2006/relationships/drawing" Target="../drawings/drawing6.xml"/><Relationship Id="rId6" Type="http://schemas.openxmlformats.org/officeDocument/2006/relationships/ctrlProp" Target="../ctrlProps/ctrlProp534.xml"/><Relationship Id="rId15" Type="http://schemas.openxmlformats.org/officeDocument/2006/relationships/ctrlProp" Target="../ctrlProps/ctrlProp543.xml"/><Relationship Id="rId23" Type="http://schemas.openxmlformats.org/officeDocument/2006/relationships/ctrlProp" Target="../ctrlProps/ctrlProp551.xml"/><Relationship Id="rId28" Type="http://schemas.openxmlformats.org/officeDocument/2006/relationships/ctrlProp" Target="../ctrlProps/ctrlProp556.xml"/><Relationship Id="rId36" Type="http://schemas.openxmlformats.org/officeDocument/2006/relationships/ctrlProp" Target="../ctrlProps/ctrlProp564.xml"/><Relationship Id="rId49" Type="http://schemas.openxmlformats.org/officeDocument/2006/relationships/ctrlProp" Target="../ctrlProps/ctrlProp577.xml"/><Relationship Id="rId57" Type="http://schemas.openxmlformats.org/officeDocument/2006/relationships/ctrlProp" Target="../ctrlProps/ctrlProp585.xml"/><Relationship Id="rId106" Type="http://schemas.openxmlformats.org/officeDocument/2006/relationships/ctrlProp" Target="../ctrlProps/ctrlProp634.xml"/><Relationship Id="rId10" Type="http://schemas.openxmlformats.org/officeDocument/2006/relationships/ctrlProp" Target="../ctrlProps/ctrlProp538.xml"/><Relationship Id="rId31" Type="http://schemas.openxmlformats.org/officeDocument/2006/relationships/ctrlProp" Target="../ctrlProps/ctrlProp559.xml"/><Relationship Id="rId44" Type="http://schemas.openxmlformats.org/officeDocument/2006/relationships/ctrlProp" Target="../ctrlProps/ctrlProp572.xml"/><Relationship Id="rId52" Type="http://schemas.openxmlformats.org/officeDocument/2006/relationships/ctrlProp" Target="../ctrlProps/ctrlProp580.xml"/><Relationship Id="rId60" Type="http://schemas.openxmlformats.org/officeDocument/2006/relationships/ctrlProp" Target="../ctrlProps/ctrlProp588.xml"/><Relationship Id="rId65" Type="http://schemas.openxmlformats.org/officeDocument/2006/relationships/ctrlProp" Target="../ctrlProps/ctrlProp593.xml"/><Relationship Id="rId73" Type="http://schemas.openxmlformats.org/officeDocument/2006/relationships/ctrlProp" Target="../ctrlProps/ctrlProp601.xml"/><Relationship Id="rId78" Type="http://schemas.openxmlformats.org/officeDocument/2006/relationships/ctrlProp" Target="../ctrlProps/ctrlProp606.xml"/><Relationship Id="rId81" Type="http://schemas.openxmlformats.org/officeDocument/2006/relationships/ctrlProp" Target="../ctrlProps/ctrlProp609.xml"/><Relationship Id="rId86" Type="http://schemas.openxmlformats.org/officeDocument/2006/relationships/ctrlProp" Target="../ctrlProps/ctrlProp614.xml"/><Relationship Id="rId94" Type="http://schemas.openxmlformats.org/officeDocument/2006/relationships/ctrlProp" Target="../ctrlProps/ctrlProp622.xml"/><Relationship Id="rId99" Type="http://schemas.openxmlformats.org/officeDocument/2006/relationships/ctrlProp" Target="../ctrlProps/ctrlProp627.xml"/><Relationship Id="rId101" Type="http://schemas.openxmlformats.org/officeDocument/2006/relationships/ctrlProp" Target="../ctrlProps/ctrlProp629.xml"/><Relationship Id="rId4" Type="http://schemas.openxmlformats.org/officeDocument/2006/relationships/ctrlProp" Target="../ctrlProps/ctrlProp532.xml"/><Relationship Id="rId9" Type="http://schemas.openxmlformats.org/officeDocument/2006/relationships/ctrlProp" Target="../ctrlProps/ctrlProp537.xml"/><Relationship Id="rId13" Type="http://schemas.openxmlformats.org/officeDocument/2006/relationships/ctrlProp" Target="../ctrlProps/ctrlProp541.xml"/><Relationship Id="rId18" Type="http://schemas.openxmlformats.org/officeDocument/2006/relationships/ctrlProp" Target="../ctrlProps/ctrlProp546.xml"/><Relationship Id="rId39" Type="http://schemas.openxmlformats.org/officeDocument/2006/relationships/ctrlProp" Target="../ctrlProps/ctrlProp567.xml"/><Relationship Id="rId109" Type="http://schemas.openxmlformats.org/officeDocument/2006/relationships/comments" Target="../comments6.xml"/><Relationship Id="rId34" Type="http://schemas.openxmlformats.org/officeDocument/2006/relationships/ctrlProp" Target="../ctrlProps/ctrlProp562.xml"/><Relationship Id="rId50" Type="http://schemas.openxmlformats.org/officeDocument/2006/relationships/ctrlProp" Target="../ctrlProps/ctrlProp578.xml"/><Relationship Id="rId55" Type="http://schemas.openxmlformats.org/officeDocument/2006/relationships/ctrlProp" Target="../ctrlProps/ctrlProp583.xml"/><Relationship Id="rId76" Type="http://schemas.openxmlformats.org/officeDocument/2006/relationships/ctrlProp" Target="../ctrlProps/ctrlProp604.xml"/><Relationship Id="rId97" Type="http://schemas.openxmlformats.org/officeDocument/2006/relationships/ctrlProp" Target="../ctrlProps/ctrlProp625.xml"/><Relationship Id="rId104" Type="http://schemas.openxmlformats.org/officeDocument/2006/relationships/ctrlProp" Target="../ctrlProps/ctrlProp632.xml"/><Relationship Id="rId7" Type="http://schemas.openxmlformats.org/officeDocument/2006/relationships/ctrlProp" Target="../ctrlProps/ctrlProp535.xml"/><Relationship Id="rId71" Type="http://schemas.openxmlformats.org/officeDocument/2006/relationships/ctrlProp" Target="../ctrlProps/ctrlProp599.xml"/><Relationship Id="rId92" Type="http://schemas.openxmlformats.org/officeDocument/2006/relationships/ctrlProp" Target="../ctrlProps/ctrlProp620.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660.xml"/><Relationship Id="rId21" Type="http://schemas.openxmlformats.org/officeDocument/2006/relationships/ctrlProp" Target="../ctrlProps/ctrlProp655.xml"/><Relationship Id="rId42" Type="http://schemas.openxmlformats.org/officeDocument/2006/relationships/ctrlProp" Target="../ctrlProps/ctrlProp676.xml"/><Relationship Id="rId47" Type="http://schemas.openxmlformats.org/officeDocument/2006/relationships/ctrlProp" Target="../ctrlProps/ctrlProp681.xml"/><Relationship Id="rId63" Type="http://schemas.openxmlformats.org/officeDocument/2006/relationships/ctrlProp" Target="../ctrlProps/ctrlProp697.xml"/><Relationship Id="rId68" Type="http://schemas.openxmlformats.org/officeDocument/2006/relationships/ctrlProp" Target="../ctrlProps/ctrlProp702.xml"/><Relationship Id="rId84" Type="http://schemas.openxmlformats.org/officeDocument/2006/relationships/ctrlProp" Target="../ctrlProps/ctrlProp718.xml"/><Relationship Id="rId89" Type="http://schemas.openxmlformats.org/officeDocument/2006/relationships/ctrlProp" Target="../ctrlProps/ctrlProp723.xml"/><Relationship Id="rId2" Type="http://schemas.openxmlformats.org/officeDocument/2006/relationships/vmlDrawing" Target="../drawings/vmlDrawing8.vml"/><Relationship Id="rId16" Type="http://schemas.openxmlformats.org/officeDocument/2006/relationships/ctrlProp" Target="../ctrlProps/ctrlProp650.xml"/><Relationship Id="rId29" Type="http://schemas.openxmlformats.org/officeDocument/2006/relationships/ctrlProp" Target="../ctrlProps/ctrlProp663.xml"/><Relationship Id="rId107" Type="http://schemas.openxmlformats.org/officeDocument/2006/relationships/ctrlProp" Target="../ctrlProps/ctrlProp741.xml"/><Relationship Id="rId11" Type="http://schemas.openxmlformats.org/officeDocument/2006/relationships/ctrlProp" Target="../ctrlProps/ctrlProp645.xml"/><Relationship Id="rId24" Type="http://schemas.openxmlformats.org/officeDocument/2006/relationships/ctrlProp" Target="../ctrlProps/ctrlProp658.xml"/><Relationship Id="rId32" Type="http://schemas.openxmlformats.org/officeDocument/2006/relationships/ctrlProp" Target="../ctrlProps/ctrlProp666.xml"/><Relationship Id="rId37" Type="http://schemas.openxmlformats.org/officeDocument/2006/relationships/ctrlProp" Target="../ctrlProps/ctrlProp671.xml"/><Relationship Id="rId40" Type="http://schemas.openxmlformats.org/officeDocument/2006/relationships/ctrlProp" Target="../ctrlProps/ctrlProp674.xml"/><Relationship Id="rId45" Type="http://schemas.openxmlformats.org/officeDocument/2006/relationships/ctrlProp" Target="../ctrlProps/ctrlProp679.xml"/><Relationship Id="rId53" Type="http://schemas.openxmlformats.org/officeDocument/2006/relationships/ctrlProp" Target="../ctrlProps/ctrlProp687.xml"/><Relationship Id="rId58" Type="http://schemas.openxmlformats.org/officeDocument/2006/relationships/ctrlProp" Target="../ctrlProps/ctrlProp692.xml"/><Relationship Id="rId66" Type="http://schemas.openxmlformats.org/officeDocument/2006/relationships/ctrlProp" Target="../ctrlProps/ctrlProp700.xml"/><Relationship Id="rId74" Type="http://schemas.openxmlformats.org/officeDocument/2006/relationships/ctrlProp" Target="../ctrlProps/ctrlProp708.xml"/><Relationship Id="rId79" Type="http://schemas.openxmlformats.org/officeDocument/2006/relationships/ctrlProp" Target="../ctrlProps/ctrlProp713.xml"/><Relationship Id="rId87" Type="http://schemas.openxmlformats.org/officeDocument/2006/relationships/ctrlProp" Target="../ctrlProps/ctrlProp721.xml"/><Relationship Id="rId102" Type="http://schemas.openxmlformats.org/officeDocument/2006/relationships/ctrlProp" Target="../ctrlProps/ctrlProp736.xml"/><Relationship Id="rId5" Type="http://schemas.openxmlformats.org/officeDocument/2006/relationships/ctrlProp" Target="../ctrlProps/ctrlProp639.xml"/><Relationship Id="rId61" Type="http://schemas.openxmlformats.org/officeDocument/2006/relationships/ctrlProp" Target="../ctrlProps/ctrlProp695.xml"/><Relationship Id="rId82" Type="http://schemas.openxmlformats.org/officeDocument/2006/relationships/ctrlProp" Target="../ctrlProps/ctrlProp716.xml"/><Relationship Id="rId90" Type="http://schemas.openxmlformats.org/officeDocument/2006/relationships/ctrlProp" Target="../ctrlProps/ctrlProp724.xml"/><Relationship Id="rId95" Type="http://schemas.openxmlformats.org/officeDocument/2006/relationships/ctrlProp" Target="../ctrlProps/ctrlProp729.xml"/><Relationship Id="rId19" Type="http://schemas.openxmlformats.org/officeDocument/2006/relationships/ctrlProp" Target="../ctrlProps/ctrlProp653.xml"/><Relationship Id="rId14" Type="http://schemas.openxmlformats.org/officeDocument/2006/relationships/ctrlProp" Target="../ctrlProps/ctrlProp648.xml"/><Relationship Id="rId22" Type="http://schemas.openxmlformats.org/officeDocument/2006/relationships/ctrlProp" Target="../ctrlProps/ctrlProp656.xml"/><Relationship Id="rId27" Type="http://schemas.openxmlformats.org/officeDocument/2006/relationships/ctrlProp" Target="../ctrlProps/ctrlProp661.xml"/><Relationship Id="rId30" Type="http://schemas.openxmlformats.org/officeDocument/2006/relationships/ctrlProp" Target="../ctrlProps/ctrlProp664.xml"/><Relationship Id="rId35" Type="http://schemas.openxmlformats.org/officeDocument/2006/relationships/ctrlProp" Target="../ctrlProps/ctrlProp669.xml"/><Relationship Id="rId43" Type="http://schemas.openxmlformats.org/officeDocument/2006/relationships/ctrlProp" Target="../ctrlProps/ctrlProp677.xml"/><Relationship Id="rId48" Type="http://schemas.openxmlformats.org/officeDocument/2006/relationships/ctrlProp" Target="../ctrlProps/ctrlProp682.xml"/><Relationship Id="rId56" Type="http://schemas.openxmlformats.org/officeDocument/2006/relationships/ctrlProp" Target="../ctrlProps/ctrlProp690.xml"/><Relationship Id="rId64" Type="http://schemas.openxmlformats.org/officeDocument/2006/relationships/ctrlProp" Target="../ctrlProps/ctrlProp698.xml"/><Relationship Id="rId69" Type="http://schemas.openxmlformats.org/officeDocument/2006/relationships/ctrlProp" Target="../ctrlProps/ctrlProp703.xml"/><Relationship Id="rId77" Type="http://schemas.openxmlformats.org/officeDocument/2006/relationships/ctrlProp" Target="../ctrlProps/ctrlProp711.xml"/><Relationship Id="rId100" Type="http://schemas.openxmlformats.org/officeDocument/2006/relationships/ctrlProp" Target="../ctrlProps/ctrlProp734.xml"/><Relationship Id="rId105" Type="http://schemas.openxmlformats.org/officeDocument/2006/relationships/ctrlProp" Target="../ctrlProps/ctrlProp739.xml"/><Relationship Id="rId8" Type="http://schemas.openxmlformats.org/officeDocument/2006/relationships/ctrlProp" Target="../ctrlProps/ctrlProp642.xml"/><Relationship Id="rId51" Type="http://schemas.openxmlformats.org/officeDocument/2006/relationships/ctrlProp" Target="../ctrlProps/ctrlProp685.xml"/><Relationship Id="rId72" Type="http://schemas.openxmlformats.org/officeDocument/2006/relationships/ctrlProp" Target="../ctrlProps/ctrlProp706.xml"/><Relationship Id="rId80" Type="http://schemas.openxmlformats.org/officeDocument/2006/relationships/ctrlProp" Target="../ctrlProps/ctrlProp714.xml"/><Relationship Id="rId85" Type="http://schemas.openxmlformats.org/officeDocument/2006/relationships/ctrlProp" Target="../ctrlProps/ctrlProp719.xml"/><Relationship Id="rId93" Type="http://schemas.openxmlformats.org/officeDocument/2006/relationships/ctrlProp" Target="../ctrlProps/ctrlProp727.xml"/><Relationship Id="rId98" Type="http://schemas.openxmlformats.org/officeDocument/2006/relationships/ctrlProp" Target="../ctrlProps/ctrlProp732.xml"/><Relationship Id="rId3" Type="http://schemas.openxmlformats.org/officeDocument/2006/relationships/ctrlProp" Target="../ctrlProps/ctrlProp637.xml"/><Relationship Id="rId12" Type="http://schemas.openxmlformats.org/officeDocument/2006/relationships/ctrlProp" Target="../ctrlProps/ctrlProp646.xml"/><Relationship Id="rId17" Type="http://schemas.openxmlformats.org/officeDocument/2006/relationships/ctrlProp" Target="../ctrlProps/ctrlProp651.xml"/><Relationship Id="rId25" Type="http://schemas.openxmlformats.org/officeDocument/2006/relationships/ctrlProp" Target="../ctrlProps/ctrlProp659.xml"/><Relationship Id="rId33" Type="http://schemas.openxmlformats.org/officeDocument/2006/relationships/ctrlProp" Target="../ctrlProps/ctrlProp667.xml"/><Relationship Id="rId38" Type="http://schemas.openxmlformats.org/officeDocument/2006/relationships/ctrlProp" Target="../ctrlProps/ctrlProp672.xml"/><Relationship Id="rId46" Type="http://schemas.openxmlformats.org/officeDocument/2006/relationships/ctrlProp" Target="../ctrlProps/ctrlProp680.xml"/><Relationship Id="rId59" Type="http://schemas.openxmlformats.org/officeDocument/2006/relationships/ctrlProp" Target="../ctrlProps/ctrlProp693.xml"/><Relationship Id="rId67" Type="http://schemas.openxmlformats.org/officeDocument/2006/relationships/ctrlProp" Target="../ctrlProps/ctrlProp701.xml"/><Relationship Id="rId103" Type="http://schemas.openxmlformats.org/officeDocument/2006/relationships/ctrlProp" Target="../ctrlProps/ctrlProp737.xml"/><Relationship Id="rId108" Type="http://schemas.openxmlformats.org/officeDocument/2006/relationships/ctrlProp" Target="../ctrlProps/ctrlProp742.xml"/><Relationship Id="rId20" Type="http://schemas.openxmlformats.org/officeDocument/2006/relationships/ctrlProp" Target="../ctrlProps/ctrlProp654.xml"/><Relationship Id="rId41" Type="http://schemas.openxmlformats.org/officeDocument/2006/relationships/ctrlProp" Target="../ctrlProps/ctrlProp675.xml"/><Relationship Id="rId54" Type="http://schemas.openxmlformats.org/officeDocument/2006/relationships/ctrlProp" Target="../ctrlProps/ctrlProp688.xml"/><Relationship Id="rId62" Type="http://schemas.openxmlformats.org/officeDocument/2006/relationships/ctrlProp" Target="../ctrlProps/ctrlProp696.xml"/><Relationship Id="rId70" Type="http://schemas.openxmlformats.org/officeDocument/2006/relationships/ctrlProp" Target="../ctrlProps/ctrlProp704.xml"/><Relationship Id="rId75" Type="http://schemas.openxmlformats.org/officeDocument/2006/relationships/ctrlProp" Target="../ctrlProps/ctrlProp709.xml"/><Relationship Id="rId83" Type="http://schemas.openxmlformats.org/officeDocument/2006/relationships/ctrlProp" Target="../ctrlProps/ctrlProp717.xml"/><Relationship Id="rId88" Type="http://schemas.openxmlformats.org/officeDocument/2006/relationships/ctrlProp" Target="../ctrlProps/ctrlProp722.xml"/><Relationship Id="rId91" Type="http://schemas.openxmlformats.org/officeDocument/2006/relationships/ctrlProp" Target="../ctrlProps/ctrlProp725.xml"/><Relationship Id="rId96" Type="http://schemas.openxmlformats.org/officeDocument/2006/relationships/ctrlProp" Target="../ctrlProps/ctrlProp730.xml"/><Relationship Id="rId1" Type="http://schemas.openxmlformats.org/officeDocument/2006/relationships/drawing" Target="../drawings/drawing7.xml"/><Relationship Id="rId6" Type="http://schemas.openxmlformats.org/officeDocument/2006/relationships/ctrlProp" Target="../ctrlProps/ctrlProp640.xml"/><Relationship Id="rId15" Type="http://schemas.openxmlformats.org/officeDocument/2006/relationships/ctrlProp" Target="../ctrlProps/ctrlProp649.xml"/><Relationship Id="rId23" Type="http://schemas.openxmlformats.org/officeDocument/2006/relationships/ctrlProp" Target="../ctrlProps/ctrlProp657.xml"/><Relationship Id="rId28" Type="http://schemas.openxmlformats.org/officeDocument/2006/relationships/ctrlProp" Target="../ctrlProps/ctrlProp662.xml"/><Relationship Id="rId36" Type="http://schemas.openxmlformats.org/officeDocument/2006/relationships/ctrlProp" Target="../ctrlProps/ctrlProp670.xml"/><Relationship Id="rId49" Type="http://schemas.openxmlformats.org/officeDocument/2006/relationships/ctrlProp" Target="../ctrlProps/ctrlProp683.xml"/><Relationship Id="rId57" Type="http://schemas.openxmlformats.org/officeDocument/2006/relationships/ctrlProp" Target="../ctrlProps/ctrlProp691.xml"/><Relationship Id="rId106" Type="http://schemas.openxmlformats.org/officeDocument/2006/relationships/ctrlProp" Target="../ctrlProps/ctrlProp740.xml"/><Relationship Id="rId10" Type="http://schemas.openxmlformats.org/officeDocument/2006/relationships/ctrlProp" Target="../ctrlProps/ctrlProp644.xml"/><Relationship Id="rId31" Type="http://schemas.openxmlformats.org/officeDocument/2006/relationships/ctrlProp" Target="../ctrlProps/ctrlProp665.xml"/><Relationship Id="rId44" Type="http://schemas.openxmlformats.org/officeDocument/2006/relationships/ctrlProp" Target="../ctrlProps/ctrlProp678.xml"/><Relationship Id="rId52" Type="http://schemas.openxmlformats.org/officeDocument/2006/relationships/ctrlProp" Target="../ctrlProps/ctrlProp686.xml"/><Relationship Id="rId60" Type="http://schemas.openxmlformats.org/officeDocument/2006/relationships/ctrlProp" Target="../ctrlProps/ctrlProp694.xml"/><Relationship Id="rId65" Type="http://schemas.openxmlformats.org/officeDocument/2006/relationships/ctrlProp" Target="../ctrlProps/ctrlProp699.xml"/><Relationship Id="rId73" Type="http://schemas.openxmlformats.org/officeDocument/2006/relationships/ctrlProp" Target="../ctrlProps/ctrlProp707.xml"/><Relationship Id="rId78" Type="http://schemas.openxmlformats.org/officeDocument/2006/relationships/ctrlProp" Target="../ctrlProps/ctrlProp712.xml"/><Relationship Id="rId81" Type="http://schemas.openxmlformats.org/officeDocument/2006/relationships/ctrlProp" Target="../ctrlProps/ctrlProp715.xml"/><Relationship Id="rId86" Type="http://schemas.openxmlformats.org/officeDocument/2006/relationships/ctrlProp" Target="../ctrlProps/ctrlProp720.xml"/><Relationship Id="rId94" Type="http://schemas.openxmlformats.org/officeDocument/2006/relationships/ctrlProp" Target="../ctrlProps/ctrlProp728.xml"/><Relationship Id="rId99" Type="http://schemas.openxmlformats.org/officeDocument/2006/relationships/ctrlProp" Target="../ctrlProps/ctrlProp733.xml"/><Relationship Id="rId101" Type="http://schemas.openxmlformats.org/officeDocument/2006/relationships/ctrlProp" Target="../ctrlProps/ctrlProp735.xml"/><Relationship Id="rId4" Type="http://schemas.openxmlformats.org/officeDocument/2006/relationships/ctrlProp" Target="../ctrlProps/ctrlProp638.xml"/><Relationship Id="rId9" Type="http://schemas.openxmlformats.org/officeDocument/2006/relationships/ctrlProp" Target="../ctrlProps/ctrlProp643.xml"/><Relationship Id="rId13" Type="http://schemas.openxmlformats.org/officeDocument/2006/relationships/ctrlProp" Target="../ctrlProps/ctrlProp647.xml"/><Relationship Id="rId18" Type="http://schemas.openxmlformats.org/officeDocument/2006/relationships/ctrlProp" Target="../ctrlProps/ctrlProp652.xml"/><Relationship Id="rId39" Type="http://schemas.openxmlformats.org/officeDocument/2006/relationships/ctrlProp" Target="../ctrlProps/ctrlProp673.xml"/><Relationship Id="rId109" Type="http://schemas.openxmlformats.org/officeDocument/2006/relationships/comments" Target="../comments7.xml"/><Relationship Id="rId34" Type="http://schemas.openxmlformats.org/officeDocument/2006/relationships/ctrlProp" Target="../ctrlProps/ctrlProp668.xml"/><Relationship Id="rId50" Type="http://schemas.openxmlformats.org/officeDocument/2006/relationships/ctrlProp" Target="../ctrlProps/ctrlProp684.xml"/><Relationship Id="rId55" Type="http://schemas.openxmlformats.org/officeDocument/2006/relationships/ctrlProp" Target="../ctrlProps/ctrlProp689.xml"/><Relationship Id="rId76" Type="http://schemas.openxmlformats.org/officeDocument/2006/relationships/ctrlProp" Target="../ctrlProps/ctrlProp710.xml"/><Relationship Id="rId97" Type="http://schemas.openxmlformats.org/officeDocument/2006/relationships/ctrlProp" Target="../ctrlProps/ctrlProp731.xml"/><Relationship Id="rId104" Type="http://schemas.openxmlformats.org/officeDocument/2006/relationships/ctrlProp" Target="../ctrlProps/ctrlProp738.xml"/><Relationship Id="rId7" Type="http://schemas.openxmlformats.org/officeDocument/2006/relationships/ctrlProp" Target="../ctrlProps/ctrlProp641.xml"/><Relationship Id="rId71" Type="http://schemas.openxmlformats.org/officeDocument/2006/relationships/ctrlProp" Target="../ctrlProps/ctrlProp705.xml"/><Relationship Id="rId92" Type="http://schemas.openxmlformats.org/officeDocument/2006/relationships/ctrlProp" Target="../ctrlProps/ctrlProp726.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766.xml"/><Relationship Id="rId21" Type="http://schemas.openxmlformats.org/officeDocument/2006/relationships/ctrlProp" Target="../ctrlProps/ctrlProp761.xml"/><Relationship Id="rId42" Type="http://schemas.openxmlformats.org/officeDocument/2006/relationships/ctrlProp" Target="../ctrlProps/ctrlProp782.xml"/><Relationship Id="rId47" Type="http://schemas.openxmlformats.org/officeDocument/2006/relationships/ctrlProp" Target="../ctrlProps/ctrlProp787.xml"/><Relationship Id="rId63" Type="http://schemas.openxmlformats.org/officeDocument/2006/relationships/ctrlProp" Target="../ctrlProps/ctrlProp803.xml"/><Relationship Id="rId68" Type="http://schemas.openxmlformats.org/officeDocument/2006/relationships/ctrlProp" Target="../ctrlProps/ctrlProp808.xml"/><Relationship Id="rId84" Type="http://schemas.openxmlformats.org/officeDocument/2006/relationships/ctrlProp" Target="../ctrlProps/ctrlProp824.xml"/><Relationship Id="rId89" Type="http://schemas.openxmlformats.org/officeDocument/2006/relationships/ctrlProp" Target="../ctrlProps/ctrlProp829.xml"/><Relationship Id="rId2" Type="http://schemas.openxmlformats.org/officeDocument/2006/relationships/vmlDrawing" Target="../drawings/vmlDrawing9.vml"/><Relationship Id="rId16" Type="http://schemas.openxmlformats.org/officeDocument/2006/relationships/ctrlProp" Target="../ctrlProps/ctrlProp756.xml"/><Relationship Id="rId29" Type="http://schemas.openxmlformats.org/officeDocument/2006/relationships/ctrlProp" Target="../ctrlProps/ctrlProp769.xml"/><Relationship Id="rId107" Type="http://schemas.openxmlformats.org/officeDocument/2006/relationships/ctrlProp" Target="../ctrlProps/ctrlProp847.xml"/><Relationship Id="rId11" Type="http://schemas.openxmlformats.org/officeDocument/2006/relationships/ctrlProp" Target="../ctrlProps/ctrlProp751.xml"/><Relationship Id="rId24" Type="http://schemas.openxmlformats.org/officeDocument/2006/relationships/ctrlProp" Target="../ctrlProps/ctrlProp764.xml"/><Relationship Id="rId32" Type="http://schemas.openxmlformats.org/officeDocument/2006/relationships/ctrlProp" Target="../ctrlProps/ctrlProp772.xml"/><Relationship Id="rId37" Type="http://schemas.openxmlformats.org/officeDocument/2006/relationships/ctrlProp" Target="../ctrlProps/ctrlProp777.xml"/><Relationship Id="rId40" Type="http://schemas.openxmlformats.org/officeDocument/2006/relationships/ctrlProp" Target="../ctrlProps/ctrlProp780.xml"/><Relationship Id="rId45" Type="http://schemas.openxmlformats.org/officeDocument/2006/relationships/ctrlProp" Target="../ctrlProps/ctrlProp785.xml"/><Relationship Id="rId53" Type="http://schemas.openxmlformats.org/officeDocument/2006/relationships/ctrlProp" Target="../ctrlProps/ctrlProp793.xml"/><Relationship Id="rId58" Type="http://schemas.openxmlformats.org/officeDocument/2006/relationships/ctrlProp" Target="../ctrlProps/ctrlProp798.xml"/><Relationship Id="rId66" Type="http://schemas.openxmlformats.org/officeDocument/2006/relationships/ctrlProp" Target="../ctrlProps/ctrlProp806.xml"/><Relationship Id="rId74" Type="http://schemas.openxmlformats.org/officeDocument/2006/relationships/ctrlProp" Target="../ctrlProps/ctrlProp814.xml"/><Relationship Id="rId79" Type="http://schemas.openxmlformats.org/officeDocument/2006/relationships/ctrlProp" Target="../ctrlProps/ctrlProp819.xml"/><Relationship Id="rId87" Type="http://schemas.openxmlformats.org/officeDocument/2006/relationships/ctrlProp" Target="../ctrlProps/ctrlProp827.xml"/><Relationship Id="rId102" Type="http://schemas.openxmlformats.org/officeDocument/2006/relationships/ctrlProp" Target="../ctrlProps/ctrlProp842.xml"/><Relationship Id="rId5" Type="http://schemas.openxmlformats.org/officeDocument/2006/relationships/ctrlProp" Target="../ctrlProps/ctrlProp745.xml"/><Relationship Id="rId61" Type="http://schemas.openxmlformats.org/officeDocument/2006/relationships/ctrlProp" Target="../ctrlProps/ctrlProp801.xml"/><Relationship Id="rId82" Type="http://schemas.openxmlformats.org/officeDocument/2006/relationships/ctrlProp" Target="../ctrlProps/ctrlProp822.xml"/><Relationship Id="rId90" Type="http://schemas.openxmlformats.org/officeDocument/2006/relationships/ctrlProp" Target="../ctrlProps/ctrlProp830.xml"/><Relationship Id="rId95" Type="http://schemas.openxmlformats.org/officeDocument/2006/relationships/ctrlProp" Target="../ctrlProps/ctrlProp835.xml"/><Relationship Id="rId19" Type="http://schemas.openxmlformats.org/officeDocument/2006/relationships/ctrlProp" Target="../ctrlProps/ctrlProp759.xml"/><Relationship Id="rId14" Type="http://schemas.openxmlformats.org/officeDocument/2006/relationships/ctrlProp" Target="../ctrlProps/ctrlProp754.xml"/><Relationship Id="rId22" Type="http://schemas.openxmlformats.org/officeDocument/2006/relationships/ctrlProp" Target="../ctrlProps/ctrlProp762.xml"/><Relationship Id="rId27" Type="http://schemas.openxmlformats.org/officeDocument/2006/relationships/ctrlProp" Target="../ctrlProps/ctrlProp767.xml"/><Relationship Id="rId30" Type="http://schemas.openxmlformats.org/officeDocument/2006/relationships/ctrlProp" Target="../ctrlProps/ctrlProp770.xml"/><Relationship Id="rId35" Type="http://schemas.openxmlformats.org/officeDocument/2006/relationships/ctrlProp" Target="../ctrlProps/ctrlProp775.xml"/><Relationship Id="rId43" Type="http://schemas.openxmlformats.org/officeDocument/2006/relationships/ctrlProp" Target="../ctrlProps/ctrlProp783.xml"/><Relationship Id="rId48" Type="http://schemas.openxmlformats.org/officeDocument/2006/relationships/ctrlProp" Target="../ctrlProps/ctrlProp788.xml"/><Relationship Id="rId56" Type="http://schemas.openxmlformats.org/officeDocument/2006/relationships/ctrlProp" Target="../ctrlProps/ctrlProp796.xml"/><Relationship Id="rId64" Type="http://schemas.openxmlformats.org/officeDocument/2006/relationships/ctrlProp" Target="../ctrlProps/ctrlProp804.xml"/><Relationship Id="rId69" Type="http://schemas.openxmlformats.org/officeDocument/2006/relationships/ctrlProp" Target="../ctrlProps/ctrlProp809.xml"/><Relationship Id="rId77" Type="http://schemas.openxmlformats.org/officeDocument/2006/relationships/ctrlProp" Target="../ctrlProps/ctrlProp817.xml"/><Relationship Id="rId100" Type="http://schemas.openxmlformats.org/officeDocument/2006/relationships/ctrlProp" Target="../ctrlProps/ctrlProp840.xml"/><Relationship Id="rId105" Type="http://schemas.openxmlformats.org/officeDocument/2006/relationships/ctrlProp" Target="../ctrlProps/ctrlProp845.xml"/><Relationship Id="rId8" Type="http://schemas.openxmlformats.org/officeDocument/2006/relationships/ctrlProp" Target="../ctrlProps/ctrlProp748.xml"/><Relationship Id="rId51" Type="http://schemas.openxmlformats.org/officeDocument/2006/relationships/ctrlProp" Target="../ctrlProps/ctrlProp791.xml"/><Relationship Id="rId72" Type="http://schemas.openxmlformats.org/officeDocument/2006/relationships/ctrlProp" Target="../ctrlProps/ctrlProp812.xml"/><Relationship Id="rId80" Type="http://schemas.openxmlformats.org/officeDocument/2006/relationships/ctrlProp" Target="../ctrlProps/ctrlProp820.xml"/><Relationship Id="rId85" Type="http://schemas.openxmlformats.org/officeDocument/2006/relationships/ctrlProp" Target="../ctrlProps/ctrlProp825.xml"/><Relationship Id="rId93" Type="http://schemas.openxmlformats.org/officeDocument/2006/relationships/ctrlProp" Target="../ctrlProps/ctrlProp833.xml"/><Relationship Id="rId98" Type="http://schemas.openxmlformats.org/officeDocument/2006/relationships/ctrlProp" Target="../ctrlProps/ctrlProp838.xml"/><Relationship Id="rId3" Type="http://schemas.openxmlformats.org/officeDocument/2006/relationships/ctrlProp" Target="../ctrlProps/ctrlProp743.xml"/><Relationship Id="rId12" Type="http://schemas.openxmlformats.org/officeDocument/2006/relationships/ctrlProp" Target="../ctrlProps/ctrlProp752.xml"/><Relationship Id="rId17" Type="http://schemas.openxmlformats.org/officeDocument/2006/relationships/ctrlProp" Target="../ctrlProps/ctrlProp757.xml"/><Relationship Id="rId25" Type="http://schemas.openxmlformats.org/officeDocument/2006/relationships/ctrlProp" Target="../ctrlProps/ctrlProp765.xml"/><Relationship Id="rId33" Type="http://schemas.openxmlformats.org/officeDocument/2006/relationships/ctrlProp" Target="../ctrlProps/ctrlProp773.xml"/><Relationship Id="rId38" Type="http://schemas.openxmlformats.org/officeDocument/2006/relationships/ctrlProp" Target="../ctrlProps/ctrlProp778.xml"/><Relationship Id="rId46" Type="http://schemas.openxmlformats.org/officeDocument/2006/relationships/ctrlProp" Target="../ctrlProps/ctrlProp786.xml"/><Relationship Id="rId59" Type="http://schemas.openxmlformats.org/officeDocument/2006/relationships/ctrlProp" Target="../ctrlProps/ctrlProp799.xml"/><Relationship Id="rId67" Type="http://schemas.openxmlformats.org/officeDocument/2006/relationships/ctrlProp" Target="../ctrlProps/ctrlProp807.xml"/><Relationship Id="rId103" Type="http://schemas.openxmlformats.org/officeDocument/2006/relationships/ctrlProp" Target="../ctrlProps/ctrlProp843.xml"/><Relationship Id="rId108" Type="http://schemas.openxmlformats.org/officeDocument/2006/relationships/ctrlProp" Target="../ctrlProps/ctrlProp848.xml"/><Relationship Id="rId20" Type="http://schemas.openxmlformats.org/officeDocument/2006/relationships/ctrlProp" Target="../ctrlProps/ctrlProp760.xml"/><Relationship Id="rId41" Type="http://schemas.openxmlformats.org/officeDocument/2006/relationships/ctrlProp" Target="../ctrlProps/ctrlProp781.xml"/><Relationship Id="rId54" Type="http://schemas.openxmlformats.org/officeDocument/2006/relationships/ctrlProp" Target="../ctrlProps/ctrlProp794.xml"/><Relationship Id="rId62" Type="http://schemas.openxmlformats.org/officeDocument/2006/relationships/ctrlProp" Target="../ctrlProps/ctrlProp802.xml"/><Relationship Id="rId70" Type="http://schemas.openxmlformats.org/officeDocument/2006/relationships/ctrlProp" Target="../ctrlProps/ctrlProp810.xml"/><Relationship Id="rId75" Type="http://schemas.openxmlformats.org/officeDocument/2006/relationships/ctrlProp" Target="../ctrlProps/ctrlProp815.xml"/><Relationship Id="rId83" Type="http://schemas.openxmlformats.org/officeDocument/2006/relationships/ctrlProp" Target="../ctrlProps/ctrlProp823.xml"/><Relationship Id="rId88" Type="http://schemas.openxmlformats.org/officeDocument/2006/relationships/ctrlProp" Target="../ctrlProps/ctrlProp828.xml"/><Relationship Id="rId91" Type="http://schemas.openxmlformats.org/officeDocument/2006/relationships/ctrlProp" Target="../ctrlProps/ctrlProp831.xml"/><Relationship Id="rId96" Type="http://schemas.openxmlformats.org/officeDocument/2006/relationships/ctrlProp" Target="../ctrlProps/ctrlProp836.xml"/><Relationship Id="rId1" Type="http://schemas.openxmlformats.org/officeDocument/2006/relationships/drawing" Target="../drawings/drawing8.xml"/><Relationship Id="rId6" Type="http://schemas.openxmlformats.org/officeDocument/2006/relationships/ctrlProp" Target="../ctrlProps/ctrlProp746.xml"/><Relationship Id="rId15" Type="http://schemas.openxmlformats.org/officeDocument/2006/relationships/ctrlProp" Target="../ctrlProps/ctrlProp755.xml"/><Relationship Id="rId23" Type="http://schemas.openxmlformats.org/officeDocument/2006/relationships/ctrlProp" Target="../ctrlProps/ctrlProp763.xml"/><Relationship Id="rId28" Type="http://schemas.openxmlformats.org/officeDocument/2006/relationships/ctrlProp" Target="../ctrlProps/ctrlProp768.xml"/><Relationship Id="rId36" Type="http://schemas.openxmlformats.org/officeDocument/2006/relationships/ctrlProp" Target="../ctrlProps/ctrlProp776.xml"/><Relationship Id="rId49" Type="http://schemas.openxmlformats.org/officeDocument/2006/relationships/ctrlProp" Target="../ctrlProps/ctrlProp789.xml"/><Relationship Id="rId57" Type="http://schemas.openxmlformats.org/officeDocument/2006/relationships/ctrlProp" Target="../ctrlProps/ctrlProp797.xml"/><Relationship Id="rId106" Type="http://schemas.openxmlformats.org/officeDocument/2006/relationships/ctrlProp" Target="../ctrlProps/ctrlProp846.xml"/><Relationship Id="rId10" Type="http://schemas.openxmlformats.org/officeDocument/2006/relationships/ctrlProp" Target="../ctrlProps/ctrlProp750.xml"/><Relationship Id="rId31" Type="http://schemas.openxmlformats.org/officeDocument/2006/relationships/ctrlProp" Target="../ctrlProps/ctrlProp771.xml"/><Relationship Id="rId44" Type="http://schemas.openxmlformats.org/officeDocument/2006/relationships/ctrlProp" Target="../ctrlProps/ctrlProp784.xml"/><Relationship Id="rId52" Type="http://schemas.openxmlformats.org/officeDocument/2006/relationships/ctrlProp" Target="../ctrlProps/ctrlProp792.xml"/><Relationship Id="rId60" Type="http://schemas.openxmlformats.org/officeDocument/2006/relationships/ctrlProp" Target="../ctrlProps/ctrlProp800.xml"/><Relationship Id="rId65" Type="http://schemas.openxmlformats.org/officeDocument/2006/relationships/ctrlProp" Target="../ctrlProps/ctrlProp805.xml"/><Relationship Id="rId73" Type="http://schemas.openxmlformats.org/officeDocument/2006/relationships/ctrlProp" Target="../ctrlProps/ctrlProp813.xml"/><Relationship Id="rId78" Type="http://schemas.openxmlformats.org/officeDocument/2006/relationships/ctrlProp" Target="../ctrlProps/ctrlProp818.xml"/><Relationship Id="rId81" Type="http://schemas.openxmlformats.org/officeDocument/2006/relationships/ctrlProp" Target="../ctrlProps/ctrlProp821.xml"/><Relationship Id="rId86" Type="http://schemas.openxmlformats.org/officeDocument/2006/relationships/ctrlProp" Target="../ctrlProps/ctrlProp826.xml"/><Relationship Id="rId94" Type="http://schemas.openxmlformats.org/officeDocument/2006/relationships/ctrlProp" Target="../ctrlProps/ctrlProp834.xml"/><Relationship Id="rId99" Type="http://schemas.openxmlformats.org/officeDocument/2006/relationships/ctrlProp" Target="../ctrlProps/ctrlProp839.xml"/><Relationship Id="rId101" Type="http://schemas.openxmlformats.org/officeDocument/2006/relationships/ctrlProp" Target="../ctrlProps/ctrlProp841.xml"/><Relationship Id="rId4" Type="http://schemas.openxmlformats.org/officeDocument/2006/relationships/ctrlProp" Target="../ctrlProps/ctrlProp744.xml"/><Relationship Id="rId9" Type="http://schemas.openxmlformats.org/officeDocument/2006/relationships/ctrlProp" Target="../ctrlProps/ctrlProp749.xml"/><Relationship Id="rId13" Type="http://schemas.openxmlformats.org/officeDocument/2006/relationships/ctrlProp" Target="../ctrlProps/ctrlProp753.xml"/><Relationship Id="rId18" Type="http://schemas.openxmlformats.org/officeDocument/2006/relationships/ctrlProp" Target="../ctrlProps/ctrlProp758.xml"/><Relationship Id="rId39" Type="http://schemas.openxmlformats.org/officeDocument/2006/relationships/ctrlProp" Target="../ctrlProps/ctrlProp779.xml"/><Relationship Id="rId109" Type="http://schemas.openxmlformats.org/officeDocument/2006/relationships/comments" Target="../comments8.xml"/><Relationship Id="rId34" Type="http://schemas.openxmlformats.org/officeDocument/2006/relationships/ctrlProp" Target="../ctrlProps/ctrlProp774.xml"/><Relationship Id="rId50" Type="http://schemas.openxmlformats.org/officeDocument/2006/relationships/ctrlProp" Target="../ctrlProps/ctrlProp790.xml"/><Relationship Id="rId55" Type="http://schemas.openxmlformats.org/officeDocument/2006/relationships/ctrlProp" Target="../ctrlProps/ctrlProp795.xml"/><Relationship Id="rId76" Type="http://schemas.openxmlformats.org/officeDocument/2006/relationships/ctrlProp" Target="../ctrlProps/ctrlProp816.xml"/><Relationship Id="rId97" Type="http://schemas.openxmlformats.org/officeDocument/2006/relationships/ctrlProp" Target="../ctrlProps/ctrlProp837.xml"/><Relationship Id="rId104" Type="http://schemas.openxmlformats.org/officeDocument/2006/relationships/ctrlProp" Target="../ctrlProps/ctrlProp844.xml"/><Relationship Id="rId7" Type="http://schemas.openxmlformats.org/officeDocument/2006/relationships/ctrlProp" Target="../ctrlProps/ctrlProp747.xml"/><Relationship Id="rId71" Type="http://schemas.openxmlformats.org/officeDocument/2006/relationships/ctrlProp" Target="../ctrlProps/ctrlProp811.xml"/><Relationship Id="rId92" Type="http://schemas.openxmlformats.org/officeDocument/2006/relationships/ctrlProp" Target="../ctrlProps/ctrlProp8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4"/>
    <pageSetUpPr fitToPage="1"/>
  </sheetPr>
  <dimension ref="A1:L49"/>
  <sheetViews>
    <sheetView tabSelected="1" zoomScaleNormal="100" workbookViewId="0">
      <selection activeCell="D1" sqref="D1:E1"/>
    </sheetView>
  </sheetViews>
  <sheetFormatPr defaultRowHeight="12.75" x14ac:dyDescent="0.2"/>
  <cols>
    <col min="1" max="1" width="5" style="212" customWidth="1"/>
    <col min="2" max="2" width="22.28515625" style="212" customWidth="1"/>
    <col min="3" max="3" width="11.140625" style="212" customWidth="1"/>
    <col min="4" max="4" width="19.28515625" style="212" customWidth="1"/>
    <col min="5" max="5" width="24" style="212" customWidth="1"/>
    <col min="6" max="7" width="9.5703125" style="212" customWidth="1"/>
    <col min="8" max="8" width="29.140625" style="212" customWidth="1"/>
    <col min="9" max="9" width="24.7109375" style="212" customWidth="1"/>
    <col min="10" max="10" width="11.5703125" style="212" customWidth="1"/>
    <col min="11" max="11" width="10" style="212" customWidth="1"/>
    <col min="12" max="12" width="10.140625" style="212" customWidth="1"/>
    <col min="13" max="13" width="9.140625" style="212" customWidth="1"/>
    <col min="14" max="14" width="9.85546875" style="212" customWidth="1"/>
    <col min="15" max="15" width="11.28515625" style="212" customWidth="1"/>
    <col min="16" max="16" width="8.7109375" style="212" customWidth="1"/>
    <col min="17" max="20" width="6.5703125" style="212" customWidth="1"/>
    <col min="21" max="21" width="3" style="212" customWidth="1"/>
    <col min="22" max="22" width="31.85546875" style="212" customWidth="1"/>
    <col min="23" max="23" width="26" style="212" customWidth="1"/>
    <col min="24" max="24" width="12" style="212" customWidth="1"/>
    <col min="25" max="16384" width="9.140625" style="212"/>
  </cols>
  <sheetData>
    <row r="1" spans="1:12" ht="15" customHeight="1" x14ac:dyDescent="0.25">
      <c r="A1" s="271" t="s">
        <v>142</v>
      </c>
      <c r="B1" s="271"/>
      <c r="C1" s="271"/>
      <c r="D1" s="266"/>
      <c r="E1" s="267"/>
      <c r="F1" s="245"/>
      <c r="G1" s="231"/>
      <c r="H1" s="231"/>
      <c r="I1" s="231"/>
      <c r="J1" s="231"/>
    </row>
    <row r="2" spans="1:12" ht="15" customHeight="1" x14ac:dyDescent="0.2">
      <c r="A2" s="213" t="s">
        <v>299</v>
      </c>
      <c r="B2" s="213"/>
      <c r="C2" s="213"/>
      <c r="D2" s="213"/>
      <c r="E2" s="228"/>
      <c r="F2" s="246"/>
      <c r="G2" s="232"/>
      <c r="H2" s="233"/>
      <c r="I2" s="234"/>
      <c r="J2" s="235"/>
    </row>
    <row r="3" spans="1:12" ht="15" customHeight="1" x14ac:dyDescent="0.2">
      <c r="A3" s="272" t="s">
        <v>300</v>
      </c>
      <c r="B3" s="272"/>
      <c r="C3" s="272"/>
      <c r="D3" s="213" t="s">
        <v>125</v>
      </c>
      <c r="E3" s="229" t="s">
        <v>301</v>
      </c>
      <c r="F3" s="247"/>
      <c r="G3" s="236"/>
      <c r="H3" s="236"/>
      <c r="I3" s="236"/>
      <c r="J3" s="235"/>
    </row>
    <row r="4" spans="1:12" ht="15" customHeight="1" x14ac:dyDescent="0.2">
      <c r="A4" s="268" t="s">
        <v>309</v>
      </c>
      <c r="B4" s="268"/>
      <c r="C4" s="268"/>
      <c r="D4" s="214"/>
      <c r="E4" s="230">
        <f>$D$4</f>
        <v>0</v>
      </c>
      <c r="F4" s="247"/>
      <c r="G4" s="236"/>
      <c r="H4" s="236"/>
      <c r="I4" s="236"/>
      <c r="J4" s="235"/>
    </row>
    <row r="5" spans="1:12" ht="15" customHeight="1" x14ac:dyDescent="0.2">
      <c r="A5" s="268" t="s">
        <v>310</v>
      </c>
      <c r="B5" s="268"/>
      <c r="C5" s="268"/>
      <c r="D5" s="215"/>
      <c r="E5" s="230">
        <f>$D$5</f>
        <v>0</v>
      </c>
      <c r="F5" s="247"/>
      <c r="G5" s="233"/>
      <c r="H5" s="237"/>
      <c r="I5" s="238"/>
      <c r="J5" s="239"/>
    </row>
    <row r="6" spans="1:12" ht="15" customHeight="1" x14ac:dyDescent="0.2">
      <c r="A6" s="268" t="s">
        <v>311</v>
      </c>
      <c r="B6" s="268"/>
      <c r="C6" s="268"/>
      <c r="D6" s="215"/>
      <c r="E6" s="230">
        <f>ROUNDUP((D6*0.3)/2.4,0)</f>
        <v>0</v>
      </c>
      <c r="F6" s="248"/>
      <c r="G6" s="233"/>
      <c r="H6" s="233"/>
      <c r="I6" s="240"/>
      <c r="J6" s="239"/>
    </row>
    <row r="7" spans="1:12" ht="15" customHeight="1" x14ac:dyDescent="0.2">
      <c r="A7" s="269" t="s">
        <v>319</v>
      </c>
      <c r="B7" s="270"/>
      <c r="C7" s="273"/>
      <c r="D7" s="215"/>
      <c r="E7" s="230">
        <f>ROUNDUP((D7*0.075)/2.4,0)</f>
        <v>0</v>
      </c>
      <c r="F7" s="248"/>
      <c r="G7" s="233"/>
      <c r="H7" s="233"/>
      <c r="I7" s="240"/>
      <c r="J7" s="239"/>
    </row>
    <row r="8" spans="1:12" ht="15" customHeight="1" x14ac:dyDescent="0.2">
      <c r="A8" s="268" t="s">
        <v>312</v>
      </c>
      <c r="B8" s="268"/>
      <c r="C8" s="268"/>
      <c r="D8" s="215"/>
      <c r="E8" s="230"/>
      <c r="F8" s="249"/>
      <c r="G8" s="233"/>
      <c r="H8" s="241"/>
      <c r="I8" s="238"/>
      <c r="J8" s="239"/>
    </row>
    <row r="9" spans="1:12" ht="15" customHeight="1" x14ac:dyDescent="0.2">
      <c r="A9" s="268" t="s">
        <v>313</v>
      </c>
      <c r="B9" s="268"/>
      <c r="C9" s="268"/>
      <c r="D9" s="215"/>
      <c r="E9" s="230"/>
      <c r="F9" s="250"/>
      <c r="G9" s="233"/>
      <c r="H9" s="242"/>
      <c r="I9" s="243"/>
      <c r="J9" s="239"/>
    </row>
    <row r="10" spans="1:12" ht="15" customHeight="1" x14ac:dyDescent="0.2">
      <c r="A10" s="269" t="s">
        <v>285</v>
      </c>
      <c r="B10" s="270"/>
      <c r="C10" s="270"/>
      <c r="D10" s="270"/>
      <c r="E10" s="230">
        <f>SUM($E$4:$E$6)</f>
        <v>0</v>
      </c>
      <c r="F10" s="246"/>
      <c r="G10" s="241"/>
      <c r="H10" s="241"/>
      <c r="I10" s="239"/>
      <c r="J10" s="244"/>
    </row>
    <row r="11" spans="1:12" ht="15" customHeight="1" x14ac:dyDescent="0.2">
      <c r="A11" s="274" t="s">
        <v>296</v>
      </c>
      <c r="B11" s="274"/>
      <c r="C11" s="274"/>
      <c r="D11" s="274"/>
      <c r="E11" s="274"/>
      <c r="F11" s="274"/>
      <c r="G11" s="274"/>
      <c r="H11" s="226"/>
      <c r="I11" s="226"/>
      <c r="J11" s="226"/>
      <c r="K11" s="226"/>
      <c r="L11" s="226"/>
    </row>
    <row r="12" spans="1:12" ht="15" customHeight="1" x14ac:dyDescent="0.2">
      <c r="A12" s="261" t="s">
        <v>318</v>
      </c>
      <c r="B12" s="261"/>
      <c r="C12" s="261"/>
      <c r="D12" s="261"/>
      <c r="E12" s="261"/>
      <c r="F12" s="261"/>
      <c r="G12" s="261"/>
      <c r="H12" s="224"/>
      <c r="I12" s="224"/>
      <c r="J12" s="224"/>
      <c r="K12" s="224"/>
      <c r="L12" s="224"/>
    </row>
    <row r="13" spans="1:12" ht="15" customHeight="1" x14ac:dyDescent="0.2">
      <c r="A13" s="262" t="s">
        <v>314</v>
      </c>
      <c r="B13" s="262"/>
      <c r="C13" s="262"/>
      <c r="D13" s="262"/>
      <c r="E13" s="262"/>
      <c r="F13" s="262"/>
      <c r="G13" s="262"/>
      <c r="H13" s="227"/>
      <c r="I13" s="227"/>
      <c r="J13" s="227"/>
      <c r="K13" s="227"/>
      <c r="L13" s="227"/>
    </row>
    <row r="14" spans="1:12" ht="15" customHeight="1" x14ac:dyDescent="0.2">
      <c r="A14" s="263" t="s">
        <v>317</v>
      </c>
      <c r="B14" s="263"/>
      <c r="C14" s="263"/>
      <c r="D14" s="263"/>
      <c r="E14" s="263"/>
      <c r="F14" s="263"/>
      <c r="G14" s="263"/>
      <c r="H14" s="223"/>
      <c r="I14" s="223"/>
      <c r="J14" s="223"/>
      <c r="K14" s="223"/>
      <c r="L14" s="223"/>
    </row>
    <row r="15" spans="1:12" ht="15" customHeight="1" x14ac:dyDescent="0.2">
      <c r="A15" s="264" t="s">
        <v>316</v>
      </c>
      <c r="B15" s="264"/>
      <c r="C15" s="264"/>
      <c r="D15" s="264"/>
      <c r="E15" s="264"/>
      <c r="F15" s="264"/>
      <c r="G15" s="264"/>
      <c r="H15" s="222"/>
      <c r="I15" s="222"/>
      <c r="J15" s="222"/>
      <c r="K15" s="222"/>
      <c r="L15" s="222"/>
    </row>
    <row r="16" spans="1:12" ht="15" customHeight="1" x14ac:dyDescent="0.2">
      <c r="A16" s="262" t="s">
        <v>315</v>
      </c>
      <c r="B16" s="262"/>
      <c r="C16" s="262"/>
      <c r="D16" s="262"/>
      <c r="E16" s="262"/>
      <c r="F16" s="262"/>
      <c r="G16" s="262"/>
      <c r="H16" s="227"/>
      <c r="I16" s="227"/>
      <c r="J16" s="227"/>
      <c r="K16" s="227"/>
      <c r="L16" s="227"/>
    </row>
    <row r="17" spans="1:12" ht="15" customHeight="1" x14ac:dyDescent="0.2">
      <c r="A17" s="263" t="s">
        <v>302</v>
      </c>
      <c r="B17" s="263"/>
      <c r="C17" s="263"/>
      <c r="D17" s="263"/>
      <c r="E17" s="263"/>
      <c r="F17" s="263"/>
      <c r="G17" s="263"/>
      <c r="H17" s="223"/>
      <c r="I17" s="223"/>
      <c r="J17" s="223"/>
      <c r="K17" s="223"/>
      <c r="L17" s="223"/>
    </row>
    <row r="18" spans="1:12" ht="15" customHeight="1" x14ac:dyDescent="0.2">
      <c r="A18" s="265" t="s">
        <v>303</v>
      </c>
      <c r="B18" s="265"/>
      <c r="C18" s="265"/>
      <c r="D18" s="265"/>
      <c r="E18" s="265"/>
      <c r="F18" s="265"/>
      <c r="G18" s="265"/>
      <c r="H18" s="221"/>
      <c r="I18" s="221"/>
      <c r="J18" s="221"/>
      <c r="K18" s="221"/>
      <c r="L18" s="221"/>
    </row>
    <row r="19" spans="1:12" ht="15" customHeight="1" x14ac:dyDescent="0.2">
      <c r="A19" s="265" t="s">
        <v>321</v>
      </c>
      <c r="B19" s="265"/>
      <c r="C19" s="265"/>
      <c r="D19" s="265"/>
      <c r="E19" s="265"/>
      <c r="F19" s="265"/>
      <c r="G19" s="265"/>
    </row>
    <row r="20" spans="1:12" ht="15" customHeight="1" x14ac:dyDescent="0.2"/>
    <row r="21" spans="1:12" ht="15" customHeight="1" x14ac:dyDescent="0.2"/>
    <row r="22" spans="1:12" ht="15" customHeight="1" x14ac:dyDescent="0.2"/>
    <row r="23" spans="1:12" ht="15" customHeight="1" x14ac:dyDescent="0.2"/>
    <row r="24" spans="1:12" ht="18" customHeight="1" x14ac:dyDescent="0.2"/>
    <row r="25" spans="1:12" ht="15" customHeight="1" x14ac:dyDescent="0.2"/>
    <row r="26" spans="1:12" ht="15" customHeight="1" x14ac:dyDescent="0.2"/>
    <row r="27" spans="1:12" ht="15" customHeight="1" x14ac:dyDescent="0.2"/>
    <row r="28" spans="1:12" ht="15" customHeight="1" x14ac:dyDescent="0.2"/>
    <row r="29" spans="1:12" ht="15" customHeight="1" x14ac:dyDescent="0.2"/>
    <row r="30" spans="1:12" ht="15" customHeight="1" x14ac:dyDescent="0.2"/>
    <row r="31" spans="1:12" ht="15" customHeight="1" x14ac:dyDescent="0.2"/>
    <row r="32" spans="1: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sheetData>
  <sheetProtection sheet="1" selectLockedCells="1"/>
  <mergeCells count="19">
    <mergeCell ref="A17:G17"/>
    <mergeCell ref="A19:G19"/>
    <mergeCell ref="D1:E1"/>
    <mergeCell ref="A6:C6"/>
    <mergeCell ref="A10:D10"/>
    <mergeCell ref="A9:C9"/>
    <mergeCell ref="A1:C1"/>
    <mergeCell ref="A5:C5"/>
    <mergeCell ref="A4:C4"/>
    <mergeCell ref="A3:C3"/>
    <mergeCell ref="A8:C8"/>
    <mergeCell ref="A18:G18"/>
    <mergeCell ref="A7:C7"/>
    <mergeCell ref="A11:G11"/>
    <mergeCell ref="A12:G12"/>
    <mergeCell ref="A13:G13"/>
    <mergeCell ref="A14:G14"/>
    <mergeCell ref="A15:G15"/>
    <mergeCell ref="A16:G16"/>
  </mergeCells>
  <conditionalFormatting sqref="F6:F7">
    <cfRule type="cellIs" dxfId="527" priority="15" stopIfTrue="1" operator="greaterThan">
      <formula>0</formula>
    </cfRule>
    <cfRule type="cellIs" dxfId="526" priority="16" stopIfTrue="1" operator="lessThanOrEqual">
      <formula>0</formula>
    </cfRule>
  </conditionalFormatting>
  <conditionalFormatting sqref="D8">
    <cfRule type="expression" dxfId="525" priority="34">
      <formula>IF($D$4&gt;0,D8&gt;(SUM((D4*8),(D5*1))),D8&gt;(SUM((D5*1),2)))</formula>
    </cfRule>
  </conditionalFormatting>
  <conditionalFormatting sqref="D9">
    <cfRule type="expression" dxfId="524" priority="2">
      <formula>D9&gt;(D5*4)</formula>
    </cfRule>
  </conditionalFormatting>
  <conditionalFormatting sqref="D6:D7">
    <cfRule type="expression" dxfId="523" priority="1">
      <formula>$D$6&gt;8</formula>
    </cfRule>
  </conditionalFormatting>
  <dataValidations count="5">
    <dataValidation type="whole" allowBlank="1" showInputMessage="1" showErrorMessage="1" prompt="Enter the length of cable between this node and the previous node." sqref="IY65562:IY65582 SU65562:SU65582 ACQ65562:ACQ65582 AMM65562:AMM65582 AWI65562:AWI65582 BGE65562:BGE65582 BQA65562:BQA65582 BZW65562:BZW65582 CJS65562:CJS65582 CTO65562:CTO65582 DDK65562:DDK65582 DNG65562:DNG65582 DXC65562:DXC65582 EGY65562:EGY65582 EQU65562:EQU65582 FAQ65562:FAQ65582 FKM65562:FKM65582 FUI65562:FUI65582 GEE65562:GEE65582 GOA65562:GOA65582 GXW65562:GXW65582 HHS65562:HHS65582 HRO65562:HRO65582 IBK65562:IBK65582 ILG65562:ILG65582 IVC65562:IVC65582 JEY65562:JEY65582 JOU65562:JOU65582 JYQ65562:JYQ65582 KIM65562:KIM65582 KSI65562:KSI65582 LCE65562:LCE65582 LMA65562:LMA65582 LVW65562:LVW65582 MFS65562:MFS65582 MPO65562:MPO65582 MZK65562:MZK65582 NJG65562:NJG65582 NTC65562:NTC65582 OCY65562:OCY65582 OMU65562:OMU65582 OWQ65562:OWQ65582 PGM65562:PGM65582 PQI65562:PQI65582 QAE65562:QAE65582 QKA65562:QKA65582 QTW65562:QTW65582 RDS65562:RDS65582 RNO65562:RNO65582 RXK65562:RXK65582 SHG65562:SHG65582 SRC65562:SRC65582 TAY65562:TAY65582 TKU65562:TKU65582 TUQ65562:TUQ65582 UEM65562:UEM65582 UOI65562:UOI65582 UYE65562:UYE65582 VIA65562:VIA65582 VRW65562:VRW65582 WBS65562:WBS65582 WLO65562:WLO65582 WVK65562:WVK65582 IY131098:IY131118 SU131098:SU131118 ACQ131098:ACQ131118 AMM131098:AMM131118 AWI131098:AWI131118 BGE131098:BGE131118 BQA131098:BQA131118 BZW131098:BZW131118 CJS131098:CJS131118 CTO131098:CTO131118 DDK131098:DDK131118 DNG131098:DNG131118 DXC131098:DXC131118 EGY131098:EGY131118 EQU131098:EQU131118 FAQ131098:FAQ131118 FKM131098:FKM131118 FUI131098:FUI131118 GEE131098:GEE131118 GOA131098:GOA131118 GXW131098:GXW131118 HHS131098:HHS131118 HRO131098:HRO131118 IBK131098:IBK131118 ILG131098:ILG131118 IVC131098:IVC131118 JEY131098:JEY131118 JOU131098:JOU131118 JYQ131098:JYQ131118 KIM131098:KIM131118 KSI131098:KSI131118 LCE131098:LCE131118 LMA131098:LMA131118 LVW131098:LVW131118 MFS131098:MFS131118 MPO131098:MPO131118 MZK131098:MZK131118 NJG131098:NJG131118 NTC131098:NTC131118 OCY131098:OCY131118 OMU131098:OMU131118 OWQ131098:OWQ131118 PGM131098:PGM131118 PQI131098:PQI131118 QAE131098:QAE131118 QKA131098:QKA131118 QTW131098:QTW131118 RDS131098:RDS131118 RNO131098:RNO131118 RXK131098:RXK131118 SHG131098:SHG131118 SRC131098:SRC131118 TAY131098:TAY131118 TKU131098:TKU131118 TUQ131098:TUQ131118 UEM131098:UEM131118 UOI131098:UOI131118 UYE131098:UYE131118 VIA131098:VIA131118 VRW131098:VRW131118 WBS131098:WBS131118 WLO131098:WLO131118 WVK131098:WVK131118 IY196634:IY196654 SU196634:SU196654 ACQ196634:ACQ196654 AMM196634:AMM196654 AWI196634:AWI196654 BGE196634:BGE196654 BQA196634:BQA196654 BZW196634:BZW196654 CJS196634:CJS196654 CTO196634:CTO196654 DDK196634:DDK196654 DNG196634:DNG196654 DXC196634:DXC196654 EGY196634:EGY196654 EQU196634:EQU196654 FAQ196634:FAQ196654 FKM196634:FKM196654 FUI196634:FUI196654 GEE196634:GEE196654 GOA196634:GOA196654 GXW196634:GXW196654 HHS196634:HHS196654 HRO196634:HRO196654 IBK196634:IBK196654 ILG196634:ILG196654 IVC196634:IVC196654 JEY196634:JEY196654 JOU196634:JOU196654 JYQ196634:JYQ196654 KIM196634:KIM196654 KSI196634:KSI196654 LCE196634:LCE196654 LMA196634:LMA196654 LVW196634:LVW196654 MFS196634:MFS196654 MPO196634:MPO196654 MZK196634:MZK196654 NJG196634:NJG196654 NTC196634:NTC196654 OCY196634:OCY196654 OMU196634:OMU196654 OWQ196634:OWQ196654 PGM196634:PGM196654 PQI196634:PQI196654 QAE196634:QAE196654 QKA196634:QKA196654 QTW196634:QTW196654 RDS196634:RDS196654 RNO196634:RNO196654 RXK196634:RXK196654 SHG196634:SHG196654 SRC196634:SRC196654 TAY196634:TAY196654 TKU196634:TKU196654 TUQ196634:TUQ196654 UEM196634:UEM196654 UOI196634:UOI196654 UYE196634:UYE196654 VIA196634:VIA196654 VRW196634:VRW196654 WBS196634:WBS196654 WLO196634:WLO196654 WVK196634:WVK196654 IY262170:IY262190 SU262170:SU262190 ACQ262170:ACQ262190 AMM262170:AMM262190 AWI262170:AWI262190 BGE262170:BGE262190 BQA262170:BQA262190 BZW262170:BZW262190 CJS262170:CJS262190 CTO262170:CTO262190 DDK262170:DDK262190 DNG262170:DNG262190 DXC262170:DXC262190 EGY262170:EGY262190 EQU262170:EQU262190 FAQ262170:FAQ262190 FKM262170:FKM262190 FUI262170:FUI262190 GEE262170:GEE262190 GOA262170:GOA262190 GXW262170:GXW262190 HHS262170:HHS262190 HRO262170:HRO262190 IBK262170:IBK262190 ILG262170:ILG262190 IVC262170:IVC262190 JEY262170:JEY262190 JOU262170:JOU262190 JYQ262170:JYQ262190 KIM262170:KIM262190 KSI262170:KSI262190 LCE262170:LCE262190 LMA262170:LMA262190 LVW262170:LVW262190 MFS262170:MFS262190 MPO262170:MPO262190 MZK262170:MZK262190 NJG262170:NJG262190 NTC262170:NTC262190 OCY262170:OCY262190 OMU262170:OMU262190 OWQ262170:OWQ262190 PGM262170:PGM262190 PQI262170:PQI262190 QAE262170:QAE262190 QKA262170:QKA262190 QTW262170:QTW262190 RDS262170:RDS262190 RNO262170:RNO262190 RXK262170:RXK262190 SHG262170:SHG262190 SRC262170:SRC262190 TAY262170:TAY262190 TKU262170:TKU262190 TUQ262170:TUQ262190 UEM262170:UEM262190 UOI262170:UOI262190 UYE262170:UYE262190 VIA262170:VIA262190 VRW262170:VRW262190 WBS262170:WBS262190 WLO262170:WLO262190 WVK262170:WVK262190 IY327706:IY327726 SU327706:SU327726 ACQ327706:ACQ327726 AMM327706:AMM327726 AWI327706:AWI327726 BGE327706:BGE327726 BQA327706:BQA327726 BZW327706:BZW327726 CJS327706:CJS327726 CTO327706:CTO327726 DDK327706:DDK327726 DNG327706:DNG327726 DXC327706:DXC327726 EGY327706:EGY327726 EQU327706:EQU327726 FAQ327706:FAQ327726 FKM327706:FKM327726 FUI327706:FUI327726 GEE327706:GEE327726 GOA327706:GOA327726 GXW327706:GXW327726 HHS327706:HHS327726 HRO327706:HRO327726 IBK327706:IBK327726 ILG327706:ILG327726 IVC327706:IVC327726 JEY327706:JEY327726 JOU327706:JOU327726 JYQ327706:JYQ327726 KIM327706:KIM327726 KSI327706:KSI327726 LCE327706:LCE327726 LMA327706:LMA327726 LVW327706:LVW327726 MFS327706:MFS327726 MPO327706:MPO327726 MZK327706:MZK327726 NJG327706:NJG327726 NTC327706:NTC327726 OCY327706:OCY327726 OMU327706:OMU327726 OWQ327706:OWQ327726 PGM327706:PGM327726 PQI327706:PQI327726 QAE327706:QAE327726 QKA327706:QKA327726 QTW327706:QTW327726 RDS327706:RDS327726 RNO327706:RNO327726 RXK327706:RXK327726 SHG327706:SHG327726 SRC327706:SRC327726 TAY327706:TAY327726 TKU327706:TKU327726 TUQ327706:TUQ327726 UEM327706:UEM327726 UOI327706:UOI327726 UYE327706:UYE327726 VIA327706:VIA327726 VRW327706:VRW327726 WBS327706:WBS327726 WLO327706:WLO327726 WVK327706:WVK327726 IY393242:IY393262 SU393242:SU393262 ACQ393242:ACQ393262 AMM393242:AMM393262 AWI393242:AWI393262 BGE393242:BGE393262 BQA393242:BQA393262 BZW393242:BZW393262 CJS393242:CJS393262 CTO393242:CTO393262 DDK393242:DDK393262 DNG393242:DNG393262 DXC393242:DXC393262 EGY393242:EGY393262 EQU393242:EQU393262 FAQ393242:FAQ393262 FKM393242:FKM393262 FUI393242:FUI393262 GEE393242:GEE393262 GOA393242:GOA393262 GXW393242:GXW393262 HHS393242:HHS393262 HRO393242:HRO393262 IBK393242:IBK393262 ILG393242:ILG393262 IVC393242:IVC393262 JEY393242:JEY393262 JOU393242:JOU393262 JYQ393242:JYQ393262 KIM393242:KIM393262 KSI393242:KSI393262 LCE393242:LCE393262 LMA393242:LMA393262 LVW393242:LVW393262 MFS393242:MFS393262 MPO393242:MPO393262 MZK393242:MZK393262 NJG393242:NJG393262 NTC393242:NTC393262 OCY393242:OCY393262 OMU393242:OMU393262 OWQ393242:OWQ393262 PGM393242:PGM393262 PQI393242:PQI393262 QAE393242:QAE393262 QKA393242:QKA393262 QTW393242:QTW393262 RDS393242:RDS393262 RNO393242:RNO393262 RXK393242:RXK393262 SHG393242:SHG393262 SRC393242:SRC393262 TAY393242:TAY393262 TKU393242:TKU393262 TUQ393242:TUQ393262 UEM393242:UEM393262 UOI393242:UOI393262 UYE393242:UYE393262 VIA393242:VIA393262 VRW393242:VRW393262 WBS393242:WBS393262 WLO393242:WLO393262 WVK393242:WVK393262 IY458778:IY458798 SU458778:SU458798 ACQ458778:ACQ458798 AMM458778:AMM458798 AWI458778:AWI458798 BGE458778:BGE458798 BQA458778:BQA458798 BZW458778:BZW458798 CJS458778:CJS458798 CTO458778:CTO458798 DDK458778:DDK458798 DNG458778:DNG458798 DXC458778:DXC458798 EGY458778:EGY458798 EQU458778:EQU458798 FAQ458778:FAQ458798 FKM458778:FKM458798 FUI458778:FUI458798 GEE458778:GEE458798 GOA458778:GOA458798 GXW458778:GXW458798 HHS458778:HHS458798 HRO458778:HRO458798 IBK458778:IBK458798 ILG458778:ILG458798 IVC458778:IVC458798 JEY458778:JEY458798 JOU458778:JOU458798 JYQ458778:JYQ458798 KIM458778:KIM458798 KSI458778:KSI458798 LCE458778:LCE458798 LMA458778:LMA458798 LVW458778:LVW458798 MFS458778:MFS458798 MPO458778:MPO458798 MZK458778:MZK458798 NJG458778:NJG458798 NTC458778:NTC458798 OCY458778:OCY458798 OMU458778:OMU458798 OWQ458778:OWQ458798 PGM458778:PGM458798 PQI458778:PQI458798 QAE458778:QAE458798 QKA458778:QKA458798 QTW458778:QTW458798 RDS458778:RDS458798 RNO458778:RNO458798 RXK458778:RXK458798 SHG458778:SHG458798 SRC458778:SRC458798 TAY458778:TAY458798 TKU458778:TKU458798 TUQ458778:TUQ458798 UEM458778:UEM458798 UOI458778:UOI458798 UYE458778:UYE458798 VIA458778:VIA458798 VRW458778:VRW458798 WBS458778:WBS458798 WLO458778:WLO458798 WVK458778:WVK458798 IY524314:IY524334 SU524314:SU524334 ACQ524314:ACQ524334 AMM524314:AMM524334 AWI524314:AWI524334 BGE524314:BGE524334 BQA524314:BQA524334 BZW524314:BZW524334 CJS524314:CJS524334 CTO524314:CTO524334 DDK524314:DDK524334 DNG524314:DNG524334 DXC524314:DXC524334 EGY524314:EGY524334 EQU524314:EQU524334 FAQ524314:FAQ524334 FKM524314:FKM524334 FUI524314:FUI524334 GEE524314:GEE524334 GOA524314:GOA524334 GXW524314:GXW524334 HHS524314:HHS524334 HRO524314:HRO524334 IBK524314:IBK524334 ILG524314:ILG524334 IVC524314:IVC524334 JEY524314:JEY524334 JOU524314:JOU524334 JYQ524314:JYQ524334 KIM524314:KIM524334 KSI524314:KSI524334 LCE524314:LCE524334 LMA524314:LMA524334 LVW524314:LVW524334 MFS524314:MFS524334 MPO524314:MPO524334 MZK524314:MZK524334 NJG524314:NJG524334 NTC524314:NTC524334 OCY524314:OCY524334 OMU524314:OMU524334 OWQ524314:OWQ524334 PGM524314:PGM524334 PQI524314:PQI524334 QAE524314:QAE524334 QKA524314:QKA524334 QTW524314:QTW524334 RDS524314:RDS524334 RNO524314:RNO524334 RXK524314:RXK524334 SHG524314:SHG524334 SRC524314:SRC524334 TAY524314:TAY524334 TKU524314:TKU524334 TUQ524314:TUQ524334 UEM524314:UEM524334 UOI524314:UOI524334 UYE524314:UYE524334 VIA524314:VIA524334 VRW524314:VRW524334 WBS524314:WBS524334 WLO524314:WLO524334 WVK524314:WVK524334 IY589850:IY589870 SU589850:SU589870 ACQ589850:ACQ589870 AMM589850:AMM589870 AWI589850:AWI589870 BGE589850:BGE589870 BQA589850:BQA589870 BZW589850:BZW589870 CJS589850:CJS589870 CTO589850:CTO589870 DDK589850:DDK589870 DNG589850:DNG589870 DXC589850:DXC589870 EGY589850:EGY589870 EQU589850:EQU589870 FAQ589850:FAQ589870 FKM589850:FKM589870 FUI589850:FUI589870 GEE589850:GEE589870 GOA589850:GOA589870 GXW589850:GXW589870 HHS589850:HHS589870 HRO589850:HRO589870 IBK589850:IBK589870 ILG589850:ILG589870 IVC589850:IVC589870 JEY589850:JEY589870 JOU589850:JOU589870 JYQ589850:JYQ589870 KIM589850:KIM589870 KSI589850:KSI589870 LCE589850:LCE589870 LMA589850:LMA589870 LVW589850:LVW589870 MFS589850:MFS589870 MPO589850:MPO589870 MZK589850:MZK589870 NJG589850:NJG589870 NTC589850:NTC589870 OCY589850:OCY589870 OMU589850:OMU589870 OWQ589850:OWQ589870 PGM589850:PGM589870 PQI589850:PQI589870 QAE589850:QAE589870 QKA589850:QKA589870 QTW589850:QTW589870 RDS589850:RDS589870 RNO589850:RNO589870 RXK589850:RXK589870 SHG589850:SHG589870 SRC589850:SRC589870 TAY589850:TAY589870 TKU589850:TKU589870 TUQ589850:TUQ589870 UEM589850:UEM589870 UOI589850:UOI589870 UYE589850:UYE589870 VIA589850:VIA589870 VRW589850:VRW589870 WBS589850:WBS589870 WLO589850:WLO589870 WVK589850:WVK589870 IY655386:IY655406 SU655386:SU655406 ACQ655386:ACQ655406 AMM655386:AMM655406 AWI655386:AWI655406 BGE655386:BGE655406 BQA655386:BQA655406 BZW655386:BZW655406 CJS655386:CJS655406 CTO655386:CTO655406 DDK655386:DDK655406 DNG655386:DNG655406 DXC655386:DXC655406 EGY655386:EGY655406 EQU655386:EQU655406 FAQ655386:FAQ655406 FKM655386:FKM655406 FUI655386:FUI655406 GEE655386:GEE655406 GOA655386:GOA655406 GXW655386:GXW655406 HHS655386:HHS655406 HRO655386:HRO655406 IBK655386:IBK655406 ILG655386:ILG655406 IVC655386:IVC655406 JEY655386:JEY655406 JOU655386:JOU655406 JYQ655386:JYQ655406 KIM655386:KIM655406 KSI655386:KSI655406 LCE655386:LCE655406 LMA655386:LMA655406 LVW655386:LVW655406 MFS655386:MFS655406 MPO655386:MPO655406 MZK655386:MZK655406 NJG655386:NJG655406 NTC655386:NTC655406 OCY655386:OCY655406 OMU655386:OMU655406 OWQ655386:OWQ655406 PGM655386:PGM655406 PQI655386:PQI655406 QAE655386:QAE655406 QKA655386:QKA655406 QTW655386:QTW655406 RDS655386:RDS655406 RNO655386:RNO655406 RXK655386:RXK655406 SHG655386:SHG655406 SRC655386:SRC655406 TAY655386:TAY655406 TKU655386:TKU655406 TUQ655386:TUQ655406 UEM655386:UEM655406 UOI655386:UOI655406 UYE655386:UYE655406 VIA655386:VIA655406 VRW655386:VRW655406 WBS655386:WBS655406 WLO655386:WLO655406 WVK655386:WVK655406 IY720922:IY720942 SU720922:SU720942 ACQ720922:ACQ720942 AMM720922:AMM720942 AWI720922:AWI720942 BGE720922:BGE720942 BQA720922:BQA720942 BZW720922:BZW720942 CJS720922:CJS720942 CTO720922:CTO720942 DDK720922:DDK720942 DNG720922:DNG720942 DXC720922:DXC720942 EGY720922:EGY720942 EQU720922:EQU720942 FAQ720922:FAQ720942 FKM720922:FKM720942 FUI720922:FUI720942 GEE720922:GEE720942 GOA720922:GOA720942 GXW720922:GXW720942 HHS720922:HHS720942 HRO720922:HRO720942 IBK720922:IBK720942 ILG720922:ILG720942 IVC720922:IVC720942 JEY720922:JEY720942 JOU720922:JOU720942 JYQ720922:JYQ720942 KIM720922:KIM720942 KSI720922:KSI720942 LCE720922:LCE720942 LMA720922:LMA720942 LVW720922:LVW720942 MFS720922:MFS720942 MPO720922:MPO720942 MZK720922:MZK720942 NJG720922:NJG720942 NTC720922:NTC720942 OCY720922:OCY720942 OMU720922:OMU720942 OWQ720922:OWQ720942 PGM720922:PGM720942 PQI720922:PQI720942 QAE720922:QAE720942 QKA720922:QKA720942 QTW720922:QTW720942 RDS720922:RDS720942 RNO720922:RNO720942 RXK720922:RXK720942 SHG720922:SHG720942 SRC720922:SRC720942 TAY720922:TAY720942 TKU720922:TKU720942 TUQ720922:TUQ720942 UEM720922:UEM720942 UOI720922:UOI720942 UYE720922:UYE720942 VIA720922:VIA720942 VRW720922:VRW720942 WBS720922:WBS720942 WLO720922:WLO720942 WVK720922:WVK720942 IY786458:IY786478 SU786458:SU786478 ACQ786458:ACQ786478 AMM786458:AMM786478 AWI786458:AWI786478 BGE786458:BGE786478 BQA786458:BQA786478 BZW786458:BZW786478 CJS786458:CJS786478 CTO786458:CTO786478 DDK786458:DDK786478 DNG786458:DNG786478 DXC786458:DXC786478 EGY786458:EGY786478 EQU786458:EQU786478 FAQ786458:FAQ786478 FKM786458:FKM786478 FUI786458:FUI786478 GEE786458:GEE786478 GOA786458:GOA786478 GXW786458:GXW786478 HHS786458:HHS786478 HRO786458:HRO786478 IBK786458:IBK786478 ILG786458:ILG786478 IVC786458:IVC786478 JEY786458:JEY786478 JOU786458:JOU786478 JYQ786458:JYQ786478 KIM786458:KIM786478 KSI786458:KSI786478 LCE786458:LCE786478 LMA786458:LMA786478 LVW786458:LVW786478 MFS786458:MFS786478 MPO786458:MPO786478 MZK786458:MZK786478 NJG786458:NJG786478 NTC786458:NTC786478 OCY786458:OCY786478 OMU786458:OMU786478 OWQ786458:OWQ786478 PGM786458:PGM786478 PQI786458:PQI786478 QAE786458:QAE786478 QKA786458:QKA786478 QTW786458:QTW786478 RDS786458:RDS786478 RNO786458:RNO786478 RXK786458:RXK786478 SHG786458:SHG786478 SRC786458:SRC786478 TAY786458:TAY786478 TKU786458:TKU786478 TUQ786458:TUQ786478 UEM786458:UEM786478 UOI786458:UOI786478 UYE786458:UYE786478 VIA786458:VIA786478 VRW786458:VRW786478 WBS786458:WBS786478 WLO786458:WLO786478 WVK786458:WVK786478 IY851994:IY852014 SU851994:SU852014 ACQ851994:ACQ852014 AMM851994:AMM852014 AWI851994:AWI852014 BGE851994:BGE852014 BQA851994:BQA852014 BZW851994:BZW852014 CJS851994:CJS852014 CTO851994:CTO852014 DDK851994:DDK852014 DNG851994:DNG852014 DXC851994:DXC852014 EGY851994:EGY852014 EQU851994:EQU852014 FAQ851994:FAQ852014 FKM851994:FKM852014 FUI851994:FUI852014 GEE851994:GEE852014 GOA851994:GOA852014 GXW851994:GXW852014 HHS851994:HHS852014 HRO851994:HRO852014 IBK851994:IBK852014 ILG851994:ILG852014 IVC851994:IVC852014 JEY851994:JEY852014 JOU851994:JOU852014 JYQ851994:JYQ852014 KIM851994:KIM852014 KSI851994:KSI852014 LCE851994:LCE852014 LMA851994:LMA852014 LVW851994:LVW852014 MFS851994:MFS852014 MPO851994:MPO852014 MZK851994:MZK852014 NJG851994:NJG852014 NTC851994:NTC852014 OCY851994:OCY852014 OMU851994:OMU852014 OWQ851994:OWQ852014 PGM851994:PGM852014 PQI851994:PQI852014 QAE851994:QAE852014 QKA851994:QKA852014 QTW851994:QTW852014 RDS851994:RDS852014 RNO851994:RNO852014 RXK851994:RXK852014 SHG851994:SHG852014 SRC851994:SRC852014 TAY851994:TAY852014 TKU851994:TKU852014 TUQ851994:TUQ852014 UEM851994:UEM852014 UOI851994:UOI852014 UYE851994:UYE852014 VIA851994:VIA852014 VRW851994:VRW852014 WBS851994:WBS852014 WLO851994:WLO852014 WVK851994:WVK852014 IY917530:IY917550 SU917530:SU917550 ACQ917530:ACQ917550 AMM917530:AMM917550 AWI917530:AWI917550 BGE917530:BGE917550 BQA917530:BQA917550 BZW917530:BZW917550 CJS917530:CJS917550 CTO917530:CTO917550 DDK917530:DDK917550 DNG917530:DNG917550 DXC917530:DXC917550 EGY917530:EGY917550 EQU917530:EQU917550 FAQ917530:FAQ917550 FKM917530:FKM917550 FUI917530:FUI917550 GEE917530:GEE917550 GOA917530:GOA917550 GXW917530:GXW917550 HHS917530:HHS917550 HRO917530:HRO917550 IBK917530:IBK917550 ILG917530:ILG917550 IVC917530:IVC917550 JEY917530:JEY917550 JOU917530:JOU917550 JYQ917530:JYQ917550 KIM917530:KIM917550 KSI917530:KSI917550 LCE917530:LCE917550 LMA917530:LMA917550 LVW917530:LVW917550 MFS917530:MFS917550 MPO917530:MPO917550 MZK917530:MZK917550 NJG917530:NJG917550 NTC917530:NTC917550 OCY917530:OCY917550 OMU917530:OMU917550 OWQ917530:OWQ917550 PGM917530:PGM917550 PQI917530:PQI917550 QAE917530:QAE917550 QKA917530:QKA917550 QTW917530:QTW917550 RDS917530:RDS917550 RNO917530:RNO917550 RXK917530:RXK917550 SHG917530:SHG917550 SRC917530:SRC917550 TAY917530:TAY917550 TKU917530:TKU917550 TUQ917530:TUQ917550 UEM917530:UEM917550 UOI917530:UOI917550 UYE917530:UYE917550 VIA917530:VIA917550 VRW917530:VRW917550 WBS917530:WBS917550 WLO917530:WLO917550 WVK917530:WVK917550 IY983066:IY983086 SU983066:SU983086 ACQ983066:ACQ983086 AMM983066:AMM983086 AWI983066:AWI983086 BGE983066:BGE983086 BQA983066:BQA983086 BZW983066:BZW983086 CJS983066:CJS983086 CTO983066:CTO983086 DDK983066:DDK983086 DNG983066:DNG983086 DXC983066:DXC983086 EGY983066:EGY983086 EQU983066:EQU983086 FAQ983066:FAQ983086 FKM983066:FKM983086 FUI983066:FUI983086 GEE983066:GEE983086 GOA983066:GOA983086 GXW983066:GXW983086 HHS983066:HHS983086 HRO983066:HRO983086 IBK983066:IBK983086 ILG983066:ILG983086 IVC983066:IVC983086 JEY983066:JEY983086 JOU983066:JOU983086 JYQ983066:JYQ983086 KIM983066:KIM983086 KSI983066:KSI983086 LCE983066:LCE983086 LMA983066:LMA983086 LVW983066:LVW983086 MFS983066:MFS983086 MPO983066:MPO983086 MZK983066:MZK983086 NJG983066:NJG983086 NTC983066:NTC983086 OCY983066:OCY983086 OMU983066:OMU983086 OWQ983066:OWQ983086 PGM983066:PGM983086 PQI983066:PQI983086 QAE983066:QAE983086 QKA983066:QKA983086 QTW983066:QTW983086 RDS983066:RDS983086 RNO983066:RNO983086 RXK983066:RXK983086 SHG983066:SHG983086 SRC983066:SRC983086 TAY983066:TAY983086 TKU983066:TKU983086 TUQ983066:TUQ983086 UEM983066:UEM983086 UOI983066:UOI983086 UYE983066:UYE983086 VIA983066:VIA983086 VRW983066:VRW983086 WBS983066:WBS983086 WLO983066:WLO983086 WVK983066:WVK983086 WUQ26:WUQ38 WUY39:WUY46 WKU26:WKU38 WLC39:WLC46 WAY26:WAY38 WBG39:WBG46 VRC26:VRC38 VRK39:VRK46 VHG26:VHG38 VHO39:VHO46 UXK26:UXK38 UXS39:UXS46 UNO26:UNO38 UNW39:UNW46 UDS26:UDS38 UEA39:UEA46 TTW26:TTW38 TUE39:TUE46 TKA26:TKA38 TKI39:TKI46 TAE26:TAE38 TAM39:TAM46 SQI26:SQI38 SQQ39:SQQ46 SGM26:SGM38 SGU39:SGU46 RWQ26:RWQ38 RWY39:RWY46 RMU26:RMU38 RNC39:RNC46 RCY26:RCY38 RDG39:RDG46 QTC26:QTC38 QTK39:QTK46 QJG26:QJG38 QJO39:QJO46 PZK26:PZK38 PZS39:PZS46 PPO26:PPO38 PPW39:PPW46 PFS26:PFS38 PGA39:PGA46 OVW26:OVW38 OWE39:OWE46 OMA26:OMA38 OMI39:OMI46 OCE26:OCE38 OCM39:OCM46 NSI26:NSI38 NSQ39:NSQ46 NIM26:NIM38 NIU39:NIU46 MYQ26:MYQ38 MYY39:MYY46 MOU26:MOU38 MPC39:MPC46 MEY26:MEY38 MFG39:MFG46 LVC26:LVC38 LVK39:LVK46 LLG26:LLG38 LLO39:LLO46 LBK26:LBK38 LBS39:LBS46 KRO26:KRO38 KRW39:KRW46 KHS26:KHS38 KIA39:KIA46 JXW26:JXW38 JYE39:JYE46 JOA26:JOA38 JOI39:JOI46 JEE26:JEE38 JEM39:JEM46 IUI26:IUI38 IUQ39:IUQ46 IKM26:IKM38 IKU39:IKU46 IAQ26:IAQ38 IAY39:IAY46 HQU26:HQU38 HRC39:HRC46 HGY26:HGY38 HHG39:HHG46 GXC26:GXC38 GXK39:GXK46 GNG26:GNG38 GNO39:GNO46 GDK26:GDK38 GDS39:GDS46 FTO26:FTO38 FTW39:FTW46 FJS26:FJS38 FKA39:FKA46 EZW26:EZW38 FAE39:FAE46 EQA26:EQA38 EQI39:EQI46 EGE26:EGE38 EGM39:EGM46 DWI26:DWI38 DWQ39:DWQ46 DMM26:DMM38 DMU39:DMU46 DCQ26:DCQ38 DCY39:DCY46 CSU26:CSU38 CTC39:CTC46 CIY26:CIY38 CJG39:CJG46 BZC26:BZC38 BZK39:BZK46 BPG26:BPG38 BPO39:BPO46 BFK26:BFK38 BFS39:BFS46 AVO26:AVO38 AVW39:AVW46 ALS26:ALS38 AMA39:AMA46 ABW26:ABW38 ACE39:ACE46 SA26:SA38 SI39:SI46 IE26:IE38 IM39:IM46" xr:uid="{00000000-0002-0000-0000-000000000000}">
      <formula1>1</formula1>
      <formula2>3000</formula2>
    </dataValidation>
    <dataValidation type="list" allowBlank="1" showInputMessage="1" showErrorMessage="1" sqref="WVL983066:WVL983086 WLP983066:WLP983086 WBT983066:WBT983086 VRX983066:VRX983086 VIB983066:VIB983086 UYF983066:UYF983086 UOJ983066:UOJ983086 UEN983066:UEN983086 TUR983066:TUR983086 TKV983066:TKV983086 TAZ983066:TAZ983086 SRD983066:SRD983086 SHH983066:SHH983086 RXL983066:RXL983086 RNP983066:RNP983086 RDT983066:RDT983086 QTX983066:QTX983086 QKB983066:QKB983086 QAF983066:QAF983086 PQJ983066:PQJ983086 PGN983066:PGN983086 OWR983066:OWR983086 OMV983066:OMV983086 OCZ983066:OCZ983086 NTD983066:NTD983086 NJH983066:NJH983086 MZL983066:MZL983086 MPP983066:MPP983086 MFT983066:MFT983086 LVX983066:LVX983086 LMB983066:LMB983086 LCF983066:LCF983086 KSJ983066:KSJ983086 KIN983066:KIN983086 JYR983066:JYR983086 JOV983066:JOV983086 JEZ983066:JEZ983086 IVD983066:IVD983086 ILH983066:ILH983086 IBL983066:IBL983086 HRP983066:HRP983086 HHT983066:HHT983086 GXX983066:GXX983086 GOB983066:GOB983086 GEF983066:GEF983086 FUJ983066:FUJ983086 FKN983066:FKN983086 FAR983066:FAR983086 EQV983066:EQV983086 EGZ983066:EGZ983086 DXD983066:DXD983086 DNH983066:DNH983086 DDL983066:DDL983086 CTP983066:CTP983086 CJT983066:CJT983086 BZX983066:BZX983086 BQB983066:BQB983086 BGF983066:BGF983086 AWJ983066:AWJ983086 AMN983066:AMN983086 ACR983066:ACR983086 SV983066:SV983086 IZ983066:IZ983086 WVL917530:WVL917550 WLP917530:WLP917550 WBT917530:WBT917550 VRX917530:VRX917550 VIB917530:VIB917550 UYF917530:UYF917550 UOJ917530:UOJ917550 UEN917530:UEN917550 TUR917530:TUR917550 TKV917530:TKV917550 TAZ917530:TAZ917550 SRD917530:SRD917550 SHH917530:SHH917550 RXL917530:RXL917550 RNP917530:RNP917550 RDT917530:RDT917550 QTX917530:QTX917550 QKB917530:QKB917550 QAF917530:QAF917550 PQJ917530:PQJ917550 PGN917530:PGN917550 OWR917530:OWR917550 OMV917530:OMV917550 OCZ917530:OCZ917550 NTD917530:NTD917550 NJH917530:NJH917550 MZL917530:MZL917550 MPP917530:MPP917550 MFT917530:MFT917550 LVX917530:LVX917550 LMB917530:LMB917550 LCF917530:LCF917550 KSJ917530:KSJ917550 KIN917530:KIN917550 JYR917530:JYR917550 JOV917530:JOV917550 JEZ917530:JEZ917550 IVD917530:IVD917550 ILH917530:ILH917550 IBL917530:IBL917550 HRP917530:HRP917550 HHT917530:HHT917550 GXX917530:GXX917550 GOB917530:GOB917550 GEF917530:GEF917550 FUJ917530:FUJ917550 FKN917530:FKN917550 FAR917530:FAR917550 EQV917530:EQV917550 EGZ917530:EGZ917550 DXD917530:DXD917550 DNH917530:DNH917550 DDL917530:DDL917550 CTP917530:CTP917550 CJT917530:CJT917550 BZX917530:BZX917550 BQB917530:BQB917550 BGF917530:BGF917550 AWJ917530:AWJ917550 AMN917530:AMN917550 ACR917530:ACR917550 SV917530:SV917550 IZ917530:IZ917550 WVL851994:WVL852014 WLP851994:WLP852014 WBT851994:WBT852014 VRX851994:VRX852014 VIB851994:VIB852014 UYF851994:UYF852014 UOJ851994:UOJ852014 UEN851994:UEN852014 TUR851994:TUR852014 TKV851994:TKV852014 TAZ851994:TAZ852014 SRD851994:SRD852014 SHH851994:SHH852014 RXL851994:RXL852014 RNP851994:RNP852014 RDT851994:RDT852014 QTX851994:QTX852014 QKB851994:QKB852014 QAF851994:QAF852014 PQJ851994:PQJ852014 PGN851994:PGN852014 OWR851994:OWR852014 OMV851994:OMV852014 OCZ851994:OCZ852014 NTD851994:NTD852014 NJH851994:NJH852014 MZL851994:MZL852014 MPP851994:MPP852014 MFT851994:MFT852014 LVX851994:LVX852014 LMB851994:LMB852014 LCF851994:LCF852014 KSJ851994:KSJ852014 KIN851994:KIN852014 JYR851994:JYR852014 JOV851994:JOV852014 JEZ851994:JEZ852014 IVD851994:IVD852014 ILH851994:ILH852014 IBL851994:IBL852014 HRP851994:HRP852014 HHT851994:HHT852014 GXX851994:GXX852014 GOB851994:GOB852014 GEF851994:GEF852014 FUJ851994:FUJ852014 FKN851994:FKN852014 FAR851994:FAR852014 EQV851994:EQV852014 EGZ851994:EGZ852014 DXD851994:DXD852014 DNH851994:DNH852014 DDL851994:DDL852014 CTP851994:CTP852014 CJT851994:CJT852014 BZX851994:BZX852014 BQB851994:BQB852014 BGF851994:BGF852014 AWJ851994:AWJ852014 AMN851994:AMN852014 ACR851994:ACR852014 SV851994:SV852014 IZ851994:IZ852014 WVL786458:WVL786478 WLP786458:WLP786478 WBT786458:WBT786478 VRX786458:VRX786478 VIB786458:VIB786478 UYF786458:UYF786478 UOJ786458:UOJ786478 UEN786458:UEN786478 TUR786458:TUR786478 TKV786458:TKV786478 TAZ786458:TAZ786478 SRD786458:SRD786478 SHH786458:SHH786478 RXL786458:RXL786478 RNP786458:RNP786478 RDT786458:RDT786478 QTX786458:QTX786478 QKB786458:QKB786478 QAF786458:QAF786478 PQJ786458:PQJ786478 PGN786458:PGN786478 OWR786458:OWR786478 OMV786458:OMV786478 OCZ786458:OCZ786478 NTD786458:NTD786478 NJH786458:NJH786478 MZL786458:MZL786478 MPP786458:MPP786478 MFT786458:MFT786478 LVX786458:LVX786478 LMB786458:LMB786478 LCF786458:LCF786478 KSJ786458:KSJ786478 KIN786458:KIN786478 JYR786458:JYR786478 JOV786458:JOV786478 JEZ786458:JEZ786478 IVD786458:IVD786478 ILH786458:ILH786478 IBL786458:IBL786478 HRP786458:HRP786478 HHT786458:HHT786478 GXX786458:GXX786478 GOB786458:GOB786478 GEF786458:GEF786478 FUJ786458:FUJ786478 FKN786458:FKN786478 FAR786458:FAR786478 EQV786458:EQV786478 EGZ786458:EGZ786478 DXD786458:DXD786478 DNH786458:DNH786478 DDL786458:DDL786478 CTP786458:CTP786478 CJT786458:CJT786478 BZX786458:BZX786478 BQB786458:BQB786478 BGF786458:BGF786478 AWJ786458:AWJ786478 AMN786458:AMN786478 ACR786458:ACR786478 SV786458:SV786478 IZ786458:IZ786478 WVL720922:WVL720942 WLP720922:WLP720942 WBT720922:WBT720942 VRX720922:VRX720942 VIB720922:VIB720942 UYF720922:UYF720942 UOJ720922:UOJ720942 UEN720922:UEN720942 TUR720922:TUR720942 TKV720922:TKV720942 TAZ720922:TAZ720942 SRD720922:SRD720942 SHH720922:SHH720942 RXL720922:RXL720942 RNP720922:RNP720942 RDT720922:RDT720942 QTX720922:QTX720942 QKB720922:QKB720942 QAF720922:QAF720942 PQJ720922:PQJ720942 PGN720922:PGN720942 OWR720922:OWR720942 OMV720922:OMV720942 OCZ720922:OCZ720942 NTD720922:NTD720942 NJH720922:NJH720942 MZL720922:MZL720942 MPP720922:MPP720942 MFT720922:MFT720942 LVX720922:LVX720942 LMB720922:LMB720942 LCF720922:LCF720942 KSJ720922:KSJ720942 KIN720922:KIN720942 JYR720922:JYR720942 JOV720922:JOV720942 JEZ720922:JEZ720942 IVD720922:IVD720942 ILH720922:ILH720942 IBL720922:IBL720942 HRP720922:HRP720942 HHT720922:HHT720942 GXX720922:GXX720942 GOB720922:GOB720942 GEF720922:GEF720942 FUJ720922:FUJ720942 FKN720922:FKN720942 FAR720922:FAR720942 EQV720922:EQV720942 EGZ720922:EGZ720942 DXD720922:DXD720942 DNH720922:DNH720942 DDL720922:DDL720942 CTP720922:CTP720942 CJT720922:CJT720942 BZX720922:BZX720942 BQB720922:BQB720942 BGF720922:BGF720942 AWJ720922:AWJ720942 AMN720922:AMN720942 ACR720922:ACR720942 SV720922:SV720942 IZ720922:IZ720942 WVL655386:WVL655406 WLP655386:WLP655406 WBT655386:WBT655406 VRX655386:VRX655406 VIB655386:VIB655406 UYF655386:UYF655406 UOJ655386:UOJ655406 UEN655386:UEN655406 TUR655386:TUR655406 TKV655386:TKV655406 TAZ655386:TAZ655406 SRD655386:SRD655406 SHH655386:SHH655406 RXL655386:RXL655406 RNP655386:RNP655406 RDT655386:RDT655406 QTX655386:QTX655406 QKB655386:QKB655406 QAF655386:QAF655406 PQJ655386:PQJ655406 PGN655386:PGN655406 OWR655386:OWR655406 OMV655386:OMV655406 OCZ655386:OCZ655406 NTD655386:NTD655406 NJH655386:NJH655406 MZL655386:MZL655406 MPP655386:MPP655406 MFT655386:MFT655406 LVX655386:LVX655406 LMB655386:LMB655406 LCF655386:LCF655406 KSJ655386:KSJ655406 KIN655386:KIN655406 JYR655386:JYR655406 JOV655386:JOV655406 JEZ655386:JEZ655406 IVD655386:IVD655406 ILH655386:ILH655406 IBL655386:IBL655406 HRP655386:HRP655406 HHT655386:HHT655406 GXX655386:GXX655406 GOB655386:GOB655406 GEF655386:GEF655406 FUJ655386:FUJ655406 FKN655386:FKN655406 FAR655386:FAR655406 EQV655386:EQV655406 EGZ655386:EGZ655406 DXD655386:DXD655406 DNH655386:DNH655406 DDL655386:DDL655406 CTP655386:CTP655406 CJT655386:CJT655406 BZX655386:BZX655406 BQB655386:BQB655406 BGF655386:BGF655406 AWJ655386:AWJ655406 AMN655386:AMN655406 ACR655386:ACR655406 SV655386:SV655406 IZ655386:IZ655406 WVL589850:WVL589870 WLP589850:WLP589870 WBT589850:WBT589870 VRX589850:VRX589870 VIB589850:VIB589870 UYF589850:UYF589870 UOJ589850:UOJ589870 UEN589850:UEN589870 TUR589850:TUR589870 TKV589850:TKV589870 TAZ589850:TAZ589870 SRD589850:SRD589870 SHH589850:SHH589870 RXL589850:RXL589870 RNP589850:RNP589870 RDT589850:RDT589870 QTX589850:QTX589870 QKB589850:QKB589870 QAF589850:QAF589870 PQJ589850:PQJ589870 PGN589850:PGN589870 OWR589850:OWR589870 OMV589850:OMV589870 OCZ589850:OCZ589870 NTD589850:NTD589870 NJH589850:NJH589870 MZL589850:MZL589870 MPP589850:MPP589870 MFT589850:MFT589870 LVX589850:LVX589870 LMB589850:LMB589870 LCF589850:LCF589870 KSJ589850:KSJ589870 KIN589850:KIN589870 JYR589850:JYR589870 JOV589850:JOV589870 JEZ589850:JEZ589870 IVD589850:IVD589870 ILH589850:ILH589870 IBL589850:IBL589870 HRP589850:HRP589870 HHT589850:HHT589870 GXX589850:GXX589870 GOB589850:GOB589870 GEF589850:GEF589870 FUJ589850:FUJ589870 FKN589850:FKN589870 FAR589850:FAR589870 EQV589850:EQV589870 EGZ589850:EGZ589870 DXD589850:DXD589870 DNH589850:DNH589870 DDL589850:DDL589870 CTP589850:CTP589870 CJT589850:CJT589870 BZX589850:BZX589870 BQB589850:BQB589870 BGF589850:BGF589870 AWJ589850:AWJ589870 AMN589850:AMN589870 ACR589850:ACR589870 SV589850:SV589870 IZ589850:IZ589870 WVL524314:WVL524334 WLP524314:WLP524334 WBT524314:WBT524334 VRX524314:VRX524334 VIB524314:VIB524334 UYF524314:UYF524334 UOJ524314:UOJ524334 UEN524314:UEN524334 TUR524314:TUR524334 TKV524314:TKV524334 TAZ524314:TAZ524334 SRD524314:SRD524334 SHH524314:SHH524334 RXL524314:RXL524334 RNP524314:RNP524334 RDT524314:RDT524334 QTX524314:QTX524334 QKB524314:QKB524334 QAF524314:QAF524334 PQJ524314:PQJ524334 PGN524314:PGN524334 OWR524314:OWR524334 OMV524314:OMV524334 OCZ524314:OCZ524334 NTD524314:NTD524334 NJH524314:NJH524334 MZL524314:MZL524334 MPP524314:MPP524334 MFT524314:MFT524334 LVX524314:LVX524334 LMB524314:LMB524334 LCF524314:LCF524334 KSJ524314:KSJ524334 KIN524314:KIN524334 JYR524314:JYR524334 JOV524314:JOV524334 JEZ524314:JEZ524334 IVD524314:IVD524334 ILH524314:ILH524334 IBL524314:IBL524334 HRP524314:HRP524334 HHT524314:HHT524334 GXX524314:GXX524334 GOB524314:GOB524334 GEF524314:GEF524334 FUJ524314:FUJ524334 FKN524314:FKN524334 FAR524314:FAR524334 EQV524314:EQV524334 EGZ524314:EGZ524334 DXD524314:DXD524334 DNH524314:DNH524334 DDL524314:DDL524334 CTP524314:CTP524334 CJT524314:CJT524334 BZX524314:BZX524334 BQB524314:BQB524334 BGF524314:BGF524334 AWJ524314:AWJ524334 AMN524314:AMN524334 ACR524314:ACR524334 SV524314:SV524334 IZ524314:IZ524334 WVL458778:WVL458798 WLP458778:WLP458798 WBT458778:WBT458798 VRX458778:VRX458798 VIB458778:VIB458798 UYF458778:UYF458798 UOJ458778:UOJ458798 UEN458778:UEN458798 TUR458778:TUR458798 TKV458778:TKV458798 TAZ458778:TAZ458798 SRD458778:SRD458798 SHH458778:SHH458798 RXL458778:RXL458798 RNP458778:RNP458798 RDT458778:RDT458798 QTX458778:QTX458798 QKB458778:QKB458798 QAF458778:QAF458798 PQJ458778:PQJ458798 PGN458778:PGN458798 OWR458778:OWR458798 OMV458778:OMV458798 OCZ458778:OCZ458798 NTD458778:NTD458798 NJH458778:NJH458798 MZL458778:MZL458798 MPP458778:MPP458798 MFT458778:MFT458798 LVX458778:LVX458798 LMB458778:LMB458798 LCF458778:LCF458798 KSJ458778:KSJ458798 KIN458778:KIN458798 JYR458778:JYR458798 JOV458778:JOV458798 JEZ458778:JEZ458798 IVD458778:IVD458798 ILH458778:ILH458798 IBL458778:IBL458798 HRP458778:HRP458798 HHT458778:HHT458798 GXX458778:GXX458798 GOB458778:GOB458798 GEF458778:GEF458798 FUJ458778:FUJ458798 FKN458778:FKN458798 FAR458778:FAR458798 EQV458778:EQV458798 EGZ458778:EGZ458798 DXD458778:DXD458798 DNH458778:DNH458798 DDL458778:DDL458798 CTP458778:CTP458798 CJT458778:CJT458798 BZX458778:BZX458798 BQB458778:BQB458798 BGF458778:BGF458798 AWJ458778:AWJ458798 AMN458778:AMN458798 ACR458778:ACR458798 SV458778:SV458798 IZ458778:IZ458798 WVL393242:WVL393262 WLP393242:WLP393262 WBT393242:WBT393262 VRX393242:VRX393262 VIB393242:VIB393262 UYF393242:UYF393262 UOJ393242:UOJ393262 UEN393242:UEN393262 TUR393242:TUR393262 TKV393242:TKV393262 TAZ393242:TAZ393262 SRD393242:SRD393262 SHH393242:SHH393262 RXL393242:RXL393262 RNP393242:RNP393262 RDT393242:RDT393262 QTX393242:QTX393262 QKB393242:QKB393262 QAF393242:QAF393262 PQJ393242:PQJ393262 PGN393242:PGN393262 OWR393242:OWR393262 OMV393242:OMV393262 OCZ393242:OCZ393262 NTD393242:NTD393262 NJH393242:NJH393262 MZL393242:MZL393262 MPP393242:MPP393262 MFT393242:MFT393262 LVX393242:LVX393262 LMB393242:LMB393262 LCF393242:LCF393262 KSJ393242:KSJ393262 KIN393242:KIN393262 JYR393242:JYR393262 JOV393242:JOV393262 JEZ393242:JEZ393262 IVD393242:IVD393262 ILH393242:ILH393262 IBL393242:IBL393262 HRP393242:HRP393262 HHT393242:HHT393262 GXX393242:GXX393262 GOB393242:GOB393262 GEF393242:GEF393262 FUJ393242:FUJ393262 FKN393242:FKN393262 FAR393242:FAR393262 EQV393242:EQV393262 EGZ393242:EGZ393262 DXD393242:DXD393262 DNH393242:DNH393262 DDL393242:DDL393262 CTP393242:CTP393262 CJT393242:CJT393262 BZX393242:BZX393262 BQB393242:BQB393262 BGF393242:BGF393262 AWJ393242:AWJ393262 AMN393242:AMN393262 ACR393242:ACR393262 SV393242:SV393262 IZ393242:IZ393262 WVL327706:WVL327726 WLP327706:WLP327726 WBT327706:WBT327726 VRX327706:VRX327726 VIB327706:VIB327726 UYF327706:UYF327726 UOJ327706:UOJ327726 UEN327706:UEN327726 TUR327706:TUR327726 TKV327706:TKV327726 TAZ327706:TAZ327726 SRD327706:SRD327726 SHH327706:SHH327726 RXL327706:RXL327726 RNP327706:RNP327726 RDT327706:RDT327726 QTX327706:QTX327726 QKB327706:QKB327726 QAF327706:QAF327726 PQJ327706:PQJ327726 PGN327706:PGN327726 OWR327706:OWR327726 OMV327706:OMV327726 OCZ327706:OCZ327726 NTD327706:NTD327726 NJH327706:NJH327726 MZL327706:MZL327726 MPP327706:MPP327726 MFT327706:MFT327726 LVX327706:LVX327726 LMB327706:LMB327726 LCF327706:LCF327726 KSJ327706:KSJ327726 KIN327706:KIN327726 JYR327706:JYR327726 JOV327706:JOV327726 JEZ327706:JEZ327726 IVD327706:IVD327726 ILH327706:ILH327726 IBL327706:IBL327726 HRP327706:HRP327726 HHT327706:HHT327726 GXX327706:GXX327726 GOB327706:GOB327726 GEF327706:GEF327726 FUJ327706:FUJ327726 FKN327706:FKN327726 FAR327706:FAR327726 EQV327706:EQV327726 EGZ327706:EGZ327726 DXD327706:DXD327726 DNH327706:DNH327726 DDL327706:DDL327726 CTP327706:CTP327726 CJT327706:CJT327726 BZX327706:BZX327726 BQB327706:BQB327726 BGF327706:BGF327726 AWJ327706:AWJ327726 AMN327706:AMN327726 ACR327706:ACR327726 SV327706:SV327726 IZ327706:IZ327726 WVL262170:WVL262190 WLP262170:WLP262190 WBT262170:WBT262190 VRX262170:VRX262190 VIB262170:VIB262190 UYF262170:UYF262190 UOJ262170:UOJ262190 UEN262170:UEN262190 TUR262170:TUR262190 TKV262170:TKV262190 TAZ262170:TAZ262190 SRD262170:SRD262190 SHH262170:SHH262190 RXL262170:RXL262190 RNP262170:RNP262190 RDT262170:RDT262190 QTX262170:QTX262190 QKB262170:QKB262190 QAF262170:QAF262190 PQJ262170:PQJ262190 PGN262170:PGN262190 OWR262170:OWR262190 OMV262170:OMV262190 OCZ262170:OCZ262190 NTD262170:NTD262190 NJH262170:NJH262190 MZL262170:MZL262190 MPP262170:MPP262190 MFT262170:MFT262190 LVX262170:LVX262190 LMB262170:LMB262190 LCF262170:LCF262190 KSJ262170:KSJ262190 KIN262170:KIN262190 JYR262170:JYR262190 JOV262170:JOV262190 JEZ262170:JEZ262190 IVD262170:IVD262190 ILH262170:ILH262190 IBL262170:IBL262190 HRP262170:HRP262190 HHT262170:HHT262190 GXX262170:GXX262190 GOB262170:GOB262190 GEF262170:GEF262190 FUJ262170:FUJ262190 FKN262170:FKN262190 FAR262170:FAR262190 EQV262170:EQV262190 EGZ262170:EGZ262190 DXD262170:DXD262190 DNH262170:DNH262190 DDL262170:DDL262190 CTP262170:CTP262190 CJT262170:CJT262190 BZX262170:BZX262190 BQB262170:BQB262190 BGF262170:BGF262190 AWJ262170:AWJ262190 AMN262170:AMN262190 ACR262170:ACR262190 SV262170:SV262190 IZ262170:IZ262190 WVL196634:WVL196654 WLP196634:WLP196654 WBT196634:WBT196654 VRX196634:VRX196654 VIB196634:VIB196654 UYF196634:UYF196654 UOJ196634:UOJ196654 UEN196634:UEN196654 TUR196634:TUR196654 TKV196634:TKV196654 TAZ196634:TAZ196654 SRD196634:SRD196654 SHH196634:SHH196654 RXL196634:RXL196654 RNP196634:RNP196654 RDT196634:RDT196654 QTX196634:QTX196654 QKB196634:QKB196654 QAF196634:QAF196654 PQJ196634:PQJ196654 PGN196634:PGN196654 OWR196634:OWR196654 OMV196634:OMV196654 OCZ196634:OCZ196654 NTD196634:NTD196654 NJH196634:NJH196654 MZL196634:MZL196654 MPP196634:MPP196654 MFT196634:MFT196654 LVX196634:LVX196654 LMB196634:LMB196654 LCF196634:LCF196654 KSJ196634:KSJ196654 KIN196634:KIN196654 JYR196634:JYR196654 JOV196634:JOV196654 JEZ196634:JEZ196654 IVD196634:IVD196654 ILH196634:ILH196654 IBL196634:IBL196654 HRP196634:HRP196654 HHT196634:HHT196654 GXX196634:GXX196654 GOB196634:GOB196654 GEF196634:GEF196654 FUJ196634:FUJ196654 FKN196634:FKN196654 FAR196634:FAR196654 EQV196634:EQV196654 EGZ196634:EGZ196654 DXD196634:DXD196654 DNH196634:DNH196654 DDL196634:DDL196654 CTP196634:CTP196654 CJT196634:CJT196654 BZX196634:BZX196654 BQB196634:BQB196654 BGF196634:BGF196654 AWJ196634:AWJ196654 AMN196634:AMN196654 ACR196634:ACR196654 SV196634:SV196654 IZ196634:IZ196654 WVL131098:WVL131118 WLP131098:WLP131118 WBT131098:WBT131118 VRX131098:VRX131118 VIB131098:VIB131118 UYF131098:UYF131118 UOJ131098:UOJ131118 UEN131098:UEN131118 TUR131098:TUR131118 TKV131098:TKV131118 TAZ131098:TAZ131118 SRD131098:SRD131118 SHH131098:SHH131118 RXL131098:RXL131118 RNP131098:RNP131118 RDT131098:RDT131118 QTX131098:QTX131118 QKB131098:QKB131118 QAF131098:QAF131118 PQJ131098:PQJ131118 PGN131098:PGN131118 OWR131098:OWR131118 OMV131098:OMV131118 OCZ131098:OCZ131118 NTD131098:NTD131118 NJH131098:NJH131118 MZL131098:MZL131118 MPP131098:MPP131118 MFT131098:MFT131118 LVX131098:LVX131118 LMB131098:LMB131118 LCF131098:LCF131118 KSJ131098:KSJ131118 KIN131098:KIN131118 JYR131098:JYR131118 JOV131098:JOV131118 JEZ131098:JEZ131118 IVD131098:IVD131118 ILH131098:ILH131118 IBL131098:IBL131118 HRP131098:HRP131118 HHT131098:HHT131118 GXX131098:GXX131118 GOB131098:GOB131118 GEF131098:GEF131118 FUJ131098:FUJ131118 FKN131098:FKN131118 FAR131098:FAR131118 EQV131098:EQV131118 EGZ131098:EGZ131118 DXD131098:DXD131118 DNH131098:DNH131118 DDL131098:DDL131118 CTP131098:CTP131118 CJT131098:CJT131118 BZX131098:BZX131118 BQB131098:BQB131118 BGF131098:BGF131118 AWJ131098:AWJ131118 AMN131098:AMN131118 ACR131098:ACR131118 SV131098:SV131118 IZ131098:IZ131118 WVL65562:WVL65582 WLP65562:WLP65582 WBT65562:WBT65582 VRX65562:VRX65582 VIB65562:VIB65582 UYF65562:UYF65582 UOJ65562:UOJ65582 UEN65562:UEN65582 TUR65562:TUR65582 TKV65562:TKV65582 TAZ65562:TAZ65582 SRD65562:SRD65582 SHH65562:SHH65582 RXL65562:RXL65582 RNP65562:RNP65582 RDT65562:RDT65582 QTX65562:QTX65582 QKB65562:QKB65582 QAF65562:QAF65582 PQJ65562:PQJ65582 PGN65562:PGN65582 OWR65562:OWR65582 OMV65562:OMV65582 OCZ65562:OCZ65582 NTD65562:NTD65582 NJH65562:NJH65582 MZL65562:MZL65582 MPP65562:MPP65582 MFT65562:MFT65582 LVX65562:LVX65582 LMB65562:LMB65582 LCF65562:LCF65582 KSJ65562:KSJ65582 KIN65562:KIN65582 JYR65562:JYR65582 JOV65562:JOV65582 JEZ65562:JEZ65582 IVD65562:IVD65582 ILH65562:ILH65582 IBL65562:IBL65582 HRP65562:HRP65582 HHT65562:HHT65582 GXX65562:GXX65582 GOB65562:GOB65582 GEF65562:GEF65582 FUJ65562:FUJ65582 FKN65562:FKN65582 FAR65562:FAR65582 EQV65562:EQV65582 EGZ65562:EGZ65582 DXD65562:DXD65582 DNH65562:DNH65582 DDL65562:DDL65582 CTP65562:CTP65582 CJT65562:CJT65582 BZX65562:BZX65582 BQB65562:BQB65582 BGF65562:BGF65582 AWJ65562:AWJ65582 AMN65562:AMN65582 ACR65562:ACR65582 SV65562:SV65582 IZ65562:IZ65582 SB26:SB38 SJ39:SJ46 ABX26:ABX38 ACF39:ACF46 ALT26:ALT38 AMB39:AMB46 AVP26:AVP38 AVX39:AVX46 BFL26:BFL38 BFT39:BFT46 BPH26:BPH38 BPP39:BPP46 BZD26:BZD38 BZL39:BZL46 CIZ26:CIZ38 CJH39:CJH46 CSV26:CSV38 CTD39:CTD46 DCR26:DCR38 DCZ39:DCZ46 DMN26:DMN38 DMV39:DMV46 DWJ26:DWJ38 DWR39:DWR46 EGF26:EGF38 EGN39:EGN46 EQB26:EQB38 EQJ39:EQJ46 EZX26:EZX38 FAF39:FAF46 FJT26:FJT38 FKB39:FKB46 FTP26:FTP38 FTX39:FTX46 GDL26:GDL38 GDT39:GDT46 GNH26:GNH38 GNP39:GNP46 GXD26:GXD38 GXL39:GXL46 HGZ26:HGZ38 HHH39:HHH46 HQV26:HQV38 HRD39:HRD46 IAR26:IAR38 IAZ39:IAZ46 IKN26:IKN38 IKV39:IKV46 IUJ26:IUJ38 IUR39:IUR46 JEF26:JEF38 JEN39:JEN46 JOB26:JOB38 JOJ39:JOJ46 JXX26:JXX38 JYF39:JYF46 KHT26:KHT38 KIB39:KIB46 KRP26:KRP38 KRX39:KRX46 LBL26:LBL38 LBT39:LBT46 LLH26:LLH38 LLP39:LLP46 LVD26:LVD38 LVL39:LVL46 MEZ26:MEZ38 MFH39:MFH46 MOV26:MOV38 MPD39:MPD46 MYR26:MYR38 MYZ39:MYZ46 NIN26:NIN38 NIV39:NIV46 NSJ26:NSJ38 NSR39:NSR46 OCF26:OCF38 OCN39:OCN46 OMB26:OMB38 OMJ39:OMJ46 OVX26:OVX38 OWF39:OWF46 PFT26:PFT38 PGB39:PGB46 PPP26:PPP38 PPX39:PPX46 PZL26:PZL38 PZT39:PZT46 QJH26:QJH38 QJP39:QJP46 QTD26:QTD38 QTL39:QTL46 RCZ26:RCZ38 RDH39:RDH46 RMV26:RMV38 RND39:RND46 RWR26:RWR38 RWZ39:RWZ46 SGN26:SGN38 SGV39:SGV46 SQJ26:SQJ38 SQR39:SQR46 TAF26:TAF38 TAN39:TAN46 TKB26:TKB38 TKJ39:TKJ46 TTX26:TTX38 TUF39:TUF46 UDT26:UDT38 UEB39:UEB46 UNP26:UNP38 UNX39:UNX46 UXL26:UXL38 UXT39:UXT46 VHH26:VHH38 VHP39:VHP46 VRD26:VRD38 VRL39:VRL46 WAZ26:WAZ38 WBH39:WBH46 WKV26:WKV38 WLD39:WLD46 WUR26:WUR38 WUZ39:WUZ46 IF26:IF38 IN39:IN46 WVI983066:WVJ983086 WLM983066:WLN983086 WBQ983066:WBR983086 VRU983066:VRV983086 VHY983066:VHZ983086 UYC983066:UYD983086 UOG983066:UOH983086 UEK983066:UEL983086 TUO983066:TUP983086 TKS983066:TKT983086 TAW983066:TAX983086 SRA983066:SRB983086 SHE983066:SHF983086 RXI983066:RXJ983086 RNM983066:RNN983086 RDQ983066:RDR983086 QTU983066:QTV983086 QJY983066:QJZ983086 QAC983066:QAD983086 PQG983066:PQH983086 PGK983066:PGL983086 OWO983066:OWP983086 OMS983066:OMT983086 OCW983066:OCX983086 NTA983066:NTB983086 NJE983066:NJF983086 MZI983066:MZJ983086 MPM983066:MPN983086 MFQ983066:MFR983086 LVU983066:LVV983086 LLY983066:LLZ983086 LCC983066:LCD983086 KSG983066:KSH983086 KIK983066:KIL983086 JYO983066:JYP983086 JOS983066:JOT983086 JEW983066:JEX983086 IVA983066:IVB983086 ILE983066:ILF983086 IBI983066:IBJ983086 HRM983066:HRN983086 HHQ983066:HHR983086 GXU983066:GXV983086 GNY983066:GNZ983086 GEC983066:GED983086 FUG983066:FUH983086 FKK983066:FKL983086 FAO983066:FAP983086 EQS983066:EQT983086 EGW983066:EGX983086 DXA983066:DXB983086 DNE983066:DNF983086 DDI983066:DDJ983086 CTM983066:CTN983086 CJQ983066:CJR983086 BZU983066:BZV983086 BPY983066:BPZ983086 BGC983066:BGD983086 AWG983066:AWH983086 AMK983066:AML983086 ACO983066:ACP983086 SS983066:ST983086 IW983066:IX983086 C983026:E983046 WVI917530:WVJ917550 WLM917530:WLN917550 WBQ917530:WBR917550 VRU917530:VRV917550 VHY917530:VHZ917550 UYC917530:UYD917550 UOG917530:UOH917550 UEK917530:UEL917550 TUO917530:TUP917550 TKS917530:TKT917550 TAW917530:TAX917550 SRA917530:SRB917550 SHE917530:SHF917550 RXI917530:RXJ917550 RNM917530:RNN917550 RDQ917530:RDR917550 QTU917530:QTV917550 QJY917530:QJZ917550 QAC917530:QAD917550 PQG917530:PQH917550 PGK917530:PGL917550 OWO917530:OWP917550 OMS917530:OMT917550 OCW917530:OCX917550 NTA917530:NTB917550 NJE917530:NJF917550 MZI917530:MZJ917550 MPM917530:MPN917550 MFQ917530:MFR917550 LVU917530:LVV917550 LLY917530:LLZ917550 LCC917530:LCD917550 KSG917530:KSH917550 KIK917530:KIL917550 JYO917530:JYP917550 JOS917530:JOT917550 JEW917530:JEX917550 IVA917530:IVB917550 ILE917530:ILF917550 IBI917530:IBJ917550 HRM917530:HRN917550 HHQ917530:HHR917550 GXU917530:GXV917550 GNY917530:GNZ917550 GEC917530:GED917550 FUG917530:FUH917550 FKK917530:FKL917550 FAO917530:FAP917550 EQS917530:EQT917550 EGW917530:EGX917550 DXA917530:DXB917550 DNE917530:DNF917550 DDI917530:DDJ917550 CTM917530:CTN917550 CJQ917530:CJR917550 BZU917530:BZV917550 BPY917530:BPZ917550 BGC917530:BGD917550 AWG917530:AWH917550 AMK917530:AML917550 ACO917530:ACP917550 SS917530:ST917550 IW917530:IX917550 C917490:E917510 WVI851994:WVJ852014 WLM851994:WLN852014 WBQ851994:WBR852014 VRU851994:VRV852014 VHY851994:VHZ852014 UYC851994:UYD852014 UOG851994:UOH852014 UEK851994:UEL852014 TUO851994:TUP852014 TKS851994:TKT852014 TAW851994:TAX852014 SRA851994:SRB852014 SHE851994:SHF852014 RXI851994:RXJ852014 RNM851994:RNN852014 RDQ851994:RDR852014 QTU851994:QTV852014 QJY851994:QJZ852014 QAC851994:QAD852014 PQG851994:PQH852014 PGK851994:PGL852014 OWO851994:OWP852014 OMS851994:OMT852014 OCW851994:OCX852014 NTA851994:NTB852014 NJE851994:NJF852014 MZI851994:MZJ852014 MPM851994:MPN852014 MFQ851994:MFR852014 LVU851994:LVV852014 LLY851994:LLZ852014 LCC851994:LCD852014 KSG851994:KSH852014 KIK851994:KIL852014 JYO851994:JYP852014 JOS851994:JOT852014 JEW851994:JEX852014 IVA851994:IVB852014 ILE851994:ILF852014 IBI851994:IBJ852014 HRM851994:HRN852014 HHQ851994:HHR852014 GXU851994:GXV852014 GNY851994:GNZ852014 GEC851994:GED852014 FUG851994:FUH852014 FKK851994:FKL852014 FAO851994:FAP852014 EQS851994:EQT852014 EGW851994:EGX852014 DXA851994:DXB852014 DNE851994:DNF852014 DDI851994:DDJ852014 CTM851994:CTN852014 CJQ851994:CJR852014 BZU851994:BZV852014 BPY851994:BPZ852014 BGC851994:BGD852014 AWG851994:AWH852014 AMK851994:AML852014 ACO851994:ACP852014 SS851994:ST852014 IW851994:IX852014 C851954:E851974 WVI786458:WVJ786478 WLM786458:WLN786478 WBQ786458:WBR786478 VRU786458:VRV786478 VHY786458:VHZ786478 UYC786458:UYD786478 UOG786458:UOH786478 UEK786458:UEL786478 TUO786458:TUP786478 TKS786458:TKT786478 TAW786458:TAX786478 SRA786458:SRB786478 SHE786458:SHF786478 RXI786458:RXJ786478 RNM786458:RNN786478 RDQ786458:RDR786478 QTU786458:QTV786478 QJY786458:QJZ786478 QAC786458:QAD786478 PQG786458:PQH786478 PGK786458:PGL786478 OWO786458:OWP786478 OMS786458:OMT786478 OCW786458:OCX786478 NTA786458:NTB786478 NJE786458:NJF786478 MZI786458:MZJ786478 MPM786458:MPN786478 MFQ786458:MFR786478 LVU786458:LVV786478 LLY786458:LLZ786478 LCC786458:LCD786478 KSG786458:KSH786478 KIK786458:KIL786478 JYO786458:JYP786478 JOS786458:JOT786478 JEW786458:JEX786478 IVA786458:IVB786478 ILE786458:ILF786478 IBI786458:IBJ786478 HRM786458:HRN786478 HHQ786458:HHR786478 GXU786458:GXV786478 GNY786458:GNZ786478 GEC786458:GED786478 FUG786458:FUH786478 FKK786458:FKL786478 FAO786458:FAP786478 EQS786458:EQT786478 EGW786458:EGX786478 DXA786458:DXB786478 DNE786458:DNF786478 DDI786458:DDJ786478 CTM786458:CTN786478 CJQ786458:CJR786478 BZU786458:BZV786478 BPY786458:BPZ786478 BGC786458:BGD786478 AWG786458:AWH786478 AMK786458:AML786478 ACO786458:ACP786478 SS786458:ST786478 IW786458:IX786478 C786418:E786438 WVI720922:WVJ720942 WLM720922:WLN720942 WBQ720922:WBR720942 VRU720922:VRV720942 VHY720922:VHZ720942 UYC720922:UYD720942 UOG720922:UOH720942 UEK720922:UEL720942 TUO720922:TUP720942 TKS720922:TKT720942 TAW720922:TAX720942 SRA720922:SRB720942 SHE720922:SHF720942 RXI720922:RXJ720942 RNM720922:RNN720942 RDQ720922:RDR720942 QTU720922:QTV720942 QJY720922:QJZ720942 QAC720922:QAD720942 PQG720922:PQH720942 PGK720922:PGL720942 OWO720922:OWP720942 OMS720922:OMT720942 OCW720922:OCX720942 NTA720922:NTB720942 NJE720922:NJF720942 MZI720922:MZJ720942 MPM720922:MPN720942 MFQ720922:MFR720942 LVU720922:LVV720942 LLY720922:LLZ720942 LCC720922:LCD720942 KSG720922:KSH720942 KIK720922:KIL720942 JYO720922:JYP720942 JOS720922:JOT720942 JEW720922:JEX720942 IVA720922:IVB720942 ILE720922:ILF720942 IBI720922:IBJ720942 HRM720922:HRN720942 HHQ720922:HHR720942 GXU720922:GXV720942 GNY720922:GNZ720942 GEC720922:GED720942 FUG720922:FUH720942 FKK720922:FKL720942 FAO720922:FAP720942 EQS720922:EQT720942 EGW720922:EGX720942 DXA720922:DXB720942 DNE720922:DNF720942 DDI720922:DDJ720942 CTM720922:CTN720942 CJQ720922:CJR720942 BZU720922:BZV720942 BPY720922:BPZ720942 BGC720922:BGD720942 AWG720922:AWH720942 AMK720922:AML720942 ACO720922:ACP720942 SS720922:ST720942 IW720922:IX720942 C720882:E720902 WVI655386:WVJ655406 WLM655386:WLN655406 WBQ655386:WBR655406 VRU655386:VRV655406 VHY655386:VHZ655406 UYC655386:UYD655406 UOG655386:UOH655406 UEK655386:UEL655406 TUO655386:TUP655406 TKS655386:TKT655406 TAW655386:TAX655406 SRA655386:SRB655406 SHE655386:SHF655406 RXI655386:RXJ655406 RNM655386:RNN655406 RDQ655386:RDR655406 QTU655386:QTV655406 QJY655386:QJZ655406 QAC655386:QAD655406 PQG655386:PQH655406 PGK655386:PGL655406 OWO655386:OWP655406 OMS655386:OMT655406 OCW655386:OCX655406 NTA655386:NTB655406 NJE655386:NJF655406 MZI655386:MZJ655406 MPM655386:MPN655406 MFQ655386:MFR655406 LVU655386:LVV655406 LLY655386:LLZ655406 LCC655386:LCD655406 KSG655386:KSH655406 KIK655386:KIL655406 JYO655386:JYP655406 JOS655386:JOT655406 JEW655386:JEX655406 IVA655386:IVB655406 ILE655386:ILF655406 IBI655386:IBJ655406 HRM655386:HRN655406 HHQ655386:HHR655406 GXU655386:GXV655406 GNY655386:GNZ655406 GEC655386:GED655406 FUG655386:FUH655406 FKK655386:FKL655406 FAO655386:FAP655406 EQS655386:EQT655406 EGW655386:EGX655406 DXA655386:DXB655406 DNE655386:DNF655406 DDI655386:DDJ655406 CTM655386:CTN655406 CJQ655386:CJR655406 BZU655386:BZV655406 BPY655386:BPZ655406 BGC655386:BGD655406 AWG655386:AWH655406 AMK655386:AML655406 ACO655386:ACP655406 SS655386:ST655406 IW655386:IX655406 C655346:E655366 WVI589850:WVJ589870 WLM589850:WLN589870 WBQ589850:WBR589870 VRU589850:VRV589870 VHY589850:VHZ589870 UYC589850:UYD589870 UOG589850:UOH589870 UEK589850:UEL589870 TUO589850:TUP589870 TKS589850:TKT589870 TAW589850:TAX589870 SRA589850:SRB589870 SHE589850:SHF589870 RXI589850:RXJ589870 RNM589850:RNN589870 RDQ589850:RDR589870 QTU589850:QTV589870 QJY589850:QJZ589870 QAC589850:QAD589870 PQG589850:PQH589870 PGK589850:PGL589870 OWO589850:OWP589870 OMS589850:OMT589870 OCW589850:OCX589870 NTA589850:NTB589870 NJE589850:NJF589870 MZI589850:MZJ589870 MPM589850:MPN589870 MFQ589850:MFR589870 LVU589850:LVV589870 LLY589850:LLZ589870 LCC589850:LCD589870 KSG589850:KSH589870 KIK589850:KIL589870 JYO589850:JYP589870 JOS589850:JOT589870 JEW589850:JEX589870 IVA589850:IVB589870 ILE589850:ILF589870 IBI589850:IBJ589870 HRM589850:HRN589870 HHQ589850:HHR589870 GXU589850:GXV589870 GNY589850:GNZ589870 GEC589850:GED589870 FUG589850:FUH589870 FKK589850:FKL589870 FAO589850:FAP589870 EQS589850:EQT589870 EGW589850:EGX589870 DXA589850:DXB589870 DNE589850:DNF589870 DDI589850:DDJ589870 CTM589850:CTN589870 CJQ589850:CJR589870 BZU589850:BZV589870 BPY589850:BPZ589870 BGC589850:BGD589870 AWG589850:AWH589870 AMK589850:AML589870 ACO589850:ACP589870 SS589850:ST589870 IW589850:IX589870 C589810:E589830 WVI524314:WVJ524334 WLM524314:WLN524334 WBQ524314:WBR524334 VRU524314:VRV524334 VHY524314:VHZ524334 UYC524314:UYD524334 UOG524314:UOH524334 UEK524314:UEL524334 TUO524314:TUP524334 TKS524314:TKT524334 TAW524314:TAX524334 SRA524314:SRB524334 SHE524314:SHF524334 RXI524314:RXJ524334 RNM524314:RNN524334 RDQ524314:RDR524334 QTU524314:QTV524334 QJY524314:QJZ524334 QAC524314:QAD524334 PQG524314:PQH524334 PGK524314:PGL524334 OWO524314:OWP524334 OMS524314:OMT524334 OCW524314:OCX524334 NTA524314:NTB524334 NJE524314:NJF524334 MZI524314:MZJ524334 MPM524314:MPN524334 MFQ524314:MFR524334 LVU524314:LVV524334 LLY524314:LLZ524334 LCC524314:LCD524334 KSG524314:KSH524334 KIK524314:KIL524334 JYO524314:JYP524334 JOS524314:JOT524334 JEW524314:JEX524334 IVA524314:IVB524334 ILE524314:ILF524334 IBI524314:IBJ524334 HRM524314:HRN524334 HHQ524314:HHR524334 GXU524314:GXV524334 GNY524314:GNZ524334 GEC524314:GED524334 FUG524314:FUH524334 FKK524314:FKL524334 FAO524314:FAP524334 EQS524314:EQT524334 EGW524314:EGX524334 DXA524314:DXB524334 DNE524314:DNF524334 DDI524314:DDJ524334 CTM524314:CTN524334 CJQ524314:CJR524334 BZU524314:BZV524334 BPY524314:BPZ524334 BGC524314:BGD524334 AWG524314:AWH524334 AMK524314:AML524334 ACO524314:ACP524334 SS524314:ST524334 IW524314:IX524334 C524274:E524294 WVI458778:WVJ458798 WLM458778:WLN458798 WBQ458778:WBR458798 VRU458778:VRV458798 VHY458778:VHZ458798 UYC458778:UYD458798 UOG458778:UOH458798 UEK458778:UEL458798 TUO458778:TUP458798 TKS458778:TKT458798 TAW458778:TAX458798 SRA458778:SRB458798 SHE458778:SHF458798 RXI458778:RXJ458798 RNM458778:RNN458798 RDQ458778:RDR458798 QTU458778:QTV458798 QJY458778:QJZ458798 QAC458778:QAD458798 PQG458778:PQH458798 PGK458778:PGL458798 OWO458778:OWP458798 OMS458778:OMT458798 OCW458778:OCX458798 NTA458778:NTB458798 NJE458778:NJF458798 MZI458778:MZJ458798 MPM458778:MPN458798 MFQ458778:MFR458798 LVU458778:LVV458798 LLY458778:LLZ458798 LCC458778:LCD458798 KSG458778:KSH458798 KIK458778:KIL458798 JYO458778:JYP458798 JOS458778:JOT458798 JEW458778:JEX458798 IVA458778:IVB458798 ILE458778:ILF458798 IBI458778:IBJ458798 HRM458778:HRN458798 HHQ458778:HHR458798 GXU458778:GXV458798 GNY458778:GNZ458798 GEC458778:GED458798 FUG458778:FUH458798 FKK458778:FKL458798 FAO458778:FAP458798 EQS458778:EQT458798 EGW458778:EGX458798 DXA458778:DXB458798 DNE458778:DNF458798 DDI458778:DDJ458798 CTM458778:CTN458798 CJQ458778:CJR458798 BZU458778:BZV458798 BPY458778:BPZ458798 BGC458778:BGD458798 AWG458778:AWH458798 AMK458778:AML458798 ACO458778:ACP458798 SS458778:ST458798 IW458778:IX458798 C458738:E458758 WVI393242:WVJ393262 WLM393242:WLN393262 WBQ393242:WBR393262 VRU393242:VRV393262 VHY393242:VHZ393262 UYC393242:UYD393262 UOG393242:UOH393262 UEK393242:UEL393262 TUO393242:TUP393262 TKS393242:TKT393262 TAW393242:TAX393262 SRA393242:SRB393262 SHE393242:SHF393262 RXI393242:RXJ393262 RNM393242:RNN393262 RDQ393242:RDR393262 QTU393242:QTV393262 QJY393242:QJZ393262 QAC393242:QAD393262 PQG393242:PQH393262 PGK393242:PGL393262 OWO393242:OWP393262 OMS393242:OMT393262 OCW393242:OCX393262 NTA393242:NTB393262 NJE393242:NJF393262 MZI393242:MZJ393262 MPM393242:MPN393262 MFQ393242:MFR393262 LVU393242:LVV393262 LLY393242:LLZ393262 LCC393242:LCD393262 KSG393242:KSH393262 KIK393242:KIL393262 JYO393242:JYP393262 JOS393242:JOT393262 JEW393242:JEX393262 IVA393242:IVB393262 ILE393242:ILF393262 IBI393242:IBJ393262 HRM393242:HRN393262 HHQ393242:HHR393262 GXU393242:GXV393262 GNY393242:GNZ393262 GEC393242:GED393262 FUG393242:FUH393262 FKK393242:FKL393262 FAO393242:FAP393262 EQS393242:EQT393262 EGW393242:EGX393262 DXA393242:DXB393262 DNE393242:DNF393262 DDI393242:DDJ393262 CTM393242:CTN393262 CJQ393242:CJR393262 BZU393242:BZV393262 BPY393242:BPZ393262 BGC393242:BGD393262 AWG393242:AWH393262 AMK393242:AML393262 ACO393242:ACP393262 SS393242:ST393262 IW393242:IX393262 C393202:E393222 WVI327706:WVJ327726 WLM327706:WLN327726 WBQ327706:WBR327726 VRU327706:VRV327726 VHY327706:VHZ327726 UYC327706:UYD327726 UOG327706:UOH327726 UEK327706:UEL327726 TUO327706:TUP327726 TKS327706:TKT327726 TAW327706:TAX327726 SRA327706:SRB327726 SHE327706:SHF327726 RXI327706:RXJ327726 RNM327706:RNN327726 RDQ327706:RDR327726 QTU327706:QTV327726 QJY327706:QJZ327726 QAC327706:QAD327726 PQG327706:PQH327726 PGK327706:PGL327726 OWO327706:OWP327726 OMS327706:OMT327726 OCW327706:OCX327726 NTA327706:NTB327726 NJE327706:NJF327726 MZI327706:MZJ327726 MPM327706:MPN327726 MFQ327706:MFR327726 LVU327706:LVV327726 LLY327706:LLZ327726 LCC327706:LCD327726 KSG327706:KSH327726 KIK327706:KIL327726 JYO327706:JYP327726 JOS327706:JOT327726 JEW327706:JEX327726 IVA327706:IVB327726 ILE327706:ILF327726 IBI327706:IBJ327726 HRM327706:HRN327726 HHQ327706:HHR327726 GXU327706:GXV327726 GNY327706:GNZ327726 GEC327706:GED327726 FUG327706:FUH327726 FKK327706:FKL327726 FAO327706:FAP327726 EQS327706:EQT327726 EGW327706:EGX327726 DXA327706:DXB327726 DNE327706:DNF327726 DDI327706:DDJ327726 CTM327706:CTN327726 CJQ327706:CJR327726 BZU327706:BZV327726 BPY327706:BPZ327726 BGC327706:BGD327726 AWG327706:AWH327726 AMK327706:AML327726 ACO327706:ACP327726 SS327706:ST327726 IW327706:IX327726 C327666:E327686 WVI262170:WVJ262190 WLM262170:WLN262190 WBQ262170:WBR262190 VRU262170:VRV262190 VHY262170:VHZ262190 UYC262170:UYD262190 UOG262170:UOH262190 UEK262170:UEL262190 TUO262170:TUP262190 TKS262170:TKT262190 TAW262170:TAX262190 SRA262170:SRB262190 SHE262170:SHF262190 RXI262170:RXJ262190 RNM262170:RNN262190 RDQ262170:RDR262190 QTU262170:QTV262190 QJY262170:QJZ262190 QAC262170:QAD262190 PQG262170:PQH262190 PGK262170:PGL262190 OWO262170:OWP262190 OMS262170:OMT262190 OCW262170:OCX262190 NTA262170:NTB262190 NJE262170:NJF262190 MZI262170:MZJ262190 MPM262170:MPN262190 MFQ262170:MFR262190 LVU262170:LVV262190 LLY262170:LLZ262190 LCC262170:LCD262190 KSG262170:KSH262190 KIK262170:KIL262190 JYO262170:JYP262190 JOS262170:JOT262190 JEW262170:JEX262190 IVA262170:IVB262190 ILE262170:ILF262190 IBI262170:IBJ262190 HRM262170:HRN262190 HHQ262170:HHR262190 GXU262170:GXV262190 GNY262170:GNZ262190 GEC262170:GED262190 FUG262170:FUH262190 FKK262170:FKL262190 FAO262170:FAP262190 EQS262170:EQT262190 EGW262170:EGX262190 DXA262170:DXB262190 DNE262170:DNF262190 DDI262170:DDJ262190 CTM262170:CTN262190 CJQ262170:CJR262190 BZU262170:BZV262190 BPY262170:BPZ262190 BGC262170:BGD262190 AWG262170:AWH262190 AMK262170:AML262190 ACO262170:ACP262190 SS262170:ST262190 IW262170:IX262190 C262130:E262150 WVI196634:WVJ196654 WLM196634:WLN196654 WBQ196634:WBR196654 VRU196634:VRV196654 VHY196634:VHZ196654 UYC196634:UYD196654 UOG196634:UOH196654 UEK196634:UEL196654 TUO196634:TUP196654 TKS196634:TKT196654 TAW196634:TAX196654 SRA196634:SRB196654 SHE196634:SHF196654 RXI196634:RXJ196654 RNM196634:RNN196654 RDQ196634:RDR196654 QTU196634:QTV196654 QJY196634:QJZ196654 QAC196634:QAD196654 PQG196634:PQH196654 PGK196634:PGL196654 OWO196634:OWP196654 OMS196634:OMT196654 OCW196634:OCX196654 NTA196634:NTB196654 NJE196634:NJF196654 MZI196634:MZJ196654 MPM196634:MPN196654 MFQ196634:MFR196654 LVU196634:LVV196654 LLY196634:LLZ196654 LCC196634:LCD196654 KSG196634:KSH196654 KIK196634:KIL196654 JYO196634:JYP196654 JOS196634:JOT196654 JEW196634:JEX196654 IVA196634:IVB196654 ILE196634:ILF196654 IBI196634:IBJ196654 HRM196634:HRN196654 HHQ196634:HHR196654 GXU196634:GXV196654 GNY196634:GNZ196654 GEC196634:GED196654 FUG196634:FUH196654 FKK196634:FKL196654 FAO196634:FAP196654 EQS196634:EQT196654 EGW196634:EGX196654 DXA196634:DXB196654 DNE196634:DNF196654 DDI196634:DDJ196654 CTM196634:CTN196654 CJQ196634:CJR196654 BZU196634:BZV196654 BPY196634:BPZ196654 BGC196634:BGD196654 AWG196634:AWH196654 AMK196634:AML196654 ACO196634:ACP196654 SS196634:ST196654 IW196634:IX196654 C196594:E196614 WVI131098:WVJ131118 WLM131098:WLN131118 WBQ131098:WBR131118 VRU131098:VRV131118 VHY131098:VHZ131118 UYC131098:UYD131118 UOG131098:UOH131118 UEK131098:UEL131118 TUO131098:TUP131118 TKS131098:TKT131118 TAW131098:TAX131118 SRA131098:SRB131118 SHE131098:SHF131118 RXI131098:RXJ131118 RNM131098:RNN131118 RDQ131098:RDR131118 QTU131098:QTV131118 QJY131098:QJZ131118 QAC131098:QAD131118 PQG131098:PQH131118 PGK131098:PGL131118 OWO131098:OWP131118 OMS131098:OMT131118 OCW131098:OCX131118 NTA131098:NTB131118 NJE131098:NJF131118 MZI131098:MZJ131118 MPM131098:MPN131118 MFQ131098:MFR131118 LVU131098:LVV131118 LLY131098:LLZ131118 LCC131098:LCD131118 KSG131098:KSH131118 KIK131098:KIL131118 JYO131098:JYP131118 JOS131098:JOT131118 JEW131098:JEX131118 IVA131098:IVB131118 ILE131098:ILF131118 IBI131098:IBJ131118 HRM131098:HRN131118 HHQ131098:HHR131118 GXU131098:GXV131118 GNY131098:GNZ131118 GEC131098:GED131118 FUG131098:FUH131118 FKK131098:FKL131118 FAO131098:FAP131118 EQS131098:EQT131118 EGW131098:EGX131118 DXA131098:DXB131118 DNE131098:DNF131118 DDI131098:DDJ131118 CTM131098:CTN131118 CJQ131098:CJR131118 BZU131098:BZV131118 BPY131098:BPZ131118 BGC131098:BGD131118 AWG131098:AWH131118 AMK131098:AML131118 ACO131098:ACP131118 SS131098:ST131118 IW131098:IX131118 C131058:E131078 WVI65562:WVJ65582 WLM65562:WLN65582 WBQ65562:WBR65582 VRU65562:VRV65582 VHY65562:VHZ65582 UYC65562:UYD65582 UOG65562:UOH65582 UEK65562:UEL65582 TUO65562:TUP65582 TKS65562:TKT65582 TAW65562:TAX65582 SRA65562:SRB65582 SHE65562:SHF65582 RXI65562:RXJ65582 RNM65562:RNN65582 RDQ65562:RDR65582 QTU65562:QTV65582 QJY65562:QJZ65582 QAC65562:QAD65582 PQG65562:PQH65582 PGK65562:PGL65582 OWO65562:OWP65582 OMS65562:OMT65582 OCW65562:OCX65582 NTA65562:NTB65582 NJE65562:NJF65582 MZI65562:MZJ65582 MPM65562:MPN65582 MFQ65562:MFR65582 LVU65562:LVV65582 LLY65562:LLZ65582 LCC65562:LCD65582 KSG65562:KSH65582 KIK65562:KIL65582 JYO65562:JYP65582 JOS65562:JOT65582 JEW65562:JEX65582 IVA65562:IVB65582 ILE65562:ILF65582 IBI65562:IBJ65582 HRM65562:HRN65582 HHQ65562:HHR65582 GXU65562:GXV65582 GNY65562:GNZ65582 GEC65562:GED65582 FUG65562:FUH65582 FKK65562:FKL65582 FAO65562:FAP65582 EQS65562:EQT65582 EGW65562:EGX65582 DXA65562:DXB65582 DNE65562:DNF65582 DDI65562:DDJ65582 CTM65562:CTN65582 CJQ65562:CJR65582 BZU65562:BZV65582 BPY65562:BPZ65582 BGC65562:BGD65582 AWG65562:AWH65582 AMK65562:AML65582 ACO65562:ACP65582 SS65562:ST65582 IW65562:IX65582 C65522:E65542 RY26:RZ38 SG39:SH46 ABU26:ABV38 ACC39:ACD46 ALQ26:ALR38 ALY39:ALZ46 AVM26:AVN38 AVU39:AVV46 BFI26:BFJ38 BFQ39:BFR46 BPE26:BPF38 BPM39:BPN46 BZA26:BZB38 BZI39:BZJ46 CIW26:CIX38 CJE39:CJF46 CSS26:CST38 CTA39:CTB46 DCO26:DCP38 DCW39:DCX46 DMK26:DML38 DMS39:DMT46 DWG26:DWH38 DWO39:DWP46 EGC26:EGD38 EGK39:EGL46 EPY26:EPZ38 EQG39:EQH46 EZU26:EZV38 FAC39:FAD46 FJQ26:FJR38 FJY39:FJZ46 FTM26:FTN38 FTU39:FTV46 GDI26:GDJ38 GDQ39:GDR46 GNE26:GNF38 GNM39:GNN46 GXA26:GXB38 GXI39:GXJ46 HGW26:HGX38 HHE39:HHF46 HQS26:HQT38 HRA39:HRB46 IAO26:IAP38 IAW39:IAX46 IKK26:IKL38 IKS39:IKT46 IUG26:IUH38 IUO39:IUP46 JEC26:JED38 JEK39:JEL46 JNY26:JNZ38 JOG39:JOH46 JXU26:JXV38 JYC39:JYD46 KHQ26:KHR38 KHY39:KHZ46 KRM26:KRN38 KRU39:KRV46 LBI26:LBJ38 LBQ39:LBR46 LLE26:LLF38 LLM39:LLN46 LVA26:LVB38 LVI39:LVJ46 MEW26:MEX38 MFE39:MFF46 MOS26:MOT38 MPA39:MPB46 MYO26:MYP38 MYW39:MYX46 NIK26:NIL38 NIS39:NIT46 NSG26:NSH38 NSO39:NSP46 OCC26:OCD38 OCK39:OCL46 OLY26:OLZ38 OMG39:OMH46 OVU26:OVV38 OWC39:OWD46 PFQ26:PFR38 PFY39:PFZ46 PPM26:PPN38 PPU39:PPV46 PZI26:PZJ38 PZQ39:PZR46 QJE26:QJF38 QJM39:QJN46 QTA26:QTB38 QTI39:QTJ46 RCW26:RCX38 RDE39:RDF46 RMS26:RMT38 RNA39:RNB46 RWO26:RWP38 RWW39:RWX46 SGK26:SGL38 SGS39:SGT46 SQG26:SQH38 SQO39:SQP46 TAC26:TAD38 TAK39:TAL46 TJY26:TJZ38 TKG39:TKH46 TTU26:TTV38 TUC39:TUD46 UDQ26:UDR38 UDY39:UDZ46 UNM26:UNN38 UNU39:UNV46 UXI26:UXJ38 UXQ39:UXR46 VHE26:VHF38 VHM39:VHN46 VRA26:VRB38 VRI39:VRJ46 WAW26:WAX38 WBE39:WBF46 WKS26:WKT38 WLA39:WLB46 WUO26:WUP38 WUW39:WUX46 IC26:ID38 IK39:IL46" xr:uid="{00000000-0002-0000-0000-000001000000}">
      <formula1>#REF!</formula1>
    </dataValidation>
    <dataValidation type="list" allowBlank="1" showInputMessage="1" showErrorMessage="1" sqref="IJ10:IJ13 WVJ983050:WVJ983053 WLN983050:WLN983053 WBR983050:WBR983053 VRV983050:VRV983053 VHZ983050:VHZ983053 UYD983050:UYD983053 UOH983050:UOH983053 UEL983050:UEL983053 TUP983050:TUP983053 TKT983050:TKT983053 TAX983050:TAX983053 SRB983050:SRB983053 SHF983050:SHF983053 RXJ983050:RXJ983053 RNN983050:RNN983053 RDR983050:RDR983053 QTV983050:QTV983053 QJZ983050:QJZ983053 QAD983050:QAD983053 PQH983050:PQH983053 PGL983050:PGL983053 OWP983050:OWP983053 OMT983050:OMT983053 OCX983050:OCX983053 NTB983050:NTB983053 NJF983050:NJF983053 MZJ983050:MZJ983053 MPN983050:MPN983053 MFR983050:MFR983053 LVV983050:LVV983053 LLZ983050:LLZ983053 LCD983050:LCD983053 KSH983050:KSH983053 KIL983050:KIL983053 JYP983050:JYP983053 JOT983050:JOT983053 JEX983050:JEX983053 IVB983050:IVB983053 ILF983050:ILF983053 IBJ983050:IBJ983053 HRN983050:HRN983053 HHR983050:HHR983053 GXV983050:GXV983053 GNZ983050:GNZ983053 GED983050:GED983053 FUH983050:FUH983053 FKL983050:FKL983053 FAP983050:FAP983053 EQT983050:EQT983053 EGX983050:EGX983053 DXB983050:DXB983053 DNF983050:DNF983053 DDJ983050:DDJ983053 CTN983050:CTN983053 CJR983050:CJR983053 BZV983050:BZV983053 BPZ983050:BPZ983053 BGD983050:BGD983053 AWH983050:AWH983053 AML983050:AML983053 ACP983050:ACP983053 ST983050:ST983053 IX983050:IX983053 D983010:D983013 WVJ917514:WVJ917517 WLN917514:WLN917517 WBR917514:WBR917517 VRV917514:VRV917517 VHZ917514:VHZ917517 UYD917514:UYD917517 UOH917514:UOH917517 UEL917514:UEL917517 TUP917514:TUP917517 TKT917514:TKT917517 TAX917514:TAX917517 SRB917514:SRB917517 SHF917514:SHF917517 RXJ917514:RXJ917517 RNN917514:RNN917517 RDR917514:RDR917517 QTV917514:QTV917517 QJZ917514:QJZ917517 QAD917514:QAD917517 PQH917514:PQH917517 PGL917514:PGL917517 OWP917514:OWP917517 OMT917514:OMT917517 OCX917514:OCX917517 NTB917514:NTB917517 NJF917514:NJF917517 MZJ917514:MZJ917517 MPN917514:MPN917517 MFR917514:MFR917517 LVV917514:LVV917517 LLZ917514:LLZ917517 LCD917514:LCD917517 KSH917514:KSH917517 KIL917514:KIL917517 JYP917514:JYP917517 JOT917514:JOT917517 JEX917514:JEX917517 IVB917514:IVB917517 ILF917514:ILF917517 IBJ917514:IBJ917517 HRN917514:HRN917517 HHR917514:HHR917517 GXV917514:GXV917517 GNZ917514:GNZ917517 GED917514:GED917517 FUH917514:FUH917517 FKL917514:FKL917517 FAP917514:FAP917517 EQT917514:EQT917517 EGX917514:EGX917517 DXB917514:DXB917517 DNF917514:DNF917517 DDJ917514:DDJ917517 CTN917514:CTN917517 CJR917514:CJR917517 BZV917514:BZV917517 BPZ917514:BPZ917517 BGD917514:BGD917517 AWH917514:AWH917517 AML917514:AML917517 ACP917514:ACP917517 ST917514:ST917517 IX917514:IX917517 D917474:D917477 WVJ851978:WVJ851981 WLN851978:WLN851981 WBR851978:WBR851981 VRV851978:VRV851981 VHZ851978:VHZ851981 UYD851978:UYD851981 UOH851978:UOH851981 UEL851978:UEL851981 TUP851978:TUP851981 TKT851978:TKT851981 TAX851978:TAX851981 SRB851978:SRB851981 SHF851978:SHF851981 RXJ851978:RXJ851981 RNN851978:RNN851981 RDR851978:RDR851981 QTV851978:QTV851981 QJZ851978:QJZ851981 QAD851978:QAD851981 PQH851978:PQH851981 PGL851978:PGL851981 OWP851978:OWP851981 OMT851978:OMT851981 OCX851978:OCX851981 NTB851978:NTB851981 NJF851978:NJF851981 MZJ851978:MZJ851981 MPN851978:MPN851981 MFR851978:MFR851981 LVV851978:LVV851981 LLZ851978:LLZ851981 LCD851978:LCD851981 KSH851978:KSH851981 KIL851978:KIL851981 JYP851978:JYP851981 JOT851978:JOT851981 JEX851978:JEX851981 IVB851978:IVB851981 ILF851978:ILF851981 IBJ851978:IBJ851981 HRN851978:HRN851981 HHR851978:HHR851981 GXV851978:GXV851981 GNZ851978:GNZ851981 GED851978:GED851981 FUH851978:FUH851981 FKL851978:FKL851981 FAP851978:FAP851981 EQT851978:EQT851981 EGX851978:EGX851981 DXB851978:DXB851981 DNF851978:DNF851981 DDJ851978:DDJ851981 CTN851978:CTN851981 CJR851978:CJR851981 BZV851978:BZV851981 BPZ851978:BPZ851981 BGD851978:BGD851981 AWH851978:AWH851981 AML851978:AML851981 ACP851978:ACP851981 ST851978:ST851981 IX851978:IX851981 D851938:D851941 WVJ786442:WVJ786445 WLN786442:WLN786445 WBR786442:WBR786445 VRV786442:VRV786445 VHZ786442:VHZ786445 UYD786442:UYD786445 UOH786442:UOH786445 UEL786442:UEL786445 TUP786442:TUP786445 TKT786442:TKT786445 TAX786442:TAX786445 SRB786442:SRB786445 SHF786442:SHF786445 RXJ786442:RXJ786445 RNN786442:RNN786445 RDR786442:RDR786445 QTV786442:QTV786445 QJZ786442:QJZ786445 QAD786442:QAD786445 PQH786442:PQH786445 PGL786442:PGL786445 OWP786442:OWP786445 OMT786442:OMT786445 OCX786442:OCX786445 NTB786442:NTB786445 NJF786442:NJF786445 MZJ786442:MZJ786445 MPN786442:MPN786445 MFR786442:MFR786445 LVV786442:LVV786445 LLZ786442:LLZ786445 LCD786442:LCD786445 KSH786442:KSH786445 KIL786442:KIL786445 JYP786442:JYP786445 JOT786442:JOT786445 JEX786442:JEX786445 IVB786442:IVB786445 ILF786442:ILF786445 IBJ786442:IBJ786445 HRN786442:HRN786445 HHR786442:HHR786445 GXV786442:GXV786445 GNZ786442:GNZ786445 GED786442:GED786445 FUH786442:FUH786445 FKL786442:FKL786445 FAP786442:FAP786445 EQT786442:EQT786445 EGX786442:EGX786445 DXB786442:DXB786445 DNF786442:DNF786445 DDJ786442:DDJ786445 CTN786442:CTN786445 CJR786442:CJR786445 BZV786442:BZV786445 BPZ786442:BPZ786445 BGD786442:BGD786445 AWH786442:AWH786445 AML786442:AML786445 ACP786442:ACP786445 ST786442:ST786445 IX786442:IX786445 D786402:D786405 WVJ720906:WVJ720909 WLN720906:WLN720909 WBR720906:WBR720909 VRV720906:VRV720909 VHZ720906:VHZ720909 UYD720906:UYD720909 UOH720906:UOH720909 UEL720906:UEL720909 TUP720906:TUP720909 TKT720906:TKT720909 TAX720906:TAX720909 SRB720906:SRB720909 SHF720906:SHF720909 RXJ720906:RXJ720909 RNN720906:RNN720909 RDR720906:RDR720909 QTV720906:QTV720909 QJZ720906:QJZ720909 QAD720906:QAD720909 PQH720906:PQH720909 PGL720906:PGL720909 OWP720906:OWP720909 OMT720906:OMT720909 OCX720906:OCX720909 NTB720906:NTB720909 NJF720906:NJF720909 MZJ720906:MZJ720909 MPN720906:MPN720909 MFR720906:MFR720909 LVV720906:LVV720909 LLZ720906:LLZ720909 LCD720906:LCD720909 KSH720906:KSH720909 KIL720906:KIL720909 JYP720906:JYP720909 JOT720906:JOT720909 JEX720906:JEX720909 IVB720906:IVB720909 ILF720906:ILF720909 IBJ720906:IBJ720909 HRN720906:HRN720909 HHR720906:HHR720909 GXV720906:GXV720909 GNZ720906:GNZ720909 GED720906:GED720909 FUH720906:FUH720909 FKL720906:FKL720909 FAP720906:FAP720909 EQT720906:EQT720909 EGX720906:EGX720909 DXB720906:DXB720909 DNF720906:DNF720909 DDJ720906:DDJ720909 CTN720906:CTN720909 CJR720906:CJR720909 BZV720906:BZV720909 BPZ720906:BPZ720909 BGD720906:BGD720909 AWH720906:AWH720909 AML720906:AML720909 ACP720906:ACP720909 ST720906:ST720909 IX720906:IX720909 D720866:D720869 WVJ655370:WVJ655373 WLN655370:WLN655373 WBR655370:WBR655373 VRV655370:VRV655373 VHZ655370:VHZ655373 UYD655370:UYD655373 UOH655370:UOH655373 UEL655370:UEL655373 TUP655370:TUP655373 TKT655370:TKT655373 TAX655370:TAX655373 SRB655370:SRB655373 SHF655370:SHF655373 RXJ655370:RXJ655373 RNN655370:RNN655373 RDR655370:RDR655373 QTV655370:QTV655373 QJZ655370:QJZ655373 QAD655370:QAD655373 PQH655370:PQH655373 PGL655370:PGL655373 OWP655370:OWP655373 OMT655370:OMT655373 OCX655370:OCX655373 NTB655370:NTB655373 NJF655370:NJF655373 MZJ655370:MZJ655373 MPN655370:MPN655373 MFR655370:MFR655373 LVV655370:LVV655373 LLZ655370:LLZ655373 LCD655370:LCD655373 KSH655370:KSH655373 KIL655370:KIL655373 JYP655370:JYP655373 JOT655370:JOT655373 JEX655370:JEX655373 IVB655370:IVB655373 ILF655370:ILF655373 IBJ655370:IBJ655373 HRN655370:HRN655373 HHR655370:HHR655373 GXV655370:GXV655373 GNZ655370:GNZ655373 GED655370:GED655373 FUH655370:FUH655373 FKL655370:FKL655373 FAP655370:FAP655373 EQT655370:EQT655373 EGX655370:EGX655373 DXB655370:DXB655373 DNF655370:DNF655373 DDJ655370:DDJ655373 CTN655370:CTN655373 CJR655370:CJR655373 BZV655370:BZV655373 BPZ655370:BPZ655373 BGD655370:BGD655373 AWH655370:AWH655373 AML655370:AML655373 ACP655370:ACP655373 ST655370:ST655373 IX655370:IX655373 D655330:D655333 WVJ589834:WVJ589837 WLN589834:WLN589837 WBR589834:WBR589837 VRV589834:VRV589837 VHZ589834:VHZ589837 UYD589834:UYD589837 UOH589834:UOH589837 UEL589834:UEL589837 TUP589834:TUP589837 TKT589834:TKT589837 TAX589834:TAX589837 SRB589834:SRB589837 SHF589834:SHF589837 RXJ589834:RXJ589837 RNN589834:RNN589837 RDR589834:RDR589837 QTV589834:QTV589837 QJZ589834:QJZ589837 QAD589834:QAD589837 PQH589834:PQH589837 PGL589834:PGL589837 OWP589834:OWP589837 OMT589834:OMT589837 OCX589834:OCX589837 NTB589834:NTB589837 NJF589834:NJF589837 MZJ589834:MZJ589837 MPN589834:MPN589837 MFR589834:MFR589837 LVV589834:LVV589837 LLZ589834:LLZ589837 LCD589834:LCD589837 KSH589834:KSH589837 KIL589834:KIL589837 JYP589834:JYP589837 JOT589834:JOT589837 JEX589834:JEX589837 IVB589834:IVB589837 ILF589834:ILF589837 IBJ589834:IBJ589837 HRN589834:HRN589837 HHR589834:HHR589837 GXV589834:GXV589837 GNZ589834:GNZ589837 GED589834:GED589837 FUH589834:FUH589837 FKL589834:FKL589837 FAP589834:FAP589837 EQT589834:EQT589837 EGX589834:EGX589837 DXB589834:DXB589837 DNF589834:DNF589837 DDJ589834:DDJ589837 CTN589834:CTN589837 CJR589834:CJR589837 BZV589834:BZV589837 BPZ589834:BPZ589837 BGD589834:BGD589837 AWH589834:AWH589837 AML589834:AML589837 ACP589834:ACP589837 ST589834:ST589837 IX589834:IX589837 D589794:D589797 WVJ524298:WVJ524301 WLN524298:WLN524301 WBR524298:WBR524301 VRV524298:VRV524301 VHZ524298:VHZ524301 UYD524298:UYD524301 UOH524298:UOH524301 UEL524298:UEL524301 TUP524298:TUP524301 TKT524298:TKT524301 TAX524298:TAX524301 SRB524298:SRB524301 SHF524298:SHF524301 RXJ524298:RXJ524301 RNN524298:RNN524301 RDR524298:RDR524301 QTV524298:QTV524301 QJZ524298:QJZ524301 QAD524298:QAD524301 PQH524298:PQH524301 PGL524298:PGL524301 OWP524298:OWP524301 OMT524298:OMT524301 OCX524298:OCX524301 NTB524298:NTB524301 NJF524298:NJF524301 MZJ524298:MZJ524301 MPN524298:MPN524301 MFR524298:MFR524301 LVV524298:LVV524301 LLZ524298:LLZ524301 LCD524298:LCD524301 KSH524298:KSH524301 KIL524298:KIL524301 JYP524298:JYP524301 JOT524298:JOT524301 JEX524298:JEX524301 IVB524298:IVB524301 ILF524298:ILF524301 IBJ524298:IBJ524301 HRN524298:HRN524301 HHR524298:HHR524301 GXV524298:GXV524301 GNZ524298:GNZ524301 GED524298:GED524301 FUH524298:FUH524301 FKL524298:FKL524301 FAP524298:FAP524301 EQT524298:EQT524301 EGX524298:EGX524301 DXB524298:DXB524301 DNF524298:DNF524301 DDJ524298:DDJ524301 CTN524298:CTN524301 CJR524298:CJR524301 BZV524298:BZV524301 BPZ524298:BPZ524301 BGD524298:BGD524301 AWH524298:AWH524301 AML524298:AML524301 ACP524298:ACP524301 ST524298:ST524301 IX524298:IX524301 D524258:D524261 WVJ458762:WVJ458765 WLN458762:WLN458765 WBR458762:WBR458765 VRV458762:VRV458765 VHZ458762:VHZ458765 UYD458762:UYD458765 UOH458762:UOH458765 UEL458762:UEL458765 TUP458762:TUP458765 TKT458762:TKT458765 TAX458762:TAX458765 SRB458762:SRB458765 SHF458762:SHF458765 RXJ458762:RXJ458765 RNN458762:RNN458765 RDR458762:RDR458765 QTV458762:QTV458765 QJZ458762:QJZ458765 QAD458762:QAD458765 PQH458762:PQH458765 PGL458762:PGL458765 OWP458762:OWP458765 OMT458762:OMT458765 OCX458762:OCX458765 NTB458762:NTB458765 NJF458762:NJF458765 MZJ458762:MZJ458765 MPN458762:MPN458765 MFR458762:MFR458765 LVV458762:LVV458765 LLZ458762:LLZ458765 LCD458762:LCD458765 KSH458762:KSH458765 KIL458762:KIL458765 JYP458762:JYP458765 JOT458762:JOT458765 JEX458762:JEX458765 IVB458762:IVB458765 ILF458762:ILF458765 IBJ458762:IBJ458765 HRN458762:HRN458765 HHR458762:HHR458765 GXV458762:GXV458765 GNZ458762:GNZ458765 GED458762:GED458765 FUH458762:FUH458765 FKL458762:FKL458765 FAP458762:FAP458765 EQT458762:EQT458765 EGX458762:EGX458765 DXB458762:DXB458765 DNF458762:DNF458765 DDJ458762:DDJ458765 CTN458762:CTN458765 CJR458762:CJR458765 BZV458762:BZV458765 BPZ458762:BPZ458765 BGD458762:BGD458765 AWH458762:AWH458765 AML458762:AML458765 ACP458762:ACP458765 ST458762:ST458765 IX458762:IX458765 D458722:D458725 WVJ393226:WVJ393229 WLN393226:WLN393229 WBR393226:WBR393229 VRV393226:VRV393229 VHZ393226:VHZ393229 UYD393226:UYD393229 UOH393226:UOH393229 UEL393226:UEL393229 TUP393226:TUP393229 TKT393226:TKT393229 TAX393226:TAX393229 SRB393226:SRB393229 SHF393226:SHF393229 RXJ393226:RXJ393229 RNN393226:RNN393229 RDR393226:RDR393229 QTV393226:QTV393229 QJZ393226:QJZ393229 QAD393226:QAD393229 PQH393226:PQH393229 PGL393226:PGL393229 OWP393226:OWP393229 OMT393226:OMT393229 OCX393226:OCX393229 NTB393226:NTB393229 NJF393226:NJF393229 MZJ393226:MZJ393229 MPN393226:MPN393229 MFR393226:MFR393229 LVV393226:LVV393229 LLZ393226:LLZ393229 LCD393226:LCD393229 KSH393226:KSH393229 KIL393226:KIL393229 JYP393226:JYP393229 JOT393226:JOT393229 JEX393226:JEX393229 IVB393226:IVB393229 ILF393226:ILF393229 IBJ393226:IBJ393229 HRN393226:HRN393229 HHR393226:HHR393229 GXV393226:GXV393229 GNZ393226:GNZ393229 GED393226:GED393229 FUH393226:FUH393229 FKL393226:FKL393229 FAP393226:FAP393229 EQT393226:EQT393229 EGX393226:EGX393229 DXB393226:DXB393229 DNF393226:DNF393229 DDJ393226:DDJ393229 CTN393226:CTN393229 CJR393226:CJR393229 BZV393226:BZV393229 BPZ393226:BPZ393229 BGD393226:BGD393229 AWH393226:AWH393229 AML393226:AML393229 ACP393226:ACP393229 ST393226:ST393229 IX393226:IX393229 D393186:D393189 WVJ327690:WVJ327693 WLN327690:WLN327693 WBR327690:WBR327693 VRV327690:VRV327693 VHZ327690:VHZ327693 UYD327690:UYD327693 UOH327690:UOH327693 UEL327690:UEL327693 TUP327690:TUP327693 TKT327690:TKT327693 TAX327690:TAX327693 SRB327690:SRB327693 SHF327690:SHF327693 RXJ327690:RXJ327693 RNN327690:RNN327693 RDR327690:RDR327693 QTV327690:QTV327693 QJZ327690:QJZ327693 QAD327690:QAD327693 PQH327690:PQH327693 PGL327690:PGL327693 OWP327690:OWP327693 OMT327690:OMT327693 OCX327690:OCX327693 NTB327690:NTB327693 NJF327690:NJF327693 MZJ327690:MZJ327693 MPN327690:MPN327693 MFR327690:MFR327693 LVV327690:LVV327693 LLZ327690:LLZ327693 LCD327690:LCD327693 KSH327690:KSH327693 KIL327690:KIL327693 JYP327690:JYP327693 JOT327690:JOT327693 JEX327690:JEX327693 IVB327690:IVB327693 ILF327690:ILF327693 IBJ327690:IBJ327693 HRN327690:HRN327693 HHR327690:HHR327693 GXV327690:GXV327693 GNZ327690:GNZ327693 GED327690:GED327693 FUH327690:FUH327693 FKL327690:FKL327693 FAP327690:FAP327693 EQT327690:EQT327693 EGX327690:EGX327693 DXB327690:DXB327693 DNF327690:DNF327693 DDJ327690:DDJ327693 CTN327690:CTN327693 CJR327690:CJR327693 BZV327690:BZV327693 BPZ327690:BPZ327693 BGD327690:BGD327693 AWH327690:AWH327693 AML327690:AML327693 ACP327690:ACP327693 ST327690:ST327693 IX327690:IX327693 D327650:D327653 WVJ262154:WVJ262157 WLN262154:WLN262157 WBR262154:WBR262157 VRV262154:VRV262157 VHZ262154:VHZ262157 UYD262154:UYD262157 UOH262154:UOH262157 UEL262154:UEL262157 TUP262154:TUP262157 TKT262154:TKT262157 TAX262154:TAX262157 SRB262154:SRB262157 SHF262154:SHF262157 RXJ262154:RXJ262157 RNN262154:RNN262157 RDR262154:RDR262157 QTV262154:QTV262157 QJZ262154:QJZ262157 QAD262154:QAD262157 PQH262154:PQH262157 PGL262154:PGL262157 OWP262154:OWP262157 OMT262154:OMT262157 OCX262154:OCX262157 NTB262154:NTB262157 NJF262154:NJF262157 MZJ262154:MZJ262157 MPN262154:MPN262157 MFR262154:MFR262157 LVV262154:LVV262157 LLZ262154:LLZ262157 LCD262154:LCD262157 KSH262154:KSH262157 KIL262154:KIL262157 JYP262154:JYP262157 JOT262154:JOT262157 JEX262154:JEX262157 IVB262154:IVB262157 ILF262154:ILF262157 IBJ262154:IBJ262157 HRN262154:HRN262157 HHR262154:HHR262157 GXV262154:GXV262157 GNZ262154:GNZ262157 GED262154:GED262157 FUH262154:FUH262157 FKL262154:FKL262157 FAP262154:FAP262157 EQT262154:EQT262157 EGX262154:EGX262157 DXB262154:DXB262157 DNF262154:DNF262157 DDJ262154:DDJ262157 CTN262154:CTN262157 CJR262154:CJR262157 BZV262154:BZV262157 BPZ262154:BPZ262157 BGD262154:BGD262157 AWH262154:AWH262157 AML262154:AML262157 ACP262154:ACP262157 ST262154:ST262157 IX262154:IX262157 D262114:D262117 WVJ196618:WVJ196621 WLN196618:WLN196621 WBR196618:WBR196621 VRV196618:VRV196621 VHZ196618:VHZ196621 UYD196618:UYD196621 UOH196618:UOH196621 UEL196618:UEL196621 TUP196618:TUP196621 TKT196618:TKT196621 TAX196618:TAX196621 SRB196618:SRB196621 SHF196618:SHF196621 RXJ196618:RXJ196621 RNN196618:RNN196621 RDR196618:RDR196621 QTV196618:QTV196621 QJZ196618:QJZ196621 QAD196618:QAD196621 PQH196618:PQH196621 PGL196618:PGL196621 OWP196618:OWP196621 OMT196618:OMT196621 OCX196618:OCX196621 NTB196618:NTB196621 NJF196618:NJF196621 MZJ196618:MZJ196621 MPN196618:MPN196621 MFR196618:MFR196621 LVV196618:LVV196621 LLZ196618:LLZ196621 LCD196618:LCD196621 KSH196618:KSH196621 KIL196618:KIL196621 JYP196618:JYP196621 JOT196618:JOT196621 JEX196618:JEX196621 IVB196618:IVB196621 ILF196618:ILF196621 IBJ196618:IBJ196621 HRN196618:HRN196621 HHR196618:HHR196621 GXV196618:GXV196621 GNZ196618:GNZ196621 GED196618:GED196621 FUH196618:FUH196621 FKL196618:FKL196621 FAP196618:FAP196621 EQT196618:EQT196621 EGX196618:EGX196621 DXB196618:DXB196621 DNF196618:DNF196621 DDJ196618:DDJ196621 CTN196618:CTN196621 CJR196618:CJR196621 BZV196618:BZV196621 BPZ196618:BPZ196621 BGD196618:BGD196621 AWH196618:AWH196621 AML196618:AML196621 ACP196618:ACP196621 ST196618:ST196621 IX196618:IX196621 D196578:D196581 WVJ131082:WVJ131085 WLN131082:WLN131085 WBR131082:WBR131085 VRV131082:VRV131085 VHZ131082:VHZ131085 UYD131082:UYD131085 UOH131082:UOH131085 UEL131082:UEL131085 TUP131082:TUP131085 TKT131082:TKT131085 TAX131082:TAX131085 SRB131082:SRB131085 SHF131082:SHF131085 RXJ131082:RXJ131085 RNN131082:RNN131085 RDR131082:RDR131085 QTV131082:QTV131085 QJZ131082:QJZ131085 QAD131082:QAD131085 PQH131082:PQH131085 PGL131082:PGL131085 OWP131082:OWP131085 OMT131082:OMT131085 OCX131082:OCX131085 NTB131082:NTB131085 NJF131082:NJF131085 MZJ131082:MZJ131085 MPN131082:MPN131085 MFR131082:MFR131085 LVV131082:LVV131085 LLZ131082:LLZ131085 LCD131082:LCD131085 KSH131082:KSH131085 KIL131082:KIL131085 JYP131082:JYP131085 JOT131082:JOT131085 JEX131082:JEX131085 IVB131082:IVB131085 ILF131082:ILF131085 IBJ131082:IBJ131085 HRN131082:HRN131085 HHR131082:HHR131085 GXV131082:GXV131085 GNZ131082:GNZ131085 GED131082:GED131085 FUH131082:FUH131085 FKL131082:FKL131085 FAP131082:FAP131085 EQT131082:EQT131085 EGX131082:EGX131085 DXB131082:DXB131085 DNF131082:DNF131085 DDJ131082:DDJ131085 CTN131082:CTN131085 CJR131082:CJR131085 BZV131082:BZV131085 BPZ131082:BPZ131085 BGD131082:BGD131085 AWH131082:AWH131085 AML131082:AML131085 ACP131082:ACP131085 ST131082:ST131085 IX131082:IX131085 D131042:D131045 WVJ65546:WVJ65549 WLN65546:WLN65549 WBR65546:WBR65549 VRV65546:VRV65549 VHZ65546:VHZ65549 UYD65546:UYD65549 UOH65546:UOH65549 UEL65546:UEL65549 TUP65546:TUP65549 TKT65546:TKT65549 TAX65546:TAX65549 SRB65546:SRB65549 SHF65546:SHF65549 RXJ65546:RXJ65549 RNN65546:RNN65549 RDR65546:RDR65549 QTV65546:QTV65549 QJZ65546:QJZ65549 QAD65546:QAD65549 PQH65546:PQH65549 PGL65546:PGL65549 OWP65546:OWP65549 OMT65546:OMT65549 OCX65546:OCX65549 NTB65546:NTB65549 NJF65546:NJF65549 MZJ65546:MZJ65549 MPN65546:MPN65549 MFR65546:MFR65549 LVV65546:LVV65549 LLZ65546:LLZ65549 LCD65546:LCD65549 KSH65546:KSH65549 KIL65546:KIL65549 JYP65546:JYP65549 JOT65546:JOT65549 JEX65546:JEX65549 IVB65546:IVB65549 ILF65546:ILF65549 IBJ65546:IBJ65549 HRN65546:HRN65549 HHR65546:HHR65549 GXV65546:GXV65549 GNZ65546:GNZ65549 GED65546:GED65549 FUH65546:FUH65549 FKL65546:FKL65549 FAP65546:FAP65549 EQT65546:EQT65549 EGX65546:EGX65549 DXB65546:DXB65549 DNF65546:DNF65549 DDJ65546:DDJ65549 CTN65546:CTN65549 CJR65546:CJR65549 BZV65546:BZV65549 BPZ65546:BPZ65549 BGD65546:BGD65549 AWH65546:AWH65549 AML65546:AML65549 ACP65546:ACP65549 ST65546:ST65549 IX65546:IX65549 D65506:D65509 WUV10:WUV13 WKZ10:WKZ13 WBD10:WBD13 VRH10:VRH13 VHL10:VHL13 UXP10:UXP13 UNT10:UNT13 UDX10:UDX13 TUB10:TUB13 TKF10:TKF13 TAJ10:TAJ13 SQN10:SQN13 SGR10:SGR13 RWV10:RWV13 RMZ10:RMZ13 RDD10:RDD13 QTH10:QTH13 QJL10:QJL13 PZP10:PZP13 PPT10:PPT13 PFX10:PFX13 OWB10:OWB13 OMF10:OMF13 OCJ10:OCJ13 NSN10:NSN13 NIR10:NIR13 MYV10:MYV13 MOZ10:MOZ13 MFD10:MFD13 LVH10:LVH13 LLL10:LLL13 LBP10:LBP13 KRT10:KRT13 KHX10:KHX13 JYB10:JYB13 JOF10:JOF13 JEJ10:JEJ13 IUN10:IUN13 IKR10:IKR13 IAV10:IAV13 HQZ10:HQZ13 HHD10:HHD13 GXH10:GXH13 GNL10:GNL13 GDP10:GDP13 FTT10:FTT13 FJX10:FJX13 FAB10:FAB13 EQF10:EQF13 EGJ10:EGJ13 DWN10:DWN13 DMR10:DMR13 DCV10:DCV13 CSZ10:CSZ13 CJD10:CJD13 BZH10:BZH13 BPL10:BPL13 BFP10:BFP13 AVT10:AVT13 ALX10:ALX13 ACB10:ACB13 SF10:SF13" xr:uid="{00000000-0002-0000-0000-000002000000}">
      <formula1>$H$11:$H$14</formula1>
    </dataValidation>
    <dataValidation type="list" allowBlank="1" showInputMessage="1" showErrorMessage="1" sqref="D65511:D65514 IJ15:IJ16 ID17:ID18 SF15:SF16 RZ17:RZ18 ACB15:ACB16 ABV17:ABV18 ALX15:ALX16 ALR17:ALR18 AVT15:AVT16 AVN17:AVN18 BFP15:BFP16 BFJ17:BFJ18 BPL15:BPL16 BPF17:BPF18 BZH15:BZH16 BZB17:BZB18 CJD15:CJD16 CIX17:CIX18 CSZ15:CSZ16 CST17:CST18 DCV15:DCV16 DCP17:DCP18 DMR15:DMR16 DML17:DML18 DWN15:DWN16 DWH17:DWH18 EGJ15:EGJ16 EGD17:EGD18 EQF15:EQF16 EPZ17:EPZ18 FAB15:FAB16 EZV17:EZV18 FJX15:FJX16 FJR17:FJR18 FTT15:FTT16 FTN17:FTN18 GDP15:GDP16 GDJ17:GDJ18 GNL15:GNL16 GNF17:GNF18 GXH15:GXH16 GXB17:GXB18 HHD15:HHD16 HGX17:HGX18 HQZ15:HQZ16 HQT17:HQT18 IAV15:IAV16 IAP17:IAP18 IKR15:IKR16 IKL17:IKL18 IUN15:IUN16 IUH17:IUH18 JEJ15:JEJ16 JED17:JED18 JOF15:JOF16 JNZ17:JNZ18 JYB15:JYB16 JXV17:JXV18 KHX15:KHX16 KHR17:KHR18 KRT15:KRT16 KRN17:KRN18 LBP15:LBP16 LBJ17:LBJ18 LLL15:LLL16 LLF17:LLF18 LVH15:LVH16 LVB17:LVB18 MFD15:MFD16 MEX17:MEX18 MOZ15:MOZ16 MOT17:MOT18 MYV15:MYV16 MYP17:MYP18 NIR15:NIR16 NIL17:NIL18 NSN15:NSN16 NSH17:NSH18 OCJ15:OCJ16 OCD17:OCD18 OMF15:OMF16 OLZ17:OLZ18 OWB15:OWB16 OVV17:OVV18 PFX15:PFX16 PFR17:PFR18 PPT15:PPT16 PPN17:PPN18 PZP15:PZP16 PZJ17:PZJ18 QJL15:QJL16 QJF17:QJF18 QTH15:QTH16 QTB17:QTB18 RDD15:RDD16 RCX17:RCX18 RMZ15:RMZ16 RMT17:RMT18 RWV15:RWV16 RWP17:RWP18 SGR15:SGR16 SGL17:SGL18 SQN15:SQN16 SQH17:SQH18 TAJ15:TAJ16 TAD17:TAD18 TKF15:TKF16 TJZ17:TJZ18 TUB15:TUB16 TTV17:TTV18 UDX15:UDX16 UDR17:UDR18 UNT15:UNT16 UNN17:UNN18 UXP15:UXP16 UXJ17:UXJ18 VHL15:VHL16 VHF17:VHF18 VRH15:VRH16 VRB17:VRB18 WBD15:WBD16 WAX17:WAX18 WKZ15:WKZ16 WKT17:WKT18 WUV15:WUV16 WUP17:WUP18 WVJ983055:WVJ983058 WLN983055:WLN983058 WBR983055:WBR983058 VRV983055:VRV983058 VHZ983055:VHZ983058 UYD983055:UYD983058 UOH983055:UOH983058 UEL983055:UEL983058 TUP983055:TUP983058 TKT983055:TKT983058 TAX983055:TAX983058 SRB983055:SRB983058 SHF983055:SHF983058 RXJ983055:RXJ983058 RNN983055:RNN983058 RDR983055:RDR983058 QTV983055:QTV983058 QJZ983055:QJZ983058 QAD983055:QAD983058 PQH983055:PQH983058 PGL983055:PGL983058 OWP983055:OWP983058 OMT983055:OMT983058 OCX983055:OCX983058 NTB983055:NTB983058 NJF983055:NJF983058 MZJ983055:MZJ983058 MPN983055:MPN983058 MFR983055:MFR983058 LVV983055:LVV983058 LLZ983055:LLZ983058 LCD983055:LCD983058 KSH983055:KSH983058 KIL983055:KIL983058 JYP983055:JYP983058 JOT983055:JOT983058 JEX983055:JEX983058 IVB983055:IVB983058 ILF983055:ILF983058 IBJ983055:IBJ983058 HRN983055:HRN983058 HHR983055:HHR983058 GXV983055:GXV983058 GNZ983055:GNZ983058 GED983055:GED983058 FUH983055:FUH983058 FKL983055:FKL983058 FAP983055:FAP983058 EQT983055:EQT983058 EGX983055:EGX983058 DXB983055:DXB983058 DNF983055:DNF983058 DDJ983055:DDJ983058 CTN983055:CTN983058 CJR983055:CJR983058 BZV983055:BZV983058 BPZ983055:BPZ983058 BGD983055:BGD983058 AWH983055:AWH983058 AML983055:AML983058 ACP983055:ACP983058 ST983055:ST983058 IX983055:IX983058 D983015:D983018 WVJ917519:WVJ917522 WLN917519:WLN917522 WBR917519:WBR917522 VRV917519:VRV917522 VHZ917519:VHZ917522 UYD917519:UYD917522 UOH917519:UOH917522 UEL917519:UEL917522 TUP917519:TUP917522 TKT917519:TKT917522 TAX917519:TAX917522 SRB917519:SRB917522 SHF917519:SHF917522 RXJ917519:RXJ917522 RNN917519:RNN917522 RDR917519:RDR917522 QTV917519:QTV917522 QJZ917519:QJZ917522 QAD917519:QAD917522 PQH917519:PQH917522 PGL917519:PGL917522 OWP917519:OWP917522 OMT917519:OMT917522 OCX917519:OCX917522 NTB917519:NTB917522 NJF917519:NJF917522 MZJ917519:MZJ917522 MPN917519:MPN917522 MFR917519:MFR917522 LVV917519:LVV917522 LLZ917519:LLZ917522 LCD917519:LCD917522 KSH917519:KSH917522 KIL917519:KIL917522 JYP917519:JYP917522 JOT917519:JOT917522 JEX917519:JEX917522 IVB917519:IVB917522 ILF917519:ILF917522 IBJ917519:IBJ917522 HRN917519:HRN917522 HHR917519:HHR917522 GXV917519:GXV917522 GNZ917519:GNZ917522 GED917519:GED917522 FUH917519:FUH917522 FKL917519:FKL917522 FAP917519:FAP917522 EQT917519:EQT917522 EGX917519:EGX917522 DXB917519:DXB917522 DNF917519:DNF917522 DDJ917519:DDJ917522 CTN917519:CTN917522 CJR917519:CJR917522 BZV917519:BZV917522 BPZ917519:BPZ917522 BGD917519:BGD917522 AWH917519:AWH917522 AML917519:AML917522 ACP917519:ACP917522 ST917519:ST917522 IX917519:IX917522 D917479:D917482 WVJ851983:WVJ851986 WLN851983:WLN851986 WBR851983:WBR851986 VRV851983:VRV851986 VHZ851983:VHZ851986 UYD851983:UYD851986 UOH851983:UOH851986 UEL851983:UEL851986 TUP851983:TUP851986 TKT851983:TKT851986 TAX851983:TAX851986 SRB851983:SRB851986 SHF851983:SHF851986 RXJ851983:RXJ851986 RNN851983:RNN851986 RDR851983:RDR851986 QTV851983:QTV851986 QJZ851983:QJZ851986 QAD851983:QAD851986 PQH851983:PQH851986 PGL851983:PGL851986 OWP851983:OWP851986 OMT851983:OMT851986 OCX851983:OCX851986 NTB851983:NTB851986 NJF851983:NJF851986 MZJ851983:MZJ851986 MPN851983:MPN851986 MFR851983:MFR851986 LVV851983:LVV851986 LLZ851983:LLZ851986 LCD851983:LCD851986 KSH851983:KSH851986 KIL851983:KIL851986 JYP851983:JYP851986 JOT851983:JOT851986 JEX851983:JEX851986 IVB851983:IVB851986 ILF851983:ILF851986 IBJ851983:IBJ851986 HRN851983:HRN851986 HHR851983:HHR851986 GXV851983:GXV851986 GNZ851983:GNZ851986 GED851983:GED851986 FUH851983:FUH851986 FKL851983:FKL851986 FAP851983:FAP851986 EQT851983:EQT851986 EGX851983:EGX851986 DXB851983:DXB851986 DNF851983:DNF851986 DDJ851983:DDJ851986 CTN851983:CTN851986 CJR851983:CJR851986 BZV851983:BZV851986 BPZ851983:BPZ851986 BGD851983:BGD851986 AWH851983:AWH851986 AML851983:AML851986 ACP851983:ACP851986 ST851983:ST851986 IX851983:IX851986 D851943:D851946 WVJ786447:WVJ786450 WLN786447:WLN786450 WBR786447:WBR786450 VRV786447:VRV786450 VHZ786447:VHZ786450 UYD786447:UYD786450 UOH786447:UOH786450 UEL786447:UEL786450 TUP786447:TUP786450 TKT786447:TKT786450 TAX786447:TAX786450 SRB786447:SRB786450 SHF786447:SHF786450 RXJ786447:RXJ786450 RNN786447:RNN786450 RDR786447:RDR786450 QTV786447:QTV786450 QJZ786447:QJZ786450 QAD786447:QAD786450 PQH786447:PQH786450 PGL786447:PGL786450 OWP786447:OWP786450 OMT786447:OMT786450 OCX786447:OCX786450 NTB786447:NTB786450 NJF786447:NJF786450 MZJ786447:MZJ786450 MPN786447:MPN786450 MFR786447:MFR786450 LVV786447:LVV786450 LLZ786447:LLZ786450 LCD786447:LCD786450 KSH786447:KSH786450 KIL786447:KIL786450 JYP786447:JYP786450 JOT786447:JOT786450 JEX786447:JEX786450 IVB786447:IVB786450 ILF786447:ILF786450 IBJ786447:IBJ786450 HRN786447:HRN786450 HHR786447:HHR786450 GXV786447:GXV786450 GNZ786447:GNZ786450 GED786447:GED786450 FUH786447:FUH786450 FKL786447:FKL786450 FAP786447:FAP786450 EQT786447:EQT786450 EGX786447:EGX786450 DXB786447:DXB786450 DNF786447:DNF786450 DDJ786447:DDJ786450 CTN786447:CTN786450 CJR786447:CJR786450 BZV786447:BZV786450 BPZ786447:BPZ786450 BGD786447:BGD786450 AWH786447:AWH786450 AML786447:AML786450 ACP786447:ACP786450 ST786447:ST786450 IX786447:IX786450 D786407:D786410 WVJ720911:WVJ720914 WLN720911:WLN720914 WBR720911:WBR720914 VRV720911:VRV720914 VHZ720911:VHZ720914 UYD720911:UYD720914 UOH720911:UOH720914 UEL720911:UEL720914 TUP720911:TUP720914 TKT720911:TKT720914 TAX720911:TAX720914 SRB720911:SRB720914 SHF720911:SHF720914 RXJ720911:RXJ720914 RNN720911:RNN720914 RDR720911:RDR720914 QTV720911:QTV720914 QJZ720911:QJZ720914 QAD720911:QAD720914 PQH720911:PQH720914 PGL720911:PGL720914 OWP720911:OWP720914 OMT720911:OMT720914 OCX720911:OCX720914 NTB720911:NTB720914 NJF720911:NJF720914 MZJ720911:MZJ720914 MPN720911:MPN720914 MFR720911:MFR720914 LVV720911:LVV720914 LLZ720911:LLZ720914 LCD720911:LCD720914 KSH720911:KSH720914 KIL720911:KIL720914 JYP720911:JYP720914 JOT720911:JOT720914 JEX720911:JEX720914 IVB720911:IVB720914 ILF720911:ILF720914 IBJ720911:IBJ720914 HRN720911:HRN720914 HHR720911:HHR720914 GXV720911:GXV720914 GNZ720911:GNZ720914 GED720911:GED720914 FUH720911:FUH720914 FKL720911:FKL720914 FAP720911:FAP720914 EQT720911:EQT720914 EGX720911:EGX720914 DXB720911:DXB720914 DNF720911:DNF720914 DDJ720911:DDJ720914 CTN720911:CTN720914 CJR720911:CJR720914 BZV720911:BZV720914 BPZ720911:BPZ720914 BGD720911:BGD720914 AWH720911:AWH720914 AML720911:AML720914 ACP720911:ACP720914 ST720911:ST720914 IX720911:IX720914 D720871:D720874 WVJ655375:WVJ655378 WLN655375:WLN655378 WBR655375:WBR655378 VRV655375:VRV655378 VHZ655375:VHZ655378 UYD655375:UYD655378 UOH655375:UOH655378 UEL655375:UEL655378 TUP655375:TUP655378 TKT655375:TKT655378 TAX655375:TAX655378 SRB655375:SRB655378 SHF655375:SHF655378 RXJ655375:RXJ655378 RNN655375:RNN655378 RDR655375:RDR655378 QTV655375:QTV655378 QJZ655375:QJZ655378 QAD655375:QAD655378 PQH655375:PQH655378 PGL655375:PGL655378 OWP655375:OWP655378 OMT655375:OMT655378 OCX655375:OCX655378 NTB655375:NTB655378 NJF655375:NJF655378 MZJ655375:MZJ655378 MPN655375:MPN655378 MFR655375:MFR655378 LVV655375:LVV655378 LLZ655375:LLZ655378 LCD655375:LCD655378 KSH655375:KSH655378 KIL655375:KIL655378 JYP655375:JYP655378 JOT655375:JOT655378 JEX655375:JEX655378 IVB655375:IVB655378 ILF655375:ILF655378 IBJ655375:IBJ655378 HRN655375:HRN655378 HHR655375:HHR655378 GXV655375:GXV655378 GNZ655375:GNZ655378 GED655375:GED655378 FUH655375:FUH655378 FKL655375:FKL655378 FAP655375:FAP655378 EQT655375:EQT655378 EGX655375:EGX655378 DXB655375:DXB655378 DNF655375:DNF655378 DDJ655375:DDJ655378 CTN655375:CTN655378 CJR655375:CJR655378 BZV655375:BZV655378 BPZ655375:BPZ655378 BGD655375:BGD655378 AWH655375:AWH655378 AML655375:AML655378 ACP655375:ACP655378 ST655375:ST655378 IX655375:IX655378 D655335:D655338 WVJ589839:WVJ589842 WLN589839:WLN589842 WBR589839:WBR589842 VRV589839:VRV589842 VHZ589839:VHZ589842 UYD589839:UYD589842 UOH589839:UOH589842 UEL589839:UEL589842 TUP589839:TUP589842 TKT589839:TKT589842 TAX589839:TAX589842 SRB589839:SRB589842 SHF589839:SHF589842 RXJ589839:RXJ589842 RNN589839:RNN589842 RDR589839:RDR589842 QTV589839:QTV589842 QJZ589839:QJZ589842 QAD589839:QAD589842 PQH589839:PQH589842 PGL589839:PGL589842 OWP589839:OWP589842 OMT589839:OMT589842 OCX589839:OCX589842 NTB589839:NTB589842 NJF589839:NJF589842 MZJ589839:MZJ589842 MPN589839:MPN589842 MFR589839:MFR589842 LVV589839:LVV589842 LLZ589839:LLZ589842 LCD589839:LCD589842 KSH589839:KSH589842 KIL589839:KIL589842 JYP589839:JYP589842 JOT589839:JOT589842 JEX589839:JEX589842 IVB589839:IVB589842 ILF589839:ILF589842 IBJ589839:IBJ589842 HRN589839:HRN589842 HHR589839:HHR589842 GXV589839:GXV589842 GNZ589839:GNZ589842 GED589839:GED589842 FUH589839:FUH589842 FKL589839:FKL589842 FAP589839:FAP589842 EQT589839:EQT589842 EGX589839:EGX589842 DXB589839:DXB589842 DNF589839:DNF589842 DDJ589839:DDJ589842 CTN589839:CTN589842 CJR589839:CJR589842 BZV589839:BZV589842 BPZ589839:BPZ589842 BGD589839:BGD589842 AWH589839:AWH589842 AML589839:AML589842 ACP589839:ACP589842 ST589839:ST589842 IX589839:IX589842 D589799:D589802 WVJ524303:WVJ524306 WLN524303:WLN524306 WBR524303:WBR524306 VRV524303:VRV524306 VHZ524303:VHZ524306 UYD524303:UYD524306 UOH524303:UOH524306 UEL524303:UEL524306 TUP524303:TUP524306 TKT524303:TKT524306 TAX524303:TAX524306 SRB524303:SRB524306 SHF524303:SHF524306 RXJ524303:RXJ524306 RNN524303:RNN524306 RDR524303:RDR524306 QTV524303:QTV524306 QJZ524303:QJZ524306 QAD524303:QAD524306 PQH524303:PQH524306 PGL524303:PGL524306 OWP524303:OWP524306 OMT524303:OMT524306 OCX524303:OCX524306 NTB524303:NTB524306 NJF524303:NJF524306 MZJ524303:MZJ524306 MPN524303:MPN524306 MFR524303:MFR524306 LVV524303:LVV524306 LLZ524303:LLZ524306 LCD524303:LCD524306 KSH524303:KSH524306 KIL524303:KIL524306 JYP524303:JYP524306 JOT524303:JOT524306 JEX524303:JEX524306 IVB524303:IVB524306 ILF524303:ILF524306 IBJ524303:IBJ524306 HRN524303:HRN524306 HHR524303:HHR524306 GXV524303:GXV524306 GNZ524303:GNZ524306 GED524303:GED524306 FUH524303:FUH524306 FKL524303:FKL524306 FAP524303:FAP524306 EQT524303:EQT524306 EGX524303:EGX524306 DXB524303:DXB524306 DNF524303:DNF524306 DDJ524303:DDJ524306 CTN524303:CTN524306 CJR524303:CJR524306 BZV524303:BZV524306 BPZ524303:BPZ524306 BGD524303:BGD524306 AWH524303:AWH524306 AML524303:AML524306 ACP524303:ACP524306 ST524303:ST524306 IX524303:IX524306 D524263:D524266 WVJ458767:WVJ458770 WLN458767:WLN458770 WBR458767:WBR458770 VRV458767:VRV458770 VHZ458767:VHZ458770 UYD458767:UYD458770 UOH458767:UOH458770 UEL458767:UEL458770 TUP458767:TUP458770 TKT458767:TKT458770 TAX458767:TAX458770 SRB458767:SRB458770 SHF458767:SHF458770 RXJ458767:RXJ458770 RNN458767:RNN458770 RDR458767:RDR458770 QTV458767:QTV458770 QJZ458767:QJZ458770 QAD458767:QAD458770 PQH458767:PQH458770 PGL458767:PGL458770 OWP458767:OWP458770 OMT458767:OMT458770 OCX458767:OCX458770 NTB458767:NTB458770 NJF458767:NJF458770 MZJ458767:MZJ458770 MPN458767:MPN458770 MFR458767:MFR458770 LVV458767:LVV458770 LLZ458767:LLZ458770 LCD458767:LCD458770 KSH458767:KSH458770 KIL458767:KIL458770 JYP458767:JYP458770 JOT458767:JOT458770 JEX458767:JEX458770 IVB458767:IVB458770 ILF458767:ILF458770 IBJ458767:IBJ458770 HRN458767:HRN458770 HHR458767:HHR458770 GXV458767:GXV458770 GNZ458767:GNZ458770 GED458767:GED458770 FUH458767:FUH458770 FKL458767:FKL458770 FAP458767:FAP458770 EQT458767:EQT458770 EGX458767:EGX458770 DXB458767:DXB458770 DNF458767:DNF458770 DDJ458767:DDJ458770 CTN458767:CTN458770 CJR458767:CJR458770 BZV458767:BZV458770 BPZ458767:BPZ458770 BGD458767:BGD458770 AWH458767:AWH458770 AML458767:AML458770 ACP458767:ACP458770 ST458767:ST458770 IX458767:IX458770 D458727:D458730 WVJ393231:WVJ393234 WLN393231:WLN393234 WBR393231:WBR393234 VRV393231:VRV393234 VHZ393231:VHZ393234 UYD393231:UYD393234 UOH393231:UOH393234 UEL393231:UEL393234 TUP393231:TUP393234 TKT393231:TKT393234 TAX393231:TAX393234 SRB393231:SRB393234 SHF393231:SHF393234 RXJ393231:RXJ393234 RNN393231:RNN393234 RDR393231:RDR393234 QTV393231:QTV393234 QJZ393231:QJZ393234 QAD393231:QAD393234 PQH393231:PQH393234 PGL393231:PGL393234 OWP393231:OWP393234 OMT393231:OMT393234 OCX393231:OCX393234 NTB393231:NTB393234 NJF393231:NJF393234 MZJ393231:MZJ393234 MPN393231:MPN393234 MFR393231:MFR393234 LVV393231:LVV393234 LLZ393231:LLZ393234 LCD393231:LCD393234 KSH393231:KSH393234 KIL393231:KIL393234 JYP393231:JYP393234 JOT393231:JOT393234 JEX393231:JEX393234 IVB393231:IVB393234 ILF393231:ILF393234 IBJ393231:IBJ393234 HRN393231:HRN393234 HHR393231:HHR393234 GXV393231:GXV393234 GNZ393231:GNZ393234 GED393231:GED393234 FUH393231:FUH393234 FKL393231:FKL393234 FAP393231:FAP393234 EQT393231:EQT393234 EGX393231:EGX393234 DXB393231:DXB393234 DNF393231:DNF393234 DDJ393231:DDJ393234 CTN393231:CTN393234 CJR393231:CJR393234 BZV393231:BZV393234 BPZ393231:BPZ393234 BGD393231:BGD393234 AWH393231:AWH393234 AML393231:AML393234 ACP393231:ACP393234 ST393231:ST393234 IX393231:IX393234 D393191:D393194 WVJ327695:WVJ327698 WLN327695:WLN327698 WBR327695:WBR327698 VRV327695:VRV327698 VHZ327695:VHZ327698 UYD327695:UYD327698 UOH327695:UOH327698 UEL327695:UEL327698 TUP327695:TUP327698 TKT327695:TKT327698 TAX327695:TAX327698 SRB327695:SRB327698 SHF327695:SHF327698 RXJ327695:RXJ327698 RNN327695:RNN327698 RDR327695:RDR327698 QTV327695:QTV327698 QJZ327695:QJZ327698 QAD327695:QAD327698 PQH327695:PQH327698 PGL327695:PGL327698 OWP327695:OWP327698 OMT327695:OMT327698 OCX327695:OCX327698 NTB327695:NTB327698 NJF327695:NJF327698 MZJ327695:MZJ327698 MPN327695:MPN327698 MFR327695:MFR327698 LVV327695:LVV327698 LLZ327695:LLZ327698 LCD327695:LCD327698 KSH327695:KSH327698 KIL327695:KIL327698 JYP327695:JYP327698 JOT327695:JOT327698 JEX327695:JEX327698 IVB327695:IVB327698 ILF327695:ILF327698 IBJ327695:IBJ327698 HRN327695:HRN327698 HHR327695:HHR327698 GXV327695:GXV327698 GNZ327695:GNZ327698 GED327695:GED327698 FUH327695:FUH327698 FKL327695:FKL327698 FAP327695:FAP327698 EQT327695:EQT327698 EGX327695:EGX327698 DXB327695:DXB327698 DNF327695:DNF327698 DDJ327695:DDJ327698 CTN327695:CTN327698 CJR327695:CJR327698 BZV327695:BZV327698 BPZ327695:BPZ327698 BGD327695:BGD327698 AWH327695:AWH327698 AML327695:AML327698 ACP327695:ACP327698 ST327695:ST327698 IX327695:IX327698 D327655:D327658 WVJ262159:WVJ262162 WLN262159:WLN262162 WBR262159:WBR262162 VRV262159:VRV262162 VHZ262159:VHZ262162 UYD262159:UYD262162 UOH262159:UOH262162 UEL262159:UEL262162 TUP262159:TUP262162 TKT262159:TKT262162 TAX262159:TAX262162 SRB262159:SRB262162 SHF262159:SHF262162 RXJ262159:RXJ262162 RNN262159:RNN262162 RDR262159:RDR262162 QTV262159:QTV262162 QJZ262159:QJZ262162 QAD262159:QAD262162 PQH262159:PQH262162 PGL262159:PGL262162 OWP262159:OWP262162 OMT262159:OMT262162 OCX262159:OCX262162 NTB262159:NTB262162 NJF262159:NJF262162 MZJ262159:MZJ262162 MPN262159:MPN262162 MFR262159:MFR262162 LVV262159:LVV262162 LLZ262159:LLZ262162 LCD262159:LCD262162 KSH262159:KSH262162 KIL262159:KIL262162 JYP262159:JYP262162 JOT262159:JOT262162 JEX262159:JEX262162 IVB262159:IVB262162 ILF262159:ILF262162 IBJ262159:IBJ262162 HRN262159:HRN262162 HHR262159:HHR262162 GXV262159:GXV262162 GNZ262159:GNZ262162 GED262159:GED262162 FUH262159:FUH262162 FKL262159:FKL262162 FAP262159:FAP262162 EQT262159:EQT262162 EGX262159:EGX262162 DXB262159:DXB262162 DNF262159:DNF262162 DDJ262159:DDJ262162 CTN262159:CTN262162 CJR262159:CJR262162 BZV262159:BZV262162 BPZ262159:BPZ262162 BGD262159:BGD262162 AWH262159:AWH262162 AML262159:AML262162 ACP262159:ACP262162 ST262159:ST262162 IX262159:IX262162 D262119:D262122 WVJ196623:WVJ196626 WLN196623:WLN196626 WBR196623:WBR196626 VRV196623:VRV196626 VHZ196623:VHZ196626 UYD196623:UYD196626 UOH196623:UOH196626 UEL196623:UEL196626 TUP196623:TUP196626 TKT196623:TKT196626 TAX196623:TAX196626 SRB196623:SRB196626 SHF196623:SHF196626 RXJ196623:RXJ196626 RNN196623:RNN196626 RDR196623:RDR196626 QTV196623:QTV196626 QJZ196623:QJZ196626 QAD196623:QAD196626 PQH196623:PQH196626 PGL196623:PGL196626 OWP196623:OWP196626 OMT196623:OMT196626 OCX196623:OCX196626 NTB196623:NTB196626 NJF196623:NJF196626 MZJ196623:MZJ196626 MPN196623:MPN196626 MFR196623:MFR196626 LVV196623:LVV196626 LLZ196623:LLZ196626 LCD196623:LCD196626 KSH196623:KSH196626 KIL196623:KIL196626 JYP196623:JYP196626 JOT196623:JOT196626 JEX196623:JEX196626 IVB196623:IVB196626 ILF196623:ILF196626 IBJ196623:IBJ196626 HRN196623:HRN196626 HHR196623:HHR196626 GXV196623:GXV196626 GNZ196623:GNZ196626 GED196623:GED196626 FUH196623:FUH196626 FKL196623:FKL196626 FAP196623:FAP196626 EQT196623:EQT196626 EGX196623:EGX196626 DXB196623:DXB196626 DNF196623:DNF196626 DDJ196623:DDJ196626 CTN196623:CTN196626 CJR196623:CJR196626 BZV196623:BZV196626 BPZ196623:BPZ196626 BGD196623:BGD196626 AWH196623:AWH196626 AML196623:AML196626 ACP196623:ACP196626 ST196623:ST196626 IX196623:IX196626 D196583:D196586 WVJ131087:WVJ131090 WLN131087:WLN131090 WBR131087:WBR131090 VRV131087:VRV131090 VHZ131087:VHZ131090 UYD131087:UYD131090 UOH131087:UOH131090 UEL131087:UEL131090 TUP131087:TUP131090 TKT131087:TKT131090 TAX131087:TAX131090 SRB131087:SRB131090 SHF131087:SHF131090 RXJ131087:RXJ131090 RNN131087:RNN131090 RDR131087:RDR131090 QTV131087:QTV131090 QJZ131087:QJZ131090 QAD131087:QAD131090 PQH131087:PQH131090 PGL131087:PGL131090 OWP131087:OWP131090 OMT131087:OMT131090 OCX131087:OCX131090 NTB131087:NTB131090 NJF131087:NJF131090 MZJ131087:MZJ131090 MPN131087:MPN131090 MFR131087:MFR131090 LVV131087:LVV131090 LLZ131087:LLZ131090 LCD131087:LCD131090 KSH131087:KSH131090 KIL131087:KIL131090 JYP131087:JYP131090 JOT131087:JOT131090 JEX131087:JEX131090 IVB131087:IVB131090 ILF131087:ILF131090 IBJ131087:IBJ131090 HRN131087:HRN131090 HHR131087:HHR131090 GXV131087:GXV131090 GNZ131087:GNZ131090 GED131087:GED131090 FUH131087:FUH131090 FKL131087:FKL131090 FAP131087:FAP131090 EQT131087:EQT131090 EGX131087:EGX131090 DXB131087:DXB131090 DNF131087:DNF131090 DDJ131087:DDJ131090 CTN131087:CTN131090 CJR131087:CJR131090 BZV131087:BZV131090 BPZ131087:BPZ131090 BGD131087:BGD131090 AWH131087:AWH131090 AML131087:AML131090 ACP131087:ACP131090 ST131087:ST131090 IX131087:IX131090 D131047:D131050 WVJ65551:WVJ65554 WLN65551:WLN65554 WBR65551:WBR65554 VRV65551:VRV65554 VHZ65551:VHZ65554 UYD65551:UYD65554 UOH65551:UOH65554 UEL65551:UEL65554 TUP65551:TUP65554 TKT65551:TKT65554 TAX65551:TAX65554 SRB65551:SRB65554 SHF65551:SHF65554 RXJ65551:RXJ65554 RNN65551:RNN65554 RDR65551:RDR65554 QTV65551:QTV65554 QJZ65551:QJZ65554 QAD65551:QAD65554 PQH65551:PQH65554 PGL65551:PGL65554 OWP65551:OWP65554 OMT65551:OMT65554 OCX65551:OCX65554 NTB65551:NTB65554 NJF65551:NJF65554 MZJ65551:MZJ65554 MPN65551:MPN65554 MFR65551:MFR65554 LVV65551:LVV65554 LLZ65551:LLZ65554 LCD65551:LCD65554 KSH65551:KSH65554 KIL65551:KIL65554 JYP65551:JYP65554 JOT65551:JOT65554 JEX65551:JEX65554 IVB65551:IVB65554 ILF65551:ILF65554 IBJ65551:IBJ65554 HRN65551:HRN65554 HHR65551:HHR65554 GXV65551:GXV65554 GNZ65551:GNZ65554 GED65551:GED65554 FUH65551:FUH65554 FKL65551:FKL65554 FAP65551:FAP65554 EQT65551:EQT65554 EGX65551:EGX65554 DXB65551:DXB65554 DNF65551:DNF65554 DDJ65551:DDJ65554 CTN65551:CTN65554 CJR65551:CJR65554 BZV65551:BZV65554 BPZ65551:BPZ65554 BGD65551:BGD65554 AWH65551:AWH65554 AML65551:AML65554 ACP65551:ACP65554 ST65551:ST65554 IX65551:IX65554" xr:uid="{00000000-0002-0000-0000-000003000000}">
      <formula1>$H$15:$H$15</formula1>
    </dataValidation>
    <dataValidation type="whole" allowBlank="1" showInputMessage="1" showErrorMessage="1" sqref="D4:D9" xr:uid="{00000000-0002-0000-0000-000004000000}">
      <formula1>0</formula1>
      <formula2>10000</formula2>
    </dataValidation>
  </dataValidations>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314" priority="6" stopIfTrue="1">
      <formula>SUM(4650-W17)&lt;0</formula>
    </cfRule>
  </conditionalFormatting>
  <conditionalFormatting sqref="Y22">
    <cfRule type="expression" dxfId="313" priority="7" stopIfTrue="1">
      <formula>SUM(4500-W17)&lt;0</formula>
    </cfRule>
    <cfRule type="expression" dxfId="312" priority="8" stopIfTrue="1">
      <formula>SUM(2490-Y22)&lt;0</formula>
    </cfRule>
  </conditionalFormatting>
  <conditionalFormatting sqref="Y23:Y24">
    <cfRule type="expression" dxfId="311" priority="9" stopIfTrue="1">
      <formula>SUM(4500-W17)&lt;0</formula>
    </cfRule>
    <cfRule type="expression" dxfId="310" priority="10" stopIfTrue="1">
      <formula>SUM(2490-Y22)&lt;0</formula>
    </cfRule>
    <cfRule type="cellIs" dxfId="309" priority="11" stopIfTrue="1" operator="equal">
      <formula>"Page Limit"</formula>
    </cfRule>
  </conditionalFormatting>
  <conditionalFormatting sqref="X23:X24">
    <cfRule type="expression" dxfId="308" priority="12" stopIfTrue="1">
      <formula>SUM(4500-W17)&lt;0</formula>
    </cfRule>
    <cfRule type="expression" dxfId="307" priority="13" stopIfTrue="1">
      <formula>SUM(2490-X22)&lt;0</formula>
    </cfRule>
    <cfRule type="cellIs" dxfId="306" priority="14" stopIfTrue="1" operator="equal">
      <formula>"Page Limit"</formula>
    </cfRule>
  </conditionalFormatting>
  <conditionalFormatting sqref="X22">
    <cfRule type="expression" dxfId="305" priority="15" stopIfTrue="1">
      <formula>SUM(4500-W17)&lt;0</formula>
    </cfRule>
    <cfRule type="expression" dxfId="304" priority="16" stopIfTrue="1">
      <formula>SUM(2490-X22)&lt;0</formula>
    </cfRule>
  </conditionalFormatting>
  <conditionalFormatting sqref="AA4:AA15 Z17">
    <cfRule type="cellIs" dxfId="303" priority="17" stopIfTrue="1" operator="greaterThan">
      <formula>0</formula>
    </cfRule>
    <cfRule type="cellIs" dxfId="302" priority="18" stopIfTrue="1" operator="lessThanOrEqual">
      <formula>0</formula>
    </cfRule>
  </conditionalFormatting>
  <conditionalFormatting sqref="Y17">
    <cfRule type="cellIs" dxfId="301" priority="19" stopIfTrue="1" operator="lessThan">
      <formula>5000</formula>
    </cfRule>
    <cfRule type="cellIs" dxfId="300" priority="20" stopIfTrue="1" operator="greaterThanOrEqual">
      <formula>5000</formula>
    </cfRule>
  </conditionalFormatting>
  <conditionalFormatting sqref="X17:X18">
    <cfRule type="cellIs" dxfId="299" priority="21" stopIfTrue="1" operator="lessThan">
      <formula>0</formula>
    </cfRule>
  </conditionalFormatting>
  <conditionalFormatting sqref="V18:V23 V29:V79">
    <cfRule type="cellIs" dxfId="298" priority="22" stopIfTrue="1" operator="equal">
      <formula>"Yes"</formula>
    </cfRule>
    <cfRule type="cellIs" dxfId="297" priority="23" stopIfTrue="1" operator="notEqual">
      <formula>"Yes"</formula>
    </cfRule>
  </conditionalFormatting>
  <conditionalFormatting sqref="A18:A23 A29:A79">
    <cfRule type="cellIs" dxfId="296" priority="24" stopIfTrue="1" operator="equal">
      <formula>1</formula>
    </cfRule>
    <cfRule type="cellIs" dxfId="295" priority="25" stopIfTrue="1" operator="equal">
      <formula>2</formula>
    </cfRule>
    <cfRule type="cellIs" dxfId="294" priority="26" stopIfTrue="1" operator="equal">
      <formula>3</formula>
    </cfRule>
  </conditionalFormatting>
  <conditionalFormatting sqref="Z23">
    <cfRule type="expression" dxfId="293" priority="3" stopIfTrue="1">
      <formula>SUM(4500-W17)&lt;0</formula>
    </cfRule>
    <cfRule type="expression" dxfId="292" priority="4" stopIfTrue="1">
      <formula>SUM(2490-Z22)&lt;0</formula>
    </cfRule>
    <cfRule type="cellIs" dxfId="291" priority="5" stopIfTrue="1" operator="equal">
      <formula>"Page Limit"</formula>
    </cfRule>
  </conditionalFormatting>
  <conditionalFormatting sqref="Z22">
    <cfRule type="expression" dxfId="290" priority="1">
      <formula>SUM(2490-Z22)&lt;0</formula>
    </cfRule>
    <cfRule type="expression" dxfId="289" priority="2">
      <formula>SUM(4500-W17)&lt;0</formula>
    </cfRule>
  </conditionalFormatting>
  <dataValidations count="12">
    <dataValidation type="list" allowBlank="1" showInputMessage="1" showErrorMessage="1" sqref="C18:D23" xr:uid="{00000000-0002-0000-0900-000000000000}">
      <formula1>$AC$33:$AC$34</formula1>
    </dataValidation>
    <dataValidation type="list" allowBlank="1" showInputMessage="1" showErrorMessage="1" promptTitle="These models include the:" prompt="R5KPS1EA, R5KPD2EA, R4K13VA, R4K16LV, R4K23VA,  and R4K17V" sqref="E29:E79" xr:uid="{00000000-0002-0000-0900-000001000000}">
      <formula1>$AB$4:$AB$8</formula1>
    </dataValidation>
    <dataValidation type="list" allowBlank="1" showInputMessage="1" showErrorMessage="1" sqref="F18:H23" xr:uid="{00000000-0002-0000-09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900-000003000000}">
      <formula1>$AB$4:$AB$6</formula1>
    </dataValidation>
    <dataValidation type="list" allowBlank="1" showInputMessage="1" showErrorMessage="1" sqref="T18:T23 T29:T79" xr:uid="{00000000-0002-0000-0900-000004000000}">
      <formula1>$AL$38:$AL$44</formula1>
    </dataValidation>
    <dataValidation type="list" allowBlank="1" showInputMessage="1" showErrorMessage="1" sqref="C29:C79" xr:uid="{00000000-0002-0000-0900-000005000000}">
      <formula1>$AC$4:$AC$32</formula1>
    </dataValidation>
    <dataValidation type="list" allowBlank="1" showInputMessage="1" showErrorMessage="1" prompt="Select 1, 2 or 3 for homerun connections_x000a_Select 1a-3e for parallel connections" sqref="A29:A79" xr:uid="{00000000-0002-0000-0900-000006000000}">
      <formula1>$AB$35:$AB$53</formula1>
    </dataValidation>
    <dataValidation type="list" allowBlank="1" showInputMessage="1" showErrorMessage="1" sqref="G29:G79" xr:uid="{00000000-0002-0000-0900-000007000000}">
      <formula1>$AB$4:$AB$20</formula1>
    </dataValidation>
    <dataValidation type="list" allowBlank="1" showInputMessage="1" showErrorMessage="1" prompt="You can manually enter in this field for run 1, 2 or 3." sqref="A18:B23" xr:uid="{00000000-0002-0000-0900-000008000000}">
      <formula1>$AB$35:$AB$52</formula1>
    </dataValidation>
    <dataValidation type="whole" operator="equal" allowBlank="1" showInputMessage="1" showErrorMessage="1" sqref="L18:N23 J18:J23" xr:uid="{00000000-0002-0000-0900-000009000000}">
      <formula1>0</formula1>
    </dataValidation>
    <dataValidation allowBlank="1" showInputMessage="1" showErrorMessage="1" prompt="Enter the length of cable between this node and the power supply." sqref="E18:E23" xr:uid="{00000000-0002-0000-0900-00000A000000}"/>
    <dataValidation type="whole" allowBlank="1" showInputMessage="1" showErrorMessage="1" prompt="Enter the length of cable between this node and the previous node." sqref="D29:D79" xr:uid="{00000000-0002-0000-09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1345"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1346"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1347"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1348"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1349"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1350"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1351"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1352"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1353"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1354"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1355"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1356"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1357"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1358"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1359"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1360"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1361"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1362"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1363"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1364"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1365"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1366"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1367"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1368"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1369"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1370"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1371"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1372"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1373"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1374"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1375"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1376"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1377"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1378"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1379"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1380"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1381"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1382"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1383"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1384"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1385"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1386"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1387"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1388"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1389"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1390"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1391"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1392"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1393"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1394"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1395"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1396"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1397"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1398"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1399"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1400"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1401"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1402"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1403"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1404"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1405"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1406"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1407"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1408"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1409"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1410"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1411"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1412"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1413"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1414"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1415"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1416"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1417"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1418"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1419"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1420"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1421"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1422"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1423"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1424"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1425"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1426"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1427"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1428"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1429"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1430"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1431"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1432"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1433"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1434"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1435"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1436"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1437"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1438"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1439"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1440"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1441"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1442"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1443"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1444"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1445"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1446"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1447"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1448"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1449"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1450"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N92"/>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IF(COUNTIF($AA$29:$AA$81,4)&gt;=1,("Page Limit"),(IF(COUNTIF($AA$29:$AA$81,5)&gt;=1,("Page Limit"),(IF($X$17&gt;0,(IF($X$22&lt;2500,"OK","Over 2500mA")),"Over Limit")))))</f>
        <v>OK</v>
      </c>
      <c r="Y23" s="157" t="str">
        <f>IF(COUNTIF($AA$29:$AA$81,7)&gt;=1,("Page Limit"),(IF(COUNTIF($AA$29:$AA$81,8)&gt;=1,("Page Limit"),(IF($X$17&gt;0,(IF($Y$22&lt;2500,"OK","Over 2500mA")),"Over Limit")))))</f>
        <v>OK</v>
      </c>
      <c r="Z23" s="157" t="str">
        <f>IF(COUNTIF($AA$29:$AA$81,10)&gt;=1,("Page Limit"),(IF(COUNTIF($AA$29:$AA$81,11)&gt;=1,("Page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5.75" x14ac:dyDescent="0.25">
      <c r="A80" s="252"/>
      <c r="B80" s="253"/>
      <c r="C80" s="254"/>
      <c r="D80" s="255"/>
      <c r="E80" s="256"/>
      <c r="F80" s="256"/>
      <c r="G80" s="256"/>
      <c r="H80" s="257"/>
      <c r="I80" s="258"/>
      <c r="J80" s="258"/>
      <c r="K80" s="258"/>
      <c r="L80" s="258"/>
      <c r="M80" s="258"/>
      <c r="N80" s="258"/>
      <c r="O80" s="258"/>
      <c r="P80" s="258"/>
      <c r="Q80" s="258"/>
      <c r="R80" s="258"/>
      <c r="S80" s="258"/>
      <c r="T80" s="254"/>
      <c r="U80" s="259"/>
      <c r="V80" s="260"/>
      <c r="W80" s="12"/>
      <c r="X80" s="55"/>
      <c r="Y80" s="55"/>
      <c r="Z80" s="55"/>
      <c r="AA80" s="109"/>
    </row>
    <row r="81" spans="1:27" ht="13.5" thickBot="1" x14ac:dyDescent="0.25">
      <c r="AA81" s="109" t="str">
        <f>IF(C81&lt;&gt;"",IF(D81,(SUM(IF(SUMIF($A$79:$A81,$A81,$D$79:$D81)&gt;=400,1,0),IF(B81,(IF(B81&gt;16,1,0)),0),IF($Y$28=FALSE,0,3*VALUE(MID(A81,1,1))))),""),"")</f>
        <v/>
      </c>
    </row>
    <row r="82" spans="1:27" ht="16.5" thickBot="1" x14ac:dyDescent="0.3">
      <c r="A82" s="386" t="s">
        <v>260</v>
      </c>
      <c r="B82" s="387"/>
      <c r="C82" s="387"/>
      <c r="D82" s="387"/>
      <c r="E82" s="387"/>
      <c r="F82" s="387"/>
      <c r="G82" s="387"/>
      <c r="H82" s="388"/>
      <c r="I82" s="183"/>
      <c r="J82" s="183"/>
      <c r="K82" s="183"/>
      <c r="L82" s="183"/>
      <c r="M82" s="183"/>
      <c r="N82" s="183"/>
      <c r="O82" s="183"/>
      <c r="P82" s="184"/>
    </row>
    <row r="83" spans="1:27" ht="13.5" thickBot="1" x14ac:dyDescent="0.25">
      <c r="A83" s="190"/>
      <c r="B83" s="182"/>
      <c r="C83" s="389" t="s">
        <v>261</v>
      </c>
      <c r="D83" s="390"/>
      <c r="E83" s="391"/>
      <c r="F83" s="392" t="s">
        <v>262</v>
      </c>
      <c r="G83" s="393"/>
      <c r="H83" s="394"/>
      <c r="I83" s="191"/>
      <c r="J83" s="188"/>
      <c r="K83" s="188"/>
      <c r="L83" s="188"/>
      <c r="M83" s="189"/>
      <c r="N83" s="189"/>
      <c r="O83" s="189"/>
      <c r="P83" s="184"/>
    </row>
    <row r="84" spans="1:27" x14ac:dyDescent="0.2">
      <c r="A84" s="380" t="s">
        <v>263</v>
      </c>
      <c r="B84" s="381"/>
      <c r="C84" s="198"/>
      <c r="D84" s="372" t="s">
        <v>264</v>
      </c>
      <c r="E84" s="373"/>
      <c r="F84" s="176">
        <f>CONVERT(C84,"ft","m")</f>
        <v>0</v>
      </c>
      <c r="G84" s="374" t="s">
        <v>266</v>
      </c>
      <c r="H84" s="375"/>
      <c r="I84" s="192"/>
      <c r="J84" s="185"/>
      <c r="K84" s="186"/>
      <c r="L84" s="186"/>
      <c r="M84" s="186"/>
      <c r="N84" s="186"/>
      <c r="O84" s="186"/>
      <c r="P84" s="184"/>
    </row>
    <row r="85" spans="1:27" x14ac:dyDescent="0.2">
      <c r="A85" s="382"/>
      <c r="B85" s="383"/>
      <c r="C85" s="199"/>
      <c r="D85" s="395" t="s">
        <v>267</v>
      </c>
      <c r="E85" s="396"/>
      <c r="F85" s="177">
        <f>CONVERT(C85,"yd","m")</f>
        <v>0</v>
      </c>
      <c r="G85" s="397" t="s">
        <v>266</v>
      </c>
      <c r="H85" s="398"/>
      <c r="I85" s="192"/>
      <c r="J85" s="185"/>
      <c r="K85" s="186"/>
      <c r="L85" s="186"/>
      <c r="M85" s="186"/>
      <c r="N85" s="186"/>
      <c r="O85" s="186"/>
      <c r="P85" s="184"/>
    </row>
    <row r="86" spans="1:27" x14ac:dyDescent="0.2">
      <c r="A86" s="382"/>
      <c r="B86" s="383"/>
      <c r="C86" s="199"/>
      <c r="D86" s="399" t="s">
        <v>266</v>
      </c>
      <c r="E86" s="400"/>
      <c r="F86" s="178">
        <f>CONVERT(C86,"m","ft")</f>
        <v>0</v>
      </c>
      <c r="G86" s="397" t="s">
        <v>264</v>
      </c>
      <c r="H86" s="398"/>
      <c r="I86" s="192"/>
      <c r="J86" s="185"/>
      <c r="K86" s="187"/>
      <c r="L86" s="187"/>
      <c r="M86" s="187"/>
      <c r="N86" s="186"/>
      <c r="O86" s="186"/>
      <c r="P86" s="184"/>
    </row>
    <row r="87" spans="1:27" ht="13.5" thickBot="1" x14ac:dyDescent="0.25">
      <c r="A87" s="384"/>
      <c r="B87" s="385"/>
      <c r="C87" s="200"/>
      <c r="D87" s="401" t="s">
        <v>266</v>
      </c>
      <c r="E87" s="402"/>
      <c r="F87" s="179">
        <f>CONVERT(C87,"m","yd")</f>
        <v>0</v>
      </c>
      <c r="G87" s="378" t="s">
        <v>267</v>
      </c>
      <c r="H87" s="379"/>
      <c r="I87" s="192"/>
      <c r="J87" s="185"/>
      <c r="K87" s="187"/>
      <c r="L87" s="187"/>
      <c r="M87" s="187"/>
      <c r="N87" s="186"/>
      <c r="O87" s="186"/>
      <c r="P87" s="184"/>
    </row>
    <row r="88" spans="1:27" x14ac:dyDescent="0.2">
      <c r="A88" s="380" t="s">
        <v>265</v>
      </c>
      <c r="B88" s="381"/>
      <c r="C88" s="201"/>
      <c r="D88" s="372" t="s">
        <v>268</v>
      </c>
      <c r="E88" s="373"/>
      <c r="F88" s="180">
        <f>CONVERT(C88, "m","mm")</f>
        <v>0</v>
      </c>
      <c r="G88" s="374" t="s">
        <v>269</v>
      </c>
      <c r="H88" s="375"/>
      <c r="I88" s="192"/>
      <c r="J88" s="185"/>
      <c r="K88" s="186"/>
      <c r="L88" s="186"/>
      <c r="M88" s="186"/>
      <c r="N88" s="186"/>
      <c r="O88" s="186"/>
      <c r="P88" s="184"/>
    </row>
    <row r="89" spans="1:27" ht="13.5" thickBot="1" x14ac:dyDescent="0.25">
      <c r="A89" s="384"/>
      <c r="B89" s="385"/>
      <c r="C89" s="200"/>
      <c r="D89" s="376" t="s">
        <v>269</v>
      </c>
      <c r="E89" s="377"/>
      <c r="F89" s="181">
        <f>CONVERT(C89,"mm","m")</f>
        <v>0</v>
      </c>
      <c r="G89" s="378" t="s">
        <v>268</v>
      </c>
      <c r="H89" s="379"/>
      <c r="I89" s="192"/>
      <c r="J89" s="185"/>
      <c r="K89" s="186"/>
      <c r="L89" s="185"/>
      <c r="M89" s="186"/>
      <c r="N89" s="186"/>
      <c r="O89" s="186"/>
      <c r="P89" s="184"/>
    </row>
    <row r="90" spans="1:27" x14ac:dyDescent="0.2">
      <c r="I90" s="171"/>
      <c r="J90" s="185"/>
      <c r="K90" s="185"/>
      <c r="L90" s="185"/>
      <c r="M90" s="185"/>
      <c r="N90" s="185"/>
      <c r="O90" s="185"/>
      <c r="P90" s="184"/>
    </row>
    <row r="91" spans="1:27" x14ac:dyDescent="0.2">
      <c r="I91" s="171"/>
      <c r="J91" s="184"/>
      <c r="K91" s="184"/>
      <c r="L91" s="184"/>
      <c r="M91" s="184"/>
      <c r="N91" s="184"/>
      <c r="O91" s="184"/>
      <c r="P91" s="184"/>
    </row>
    <row r="92" spans="1:27" x14ac:dyDescent="0.2">
      <c r="J92" s="184"/>
      <c r="K92" s="184"/>
      <c r="L92" s="184"/>
      <c r="M92" s="184"/>
      <c r="N92" s="184"/>
      <c r="O92" s="184"/>
      <c r="P92" s="184"/>
    </row>
  </sheetData>
  <sheetProtection sheet="1" objects="1" scenarios="1" selectLockedCells="1"/>
  <mergeCells count="101">
    <mergeCell ref="A88:B89"/>
    <mergeCell ref="D88:E88"/>
    <mergeCell ref="G88:H88"/>
    <mergeCell ref="D89:E89"/>
    <mergeCell ref="G89:H89"/>
    <mergeCell ref="X46:Y46"/>
    <mergeCell ref="X47:Z50"/>
    <mergeCell ref="A82:H82"/>
    <mergeCell ref="C83:E83"/>
    <mergeCell ref="F83:H83"/>
    <mergeCell ref="A84:B87"/>
    <mergeCell ref="D84:E84"/>
    <mergeCell ref="G84:H84"/>
    <mergeCell ref="D85:E85"/>
    <mergeCell ref="G85:H85"/>
    <mergeCell ref="D86:E86"/>
    <mergeCell ref="G86:H86"/>
    <mergeCell ref="D87:E87"/>
    <mergeCell ref="G87:H87"/>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288" priority="6" stopIfTrue="1">
      <formula>SUM(4650-W17)&lt;0</formula>
    </cfRule>
  </conditionalFormatting>
  <conditionalFormatting sqref="Y22">
    <cfRule type="expression" dxfId="287" priority="7" stopIfTrue="1">
      <formula>SUM(4500-W17)&lt;0</formula>
    </cfRule>
    <cfRule type="expression" dxfId="286" priority="8" stopIfTrue="1">
      <formula>SUM(2490-Y22)&lt;0</formula>
    </cfRule>
  </conditionalFormatting>
  <conditionalFormatting sqref="Y23:Y24">
    <cfRule type="expression" dxfId="285" priority="9" stopIfTrue="1">
      <formula>SUM(4500-W17)&lt;0</formula>
    </cfRule>
    <cfRule type="expression" dxfId="284" priority="10" stopIfTrue="1">
      <formula>SUM(2490-Y22)&lt;0</formula>
    </cfRule>
    <cfRule type="cellIs" dxfId="283" priority="11" stopIfTrue="1" operator="equal">
      <formula>"Page Limit"</formula>
    </cfRule>
  </conditionalFormatting>
  <conditionalFormatting sqref="X23:X24">
    <cfRule type="expression" dxfId="282" priority="12" stopIfTrue="1">
      <formula>SUM(4500-W17)&lt;0</formula>
    </cfRule>
    <cfRule type="expression" dxfId="281" priority="13" stopIfTrue="1">
      <formula>SUM(2490-X22)&lt;0</formula>
    </cfRule>
    <cfRule type="cellIs" dxfId="280" priority="14" stopIfTrue="1" operator="equal">
      <formula>"Page Limit"</formula>
    </cfRule>
  </conditionalFormatting>
  <conditionalFormatting sqref="X22">
    <cfRule type="expression" dxfId="279" priority="15" stopIfTrue="1">
      <formula>SUM(4500-W17)&lt;0</formula>
    </cfRule>
    <cfRule type="expression" dxfId="278" priority="16" stopIfTrue="1">
      <formula>SUM(2490-X22)&lt;0</formula>
    </cfRule>
  </conditionalFormatting>
  <conditionalFormatting sqref="AA4:AA15 Z17">
    <cfRule type="cellIs" dxfId="277" priority="17" stopIfTrue="1" operator="greaterThan">
      <formula>0</formula>
    </cfRule>
    <cfRule type="cellIs" dxfId="276" priority="18" stopIfTrue="1" operator="lessThanOrEqual">
      <formula>0</formula>
    </cfRule>
  </conditionalFormatting>
  <conditionalFormatting sqref="Y17">
    <cfRule type="cellIs" dxfId="275" priority="19" stopIfTrue="1" operator="lessThan">
      <formula>5000</formula>
    </cfRule>
    <cfRule type="cellIs" dxfId="274" priority="20" stopIfTrue="1" operator="greaterThanOrEqual">
      <formula>5000</formula>
    </cfRule>
  </conditionalFormatting>
  <conditionalFormatting sqref="X17:X18">
    <cfRule type="cellIs" dxfId="273" priority="21" stopIfTrue="1" operator="lessThan">
      <formula>0</formula>
    </cfRule>
  </conditionalFormatting>
  <conditionalFormatting sqref="V18:V23 V29:V80">
    <cfRule type="cellIs" dxfId="272" priority="22" stopIfTrue="1" operator="equal">
      <formula>"Yes"</formula>
    </cfRule>
    <cfRule type="cellIs" dxfId="271" priority="23" stopIfTrue="1" operator="notEqual">
      <formula>"Yes"</formula>
    </cfRule>
  </conditionalFormatting>
  <conditionalFormatting sqref="A18:A23 A29:A80">
    <cfRule type="cellIs" dxfId="270" priority="24" stopIfTrue="1" operator="equal">
      <formula>1</formula>
    </cfRule>
    <cfRule type="cellIs" dxfId="269" priority="25" stopIfTrue="1" operator="equal">
      <formula>2</formula>
    </cfRule>
    <cfRule type="cellIs" dxfId="268" priority="26" stopIfTrue="1" operator="equal">
      <formula>3</formula>
    </cfRule>
  </conditionalFormatting>
  <conditionalFormatting sqref="Z23">
    <cfRule type="expression" dxfId="267" priority="3" stopIfTrue="1">
      <formula>SUM(4500-W17)&lt;0</formula>
    </cfRule>
    <cfRule type="expression" dxfId="266" priority="4" stopIfTrue="1">
      <formula>SUM(2490-Z22)&lt;0</formula>
    </cfRule>
    <cfRule type="cellIs" dxfId="265" priority="5" stopIfTrue="1" operator="equal">
      <formula>"Page Limit"</formula>
    </cfRule>
  </conditionalFormatting>
  <conditionalFormatting sqref="Z22">
    <cfRule type="expression" dxfId="264" priority="1">
      <formula>SUM(2490-Z22)&lt;0</formula>
    </cfRule>
    <cfRule type="expression" dxfId="263" priority="2">
      <formula>SUM(4500-W17)&lt;0</formula>
    </cfRule>
  </conditionalFormatting>
  <dataValidations count="12">
    <dataValidation type="list" allowBlank="1" showInputMessage="1" showErrorMessage="1" sqref="C18:D23" xr:uid="{00000000-0002-0000-0A00-000000000000}">
      <formula1>$AC$33:$AC$34</formula1>
    </dataValidation>
    <dataValidation type="list" allowBlank="1" showInputMessage="1" showErrorMessage="1" promptTitle="These models include the:" prompt="R5KPS1EA, R5KPD2EA, R4K13VA, R4K16LV, R4K23VA,  and R4K17V" sqref="E29:E80" xr:uid="{00000000-0002-0000-0A00-000001000000}">
      <formula1>$AB$4:$AB$8</formula1>
    </dataValidation>
    <dataValidation type="list" allowBlank="1" showInputMessage="1" showErrorMessage="1" sqref="F18:H23" xr:uid="{00000000-0002-0000-0A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80" xr:uid="{00000000-0002-0000-0A00-000003000000}">
      <formula1>$AB$4:$AB$6</formula1>
    </dataValidation>
    <dataValidation type="list" allowBlank="1" showInputMessage="1" showErrorMessage="1" sqref="T18:T23 T29:T80" xr:uid="{00000000-0002-0000-0A00-000004000000}">
      <formula1>$AL$38:$AL$44</formula1>
    </dataValidation>
    <dataValidation type="list" allowBlank="1" showInputMessage="1" showErrorMessage="1" sqref="C29:C80" xr:uid="{00000000-0002-0000-0A00-000005000000}">
      <formula1>$AC$4:$AC$32</formula1>
    </dataValidation>
    <dataValidation type="list" allowBlank="1" showInputMessage="1" showErrorMessage="1" prompt="Select 1, 2 or 3 for homerun connections_x000a_Select 1a-3e for parallel connections" sqref="A29:A80" xr:uid="{00000000-0002-0000-0A00-000006000000}">
      <formula1>$AB$35:$AB$53</formula1>
    </dataValidation>
    <dataValidation type="list" allowBlank="1" showInputMessage="1" showErrorMessage="1" sqref="G29:G80" xr:uid="{00000000-0002-0000-0A00-000007000000}">
      <formula1>$AB$4:$AB$20</formula1>
    </dataValidation>
    <dataValidation type="list" allowBlank="1" showInputMessage="1" showErrorMessage="1" prompt="You can manually enter in this field for run 1, 2 or 3." sqref="A18:B23" xr:uid="{00000000-0002-0000-0A00-000008000000}">
      <formula1>$AB$35:$AB$52</formula1>
    </dataValidation>
    <dataValidation type="whole" operator="equal" allowBlank="1" showInputMessage="1" showErrorMessage="1" sqref="L18:N23 J18:J23" xr:uid="{00000000-0002-0000-0A00-000009000000}">
      <formula1>0</formula1>
    </dataValidation>
    <dataValidation allowBlank="1" showInputMessage="1" showErrorMessage="1" prompt="Enter the length of cable between this node and the power supply." sqref="E18:E23" xr:uid="{00000000-0002-0000-0A00-00000A000000}"/>
    <dataValidation type="whole" allowBlank="1" showInputMessage="1" showErrorMessage="1" prompt="Enter the length of cable between this node and the previous node." sqref="D29:D80" xr:uid="{00000000-0002-0000-0A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2369"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2370"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2371"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2372"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2373"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2374"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2375"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2376"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2377"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2378"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2379"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2380"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2381"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2382"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2383"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2384"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2385"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2386"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2387"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2388"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2389"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2390"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2391"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2392"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2393"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2394"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2395"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2396"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2397"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2398"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2399"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2400"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2401"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2402"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2403"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2404"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2405"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2406"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2407"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2408"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2409"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2410"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2411"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2412"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2413"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2414"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2415"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2416"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2417"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2418"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2419"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2420"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2421"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2422"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2423"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2424"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2425"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2426"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2427"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2428"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2429"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2430"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2431"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2432"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2433"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2434"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2435"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2436"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2437"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2438"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2439"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2440"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2441"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2442"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2443"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2444"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2445"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2446"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2447"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2448"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2449"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2450"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2451"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2452"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2453"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2454"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2455"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2456"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2457"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2458"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2459"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2460"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2461"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2462"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2463"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2464"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2465"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2466"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2467"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2468"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2469"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2470"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2471"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2472"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2473"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2474"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262" priority="6" stopIfTrue="1">
      <formula>SUM(4650-W17)&lt;0</formula>
    </cfRule>
  </conditionalFormatting>
  <conditionalFormatting sqref="Y22">
    <cfRule type="expression" dxfId="261" priority="7" stopIfTrue="1">
      <formula>SUM(4500-W17)&lt;0</formula>
    </cfRule>
    <cfRule type="expression" dxfId="260" priority="8" stopIfTrue="1">
      <formula>SUM(2490-Y22)&lt;0</formula>
    </cfRule>
  </conditionalFormatting>
  <conditionalFormatting sqref="Y23:Y24">
    <cfRule type="expression" dxfId="259" priority="9" stopIfTrue="1">
      <formula>SUM(4500-W17)&lt;0</formula>
    </cfRule>
    <cfRule type="expression" dxfId="258" priority="10" stopIfTrue="1">
      <formula>SUM(2490-Y22)&lt;0</formula>
    </cfRule>
    <cfRule type="cellIs" dxfId="257" priority="11" stopIfTrue="1" operator="equal">
      <formula>"Page Limit"</formula>
    </cfRule>
  </conditionalFormatting>
  <conditionalFormatting sqref="X23:X24">
    <cfRule type="expression" dxfId="256" priority="12" stopIfTrue="1">
      <formula>SUM(4500-W17)&lt;0</formula>
    </cfRule>
    <cfRule type="expression" dxfId="255" priority="13" stopIfTrue="1">
      <formula>SUM(2490-X22)&lt;0</formula>
    </cfRule>
    <cfRule type="cellIs" dxfId="254" priority="14" stopIfTrue="1" operator="equal">
      <formula>"Page Limit"</formula>
    </cfRule>
  </conditionalFormatting>
  <conditionalFormatting sqref="X22">
    <cfRule type="expression" dxfId="253" priority="15" stopIfTrue="1">
      <formula>SUM(4500-W17)&lt;0</formula>
    </cfRule>
    <cfRule type="expression" dxfId="252" priority="16" stopIfTrue="1">
      <formula>SUM(2490-X22)&lt;0</formula>
    </cfRule>
  </conditionalFormatting>
  <conditionalFormatting sqref="AA4:AA15 Z17">
    <cfRule type="cellIs" dxfId="251" priority="17" stopIfTrue="1" operator="greaterThan">
      <formula>0</formula>
    </cfRule>
    <cfRule type="cellIs" dxfId="250" priority="18" stopIfTrue="1" operator="lessThanOrEqual">
      <formula>0</formula>
    </cfRule>
  </conditionalFormatting>
  <conditionalFormatting sqref="Y17">
    <cfRule type="cellIs" dxfId="249" priority="19" stopIfTrue="1" operator="lessThan">
      <formula>5000</formula>
    </cfRule>
    <cfRule type="cellIs" dxfId="248" priority="20" stopIfTrue="1" operator="greaterThanOrEqual">
      <formula>5000</formula>
    </cfRule>
  </conditionalFormatting>
  <conditionalFormatting sqref="X17:X18">
    <cfRule type="cellIs" dxfId="247" priority="21" stopIfTrue="1" operator="lessThan">
      <formula>0</formula>
    </cfRule>
  </conditionalFormatting>
  <conditionalFormatting sqref="V18:V23 V29:V79">
    <cfRule type="cellIs" dxfId="246" priority="22" stopIfTrue="1" operator="equal">
      <formula>"Yes"</formula>
    </cfRule>
    <cfRule type="cellIs" dxfId="245" priority="23" stopIfTrue="1" operator="notEqual">
      <formula>"Yes"</formula>
    </cfRule>
  </conditionalFormatting>
  <conditionalFormatting sqref="A18:A23 A29:A79">
    <cfRule type="cellIs" dxfId="244" priority="24" stopIfTrue="1" operator="equal">
      <formula>1</formula>
    </cfRule>
    <cfRule type="cellIs" dxfId="243" priority="25" stopIfTrue="1" operator="equal">
      <formula>2</formula>
    </cfRule>
    <cfRule type="cellIs" dxfId="242" priority="26" stopIfTrue="1" operator="equal">
      <formula>3</formula>
    </cfRule>
  </conditionalFormatting>
  <conditionalFormatting sqref="Z23">
    <cfRule type="expression" dxfId="241" priority="3" stopIfTrue="1">
      <formula>SUM(4500-W17)&lt;0</formula>
    </cfRule>
    <cfRule type="expression" dxfId="240" priority="4" stopIfTrue="1">
      <formula>SUM(2490-Z22)&lt;0</formula>
    </cfRule>
    <cfRule type="cellIs" dxfId="239" priority="5" stopIfTrue="1" operator="equal">
      <formula>"Page Limit"</formula>
    </cfRule>
  </conditionalFormatting>
  <conditionalFormatting sqref="Z22">
    <cfRule type="expression" dxfId="238" priority="1">
      <formula>SUM(2490-Z22)&lt;0</formula>
    </cfRule>
    <cfRule type="expression" dxfId="237" priority="2">
      <formula>SUM(4500-W17)&lt;0</formula>
    </cfRule>
  </conditionalFormatting>
  <dataValidations count="12">
    <dataValidation type="list" allowBlank="1" showInputMessage="1" showErrorMessage="1" sqref="C18:D23" xr:uid="{00000000-0002-0000-0B00-000000000000}">
      <formula1>$AC$33:$AC$34</formula1>
    </dataValidation>
    <dataValidation type="list" allowBlank="1" showInputMessage="1" showErrorMessage="1" promptTitle="These models include the:" prompt="R5KPS1EA, R5KPD2EA, R4K13VA, R4K16LV, R4K23VA,  and R4K17V" sqref="E29:E79" xr:uid="{00000000-0002-0000-0B00-000001000000}">
      <formula1>$AB$4:$AB$8</formula1>
    </dataValidation>
    <dataValidation type="list" allowBlank="1" showInputMessage="1" showErrorMessage="1" sqref="F18:H23" xr:uid="{00000000-0002-0000-0B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B00-000003000000}">
      <formula1>$AB$4:$AB$6</formula1>
    </dataValidation>
    <dataValidation type="list" allowBlank="1" showInputMessage="1" showErrorMessage="1" sqref="T18:T23 T29:T79" xr:uid="{00000000-0002-0000-0B00-000004000000}">
      <formula1>$AL$38:$AL$44</formula1>
    </dataValidation>
    <dataValidation type="list" allowBlank="1" showInputMessage="1" showErrorMessage="1" sqref="C29:C79" xr:uid="{00000000-0002-0000-0B00-000005000000}">
      <formula1>$AC$4:$AC$32</formula1>
    </dataValidation>
    <dataValidation type="list" allowBlank="1" showInputMessage="1" showErrorMessage="1" prompt="Select 1, 2 or 3 for homerun connections_x000a_Select 1a-3e for parallel connections" sqref="A29:A79" xr:uid="{00000000-0002-0000-0B00-000006000000}">
      <formula1>$AB$35:$AB$53</formula1>
    </dataValidation>
    <dataValidation type="list" allowBlank="1" showInputMessage="1" showErrorMessage="1" sqref="G29:G79" xr:uid="{00000000-0002-0000-0B00-000007000000}">
      <formula1>$AB$4:$AB$20</formula1>
    </dataValidation>
    <dataValidation type="list" allowBlank="1" showInputMessage="1" showErrorMessage="1" prompt="You can manually enter in this field for run 1, 2 or 3." sqref="A18:B23" xr:uid="{00000000-0002-0000-0B00-000008000000}">
      <formula1>$AB$35:$AB$52</formula1>
    </dataValidation>
    <dataValidation type="whole" operator="equal" allowBlank="1" showInputMessage="1" showErrorMessage="1" sqref="L18:N23 J18:J23" xr:uid="{00000000-0002-0000-0B00-000009000000}">
      <formula1>0</formula1>
    </dataValidation>
    <dataValidation allowBlank="1" showInputMessage="1" showErrorMessage="1" prompt="Enter the length of cable between this node and the power supply." sqref="E18:E23" xr:uid="{00000000-0002-0000-0B00-00000A000000}"/>
    <dataValidation type="whole" allowBlank="1" showInputMessage="1" showErrorMessage="1" prompt="Enter the length of cable between this node and the previous node." sqref="D29:D79" xr:uid="{00000000-0002-0000-0B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3393"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3394"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3395"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3396"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3397"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3398"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3399"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3400"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3401"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3402"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3403"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3404"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3405"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3406"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3407"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3408"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3409"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3410"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3411"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3412"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3413"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3414"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3415"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3416"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3417"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3418"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3419"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3420"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3421"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3422"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3423"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3424"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3425"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3426"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3427"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3428"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3429"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3430"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3431"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3432"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3433"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3434"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3435"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3436"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3437"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3438"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3439"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3440"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3441"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3442"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3443"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3444"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3445"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3446"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3447"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3448"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3449"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3450"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3451"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3452"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3453"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3454"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3455"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3456"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3457"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3458"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3459"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3460"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3461"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3462"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3463"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3464"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3465"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3466"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3467"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3468"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3469"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3470"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3471"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3472"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3473"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3474"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3475"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3476"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3477"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3478"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3479"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3480"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3481"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3482"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3483"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3484"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3485"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3486"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3487"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3488"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3489"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3490"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3491"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3492"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3493"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3494"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3495"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3496"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3497"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3498"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236" priority="6" stopIfTrue="1">
      <formula>SUM(4650-W17)&lt;0</formula>
    </cfRule>
  </conditionalFormatting>
  <conditionalFormatting sqref="Y22">
    <cfRule type="expression" dxfId="235" priority="7" stopIfTrue="1">
      <formula>SUM(4500-W17)&lt;0</formula>
    </cfRule>
    <cfRule type="expression" dxfId="234" priority="8" stopIfTrue="1">
      <formula>SUM(2490-Y22)&lt;0</formula>
    </cfRule>
  </conditionalFormatting>
  <conditionalFormatting sqref="Y23:Y24">
    <cfRule type="expression" dxfId="233" priority="9" stopIfTrue="1">
      <formula>SUM(4500-W17)&lt;0</formula>
    </cfRule>
    <cfRule type="expression" dxfId="232" priority="10" stopIfTrue="1">
      <formula>SUM(2490-Y22)&lt;0</formula>
    </cfRule>
    <cfRule type="cellIs" dxfId="231" priority="11" stopIfTrue="1" operator="equal">
      <formula>"Page Limit"</formula>
    </cfRule>
  </conditionalFormatting>
  <conditionalFormatting sqref="X23:X24">
    <cfRule type="expression" dxfId="230" priority="12" stopIfTrue="1">
      <formula>SUM(4500-W17)&lt;0</formula>
    </cfRule>
    <cfRule type="expression" dxfId="229" priority="13" stopIfTrue="1">
      <formula>SUM(2490-X22)&lt;0</formula>
    </cfRule>
    <cfRule type="cellIs" dxfId="228" priority="14" stopIfTrue="1" operator="equal">
      <formula>"Page Limit"</formula>
    </cfRule>
  </conditionalFormatting>
  <conditionalFormatting sqref="X22">
    <cfRule type="expression" dxfId="227" priority="15" stopIfTrue="1">
      <formula>SUM(4500-W17)&lt;0</formula>
    </cfRule>
    <cfRule type="expression" dxfId="226" priority="16" stopIfTrue="1">
      <formula>SUM(2490-X22)&lt;0</formula>
    </cfRule>
  </conditionalFormatting>
  <conditionalFormatting sqref="AA4:AA15 Z17">
    <cfRule type="cellIs" dxfId="225" priority="17" stopIfTrue="1" operator="greaterThan">
      <formula>0</formula>
    </cfRule>
    <cfRule type="cellIs" dxfId="224" priority="18" stopIfTrue="1" operator="lessThanOrEqual">
      <formula>0</formula>
    </cfRule>
  </conditionalFormatting>
  <conditionalFormatting sqref="Y17">
    <cfRule type="cellIs" dxfId="223" priority="19" stopIfTrue="1" operator="lessThan">
      <formula>5000</formula>
    </cfRule>
    <cfRule type="cellIs" dxfId="222" priority="20" stopIfTrue="1" operator="greaterThanOrEqual">
      <formula>5000</formula>
    </cfRule>
  </conditionalFormatting>
  <conditionalFormatting sqref="X17:X18">
    <cfRule type="cellIs" dxfId="221" priority="21" stopIfTrue="1" operator="lessThan">
      <formula>0</formula>
    </cfRule>
  </conditionalFormatting>
  <conditionalFormatting sqref="V18:V23 V29:V79">
    <cfRule type="cellIs" dxfId="220" priority="22" stopIfTrue="1" operator="equal">
      <formula>"Yes"</formula>
    </cfRule>
    <cfRule type="cellIs" dxfId="219" priority="23" stopIfTrue="1" operator="notEqual">
      <formula>"Yes"</formula>
    </cfRule>
  </conditionalFormatting>
  <conditionalFormatting sqref="A18:A23 A29:A79">
    <cfRule type="cellIs" dxfId="218" priority="24" stopIfTrue="1" operator="equal">
      <formula>1</formula>
    </cfRule>
    <cfRule type="cellIs" dxfId="217" priority="25" stopIfTrue="1" operator="equal">
      <formula>2</formula>
    </cfRule>
    <cfRule type="cellIs" dxfId="216" priority="26" stopIfTrue="1" operator="equal">
      <formula>3</formula>
    </cfRule>
  </conditionalFormatting>
  <conditionalFormatting sqref="Z23">
    <cfRule type="expression" dxfId="215" priority="3" stopIfTrue="1">
      <formula>SUM(4500-W17)&lt;0</formula>
    </cfRule>
    <cfRule type="expression" dxfId="214" priority="4" stopIfTrue="1">
      <formula>SUM(2490-Z22)&lt;0</formula>
    </cfRule>
    <cfRule type="cellIs" dxfId="213" priority="5" stopIfTrue="1" operator="equal">
      <formula>"Page Limit"</formula>
    </cfRule>
  </conditionalFormatting>
  <conditionalFormatting sqref="Z22">
    <cfRule type="expression" dxfId="212" priority="1">
      <formula>SUM(2490-Z22)&lt;0</formula>
    </cfRule>
    <cfRule type="expression" dxfId="211" priority="2">
      <formula>SUM(4500-W17)&lt;0</formula>
    </cfRule>
  </conditionalFormatting>
  <dataValidations count="12">
    <dataValidation type="list" allowBlank="1" showInputMessage="1" showErrorMessage="1" sqref="C18:D23" xr:uid="{00000000-0002-0000-0C00-000000000000}">
      <formula1>$AC$33:$AC$34</formula1>
    </dataValidation>
    <dataValidation type="list" allowBlank="1" showInputMessage="1" showErrorMessage="1" promptTitle="These models include the:" prompt="R5KPS1EA, R5KPD2EA, R4K13VA, R4K16LV, R4K23VA,  and R4K17V" sqref="E29:E79" xr:uid="{00000000-0002-0000-0C00-000001000000}">
      <formula1>$AB$4:$AB$8</formula1>
    </dataValidation>
    <dataValidation type="list" allowBlank="1" showInputMessage="1" showErrorMessage="1" sqref="F18:H23" xr:uid="{00000000-0002-0000-0C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C00-000003000000}">
      <formula1>$AB$4:$AB$6</formula1>
    </dataValidation>
    <dataValidation type="list" allowBlank="1" showInputMessage="1" showErrorMessage="1" sqref="T18:T23 T29:T79" xr:uid="{00000000-0002-0000-0C00-000004000000}">
      <formula1>$AL$38:$AL$44</formula1>
    </dataValidation>
    <dataValidation type="list" allowBlank="1" showInputMessage="1" showErrorMessage="1" sqref="C29:C79" xr:uid="{00000000-0002-0000-0C00-000005000000}">
      <formula1>$AC$4:$AC$32</formula1>
    </dataValidation>
    <dataValidation type="list" allowBlank="1" showInputMessage="1" showErrorMessage="1" prompt="Select 1, 2 or 3 for homerun connections_x000a_Select 1a-3e for parallel connections" sqref="A29:A79" xr:uid="{00000000-0002-0000-0C00-000006000000}">
      <formula1>$AB$35:$AB$53</formula1>
    </dataValidation>
    <dataValidation type="list" allowBlank="1" showInputMessage="1" showErrorMessage="1" sqref="G29:G79" xr:uid="{00000000-0002-0000-0C00-000007000000}">
      <formula1>$AB$4:$AB$20</formula1>
    </dataValidation>
    <dataValidation type="list" allowBlank="1" showInputMessage="1" showErrorMessage="1" prompt="You can manually enter in this field for run 1, 2 or 3." sqref="A18:B23" xr:uid="{00000000-0002-0000-0C00-000008000000}">
      <formula1>$AB$35:$AB$52</formula1>
    </dataValidation>
    <dataValidation type="whole" operator="equal" allowBlank="1" showInputMessage="1" showErrorMessage="1" sqref="L18:N23 J18:J23" xr:uid="{00000000-0002-0000-0C00-000009000000}">
      <formula1>0</formula1>
    </dataValidation>
    <dataValidation allowBlank="1" showInputMessage="1" showErrorMessage="1" prompt="Enter the length of cable between this node and the power supply." sqref="E18:E23" xr:uid="{00000000-0002-0000-0C00-00000A000000}"/>
    <dataValidation type="whole" allowBlank="1" showInputMessage="1" showErrorMessage="1" prompt="Enter the length of cable between this node and the previous node." sqref="D29:D79" xr:uid="{00000000-0002-0000-0C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4417"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4418"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4419"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4420"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4421"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4422"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4423"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4424"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4425"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4426"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4427"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4428"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4429"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4430"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4431"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4432"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4433"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4434"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4435"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4436"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4437"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4438"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4439"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4440"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4441"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4442"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4443"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4444"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4445"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4446"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4447"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4448"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4449"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4450"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4451"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4452"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4453"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4454"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4455"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4456"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4457"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4458"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4459"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4460"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4461"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4462"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4463"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4464"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4465"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4466"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4467"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4468"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4469"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4470"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4471"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4472"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4473"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4474"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4475"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4476"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4477"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4478"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4479"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4480"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4481"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4482"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4483"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4484"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4485"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4486"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4487"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4488"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4489"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4490"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4491"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4492"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4493"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4494"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4495"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4496"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4497"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4498"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4499"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4500"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4501"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4502"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4503"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4504"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4505"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4506"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4507"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4508"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4509"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4510"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4511"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4512"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4513"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4514"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4515"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4516"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4517"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4518"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4519"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4520"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4521"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4522"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210" priority="6" stopIfTrue="1">
      <formula>SUM(4650-W17)&lt;0</formula>
    </cfRule>
  </conditionalFormatting>
  <conditionalFormatting sqref="Y22">
    <cfRule type="expression" dxfId="209" priority="7" stopIfTrue="1">
      <formula>SUM(4500-W17)&lt;0</formula>
    </cfRule>
    <cfRule type="expression" dxfId="208" priority="8" stopIfTrue="1">
      <formula>SUM(2490-Y22)&lt;0</formula>
    </cfRule>
  </conditionalFormatting>
  <conditionalFormatting sqref="Y23:Y24">
    <cfRule type="expression" dxfId="207" priority="9" stopIfTrue="1">
      <formula>SUM(4500-W17)&lt;0</formula>
    </cfRule>
    <cfRule type="expression" dxfId="206" priority="10" stopIfTrue="1">
      <formula>SUM(2490-Y22)&lt;0</formula>
    </cfRule>
    <cfRule type="cellIs" dxfId="205" priority="11" stopIfTrue="1" operator="equal">
      <formula>"Page Limit"</formula>
    </cfRule>
  </conditionalFormatting>
  <conditionalFormatting sqref="X23:X24">
    <cfRule type="expression" dxfId="204" priority="12" stopIfTrue="1">
      <formula>SUM(4500-W17)&lt;0</formula>
    </cfRule>
    <cfRule type="expression" dxfId="203" priority="13" stopIfTrue="1">
      <formula>SUM(2490-X22)&lt;0</formula>
    </cfRule>
    <cfRule type="cellIs" dxfId="202" priority="14" stopIfTrue="1" operator="equal">
      <formula>"Page Limit"</formula>
    </cfRule>
  </conditionalFormatting>
  <conditionalFormatting sqref="X22">
    <cfRule type="expression" dxfId="201" priority="15" stopIfTrue="1">
      <formula>SUM(4500-W17)&lt;0</formula>
    </cfRule>
    <cfRule type="expression" dxfId="200" priority="16" stopIfTrue="1">
      <formula>SUM(2490-X22)&lt;0</formula>
    </cfRule>
  </conditionalFormatting>
  <conditionalFormatting sqref="AA4:AA15 Z17">
    <cfRule type="cellIs" dxfId="199" priority="17" stopIfTrue="1" operator="greaterThan">
      <formula>0</formula>
    </cfRule>
    <cfRule type="cellIs" dxfId="198" priority="18" stopIfTrue="1" operator="lessThanOrEqual">
      <formula>0</formula>
    </cfRule>
  </conditionalFormatting>
  <conditionalFormatting sqref="Y17">
    <cfRule type="cellIs" dxfId="197" priority="19" stopIfTrue="1" operator="lessThan">
      <formula>5000</formula>
    </cfRule>
    <cfRule type="cellIs" dxfId="196" priority="20" stopIfTrue="1" operator="greaterThanOrEqual">
      <formula>5000</formula>
    </cfRule>
  </conditionalFormatting>
  <conditionalFormatting sqref="X17:X18">
    <cfRule type="cellIs" dxfId="195" priority="21" stopIfTrue="1" operator="lessThan">
      <formula>0</formula>
    </cfRule>
  </conditionalFormatting>
  <conditionalFormatting sqref="V18:V23 V29:V79">
    <cfRule type="cellIs" dxfId="194" priority="22" stopIfTrue="1" operator="equal">
      <formula>"Yes"</formula>
    </cfRule>
    <cfRule type="cellIs" dxfId="193" priority="23" stopIfTrue="1" operator="notEqual">
      <formula>"Yes"</formula>
    </cfRule>
  </conditionalFormatting>
  <conditionalFormatting sqref="A18:A23 A29:A79">
    <cfRule type="cellIs" dxfId="192" priority="24" stopIfTrue="1" operator="equal">
      <formula>1</formula>
    </cfRule>
    <cfRule type="cellIs" dxfId="191" priority="25" stopIfTrue="1" operator="equal">
      <formula>2</formula>
    </cfRule>
    <cfRule type="cellIs" dxfId="190" priority="26" stopIfTrue="1" operator="equal">
      <formula>3</formula>
    </cfRule>
  </conditionalFormatting>
  <conditionalFormatting sqref="Z23">
    <cfRule type="expression" dxfId="189" priority="3" stopIfTrue="1">
      <formula>SUM(4500-W17)&lt;0</formula>
    </cfRule>
    <cfRule type="expression" dxfId="188" priority="4" stopIfTrue="1">
      <formula>SUM(2490-Z22)&lt;0</formula>
    </cfRule>
    <cfRule type="cellIs" dxfId="187" priority="5" stopIfTrue="1" operator="equal">
      <formula>"Page Limit"</formula>
    </cfRule>
  </conditionalFormatting>
  <conditionalFormatting sqref="Z22">
    <cfRule type="expression" dxfId="186" priority="1">
      <formula>SUM(2490-Z22)&lt;0</formula>
    </cfRule>
    <cfRule type="expression" dxfId="185" priority="2">
      <formula>SUM(4500-W17)&lt;0</formula>
    </cfRule>
  </conditionalFormatting>
  <dataValidations count="12">
    <dataValidation type="list" allowBlank="1" showInputMessage="1" showErrorMessage="1" sqref="C18:D23" xr:uid="{00000000-0002-0000-0D00-000000000000}">
      <formula1>$AC$33:$AC$34</formula1>
    </dataValidation>
    <dataValidation type="list" allowBlank="1" showInputMessage="1" showErrorMessage="1" promptTitle="These models include the:" prompt="R5KPS1EA, R5KPD2EA, R4K13VA, R4K16LV, R4K23VA,  and R4K17V" sqref="E29:E79" xr:uid="{00000000-0002-0000-0D00-000001000000}">
      <formula1>$AB$4:$AB$8</formula1>
    </dataValidation>
    <dataValidation type="list" allowBlank="1" showInputMessage="1" showErrorMessage="1" sqref="F18:H23" xr:uid="{00000000-0002-0000-0D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D00-000003000000}">
      <formula1>$AB$4:$AB$6</formula1>
    </dataValidation>
    <dataValidation type="list" allowBlank="1" showInputMessage="1" showErrorMessage="1" sqref="T18:T23 T29:T79" xr:uid="{00000000-0002-0000-0D00-000004000000}">
      <formula1>$AL$38:$AL$44</formula1>
    </dataValidation>
    <dataValidation type="list" allowBlank="1" showInputMessage="1" showErrorMessage="1" sqref="C29:C79" xr:uid="{00000000-0002-0000-0D00-000005000000}">
      <formula1>$AC$4:$AC$32</formula1>
    </dataValidation>
    <dataValidation type="list" allowBlank="1" showInputMessage="1" showErrorMessage="1" prompt="Select 1, 2 or 3 for homerun connections_x000a_Select 1a-3e for parallel connections" sqref="A29:A79" xr:uid="{00000000-0002-0000-0D00-000006000000}">
      <formula1>$AB$35:$AB$53</formula1>
    </dataValidation>
    <dataValidation type="list" allowBlank="1" showInputMessage="1" showErrorMessage="1" sqref="G29:G79" xr:uid="{00000000-0002-0000-0D00-000007000000}">
      <formula1>$AB$4:$AB$20</formula1>
    </dataValidation>
    <dataValidation type="list" allowBlank="1" showInputMessage="1" showErrorMessage="1" prompt="You can manually enter in this field for run 1, 2 or 3." sqref="A18:B23" xr:uid="{00000000-0002-0000-0D00-000008000000}">
      <formula1>$AB$35:$AB$52</formula1>
    </dataValidation>
    <dataValidation type="whole" operator="equal" allowBlank="1" showInputMessage="1" showErrorMessage="1" sqref="L18:N23 J18:J23" xr:uid="{00000000-0002-0000-0D00-000009000000}">
      <formula1>0</formula1>
    </dataValidation>
    <dataValidation allowBlank="1" showInputMessage="1" showErrorMessage="1" prompt="Enter the length of cable between this node and the power supply." sqref="E18:E23" xr:uid="{00000000-0002-0000-0D00-00000A000000}"/>
    <dataValidation type="whole" allowBlank="1" showInputMessage="1" showErrorMessage="1" prompt="Enter the length of cable between this node and the previous node." sqref="D29:D79" xr:uid="{00000000-0002-0000-0D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5441"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5442"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5443"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5444"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5445"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5446"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5447"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5448"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5449"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5450"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5451"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5452"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5453"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5454"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5455"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5456"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5457"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5458"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5459"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5460"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5461"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5462"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5463"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5464"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5465"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5466"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5467"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5468"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5469"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5470"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5471"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5472"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5473"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5474"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5475"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5476"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5477"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5478"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5479"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5480"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5481"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5482"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5483"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5484"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5485"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5486"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5487"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5488"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5489"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5490"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5491"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5492"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5493"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5494"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5495"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5496"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5497"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5498"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5499"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5500"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5501"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5502"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5503"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5504"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5505"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5506"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5507"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5508"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5509"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5510"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5511"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5512"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5513"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5514"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5515"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5516"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5517"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5518"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5519"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5520"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5521"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5522"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5523"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5524"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5525"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5526"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5527"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5528"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5529"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5530"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5531"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5532"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5533"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5534"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5535"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5536"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5537"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5538"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5539"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5540"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5541"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5542"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5543"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5544"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5545"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5546"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184" priority="6" stopIfTrue="1">
      <formula>SUM(4650-W17)&lt;0</formula>
    </cfRule>
  </conditionalFormatting>
  <conditionalFormatting sqref="Y22">
    <cfRule type="expression" dxfId="183" priority="7" stopIfTrue="1">
      <formula>SUM(4500-W17)&lt;0</formula>
    </cfRule>
    <cfRule type="expression" dxfId="182" priority="8" stopIfTrue="1">
      <formula>SUM(2490-Y22)&lt;0</formula>
    </cfRule>
  </conditionalFormatting>
  <conditionalFormatting sqref="Y23:Y24">
    <cfRule type="expression" dxfId="181" priority="9" stopIfTrue="1">
      <formula>SUM(4500-W17)&lt;0</formula>
    </cfRule>
    <cfRule type="expression" dxfId="180" priority="10" stopIfTrue="1">
      <formula>SUM(2490-Y22)&lt;0</formula>
    </cfRule>
    <cfRule type="cellIs" dxfId="179" priority="11" stopIfTrue="1" operator="equal">
      <formula>"Page Limit"</formula>
    </cfRule>
  </conditionalFormatting>
  <conditionalFormatting sqref="X23:X24">
    <cfRule type="expression" dxfId="178" priority="12" stopIfTrue="1">
      <formula>SUM(4500-W17)&lt;0</formula>
    </cfRule>
    <cfRule type="expression" dxfId="177" priority="13" stopIfTrue="1">
      <formula>SUM(2490-X22)&lt;0</formula>
    </cfRule>
    <cfRule type="cellIs" dxfId="176" priority="14" stopIfTrue="1" operator="equal">
      <formula>"Page Limit"</formula>
    </cfRule>
  </conditionalFormatting>
  <conditionalFormatting sqref="X22">
    <cfRule type="expression" dxfId="175" priority="15" stopIfTrue="1">
      <formula>SUM(4500-W17)&lt;0</formula>
    </cfRule>
    <cfRule type="expression" dxfId="174" priority="16" stopIfTrue="1">
      <formula>SUM(2490-X22)&lt;0</formula>
    </cfRule>
  </conditionalFormatting>
  <conditionalFormatting sqref="AA4:AA15 Z17">
    <cfRule type="cellIs" dxfId="173" priority="17" stopIfTrue="1" operator="greaterThan">
      <formula>0</formula>
    </cfRule>
    <cfRule type="cellIs" dxfId="172" priority="18" stopIfTrue="1" operator="lessThanOrEqual">
      <formula>0</formula>
    </cfRule>
  </conditionalFormatting>
  <conditionalFormatting sqref="Y17">
    <cfRule type="cellIs" dxfId="171" priority="19" stopIfTrue="1" operator="lessThan">
      <formula>5000</formula>
    </cfRule>
    <cfRule type="cellIs" dxfId="170" priority="20" stopIfTrue="1" operator="greaterThanOrEqual">
      <formula>5000</formula>
    </cfRule>
  </conditionalFormatting>
  <conditionalFormatting sqref="X17:X18">
    <cfRule type="cellIs" dxfId="169" priority="21" stopIfTrue="1" operator="lessThan">
      <formula>0</formula>
    </cfRule>
  </conditionalFormatting>
  <conditionalFormatting sqref="V18:V23 V29:V79">
    <cfRule type="cellIs" dxfId="168" priority="22" stopIfTrue="1" operator="equal">
      <formula>"Yes"</formula>
    </cfRule>
    <cfRule type="cellIs" dxfId="167" priority="23" stopIfTrue="1" operator="notEqual">
      <formula>"Yes"</formula>
    </cfRule>
  </conditionalFormatting>
  <conditionalFormatting sqref="A18:A23 A29:A79">
    <cfRule type="cellIs" dxfId="166" priority="24" stopIfTrue="1" operator="equal">
      <formula>1</formula>
    </cfRule>
    <cfRule type="cellIs" dxfId="165" priority="25" stopIfTrue="1" operator="equal">
      <formula>2</formula>
    </cfRule>
    <cfRule type="cellIs" dxfId="164" priority="26" stopIfTrue="1" operator="equal">
      <formula>3</formula>
    </cfRule>
  </conditionalFormatting>
  <conditionalFormatting sqref="Z23">
    <cfRule type="expression" dxfId="163" priority="3" stopIfTrue="1">
      <formula>SUM(4500-W17)&lt;0</formula>
    </cfRule>
    <cfRule type="expression" dxfId="162" priority="4" stopIfTrue="1">
      <formula>SUM(2490-Z22)&lt;0</formula>
    </cfRule>
    <cfRule type="cellIs" dxfId="161" priority="5" stopIfTrue="1" operator="equal">
      <formula>"Page Limit"</formula>
    </cfRule>
  </conditionalFormatting>
  <conditionalFormatting sqref="Z22">
    <cfRule type="expression" dxfId="160" priority="1">
      <formula>SUM(2490-Z22)&lt;0</formula>
    </cfRule>
    <cfRule type="expression" dxfId="159" priority="2">
      <formula>SUM(4500-W17)&lt;0</formula>
    </cfRule>
  </conditionalFormatting>
  <dataValidations count="12">
    <dataValidation type="list" allowBlank="1" showInputMessage="1" showErrorMessage="1" sqref="C18:D23" xr:uid="{00000000-0002-0000-0E00-000000000000}">
      <formula1>$AC$33:$AC$34</formula1>
    </dataValidation>
    <dataValidation type="list" allowBlank="1" showInputMessage="1" showErrorMessage="1" promptTitle="These models include the:" prompt="R5KPS1EA, R5KPD2EA, R4K13VA, R4K16LV, R4K23VA,  and R4K17V" sqref="E29:E79" xr:uid="{00000000-0002-0000-0E00-000001000000}">
      <formula1>$AB$4:$AB$8</formula1>
    </dataValidation>
    <dataValidation type="list" allowBlank="1" showInputMessage="1" showErrorMessage="1" sqref="F18:H23" xr:uid="{00000000-0002-0000-0E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E00-000003000000}">
      <formula1>$AB$4:$AB$6</formula1>
    </dataValidation>
    <dataValidation type="list" allowBlank="1" showInputMessage="1" showErrorMessage="1" sqref="T18:T23 T29:T79" xr:uid="{00000000-0002-0000-0E00-000004000000}">
      <formula1>$AL$38:$AL$44</formula1>
    </dataValidation>
    <dataValidation type="list" allowBlank="1" showInputMessage="1" showErrorMessage="1" sqref="C29:C79" xr:uid="{00000000-0002-0000-0E00-000005000000}">
      <formula1>$AC$4:$AC$32</formula1>
    </dataValidation>
    <dataValidation type="list" allowBlank="1" showInputMessage="1" showErrorMessage="1" prompt="Select 1, 2 or 3 for homerun connections_x000a_Select 1a-3e for parallel connections" sqref="A29:A79" xr:uid="{00000000-0002-0000-0E00-000006000000}">
      <formula1>$AB$35:$AB$53</formula1>
    </dataValidation>
    <dataValidation type="list" allowBlank="1" showInputMessage="1" showErrorMessage="1" sqref="G29:G79" xr:uid="{00000000-0002-0000-0E00-000007000000}">
      <formula1>$AB$4:$AB$20</formula1>
    </dataValidation>
    <dataValidation type="list" allowBlank="1" showInputMessage="1" showErrorMessage="1" prompt="You can manually enter in this field for run 1, 2 or 3." sqref="A18:B23" xr:uid="{00000000-0002-0000-0E00-000008000000}">
      <formula1>$AB$35:$AB$52</formula1>
    </dataValidation>
    <dataValidation type="whole" operator="equal" allowBlank="1" showInputMessage="1" showErrorMessage="1" sqref="L18:N23 J18:J23" xr:uid="{00000000-0002-0000-0E00-000009000000}">
      <formula1>0</formula1>
    </dataValidation>
    <dataValidation allowBlank="1" showInputMessage="1" showErrorMessage="1" prompt="Enter the length of cable between this node and the power supply." sqref="E18:E23" xr:uid="{00000000-0002-0000-0E00-00000A000000}"/>
    <dataValidation type="whole" allowBlank="1" showInputMessage="1" showErrorMessage="1" prompt="Enter the length of cable between this node and the previous node." sqref="D29:D79" xr:uid="{00000000-0002-0000-0E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6465"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6466"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6467"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6468"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6469"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6470"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6471"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6472"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6473"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6474"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6475"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6476"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6477"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6478"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6479"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6480"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6481"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6482"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6483"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6484"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6485"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6486"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6487"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6488"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6489"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6490"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6491"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6492"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6493"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6494"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6495"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6496"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6497"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6498"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6499"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6500"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6501"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6502"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6503"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6504"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6505"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6506"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6507"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6508"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6509"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6510"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6511"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6512"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6513"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6514"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6515"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6516"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6517"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6518"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6519"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6520"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6521"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6522"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6523"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6524"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6525"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6526"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6527"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6528"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6529"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6530"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6531"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6532"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6533"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6534"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6535"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6536"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6537"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6538"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6539"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6540"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6541"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6542"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6543"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6544"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6545"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6546"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6547"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6548"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6549"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6550"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6551"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6552"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6553"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6554"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6555"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6556"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6557"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6558"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6559"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6560"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6561"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6562"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6563"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6564"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6565"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6566"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6567"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6568"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6569"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6570"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158" priority="6" stopIfTrue="1">
      <formula>SUM(4650-W17)&lt;0</formula>
    </cfRule>
  </conditionalFormatting>
  <conditionalFormatting sqref="Y22">
    <cfRule type="expression" dxfId="157" priority="7" stopIfTrue="1">
      <formula>SUM(4500-W17)&lt;0</formula>
    </cfRule>
    <cfRule type="expression" dxfId="156" priority="8" stopIfTrue="1">
      <formula>SUM(2490-Y22)&lt;0</formula>
    </cfRule>
  </conditionalFormatting>
  <conditionalFormatting sqref="Y23:Y24">
    <cfRule type="expression" dxfId="155" priority="9" stopIfTrue="1">
      <formula>SUM(4500-W17)&lt;0</formula>
    </cfRule>
    <cfRule type="expression" dxfId="154" priority="10" stopIfTrue="1">
      <formula>SUM(2490-Y22)&lt;0</formula>
    </cfRule>
    <cfRule type="cellIs" dxfId="153" priority="11" stopIfTrue="1" operator="equal">
      <formula>"Page Limit"</formula>
    </cfRule>
  </conditionalFormatting>
  <conditionalFormatting sqref="X23:X24">
    <cfRule type="expression" dxfId="152" priority="12" stopIfTrue="1">
      <formula>SUM(4500-W17)&lt;0</formula>
    </cfRule>
    <cfRule type="expression" dxfId="151" priority="13" stopIfTrue="1">
      <formula>SUM(2490-X22)&lt;0</formula>
    </cfRule>
    <cfRule type="cellIs" dxfId="150" priority="14" stopIfTrue="1" operator="equal">
      <formula>"Page Limit"</formula>
    </cfRule>
  </conditionalFormatting>
  <conditionalFormatting sqref="X22">
    <cfRule type="expression" dxfId="149" priority="15" stopIfTrue="1">
      <formula>SUM(4500-W17)&lt;0</formula>
    </cfRule>
    <cfRule type="expression" dxfId="148" priority="16" stopIfTrue="1">
      <formula>SUM(2490-X22)&lt;0</formula>
    </cfRule>
  </conditionalFormatting>
  <conditionalFormatting sqref="AA4:AA15 Z17">
    <cfRule type="cellIs" dxfId="147" priority="17" stopIfTrue="1" operator="greaterThan">
      <formula>0</formula>
    </cfRule>
    <cfRule type="cellIs" dxfId="146" priority="18" stopIfTrue="1" operator="lessThanOrEqual">
      <formula>0</formula>
    </cfRule>
  </conditionalFormatting>
  <conditionalFormatting sqref="Y17">
    <cfRule type="cellIs" dxfId="145" priority="19" stopIfTrue="1" operator="lessThan">
      <formula>5000</formula>
    </cfRule>
    <cfRule type="cellIs" dxfId="144" priority="20" stopIfTrue="1" operator="greaterThanOrEqual">
      <formula>5000</formula>
    </cfRule>
  </conditionalFormatting>
  <conditionalFormatting sqref="X17:X18">
    <cfRule type="cellIs" dxfId="143" priority="21" stopIfTrue="1" operator="lessThan">
      <formula>0</formula>
    </cfRule>
  </conditionalFormatting>
  <conditionalFormatting sqref="V18:V23 V29:V79">
    <cfRule type="cellIs" dxfId="142" priority="22" stopIfTrue="1" operator="equal">
      <formula>"Yes"</formula>
    </cfRule>
    <cfRule type="cellIs" dxfId="141" priority="23" stopIfTrue="1" operator="notEqual">
      <formula>"Yes"</formula>
    </cfRule>
  </conditionalFormatting>
  <conditionalFormatting sqref="A18:A23 A29:A79">
    <cfRule type="cellIs" dxfId="140" priority="24" stopIfTrue="1" operator="equal">
      <formula>1</formula>
    </cfRule>
    <cfRule type="cellIs" dxfId="139" priority="25" stopIfTrue="1" operator="equal">
      <formula>2</formula>
    </cfRule>
    <cfRule type="cellIs" dxfId="138" priority="26" stopIfTrue="1" operator="equal">
      <formula>3</formula>
    </cfRule>
  </conditionalFormatting>
  <conditionalFormatting sqref="Z23">
    <cfRule type="expression" dxfId="137" priority="3" stopIfTrue="1">
      <formula>SUM(4500-W17)&lt;0</formula>
    </cfRule>
    <cfRule type="expression" dxfId="136" priority="4" stopIfTrue="1">
      <formula>SUM(2490-Z22)&lt;0</formula>
    </cfRule>
    <cfRule type="cellIs" dxfId="135" priority="5" stopIfTrue="1" operator="equal">
      <formula>"Page Limit"</formula>
    </cfRule>
  </conditionalFormatting>
  <conditionalFormatting sqref="Z22">
    <cfRule type="expression" dxfId="134" priority="1">
      <formula>SUM(2490-Z22)&lt;0</formula>
    </cfRule>
    <cfRule type="expression" dxfId="133" priority="2">
      <formula>SUM(4500-W17)&lt;0</formula>
    </cfRule>
  </conditionalFormatting>
  <dataValidations count="12">
    <dataValidation type="list" allowBlank="1" showInputMessage="1" showErrorMessage="1" sqref="C18:D23" xr:uid="{00000000-0002-0000-0F00-000000000000}">
      <formula1>$AC$33:$AC$34</formula1>
    </dataValidation>
    <dataValidation type="list" allowBlank="1" showInputMessage="1" showErrorMessage="1" promptTitle="These models include the:" prompt="R5KPS1EA, R5KPD2EA, R4K13VA, R4K16LV, R4K23VA,  and R4K17V" sqref="E29:E79" xr:uid="{00000000-0002-0000-0F00-000001000000}">
      <formula1>$AB$4:$AB$8</formula1>
    </dataValidation>
    <dataValidation type="list" allowBlank="1" showInputMessage="1" showErrorMessage="1" sqref="F18:H23" xr:uid="{00000000-0002-0000-0F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F00-000003000000}">
      <formula1>$AB$4:$AB$6</formula1>
    </dataValidation>
    <dataValidation type="list" allowBlank="1" showInputMessage="1" showErrorMessage="1" sqref="T18:T23 T29:T79" xr:uid="{00000000-0002-0000-0F00-000004000000}">
      <formula1>$AL$38:$AL$44</formula1>
    </dataValidation>
    <dataValidation type="list" allowBlank="1" showInputMessage="1" showErrorMessage="1" sqref="C29:C79" xr:uid="{00000000-0002-0000-0F00-000005000000}">
      <formula1>$AC$4:$AC$32</formula1>
    </dataValidation>
    <dataValidation type="list" allowBlank="1" showInputMessage="1" showErrorMessage="1" prompt="Select 1, 2 or 3 for homerun connections_x000a_Select 1a-3e for parallel connections" sqref="A29:A79" xr:uid="{00000000-0002-0000-0F00-000006000000}">
      <formula1>$AB$35:$AB$53</formula1>
    </dataValidation>
    <dataValidation type="list" allowBlank="1" showInputMessage="1" showErrorMessage="1" sqref="G29:G79" xr:uid="{00000000-0002-0000-0F00-000007000000}">
      <formula1>$AB$4:$AB$20</formula1>
    </dataValidation>
    <dataValidation type="list" allowBlank="1" showInputMessage="1" showErrorMessage="1" prompt="You can manually enter in this field for run 1, 2 or 3." sqref="A18:B23" xr:uid="{00000000-0002-0000-0F00-000008000000}">
      <formula1>$AB$35:$AB$52</formula1>
    </dataValidation>
    <dataValidation type="whole" operator="equal" allowBlank="1" showInputMessage="1" showErrorMessage="1" sqref="L18:N23 J18:J23" xr:uid="{00000000-0002-0000-0F00-000009000000}">
      <formula1>0</formula1>
    </dataValidation>
    <dataValidation allowBlank="1" showInputMessage="1" showErrorMessage="1" prompt="Enter the length of cable between this node and the power supply." sqref="E18:E23" xr:uid="{00000000-0002-0000-0F00-00000A000000}"/>
    <dataValidation type="whole" allowBlank="1" showInputMessage="1" showErrorMessage="1" prompt="Enter the length of cable between this node and the previous node." sqref="D29:D79" xr:uid="{00000000-0002-0000-0F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7489"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7490"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7491"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7492"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7493"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7494"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7495"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7496"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7497"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7498"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7499"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7500"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7501"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7502"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7503"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7504"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7505"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7506"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7507"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7508"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7509"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7510"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7511"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7512"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7513"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7514"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7515"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7516"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7517"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7518"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7519"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7520"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7521"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7522"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7523"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7524"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7525"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7526"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7527"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7528"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7529"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7530"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7531"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7532"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7533"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7534"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7535"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7536"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7537"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7538"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7539"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7540"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7541"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7542"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7543"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7544"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7545"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7546"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7547"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7548"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7549"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7550"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7551"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7552"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7553"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7554"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7555"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7556"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7557"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7558"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7559"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7560"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7561"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7562"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7563"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7564"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7565"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7566"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7567"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7568"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7569"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7570"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7571"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7572"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7573"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7574"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7575"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7576"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7577"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7578"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7579"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7580"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7581"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7582"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7583"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7584"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7585"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7586"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7587"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7588"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7589"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7590"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7591"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7592"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7593"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7594"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132" priority="6" stopIfTrue="1">
      <formula>SUM(4650-W17)&lt;0</formula>
    </cfRule>
  </conditionalFormatting>
  <conditionalFormatting sqref="Y22">
    <cfRule type="expression" dxfId="131" priority="7" stopIfTrue="1">
      <formula>SUM(4500-W17)&lt;0</formula>
    </cfRule>
    <cfRule type="expression" dxfId="130" priority="8" stopIfTrue="1">
      <formula>SUM(2490-Y22)&lt;0</formula>
    </cfRule>
  </conditionalFormatting>
  <conditionalFormatting sqref="Y23:Y24">
    <cfRule type="expression" dxfId="129" priority="9" stopIfTrue="1">
      <formula>SUM(4500-W17)&lt;0</formula>
    </cfRule>
    <cfRule type="expression" dxfId="128" priority="10" stopIfTrue="1">
      <formula>SUM(2490-Y22)&lt;0</formula>
    </cfRule>
    <cfRule type="cellIs" dxfId="127" priority="11" stopIfTrue="1" operator="equal">
      <formula>"Page Limit"</formula>
    </cfRule>
  </conditionalFormatting>
  <conditionalFormatting sqref="X23:X24">
    <cfRule type="expression" dxfId="126" priority="12" stopIfTrue="1">
      <formula>SUM(4500-W17)&lt;0</formula>
    </cfRule>
    <cfRule type="expression" dxfId="125" priority="13" stopIfTrue="1">
      <formula>SUM(2490-X22)&lt;0</formula>
    </cfRule>
    <cfRule type="cellIs" dxfId="124" priority="14" stopIfTrue="1" operator="equal">
      <formula>"Page Limit"</formula>
    </cfRule>
  </conditionalFormatting>
  <conditionalFormatting sqref="X22">
    <cfRule type="expression" dxfId="123" priority="15" stopIfTrue="1">
      <formula>SUM(4500-W17)&lt;0</formula>
    </cfRule>
    <cfRule type="expression" dxfId="122" priority="16" stopIfTrue="1">
      <formula>SUM(2490-X22)&lt;0</formula>
    </cfRule>
  </conditionalFormatting>
  <conditionalFormatting sqref="AA4:AA15 Z17">
    <cfRule type="cellIs" dxfId="121" priority="17" stopIfTrue="1" operator="greaterThan">
      <formula>0</formula>
    </cfRule>
    <cfRule type="cellIs" dxfId="120" priority="18" stopIfTrue="1" operator="lessThanOrEqual">
      <formula>0</formula>
    </cfRule>
  </conditionalFormatting>
  <conditionalFormatting sqref="Y17">
    <cfRule type="cellIs" dxfId="119" priority="19" stopIfTrue="1" operator="lessThan">
      <formula>5000</formula>
    </cfRule>
    <cfRule type="cellIs" dxfId="118" priority="20" stopIfTrue="1" operator="greaterThanOrEqual">
      <formula>5000</formula>
    </cfRule>
  </conditionalFormatting>
  <conditionalFormatting sqref="X17:X18">
    <cfRule type="cellIs" dxfId="117" priority="21" stopIfTrue="1" operator="lessThan">
      <formula>0</formula>
    </cfRule>
  </conditionalFormatting>
  <conditionalFormatting sqref="V18:V23 V29:V79">
    <cfRule type="cellIs" dxfId="116" priority="22" stopIfTrue="1" operator="equal">
      <formula>"Yes"</formula>
    </cfRule>
    <cfRule type="cellIs" dxfId="115" priority="23" stopIfTrue="1" operator="notEqual">
      <formula>"Yes"</formula>
    </cfRule>
  </conditionalFormatting>
  <conditionalFormatting sqref="A18:A23 A29:A79">
    <cfRule type="cellIs" dxfId="114" priority="24" stopIfTrue="1" operator="equal">
      <formula>1</formula>
    </cfRule>
    <cfRule type="cellIs" dxfId="113" priority="25" stopIfTrue="1" operator="equal">
      <formula>2</formula>
    </cfRule>
    <cfRule type="cellIs" dxfId="112" priority="26" stopIfTrue="1" operator="equal">
      <formula>3</formula>
    </cfRule>
  </conditionalFormatting>
  <conditionalFormatting sqref="Z23">
    <cfRule type="expression" dxfId="111" priority="3" stopIfTrue="1">
      <formula>SUM(4500-W17)&lt;0</formula>
    </cfRule>
    <cfRule type="expression" dxfId="110" priority="4" stopIfTrue="1">
      <formula>SUM(2490-Z22)&lt;0</formula>
    </cfRule>
    <cfRule type="cellIs" dxfId="109" priority="5" stopIfTrue="1" operator="equal">
      <formula>"Page Limit"</formula>
    </cfRule>
  </conditionalFormatting>
  <conditionalFormatting sqref="Z22">
    <cfRule type="expression" dxfId="108" priority="1">
      <formula>SUM(2490-Z22)&lt;0</formula>
    </cfRule>
    <cfRule type="expression" dxfId="107" priority="2">
      <formula>SUM(4500-W17)&lt;0</formula>
    </cfRule>
  </conditionalFormatting>
  <dataValidations count="12">
    <dataValidation type="list" allowBlank="1" showInputMessage="1" showErrorMessage="1" sqref="C18:D23" xr:uid="{00000000-0002-0000-1000-000000000000}">
      <formula1>$AC$33:$AC$34</formula1>
    </dataValidation>
    <dataValidation type="list" allowBlank="1" showInputMessage="1" showErrorMessage="1" promptTitle="These models include the:" prompt="R5KPS1EA, R5KPD2EA, R4K13VA, R4K16LV, R4K23VA,  and R4K17V" sqref="E29:E79" xr:uid="{00000000-0002-0000-1000-000001000000}">
      <formula1>$AB$4:$AB$8</formula1>
    </dataValidation>
    <dataValidation type="list" allowBlank="1" showInputMessage="1" showErrorMessage="1" sqref="F18:H23" xr:uid="{00000000-0002-0000-10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1000-000003000000}">
      <formula1>$AB$4:$AB$6</formula1>
    </dataValidation>
    <dataValidation type="list" allowBlank="1" showInputMessage="1" showErrorMessage="1" sqref="T18:T23 T29:T79" xr:uid="{00000000-0002-0000-1000-000004000000}">
      <formula1>$AL$38:$AL$44</formula1>
    </dataValidation>
    <dataValidation type="list" allowBlank="1" showInputMessage="1" showErrorMessage="1" sqref="C29:C79" xr:uid="{00000000-0002-0000-1000-000005000000}">
      <formula1>$AC$4:$AC$32</formula1>
    </dataValidation>
    <dataValidation type="list" allowBlank="1" showInputMessage="1" showErrorMessage="1" prompt="Select 1, 2 or 3 for homerun connections_x000a_Select 1a-3e for parallel connections" sqref="A29:A79" xr:uid="{00000000-0002-0000-1000-000006000000}">
      <formula1>$AB$35:$AB$53</formula1>
    </dataValidation>
    <dataValidation type="list" allowBlank="1" showInputMessage="1" showErrorMessage="1" sqref="G29:G79" xr:uid="{00000000-0002-0000-1000-000007000000}">
      <formula1>$AB$4:$AB$20</formula1>
    </dataValidation>
    <dataValidation type="list" allowBlank="1" showInputMessage="1" showErrorMessage="1" prompt="You can manually enter in this field for run 1, 2 or 3." sqref="A18:B23" xr:uid="{00000000-0002-0000-1000-000008000000}">
      <formula1>$AB$35:$AB$52</formula1>
    </dataValidation>
    <dataValidation type="whole" operator="equal" allowBlank="1" showInputMessage="1" showErrorMessage="1" sqref="L18:N23 J18:J23" xr:uid="{00000000-0002-0000-1000-000009000000}">
      <formula1>0</formula1>
    </dataValidation>
    <dataValidation allowBlank="1" showInputMessage="1" showErrorMessage="1" prompt="Enter the length of cable between this node and the power supply." sqref="E18:E23" xr:uid="{00000000-0002-0000-1000-00000A000000}"/>
    <dataValidation type="whole" allowBlank="1" showInputMessage="1" showErrorMessage="1" prompt="Enter the length of cable between this node and the previous node." sqref="D29:D79" xr:uid="{00000000-0002-0000-10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8513"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8514"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8515"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8516"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8517"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8518"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8519"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8520"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8521"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8522"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8523"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8524"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8525"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8526"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8527"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8528"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8529"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8530"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8531"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8532"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8533"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8534"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8535"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8536"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8537"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8538"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8539"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8540"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8541"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8542"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8543"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8544"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8545"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8546"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8547"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8548"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8549"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8550"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8551"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8552"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8553"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8554"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8555"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8556"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8557"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8558"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8559"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8560"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8561"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8562"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8563"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8564"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8565"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8566"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8567"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8568"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8569"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8570"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8571"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8572"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8573"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8574"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8575"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8576"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8577"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8578"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8579"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8580"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8581"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8582"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8583"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8584"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8585"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8586"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8587"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8588"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8589"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8590"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8591"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8592"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8593"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8594"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8595"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8596"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8597"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8598"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8599"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8600"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8601"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8602"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8603"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8604"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8605"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8606"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8607"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8608"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8609"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8610"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8611"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8612"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8613"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8614"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8615"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8616"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8617"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8618"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106" priority="6" stopIfTrue="1">
      <formula>SUM(4650-W17)&lt;0</formula>
    </cfRule>
  </conditionalFormatting>
  <conditionalFormatting sqref="Y22">
    <cfRule type="expression" dxfId="105" priority="7" stopIfTrue="1">
      <formula>SUM(4500-W17)&lt;0</formula>
    </cfRule>
    <cfRule type="expression" dxfId="104" priority="8" stopIfTrue="1">
      <formula>SUM(2490-Y22)&lt;0</formula>
    </cfRule>
  </conditionalFormatting>
  <conditionalFormatting sqref="Y23:Y24">
    <cfRule type="expression" dxfId="103" priority="9" stopIfTrue="1">
      <formula>SUM(4500-W17)&lt;0</formula>
    </cfRule>
    <cfRule type="expression" dxfId="102" priority="10" stopIfTrue="1">
      <formula>SUM(2490-Y22)&lt;0</formula>
    </cfRule>
    <cfRule type="cellIs" dxfId="101" priority="11" stopIfTrue="1" operator="equal">
      <formula>"Page Limit"</formula>
    </cfRule>
  </conditionalFormatting>
  <conditionalFormatting sqref="X23:X24">
    <cfRule type="expression" dxfId="100" priority="12" stopIfTrue="1">
      <formula>SUM(4500-W17)&lt;0</formula>
    </cfRule>
    <cfRule type="expression" dxfId="99" priority="13" stopIfTrue="1">
      <formula>SUM(2490-X22)&lt;0</formula>
    </cfRule>
    <cfRule type="cellIs" dxfId="98" priority="14" stopIfTrue="1" operator="equal">
      <formula>"Page Limit"</formula>
    </cfRule>
  </conditionalFormatting>
  <conditionalFormatting sqref="X22">
    <cfRule type="expression" dxfId="97" priority="15" stopIfTrue="1">
      <formula>SUM(4500-W17)&lt;0</formula>
    </cfRule>
    <cfRule type="expression" dxfId="96" priority="16" stopIfTrue="1">
      <formula>SUM(2490-X22)&lt;0</formula>
    </cfRule>
  </conditionalFormatting>
  <conditionalFormatting sqref="AA4:AA15 Z17">
    <cfRule type="cellIs" dxfId="95" priority="17" stopIfTrue="1" operator="greaterThan">
      <formula>0</formula>
    </cfRule>
    <cfRule type="cellIs" dxfId="94" priority="18" stopIfTrue="1" operator="lessThanOrEqual">
      <formula>0</formula>
    </cfRule>
  </conditionalFormatting>
  <conditionalFormatting sqref="Y17">
    <cfRule type="cellIs" dxfId="93" priority="19" stopIfTrue="1" operator="lessThan">
      <formula>5000</formula>
    </cfRule>
    <cfRule type="cellIs" dxfId="92" priority="20" stopIfTrue="1" operator="greaterThanOrEqual">
      <formula>5000</formula>
    </cfRule>
  </conditionalFormatting>
  <conditionalFormatting sqref="X17:X18">
    <cfRule type="cellIs" dxfId="91" priority="21" stopIfTrue="1" operator="lessThan">
      <formula>0</formula>
    </cfRule>
  </conditionalFormatting>
  <conditionalFormatting sqref="V18:V23 V29:V79">
    <cfRule type="cellIs" dxfId="90" priority="22" stopIfTrue="1" operator="equal">
      <formula>"Yes"</formula>
    </cfRule>
    <cfRule type="cellIs" dxfId="89" priority="23" stopIfTrue="1" operator="notEqual">
      <formula>"Yes"</formula>
    </cfRule>
  </conditionalFormatting>
  <conditionalFormatting sqref="A18:A23 A29:A79">
    <cfRule type="cellIs" dxfId="88" priority="24" stopIfTrue="1" operator="equal">
      <formula>1</formula>
    </cfRule>
    <cfRule type="cellIs" dxfId="87" priority="25" stopIfTrue="1" operator="equal">
      <formula>2</formula>
    </cfRule>
    <cfRule type="cellIs" dxfId="86" priority="26" stopIfTrue="1" operator="equal">
      <formula>3</formula>
    </cfRule>
  </conditionalFormatting>
  <conditionalFormatting sqref="Z23">
    <cfRule type="expression" dxfId="85" priority="3" stopIfTrue="1">
      <formula>SUM(4500-W17)&lt;0</formula>
    </cfRule>
    <cfRule type="expression" dxfId="84" priority="4" stopIfTrue="1">
      <formula>SUM(2490-Z22)&lt;0</formula>
    </cfRule>
    <cfRule type="cellIs" dxfId="83" priority="5" stopIfTrue="1" operator="equal">
      <formula>"Page Limit"</formula>
    </cfRule>
  </conditionalFormatting>
  <conditionalFormatting sqref="Z22">
    <cfRule type="expression" dxfId="82" priority="1">
      <formula>SUM(2490-Z22)&lt;0</formula>
    </cfRule>
    <cfRule type="expression" dxfId="81" priority="2">
      <formula>SUM(4500-W17)&lt;0</formula>
    </cfRule>
  </conditionalFormatting>
  <dataValidations count="12">
    <dataValidation type="list" allowBlank="1" showInputMessage="1" showErrorMessage="1" sqref="C18:D23" xr:uid="{00000000-0002-0000-1100-000000000000}">
      <formula1>$AC$33:$AC$34</formula1>
    </dataValidation>
    <dataValidation type="list" allowBlank="1" showInputMessage="1" showErrorMessage="1" promptTitle="These models include the:" prompt="R5KPS1EA, R5KPD2EA, R4K13VA, R4K16LV, R4K23VA,  and R4K17V" sqref="E29:E79" xr:uid="{00000000-0002-0000-1100-000001000000}">
      <formula1>$AB$4:$AB$8</formula1>
    </dataValidation>
    <dataValidation type="list" allowBlank="1" showInputMessage="1" showErrorMessage="1" sqref="F18:H23" xr:uid="{00000000-0002-0000-11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1100-000003000000}">
      <formula1>$AB$4:$AB$6</formula1>
    </dataValidation>
    <dataValidation type="list" allowBlank="1" showInputMessage="1" showErrorMessage="1" sqref="T18:T23 T29:T79" xr:uid="{00000000-0002-0000-1100-000004000000}">
      <formula1>$AL$38:$AL$44</formula1>
    </dataValidation>
    <dataValidation type="list" allowBlank="1" showInputMessage="1" showErrorMessage="1" sqref="C29:C79" xr:uid="{00000000-0002-0000-1100-000005000000}">
      <formula1>$AC$4:$AC$32</formula1>
    </dataValidation>
    <dataValidation type="list" allowBlank="1" showInputMessage="1" showErrorMessage="1" prompt="Select 1, 2 or 3 for homerun connections_x000a_Select 1a-3e for parallel connections" sqref="A29:A79" xr:uid="{00000000-0002-0000-1100-000006000000}">
      <formula1>$AB$35:$AB$53</formula1>
    </dataValidation>
    <dataValidation type="list" allowBlank="1" showInputMessage="1" showErrorMessage="1" sqref="G29:G79" xr:uid="{00000000-0002-0000-1100-000007000000}">
      <formula1>$AB$4:$AB$20</formula1>
    </dataValidation>
    <dataValidation type="list" allowBlank="1" showInputMessage="1" showErrorMessage="1" prompt="You can manually enter in this field for run 1, 2 or 3." sqref="A18:B23" xr:uid="{00000000-0002-0000-1100-000008000000}">
      <formula1>$AB$35:$AB$52</formula1>
    </dataValidation>
    <dataValidation type="whole" operator="equal" allowBlank="1" showInputMessage="1" showErrorMessage="1" sqref="L18:N23 J18:J23" xr:uid="{00000000-0002-0000-1100-000009000000}">
      <formula1>0</formula1>
    </dataValidation>
    <dataValidation allowBlank="1" showInputMessage="1" showErrorMessage="1" prompt="Enter the length of cable between this node and the power supply." sqref="E18:E23" xr:uid="{00000000-0002-0000-1100-00000A000000}"/>
    <dataValidation type="whole" allowBlank="1" showInputMessage="1" showErrorMessage="1" prompt="Enter the length of cable between this node and the previous node." sqref="D29:D79" xr:uid="{00000000-0002-0000-11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9537"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9538"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9539"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9540"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9541"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9542"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9543"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9544"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9545"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9546"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9547"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9548"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9549"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9550"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9551"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9552"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9553"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9554"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9555"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9556"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9557"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9558"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9559"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9560"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9561"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9562"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9563"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9564"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9565"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9566"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9567"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9568"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9569"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9570"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9571"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9572"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9573"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9574"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9575"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9576"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9577"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9578"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9579"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9580"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9581"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9582"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9583"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9584"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9585"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9586"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9587"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9588"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9589"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9590"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9591"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9592"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9593"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9594"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9595"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9596"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9597"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9598"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9599"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9600"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9601"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9602"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9603"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9604"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9605"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9606"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9607"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9608"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9609"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9610"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9611"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9612"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9613"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9614"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9615"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9616"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9617"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9618"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9619"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9620"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9621"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9622"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9623"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9624"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9625"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9626"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9627"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9628"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9629"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9630"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9631"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9632"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9633"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9634"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9635"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9636"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9637"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9638"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9639"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9640"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9641"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9642"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80" priority="6" stopIfTrue="1">
      <formula>SUM(4650-W17)&lt;0</formula>
    </cfRule>
  </conditionalFormatting>
  <conditionalFormatting sqref="Y22">
    <cfRule type="expression" dxfId="79" priority="7" stopIfTrue="1">
      <formula>SUM(4500-W17)&lt;0</formula>
    </cfRule>
    <cfRule type="expression" dxfId="78" priority="8" stopIfTrue="1">
      <formula>SUM(2490-Y22)&lt;0</formula>
    </cfRule>
  </conditionalFormatting>
  <conditionalFormatting sqref="Y23:Y24">
    <cfRule type="expression" dxfId="77" priority="9" stopIfTrue="1">
      <formula>SUM(4500-W17)&lt;0</formula>
    </cfRule>
    <cfRule type="expression" dxfId="76" priority="10" stopIfTrue="1">
      <formula>SUM(2490-Y22)&lt;0</formula>
    </cfRule>
    <cfRule type="cellIs" dxfId="75" priority="11" stopIfTrue="1" operator="equal">
      <formula>"Page Limit"</formula>
    </cfRule>
  </conditionalFormatting>
  <conditionalFormatting sqref="X23:X24">
    <cfRule type="expression" dxfId="74" priority="12" stopIfTrue="1">
      <formula>SUM(4500-W17)&lt;0</formula>
    </cfRule>
    <cfRule type="expression" dxfId="73" priority="13" stopIfTrue="1">
      <formula>SUM(2490-X22)&lt;0</formula>
    </cfRule>
    <cfRule type="cellIs" dxfId="72" priority="14" stopIfTrue="1" operator="equal">
      <formula>"Page Limit"</formula>
    </cfRule>
  </conditionalFormatting>
  <conditionalFormatting sqref="X22">
    <cfRule type="expression" dxfId="71" priority="15" stopIfTrue="1">
      <formula>SUM(4500-W17)&lt;0</formula>
    </cfRule>
    <cfRule type="expression" dxfId="70" priority="16" stopIfTrue="1">
      <formula>SUM(2490-X22)&lt;0</formula>
    </cfRule>
  </conditionalFormatting>
  <conditionalFormatting sqref="AA4:AA15 Z17">
    <cfRule type="cellIs" dxfId="69" priority="17" stopIfTrue="1" operator="greaterThan">
      <formula>0</formula>
    </cfRule>
    <cfRule type="cellIs" dxfId="68" priority="18" stopIfTrue="1" operator="lessThanOrEqual">
      <formula>0</formula>
    </cfRule>
  </conditionalFormatting>
  <conditionalFormatting sqref="Y17">
    <cfRule type="cellIs" dxfId="67" priority="19" stopIfTrue="1" operator="lessThan">
      <formula>5000</formula>
    </cfRule>
    <cfRule type="cellIs" dxfId="66" priority="20" stopIfTrue="1" operator="greaterThanOrEqual">
      <formula>5000</formula>
    </cfRule>
  </conditionalFormatting>
  <conditionalFormatting sqref="X17:X18">
    <cfRule type="cellIs" dxfId="65" priority="21" stopIfTrue="1" operator="lessThan">
      <formula>0</formula>
    </cfRule>
  </conditionalFormatting>
  <conditionalFormatting sqref="V18:V23 V29:V79">
    <cfRule type="cellIs" dxfId="64" priority="22" stopIfTrue="1" operator="equal">
      <formula>"Yes"</formula>
    </cfRule>
    <cfRule type="cellIs" dxfId="63" priority="23" stopIfTrue="1" operator="notEqual">
      <formula>"Yes"</formula>
    </cfRule>
  </conditionalFormatting>
  <conditionalFormatting sqref="A18:A23 A29:A79">
    <cfRule type="cellIs" dxfId="62" priority="24" stopIfTrue="1" operator="equal">
      <formula>1</formula>
    </cfRule>
    <cfRule type="cellIs" dxfId="61" priority="25" stopIfTrue="1" operator="equal">
      <formula>2</formula>
    </cfRule>
    <cfRule type="cellIs" dxfId="60" priority="26" stopIfTrue="1" operator="equal">
      <formula>3</formula>
    </cfRule>
  </conditionalFormatting>
  <conditionalFormatting sqref="Z23">
    <cfRule type="expression" dxfId="59" priority="3" stopIfTrue="1">
      <formula>SUM(4500-W17)&lt;0</formula>
    </cfRule>
    <cfRule type="expression" dxfId="58" priority="4" stopIfTrue="1">
      <formula>SUM(2490-Z22)&lt;0</formula>
    </cfRule>
    <cfRule type="cellIs" dxfId="57" priority="5" stopIfTrue="1" operator="equal">
      <formula>"Page Limit"</formula>
    </cfRule>
  </conditionalFormatting>
  <conditionalFormatting sqref="Z22">
    <cfRule type="expression" dxfId="56" priority="1">
      <formula>SUM(2490-Z22)&lt;0</formula>
    </cfRule>
    <cfRule type="expression" dxfId="55" priority="2">
      <formula>SUM(4500-W17)&lt;0</formula>
    </cfRule>
  </conditionalFormatting>
  <dataValidations count="12">
    <dataValidation type="list" allowBlank="1" showInputMessage="1" showErrorMessage="1" sqref="C18:D23" xr:uid="{00000000-0002-0000-1200-000000000000}">
      <formula1>$AC$33:$AC$34</formula1>
    </dataValidation>
    <dataValidation type="list" allowBlank="1" showInputMessage="1" showErrorMessage="1" promptTitle="These models include the:" prompt="R5KPS1EA, R5KPD2EA, R4K13VA, R4K16LV, R4K23VA,  and R4K17V" sqref="E29:E79" xr:uid="{00000000-0002-0000-1200-000001000000}">
      <formula1>$AB$4:$AB$8</formula1>
    </dataValidation>
    <dataValidation type="list" allowBlank="1" showInputMessage="1" showErrorMessage="1" sqref="F18:H23" xr:uid="{00000000-0002-0000-12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1200-000003000000}">
      <formula1>$AB$4:$AB$6</formula1>
    </dataValidation>
    <dataValidation type="list" allowBlank="1" showInputMessage="1" showErrorMessage="1" sqref="T18:T23 T29:T79" xr:uid="{00000000-0002-0000-1200-000004000000}">
      <formula1>$AL$38:$AL$44</formula1>
    </dataValidation>
    <dataValidation type="list" allowBlank="1" showInputMessage="1" showErrorMessage="1" sqref="C29:C79" xr:uid="{00000000-0002-0000-1200-000005000000}">
      <formula1>$AC$4:$AC$32</formula1>
    </dataValidation>
    <dataValidation type="list" allowBlank="1" showInputMessage="1" showErrorMessage="1" prompt="Select 1, 2 or 3 for homerun connections_x000a_Select 1a-3e for parallel connections" sqref="A29:A79" xr:uid="{00000000-0002-0000-1200-000006000000}">
      <formula1>$AB$35:$AB$53</formula1>
    </dataValidation>
    <dataValidation type="list" allowBlank="1" showInputMessage="1" showErrorMessage="1" sqref="G29:G79" xr:uid="{00000000-0002-0000-1200-000007000000}">
      <formula1>$AB$4:$AB$20</formula1>
    </dataValidation>
    <dataValidation type="list" allowBlank="1" showInputMessage="1" showErrorMessage="1" prompt="You can manually enter in this field for run 1, 2 or 3." sqref="A18:B23" xr:uid="{00000000-0002-0000-1200-000008000000}">
      <formula1>$AB$35:$AB$52</formula1>
    </dataValidation>
    <dataValidation type="whole" operator="equal" allowBlank="1" showInputMessage="1" showErrorMessage="1" sqref="L18:N23 J18:J23" xr:uid="{00000000-0002-0000-1200-000009000000}">
      <formula1>0</formula1>
    </dataValidation>
    <dataValidation allowBlank="1" showInputMessage="1" showErrorMessage="1" prompt="Enter the length of cable between this node and the power supply." sqref="E18:E23" xr:uid="{00000000-0002-0000-1200-00000A000000}"/>
    <dataValidation type="whole" allowBlank="1" showInputMessage="1" showErrorMessage="1" prompt="Enter the length of cable between this node and the previous node." sqref="D29:D79" xr:uid="{00000000-0002-0000-12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0561"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50562"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50563"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50564"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50565"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50566"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50567"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50568"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50569"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50570"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50571"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50572"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50573"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50574"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50575"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50576"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50577"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50578"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50579"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50580"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50581"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50582"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50583"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50584"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50585"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50586"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50587"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50588"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50589"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50590"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50591"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50592"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50593"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50594"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50595"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50596"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50597"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50598"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50599"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50600"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50601"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50602"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50603"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50604"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50605"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50606"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50607"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50608"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50609"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50610"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50611"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50612"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50613"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50614"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50615"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50616"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50617"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50618"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50619"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50620"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50621"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50622"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50623"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50624"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50625"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50626"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50627"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50628"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50629"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50630"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50631"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50632"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50633"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50634"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50635"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50636"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50637"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50638"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50639"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50640"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50641"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50642"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50643"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50644"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50645"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50646"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50647"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50648"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50649"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50650"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50651"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50652"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50653"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50654"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50655"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50656"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50657"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50658"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50659"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50660"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50661"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50662"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50663"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50664"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50665"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50666"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pageSetUpPr fitToPage="1"/>
  </sheetPr>
  <dimension ref="A1:AN91"/>
  <sheetViews>
    <sheetView zoomScaleNormal="100"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168"/>
      <c r="X5" s="168"/>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168"/>
      <c r="X6" s="168"/>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168"/>
      <c r="X7" s="168"/>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168"/>
      <c r="X8" s="168"/>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168"/>
      <c r="X9" s="168"/>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168"/>
      <c r="X10" s="168"/>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168"/>
      <c r="X11" s="168"/>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168"/>
      <c r="X12" s="168"/>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168"/>
      <c r="X13" s="168"/>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168"/>
      <c r="X14" s="168"/>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168"/>
      <c r="X15" s="168"/>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55" t="s">
        <v>210</v>
      </c>
      <c r="Z16" s="155"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9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79"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79" t="str">
        <f t="shared" si="5"/>
        <v/>
      </c>
      <c r="W19" s="28"/>
      <c r="X19" s="85" t="s">
        <v>141</v>
      </c>
      <c r="Y19" s="153" t="s">
        <v>139</v>
      </c>
      <c r="Z19" s="153"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79"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79"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79"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79" t="str">
        <f t="shared" si="5"/>
        <v/>
      </c>
      <c r="W23" s="24"/>
      <c r="X23" s="157" t="str">
        <f>IF(COUNTIF($AA$29:$AA$79,4)&gt;=1,("Page Limit"),(IF(COUNTIF($AA$29:$AA$79,5)&gt;=1,("Page Limit"),(IF($X$17&gt;0,(IF($X$22&lt;2500,"OK","Over 2500mA")),"Over Limit")))))</f>
        <v>OK</v>
      </c>
      <c r="Y23" s="157" t="str">
        <f>IF(COUNTIF($AA$29:$AA$79,7)&gt;=1,("Page Limit"),(IF(COUNTIF($AA$29:$AA$79,8)&gt;=1,("Page Limit"),(IF($X$17&gt;0,(IF($Y$22&lt;2500,"OK","Over 2500mA")),"Over Limit")))))</f>
        <v>OK</v>
      </c>
      <c r="Z23" s="157" t="str">
        <f>IF(COUNTIF($AA$29:$AA$79,10)&gt;=1,("Page Limit"),(IF(COUNTIF($AA$29:$AA$79,11)&gt;=1,("Page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9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48" si="8">IF($A29=$A28,(IF($C29&lt;&gt;"",(IF($D29,$B28+1,"")),"")),(IF($C29&lt;&gt;"",(IF($D29,1,"")),"")))</f>
        <v/>
      </c>
      <c r="C29" s="98"/>
      <c r="D29" s="218"/>
      <c r="E29" s="18"/>
      <c r="F29" s="18"/>
      <c r="G29" s="18"/>
      <c r="H29" s="31" t="b">
        <v>0</v>
      </c>
      <c r="I29" s="99">
        <f t="shared" ref="I29:I60" si="9">IF($C29&lt;&gt;"",INDEX($AE$5:$AE$34,(MATCH($C29,$AC$5:$AC$34,)),),0)</f>
        <v>0</v>
      </c>
      <c r="J29" s="99">
        <f t="shared" ref="J29:J60" si="10">IF($C29&lt;&gt;"",(INDEX($AF$5:$AF$34,(MATCH($C29,$AC$5:$AC$34,)),)*$E29),0)</f>
        <v>0</v>
      </c>
      <c r="K29" s="99">
        <f t="shared" ref="K29:K60" si="11">IF($C29&lt;&gt;"",IF(INDEX($AG$5:$AG$34,(MATCH($C29,$AC$5:$AC$34,)),)=1,$F29*75,0),0)</f>
        <v>0</v>
      </c>
      <c r="L29" s="99">
        <f t="shared" ref="L29:L48" si="12">IF($C29&lt;&gt;"",$G29*30,0)</f>
        <v>0</v>
      </c>
      <c r="M29" s="99">
        <f t="shared" ref="M29:M60" si="13">IF($H29=TRUE,IF(INDEX($AH$5:$AH$34,(MATCH($C29,$AC$5:$AC$34,)),)=1,$P29,0),0)</f>
        <v>0</v>
      </c>
      <c r="N29" s="99">
        <f t="shared" ref="N29:N60" si="14">IF($C29&lt;&gt;"",IF($Y$28=TRUE,IF(INDEX($AJ$5:$AJ$34,(MATCH($C29,$AC$5:$AC$34,)),)=1,(IF(INDEX($AG$5:$AG$34,(MATCH($C29,$AC$5:$AC$34,)),)=1,42,0)),(IF(INDEX($AG$5:$AG$34,(MATCH($C29,$AC$5:$AC$34,)),)=1,10,0))),0),0)</f>
        <v>0</v>
      </c>
      <c r="O29" s="99">
        <f t="shared" ref="O29:O60" si="15">IF($C29&lt;&gt;"",(IF($Y$27=TRUE,IF(INDEX($AI$5:$AI$34,(MATCH($C29,$AC$5:$AC$34,)),)=1,$Y$32*25,0),0)),0)</f>
        <v>0</v>
      </c>
      <c r="P29" s="99">
        <f t="shared" ref="P29:P60"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79"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79" t="str">
        <f t="shared" ref="V30:V60"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79"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79"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79"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79"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79"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79"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79"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79"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79"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79"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79"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79"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79"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79"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79"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79"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79"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79"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ref="B49:B79" si="22">IF($A49=$A48,(IF($C49&lt;&gt;"",(IF($D49,$B48+1,"")),"")),(IF($C49&lt;&gt;"",(IF($D49,1,"")),"")))</f>
        <v/>
      </c>
      <c r="C49" s="98"/>
      <c r="D49" s="218"/>
      <c r="E49" s="18"/>
      <c r="F49" s="18"/>
      <c r="G49" s="18"/>
      <c r="H49" s="31" t="b">
        <v>0</v>
      </c>
      <c r="I49" s="99">
        <f t="shared" si="9"/>
        <v>0</v>
      </c>
      <c r="J49" s="99">
        <f t="shared" si="10"/>
        <v>0</v>
      </c>
      <c r="K49" s="99">
        <f t="shared" si="11"/>
        <v>0</v>
      </c>
      <c r="L49" s="99">
        <f t="shared" ref="L49:L79" si="23">IF($C49&lt;&gt;"",$G49*30,0)</f>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79"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22"/>
        <v/>
      </c>
      <c r="C50" s="98"/>
      <c r="D50" s="218"/>
      <c r="E50" s="18"/>
      <c r="F50" s="18"/>
      <c r="G50" s="18"/>
      <c r="H50" s="31" t="b">
        <v>0</v>
      </c>
      <c r="I50" s="99">
        <f t="shared" si="9"/>
        <v>0</v>
      </c>
      <c r="J50" s="99">
        <f t="shared" si="10"/>
        <v>0</v>
      </c>
      <c r="K50" s="99">
        <f t="shared" si="11"/>
        <v>0</v>
      </c>
      <c r="L50" s="99">
        <f t="shared" si="23"/>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79"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22"/>
        <v/>
      </c>
      <c r="C51" s="98"/>
      <c r="D51" s="218"/>
      <c r="E51" s="18"/>
      <c r="F51" s="18"/>
      <c r="G51" s="18"/>
      <c r="H51" s="31" t="b">
        <v>0</v>
      </c>
      <c r="I51" s="99">
        <f t="shared" si="9"/>
        <v>0</v>
      </c>
      <c r="J51" s="99">
        <f t="shared" si="10"/>
        <v>0</v>
      </c>
      <c r="K51" s="99">
        <f t="shared" si="11"/>
        <v>0</v>
      </c>
      <c r="L51" s="99">
        <f t="shared" si="23"/>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79"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22"/>
        <v/>
      </c>
      <c r="C52" s="98"/>
      <c r="D52" s="218"/>
      <c r="E52" s="18"/>
      <c r="F52" s="18"/>
      <c r="G52" s="18"/>
      <c r="H52" s="31" t="b">
        <v>0</v>
      </c>
      <c r="I52" s="99">
        <f t="shared" si="9"/>
        <v>0</v>
      </c>
      <c r="J52" s="99">
        <f t="shared" si="10"/>
        <v>0</v>
      </c>
      <c r="K52" s="99">
        <f t="shared" si="11"/>
        <v>0</v>
      </c>
      <c r="L52" s="99">
        <f t="shared" si="23"/>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79"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22"/>
        <v/>
      </c>
      <c r="C53" s="98"/>
      <c r="D53" s="218"/>
      <c r="E53" s="18"/>
      <c r="F53" s="18"/>
      <c r="G53" s="18"/>
      <c r="H53" s="31" t="b">
        <v>0</v>
      </c>
      <c r="I53" s="99">
        <f t="shared" si="9"/>
        <v>0</v>
      </c>
      <c r="J53" s="99">
        <f t="shared" si="10"/>
        <v>0</v>
      </c>
      <c r="K53" s="99">
        <f t="shared" si="11"/>
        <v>0</v>
      </c>
      <c r="L53" s="99">
        <f t="shared" si="23"/>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79"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22"/>
        <v/>
      </c>
      <c r="C54" s="98"/>
      <c r="D54" s="218"/>
      <c r="E54" s="18"/>
      <c r="F54" s="18"/>
      <c r="G54" s="18"/>
      <c r="H54" s="31" t="b">
        <v>0</v>
      </c>
      <c r="I54" s="99">
        <f t="shared" si="9"/>
        <v>0</v>
      </c>
      <c r="J54" s="99">
        <f t="shared" si="10"/>
        <v>0</v>
      </c>
      <c r="K54" s="99">
        <f t="shared" si="11"/>
        <v>0</v>
      </c>
      <c r="L54" s="99">
        <f t="shared" si="23"/>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79"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22"/>
        <v/>
      </c>
      <c r="C55" s="98"/>
      <c r="D55" s="218"/>
      <c r="E55" s="18"/>
      <c r="F55" s="18"/>
      <c r="G55" s="18"/>
      <c r="H55" s="31" t="b">
        <v>0</v>
      </c>
      <c r="I55" s="99">
        <f t="shared" si="9"/>
        <v>0</v>
      </c>
      <c r="J55" s="99">
        <f t="shared" si="10"/>
        <v>0</v>
      </c>
      <c r="K55" s="99">
        <f t="shared" si="11"/>
        <v>0</v>
      </c>
      <c r="L55" s="99">
        <f t="shared" si="23"/>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79"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22"/>
        <v/>
      </c>
      <c r="C56" s="98"/>
      <c r="D56" s="218"/>
      <c r="E56" s="18"/>
      <c r="F56" s="18"/>
      <c r="G56" s="18"/>
      <c r="H56" s="31" t="b">
        <v>0</v>
      </c>
      <c r="I56" s="99">
        <f t="shared" si="9"/>
        <v>0</v>
      </c>
      <c r="J56" s="99">
        <f t="shared" si="10"/>
        <v>0</v>
      </c>
      <c r="K56" s="99">
        <f t="shared" si="11"/>
        <v>0</v>
      </c>
      <c r="L56" s="99">
        <f t="shared" si="23"/>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79"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22"/>
        <v/>
      </c>
      <c r="C57" s="98"/>
      <c r="D57" s="218"/>
      <c r="E57" s="18"/>
      <c r="F57" s="18"/>
      <c r="G57" s="18"/>
      <c r="H57" s="31" t="b">
        <v>0</v>
      </c>
      <c r="I57" s="99">
        <f t="shared" si="9"/>
        <v>0</v>
      </c>
      <c r="J57" s="99">
        <f t="shared" si="10"/>
        <v>0</v>
      </c>
      <c r="K57" s="99">
        <f t="shared" si="11"/>
        <v>0</v>
      </c>
      <c r="L57" s="99">
        <f t="shared" si="23"/>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79"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22"/>
        <v/>
      </c>
      <c r="C58" s="98"/>
      <c r="D58" s="218"/>
      <c r="E58" s="18"/>
      <c r="F58" s="18"/>
      <c r="G58" s="18"/>
      <c r="H58" s="31" t="b">
        <v>0</v>
      </c>
      <c r="I58" s="99">
        <f t="shared" si="9"/>
        <v>0</v>
      </c>
      <c r="J58" s="99">
        <f t="shared" si="10"/>
        <v>0</v>
      </c>
      <c r="K58" s="99">
        <f t="shared" si="11"/>
        <v>0</v>
      </c>
      <c r="L58" s="99">
        <f t="shared" si="23"/>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79"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22"/>
        <v/>
      </c>
      <c r="C59" s="98"/>
      <c r="D59" s="218"/>
      <c r="E59" s="18"/>
      <c r="F59" s="18"/>
      <c r="G59" s="18"/>
      <c r="H59" s="31" t="b">
        <v>0</v>
      </c>
      <c r="I59" s="99">
        <f t="shared" si="9"/>
        <v>0</v>
      </c>
      <c r="J59" s="99">
        <f t="shared" si="10"/>
        <v>0</v>
      </c>
      <c r="K59" s="99">
        <f t="shared" si="11"/>
        <v>0</v>
      </c>
      <c r="L59" s="99">
        <f t="shared" si="23"/>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79"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22"/>
        <v/>
      </c>
      <c r="C60" s="98"/>
      <c r="D60" s="218"/>
      <c r="E60" s="18"/>
      <c r="F60" s="18"/>
      <c r="G60" s="18"/>
      <c r="H60" s="31" t="b">
        <v>0</v>
      </c>
      <c r="I60" s="99">
        <f t="shared" si="9"/>
        <v>0</v>
      </c>
      <c r="J60" s="99">
        <f t="shared" si="10"/>
        <v>0</v>
      </c>
      <c r="K60" s="99">
        <f t="shared" si="11"/>
        <v>0</v>
      </c>
      <c r="L60" s="99">
        <f t="shared" si="23"/>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79"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22"/>
        <v/>
      </c>
      <c r="C61" s="98"/>
      <c r="D61" s="218"/>
      <c r="E61" s="18"/>
      <c r="F61" s="18"/>
      <c r="G61" s="18"/>
      <c r="H61" s="31" t="b">
        <v>0</v>
      </c>
      <c r="I61" s="99">
        <f t="shared" ref="I61:I79" si="24">IF($C61&lt;&gt;"",INDEX($AE$5:$AE$34,(MATCH($C61,$AC$5:$AC$34,)),),0)</f>
        <v>0</v>
      </c>
      <c r="J61" s="99">
        <f t="shared" ref="J61:J79" si="25">IF($C61&lt;&gt;"",(INDEX($AF$5:$AF$34,(MATCH($C61,$AC$5:$AC$34,)),)*$E61),0)</f>
        <v>0</v>
      </c>
      <c r="K61" s="99">
        <f t="shared" ref="K61:K79" si="26">IF($C61&lt;&gt;"",IF(INDEX($AG$5:$AG$34,(MATCH($C61,$AC$5:$AC$34,)),)=1,$F61*75,0),0)</f>
        <v>0</v>
      </c>
      <c r="L61" s="99">
        <f t="shared" si="23"/>
        <v>0</v>
      </c>
      <c r="M61" s="99">
        <f t="shared" ref="M61:M79" si="27">IF($H61=TRUE,IF(INDEX($AH$5:$AH$34,(MATCH($C61,$AC$5:$AC$34,)),)=1,$P61,0),0)</f>
        <v>0</v>
      </c>
      <c r="N61" s="99">
        <f t="shared" ref="N61:N79" si="28">IF($C61&lt;&gt;"",IF($Y$28=TRUE,IF(INDEX($AJ$5:$AJ$34,(MATCH($C61,$AC$5:$AC$34,)),)=1,(IF(INDEX($AG$5:$AG$34,(MATCH($C61,$AC$5:$AC$34,)),)=1,42,0)),(IF(INDEX($AG$5:$AG$34,(MATCH($C61,$AC$5:$AC$34,)),)=1,10,0))),0),0)</f>
        <v>0</v>
      </c>
      <c r="O61" s="99">
        <f t="shared" ref="O61:O79" si="29">IF($C61&lt;&gt;"",(IF($Y$27=TRUE,IF(INDEX($AI$5:$AI$34,(MATCH($C61,$AC$5:$AC$34,)),)=1,$Y$32*25,0),0)),0)</f>
        <v>0</v>
      </c>
      <c r="P61" s="99">
        <f t="shared" ref="P61:P79" si="30">IF($C61&lt;&gt;"",IF(INDEX($AH$5:$AH$34,(MATCH($C61,$AC$5:$AC$34,)),)=1,$Y$32*25,0),0)</f>
        <v>0</v>
      </c>
      <c r="Q61" s="99">
        <f t="shared" si="17"/>
        <v>0</v>
      </c>
      <c r="R61" s="99">
        <f t="shared" si="18"/>
        <v>0</v>
      </c>
      <c r="S61" s="99">
        <f>SUM(SUMIF($A61:$A$79,$A61,$R61:$R$79),-$R61)</f>
        <v>0</v>
      </c>
      <c r="T61" s="98" t="s">
        <v>272</v>
      </c>
      <c r="U61" s="19" t="str">
        <f t="shared" si="19"/>
        <v/>
      </c>
      <c r="V61" s="79" t="str">
        <f t="shared" ref="V61:V79" si="31">IF($C61&lt;&gt;"",(IF($D61,(IF($X$17&gt;0,(IF($U61&gt;11,"Yes","No")),"Over Limit")),"")),"")</f>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22"/>
        <v/>
      </c>
      <c r="C62" s="98"/>
      <c r="D62" s="218"/>
      <c r="E62" s="18"/>
      <c r="F62" s="18"/>
      <c r="G62" s="18"/>
      <c r="H62" s="31" t="b">
        <v>0</v>
      </c>
      <c r="I62" s="99">
        <f t="shared" si="24"/>
        <v>0</v>
      </c>
      <c r="J62" s="99">
        <f t="shared" si="25"/>
        <v>0</v>
      </c>
      <c r="K62" s="99">
        <f t="shared" si="26"/>
        <v>0</v>
      </c>
      <c r="L62" s="99">
        <f t="shared" si="23"/>
        <v>0</v>
      </c>
      <c r="M62" s="99">
        <f t="shared" si="27"/>
        <v>0</v>
      </c>
      <c r="N62" s="99">
        <f t="shared" si="28"/>
        <v>0</v>
      </c>
      <c r="O62" s="99">
        <f t="shared" si="29"/>
        <v>0</v>
      </c>
      <c r="P62" s="99">
        <f t="shared" si="30"/>
        <v>0</v>
      </c>
      <c r="Q62" s="99">
        <f t="shared" si="17"/>
        <v>0</v>
      </c>
      <c r="R62" s="99">
        <f t="shared" si="18"/>
        <v>0</v>
      </c>
      <c r="S62" s="99">
        <f>SUM(SUMIF($A62:$A$79,$A62,$R62:$R$79),-$R62)</f>
        <v>0</v>
      </c>
      <c r="T62" s="98" t="s">
        <v>272</v>
      </c>
      <c r="U62" s="19" t="str">
        <f t="shared" si="19"/>
        <v/>
      </c>
      <c r="V62" s="79" t="str">
        <f t="shared" si="31"/>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22"/>
        <v/>
      </c>
      <c r="C63" s="98"/>
      <c r="D63" s="218"/>
      <c r="E63" s="18"/>
      <c r="F63" s="18"/>
      <c r="G63" s="18"/>
      <c r="H63" s="31" t="b">
        <v>0</v>
      </c>
      <c r="I63" s="99">
        <f t="shared" si="24"/>
        <v>0</v>
      </c>
      <c r="J63" s="99">
        <f t="shared" si="25"/>
        <v>0</v>
      </c>
      <c r="K63" s="99">
        <f t="shared" si="26"/>
        <v>0</v>
      </c>
      <c r="L63" s="99">
        <f t="shared" si="23"/>
        <v>0</v>
      </c>
      <c r="M63" s="99">
        <f t="shared" si="27"/>
        <v>0</v>
      </c>
      <c r="N63" s="99">
        <f t="shared" si="28"/>
        <v>0</v>
      </c>
      <c r="O63" s="99">
        <f t="shared" si="29"/>
        <v>0</v>
      </c>
      <c r="P63" s="99">
        <f t="shared" si="30"/>
        <v>0</v>
      </c>
      <c r="Q63" s="99">
        <f t="shared" si="17"/>
        <v>0</v>
      </c>
      <c r="R63" s="99">
        <f t="shared" si="18"/>
        <v>0</v>
      </c>
      <c r="S63" s="99">
        <f>SUM(SUMIF($A63:$A$79,$A63,$R63:$R$79),-$R63)</f>
        <v>0</v>
      </c>
      <c r="T63" s="98" t="s">
        <v>272</v>
      </c>
      <c r="U63" s="19" t="str">
        <f t="shared" si="19"/>
        <v/>
      </c>
      <c r="V63" s="79" t="str">
        <f t="shared" si="31"/>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22"/>
        <v/>
      </c>
      <c r="C64" s="98"/>
      <c r="D64" s="218"/>
      <c r="E64" s="18"/>
      <c r="F64" s="18"/>
      <c r="G64" s="18"/>
      <c r="H64" s="31" t="b">
        <v>0</v>
      </c>
      <c r="I64" s="99">
        <f t="shared" si="24"/>
        <v>0</v>
      </c>
      <c r="J64" s="99">
        <f t="shared" si="25"/>
        <v>0</v>
      </c>
      <c r="K64" s="99">
        <f t="shared" si="26"/>
        <v>0</v>
      </c>
      <c r="L64" s="99">
        <f t="shared" si="23"/>
        <v>0</v>
      </c>
      <c r="M64" s="99">
        <f t="shared" si="27"/>
        <v>0</v>
      </c>
      <c r="N64" s="99">
        <f t="shared" si="28"/>
        <v>0</v>
      </c>
      <c r="O64" s="99">
        <f t="shared" si="29"/>
        <v>0</v>
      </c>
      <c r="P64" s="99">
        <f t="shared" si="30"/>
        <v>0</v>
      </c>
      <c r="Q64" s="99">
        <f t="shared" si="17"/>
        <v>0</v>
      </c>
      <c r="R64" s="99">
        <f t="shared" si="18"/>
        <v>0</v>
      </c>
      <c r="S64" s="99">
        <f>SUM(SUMIF($A64:$A$79,$A64,$R64:$R$79),-$R64)</f>
        <v>0</v>
      </c>
      <c r="T64" s="98" t="s">
        <v>272</v>
      </c>
      <c r="U64" s="19" t="str">
        <f t="shared" si="19"/>
        <v/>
      </c>
      <c r="V64" s="79" t="str">
        <f t="shared" si="31"/>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22"/>
        <v/>
      </c>
      <c r="C65" s="98"/>
      <c r="D65" s="218"/>
      <c r="E65" s="18"/>
      <c r="F65" s="18"/>
      <c r="G65" s="18"/>
      <c r="H65" s="31" t="b">
        <v>0</v>
      </c>
      <c r="I65" s="99">
        <f t="shared" si="24"/>
        <v>0</v>
      </c>
      <c r="J65" s="99">
        <f t="shared" si="25"/>
        <v>0</v>
      </c>
      <c r="K65" s="99">
        <f t="shared" si="26"/>
        <v>0</v>
      </c>
      <c r="L65" s="99">
        <f t="shared" si="23"/>
        <v>0</v>
      </c>
      <c r="M65" s="99">
        <f t="shared" si="27"/>
        <v>0</v>
      </c>
      <c r="N65" s="99">
        <f t="shared" si="28"/>
        <v>0</v>
      </c>
      <c r="O65" s="99">
        <f t="shared" si="29"/>
        <v>0</v>
      </c>
      <c r="P65" s="99">
        <f t="shared" si="30"/>
        <v>0</v>
      </c>
      <c r="Q65" s="99">
        <f t="shared" si="17"/>
        <v>0</v>
      </c>
      <c r="R65" s="99">
        <f t="shared" si="18"/>
        <v>0</v>
      </c>
      <c r="S65" s="99">
        <f>SUM(SUMIF($A65:$A$79,$A65,$R65:$R$79),-$R65)</f>
        <v>0</v>
      </c>
      <c r="T65" s="98" t="s">
        <v>272</v>
      </c>
      <c r="U65" s="19" t="str">
        <f t="shared" si="19"/>
        <v/>
      </c>
      <c r="V65" s="79" t="str">
        <f t="shared" si="31"/>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22"/>
        <v/>
      </c>
      <c r="C66" s="98"/>
      <c r="D66" s="218"/>
      <c r="E66" s="18"/>
      <c r="F66" s="18"/>
      <c r="G66" s="18"/>
      <c r="H66" s="31" t="b">
        <v>0</v>
      </c>
      <c r="I66" s="99">
        <f t="shared" si="24"/>
        <v>0</v>
      </c>
      <c r="J66" s="99">
        <f t="shared" si="25"/>
        <v>0</v>
      </c>
      <c r="K66" s="99">
        <f t="shared" si="26"/>
        <v>0</v>
      </c>
      <c r="L66" s="99">
        <f t="shared" si="23"/>
        <v>0</v>
      </c>
      <c r="M66" s="99">
        <f t="shared" si="27"/>
        <v>0</v>
      </c>
      <c r="N66" s="99">
        <f t="shared" si="28"/>
        <v>0</v>
      </c>
      <c r="O66" s="99">
        <f t="shared" si="29"/>
        <v>0</v>
      </c>
      <c r="P66" s="99">
        <f t="shared" si="30"/>
        <v>0</v>
      </c>
      <c r="Q66" s="99">
        <f t="shared" si="17"/>
        <v>0</v>
      </c>
      <c r="R66" s="99">
        <f t="shared" si="18"/>
        <v>0</v>
      </c>
      <c r="S66" s="99">
        <f>SUM(SUMIF($A66:$A$79,$A66,$R66:$R$79),-$R66)</f>
        <v>0</v>
      </c>
      <c r="T66" s="98" t="s">
        <v>272</v>
      </c>
      <c r="U66" s="19" t="str">
        <f t="shared" si="19"/>
        <v/>
      </c>
      <c r="V66" s="79" t="str">
        <f t="shared" si="31"/>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22"/>
        <v/>
      </c>
      <c r="C67" s="98"/>
      <c r="D67" s="218"/>
      <c r="E67" s="18"/>
      <c r="F67" s="18"/>
      <c r="G67" s="18"/>
      <c r="H67" s="31" t="b">
        <v>0</v>
      </c>
      <c r="I67" s="99">
        <f t="shared" si="24"/>
        <v>0</v>
      </c>
      <c r="J67" s="99">
        <f t="shared" si="25"/>
        <v>0</v>
      </c>
      <c r="K67" s="99">
        <f t="shared" si="26"/>
        <v>0</v>
      </c>
      <c r="L67" s="99">
        <f t="shared" si="23"/>
        <v>0</v>
      </c>
      <c r="M67" s="99">
        <f t="shared" si="27"/>
        <v>0</v>
      </c>
      <c r="N67" s="99">
        <f t="shared" si="28"/>
        <v>0</v>
      </c>
      <c r="O67" s="99">
        <f t="shared" si="29"/>
        <v>0</v>
      </c>
      <c r="P67" s="99">
        <f t="shared" si="30"/>
        <v>0</v>
      </c>
      <c r="Q67" s="99">
        <f t="shared" si="17"/>
        <v>0</v>
      </c>
      <c r="R67" s="99">
        <f t="shared" si="18"/>
        <v>0</v>
      </c>
      <c r="S67" s="99">
        <f>SUM(SUMIF($A67:$A$79,$A67,$R67:$R$79),-$R67)</f>
        <v>0</v>
      </c>
      <c r="T67" s="98" t="s">
        <v>272</v>
      </c>
      <c r="U67" s="19" t="str">
        <f t="shared" si="19"/>
        <v/>
      </c>
      <c r="V67" s="79" t="str">
        <f t="shared" si="31"/>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22"/>
        <v/>
      </c>
      <c r="C68" s="98"/>
      <c r="D68" s="218"/>
      <c r="E68" s="18"/>
      <c r="F68" s="18"/>
      <c r="G68" s="18"/>
      <c r="H68" s="31" t="b">
        <v>0</v>
      </c>
      <c r="I68" s="99">
        <f t="shared" si="24"/>
        <v>0</v>
      </c>
      <c r="J68" s="99">
        <f t="shared" si="25"/>
        <v>0</v>
      </c>
      <c r="K68" s="99">
        <f t="shared" si="26"/>
        <v>0</v>
      </c>
      <c r="L68" s="99">
        <f t="shared" si="23"/>
        <v>0</v>
      </c>
      <c r="M68" s="99">
        <f t="shared" si="27"/>
        <v>0</v>
      </c>
      <c r="N68" s="99">
        <f t="shared" si="28"/>
        <v>0</v>
      </c>
      <c r="O68" s="99">
        <f t="shared" si="29"/>
        <v>0</v>
      </c>
      <c r="P68" s="99">
        <f t="shared" si="30"/>
        <v>0</v>
      </c>
      <c r="Q68" s="99">
        <f t="shared" si="17"/>
        <v>0</v>
      </c>
      <c r="R68" s="99">
        <f t="shared" si="18"/>
        <v>0</v>
      </c>
      <c r="S68" s="99">
        <f>SUM(SUMIF($A68:$A$79,$A68,$R68:$R$79),-$R68)</f>
        <v>0</v>
      </c>
      <c r="T68" s="98" t="s">
        <v>272</v>
      </c>
      <c r="U68" s="19" t="str">
        <f t="shared" si="19"/>
        <v/>
      </c>
      <c r="V68" s="79" t="str">
        <f t="shared" si="31"/>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22"/>
        <v/>
      </c>
      <c r="C69" s="98"/>
      <c r="D69" s="218"/>
      <c r="E69" s="18"/>
      <c r="F69" s="18"/>
      <c r="G69" s="18"/>
      <c r="H69" s="31" t="b">
        <v>0</v>
      </c>
      <c r="I69" s="99">
        <f t="shared" si="24"/>
        <v>0</v>
      </c>
      <c r="J69" s="99">
        <f t="shared" si="25"/>
        <v>0</v>
      </c>
      <c r="K69" s="99">
        <f t="shared" si="26"/>
        <v>0</v>
      </c>
      <c r="L69" s="99">
        <f t="shared" si="23"/>
        <v>0</v>
      </c>
      <c r="M69" s="99">
        <f t="shared" si="27"/>
        <v>0</v>
      </c>
      <c r="N69" s="99">
        <f t="shared" si="28"/>
        <v>0</v>
      </c>
      <c r="O69" s="99">
        <f t="shared" si="29"/>
        <v>0</v>
      </c>
      <c r="P69" s="99">
        <f t="shared" si="30"/>
        <v>0</v>
      </c>
      <c r="Q69" s="99">
        <f t="shared" si="17"/>
        <v>0</v>
      </c>
      <c r="R69" s="99">
        <f t="shared" si="18"/>
        <v>0</v>
      </c>
      <c r="S69" s="99">
        <f>SUM(SUMIF($A69:$A$79,$A69,$R69:$R$79),-$R69)</f>
        <v>0</v>
      </c>
      <c r="T69" s="98" t="s">
        <v>272</v>
      </c>
      <c r="U69" s="19" t="str">
        <f t="shared" si="19"/>
        <v/>
      </c>
      <c r="V69" s="79" t="str">
        <f t="shared" si="31"/>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22"/>
        <v/>
      </c>
      <c r="C70" s="98"/>
      <c r="D70" s="218"/>
      <c r="E70" s="18"/>
      <c r="F70" s="18"/>
      <c r="G70" s="18"/>
      <c r="H70" s="31" t="b">
        <v>0</v>
      </c>
      <c r="I70" s="99">
        <f t="shared" si="24"/>
        <v>0</v>
      </c>
      <c r="J70" s="99">
        <f t="shared" si="25"/>
        <v>0</v>
      </c>
      <c r="K70" s="99">
        <f t="shared" si="26"/>
        <v>0</v>
      </c>
      <c r="L70" s="99">
        <f t="shared" si="23"/>
        <v>0</v>
      </c>
      <c r="M70" s="99">
        <f t="shared" si="27"/>
        <v>0</v>
      </c>
      <c r="N70" s="99">
        <f t="shared" si="28"/>
        <v>0</v>
      </c>
      <c r="O70" s="99">
        <f t="shared" si="29"/>
        <v>0</v>
      </c>
      <c r="P70" s="99">
        <f t="shared" si="30"/>
        <v>0</v>
      </c>
      <c r="Q70" s="99">
        <f t="shared" si="17"/>
        <v>0</v>
      </c>
      <c r="R70" s="99">
        <f t="shared" si="18"/>
        <v>0</v>
      </c>
      <c r="S70" s="99">
        <f>SUM(SUMIF($A70:$A$79,$A70,$R70:$R$79),-$R70)</f>
        <v>0</v>
      </c>
      <c r="T70" s="98" t="s">
        <v>272</v>
      </c>
      <c r="U70" s="19" t="str">
        <f t="shared" si="19"/>
        <v/>
      </c>
      <c r="V70" s="79" t="str">
        <f t="shared" si="31"/>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22"/>
        <v/>
      </c>
      <c r="C71" s="98"/>
      <c r="D71" s="218"/>
      <c r="E71" s="18"/>
      <c r="F71" s="18"/>
      <c r="G71" s="18"/>
      <c r="H71" s="31" t="b">
        <v>0</v>
      </c>
      <c r="I71" s="99">
        <f t="shared" si="24"/>
        <v>0</v>
      </c>
      <c r="J71" s="99">
        <f t="shared" si="25"/>
        <v>0</v>
      </c>
      <c r="K71" s="99">
        <f t="shared" si="26"/>
        <v>0</v>
      </c>
      <c r="L71" s="99">
        <f t="shared" si="23"/>
        <v>0</v>
      </c>
      <c r="M71" s="99">
        <f t="shared" si="27"/>
        <v>0</v>
      </c>
      <c r="N71" s="99">
        <f t="shared" si="28"/>
        <v>0</v>
      </c>
      <c r="O71" s="99">
        <f t="shared" si="29"/>
        <v>0</v>
      </c>
      <c r="P71" s="99">
        <f t="shared" si="30"/>
        <v>0</v>
      </c>
      <c r="Q71" s="99">
        <f t="shared" si="17"/>
        <v>0</v>
      </c>
      <c r="R71" s="99">
        <f t="shared" si="18"/>
        <v>0</v>
      </c>
      <c r="S71" s="99">
        <f>SUM(SUMIF($A71:$A$79,$A71,$R71:$R$79),-$R71)</f>
        <v>0</v>
      </c>
      <c r="T71" s="98" t="s">
        <v>272</v>
      </c>
      <c r="U71" s="19" t="str">
        <f t="shared" si="19"/>
        <v/>
      </c>
      <c r="V71" s="79" t="str">
        <f t="shared" si="31"/>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22"/>
        <v/>
      </c>
      <c r="C72" s="98"/>
      <c r="D72" s="218"/>
      <c r="E72" s="18"/>
      <c r="F72" s="18"/>
      <c r="G72" s="18"/>
      <c r="H72" s="31" t="b">
        <v>0</v>
      </c>
      <c r="I72" s="99">
        <f t="shared" si="24"/>
        <v>0</v>
      </c>
      <c r="J72" s="99">
        <f t="shared" si="25"/>
        <v>0</v>
      </c>
      <c r="K72" s="99">
        <f t="shared" si="26"/>
        <v>0</v>
      </c>
      <c r="L72" s="99">
        <f t="shared" si="23"/>
        <v>0</v>
      </c>
      <c r="M72" s="99">
        <f t="shared" si="27"/>
        <v>0</v>
      </c>
      <c r="N72" s="99">
        <f t="shared" si="28"/>
        <v>0</v>
      </c>
      <c r="O72" s="99">
        <f t="shared" si="29"/>
        <v>0</v>
      </c>
      <c r="P72" s="99">
        <f t="shared" si="30"/>
        <v>0</v>
      </c>
      <c r="Q72" s="99">
        <f t="shared" si="17"/>
        <v>0</v>
      </c>
      <c r="R72" s="99">
        <f t="shared" si="18"/>
        <v>0</v>
      </c>
      <c r="S72" s="99">
        <f>SUM(SUMIF($A72:$A$79,$A72,$R72:$R$79),-$R72)</f>
        <v>0</v>
      </c>
      <c r="T72" s="98" t="s">
        <v>272</v>
      </c>
      <c r="U72" s="19" t="str">
        <f t="shared" si="19"/>
        <v/>
      </c>
      <c r="V72" s="79" t="str">
        <f t="shared" si="31"/>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22"/>
        <v/>
      </c>
      <c r="C73" s="98"/>
      <c r="D73" s="218"/>
      <c r="E73" s="18"/>
      <c r="F73" s="18"/>
      <c r="G73" s="18"/>
      <c r="H73" s="31" t="b">
        <v>0</v>
      </c>
      <c r="I73" s="99">
        <f t="shared" si="24"/>
        <v>0</v>
      </c>
      <c r="J73" s="99">
        <f t="shared" si="25"/>
        <v>0</v>
      </c>
      <c r="K73" s="99">
        <f t="shared" si="26"/>
        <v>0</v>
      </c>
      <c r="L73" s="99">
        <f t="shared" si="23"/>
        <v>0</v>
      </c>
      <c r="M73" s="99">
        <f t="shared" si="27"/>
        <v>0</v>
      </c>
      <c r="N73" s="99">
        <f t="shared" si="28"/>
        <v>0</v>
      </c>
      <c r="O73" s="99">
        <f t="shared" si="29"/>
        <v>0</v>
      </c>
      <c r="P73" s="99">
        <f t="shared" si="30"/>
        <v>0</v>
      </c>
      <c r="Q73" s="99">
        <f t="shared" si="17"/>
        <v>0</v>
      </c>
      <c r="R73" s="99">
        <f t="shared" si="18"/>
        <v>0</v>
      </c>
      <c r="S73" s="99">
        <f>SUM(SUMIF($A73:$A$79,$A73,$R73:$R$79),-$R73)</f>
        <v>0</v>
      </c>
      <c r="T73" s="98" t="s">
        <v>272</v>
      </c>
      <c r="U73" s="19" t="str">
        <f t="shared" si="19"/>
        <v/>
      </c>
      <c r="V73" s="79" t="str">
        <f t="shared" si="31"/>
        <v/>
      </c>
      <c r="W73" s="80"/>
      <c r="X73" s="28"/>
      <c r="Y73" s="34"/>
      <c r="Z73" s="34"/>
      <c r="AA73" s="109" t="str">
        <f>IF(C73&lt;&gt;"",IF(D73,(SUM(IF(SUMIF($A73:$A$79,$A73,$D73:$D$79)&gt;=400,1,0),IF(B73,(IF(B73&gt;16,1,0)),0),IF($Y$28=FALSE,0,3*VALUE(MID(A73,1,1))))),""),"")</f>
        <v/>
      </c>
    </row>
    <row r="74" spans="1:36" ht="15.75" x14ac:dyDescent="0.25">
      <c r="A74" s="54" t="str">
        <f t="shared" si="21"/>
        <v/>
      </c>
      <c r="B74" s="29" t="str">
        <f t="shared" si="22"/>
        <v/>
      </c>
      <c r="C74" s="98"/>
      <c r="D74" s="218"/>
      <c r="E74" s="18"/>
      <c r="F74" s="18"/>
      <c r="G74" s="18"/>
      <c r="H74" s="31" t="b">
        <v>0</v>
      </c>
      <c r="I74" s="99">
        <f t="shared" si="24"/>
        <v>0</v>
      </c>
      <c r="J74" s="99">
        <f t="shared" si="25"/>
        <v>0</v>
      </c>
      <c r="K74" s="99">
        <f t="shared" si="26"/>
        <v>0</v>
      </c>
      <c r="L74" s="99">
        <f t="shared" si="23"/>
        <v>0</v>
      </c>
      <c r="M74" s="99">
        <f t="shared" si="27"/>
        <v>0</v>
      </c>
      <c r="N74" s="99">
        <f t="shared" si="28"/>
        <v>0</v>
      </c>
      <c r="O74" s="99">
        <f t="shared" si="29"/>
        <v>0</v>
      </c>
      <c r="P74" s="99">
        <f t="shared" si="30"/>
        <v>0</v>
      </c>
      <c r="Q74" s="99">
        <f t="shared" si="17"/>
        <v>0</v>
      </c>
      <c r="R74" s="99">
        <f t="shared" si="18"/>
        <v>0</v>
      </c>
      <c r="S74" s="99">
        <f>SUM(SUMIF($A74:$A$79,$A74,$R74:$R$79),-$R74)</f>
        <v>0</v>
      </c>
      <c r="T74" s="98" t="s">
        <v>272</v>
      </c>
      <c r="U74" s="19" t="str">
        <f t="shared" si="19"/>
        <v/>
      </c>
      <c r="V74" s="79" t="str">
        <f t="shared" si="31"/>
        <v/>
      </c>
      <c r="W74" s="80"/>
      <c r="X74" s="28"/>
      <c r="Y74" s="34"/>
      <c r="Z74" s="34"/>
      <c r="AA74" s="109" t="str">
        <f>IF(C74&lt;&gt;"",IF(D74,(SUM(IF(SUMIF($A74:$A$79,$A74,$D74:$D$79)&gt;=400,1,0),IF(B74,(IF(B74&gt;16,1,0)),0),IF($Y$28=FALSE,0,3*VALUE(MID(A74,1,1))))),""),"")</f>
        <v/>
      </c>
    </row>
    <row r="75" spans="1:36" ht="15.75" x14ac:dyDescent="0.25">
      <c r="A75" s="54" t="str">
        <f t="shared" si="21"/>
        <v/>
      </c>
      <c r="B75" s="29" t="str">
        <f t="shared" si="22"/>
        <v/>
      </c>
      <c r="C75" s="98"/>
      <c r="D75" s="218"/>
      <c r="E75" s="18"/>
      <c r="F75" s="18"/>
      <c r="G75" s="18"/>
      <c r="H75" s="31" t="b">
        <v>0</v>
      </c>
      <c r="I75" s="99">
        <f t="shared" si="24"/>
        <v>0</v>
      </c>
      <c r="J75" s="99">
        <f t="shared" si="25"/>
        <v>0</v>
      </c>
      <c r="K75" s="99">
        <f t="shared" si="26"/>
        <v>0</v>
      </c>
      <c r="L75" s="99">
        <f t="shared" si="23"/>
        <v>0</v>
      </c>
      <c r="M75" s="99">
        <f t="shared" si="27"/>
        <v>0</v>
      </c>
      <c r="N75" s="99">
        <f t="shared" si="28"/>
        <v>0</v>
      </c>
      <c r="O75" s="99">
        <f t="shared" si="29"/>
        <v>0</v>
      </c>
      <c r="P75" s="99">
        <f t="shared" si="30"/>
        <v>0</v>
      </c>
      <c r="Q75" s="99">
        <f t="shared" si="17"/>
        <v>0</v>
      </c>
      <c r="R75" s="99">
        <f t="shared" si="18"/>
        <v>0</v>
      </c>
      <c r="S75" s="99">
        <f>SUM(SUMIF($A75:$A$79,$A75,$R75:$R$79),-$R75)</f>
        <v>0</v>
      </c>
      <c r="T75" s="98" t="s">
        <v>272</v>
      </c>
      <c r="U75" s="19" t="str">
        <f t="shared" si="19"/>
        <v/>
      </c>
      <c r="V75" s="79" t="str">
        <f t="shared" si="31"/>
        <v/>
      </c>
      <c r="W75" s="80"/>
      <c r="X75" s="28"/>
      <c r="Y75" s="34"/>
      <c r="Z75" s="34"/>
      <c r="AA75" s="109" t="str">
        <f>IF(C75&lt;&gt;"",IF(D75,(SUM(IF(SUMIF($A75:$A$79,$A75,$D75:$D$79)&gt;=400,1,0),IF(B75,(IF(B75&gt;16,1,0)),0),IF($Y$28=FALSE,0,3*VALUE(MID(A75,1,1))))),""),"")</f>
        <v/>
      </c>
    </row>
    <row r="76" spans="1:36" ht="15.75" x14ac:dyDescent="0.25">
      <c r="A76" s="54" t="str">
        <f t="shared" si="21"/>
        <v/>
      </c>
      <c r="B76" s="29" t="str">
        <f t="shared" si="22"/>
        <v/>
      </c>
      <c r="C76" s="98"/>
      <c r="D76" s="218"/>
      <c r="E76" s="18"/>
      <c r="F76" s="18"/>
      <c r="G76" s="18"/>
      <c r="H76" s="31" t="b">
        <v>0</v>
      </c>
      <c r="I76" s="99">
        <f t="shared" si="24"/>
        <v>0</v>
      </c>
      <c r="J76" s="99">
        <f t="shared" si="25"/>
        <v>0</v>
      </c>
      <c r="K76" s="99">
        <f t="shared" si="26"/>
        <v>0</v>
      </c>
      <c r="L76" s="99">
        <f t="shared" si="23"/>
        <v>0</v>
      </c>
      <c r="M76" s="99">
        <f t="shared" si="27"/>
        <v>0</v>
      </c>
      <c r="N76" s="99">
        <f t="shared" si="28"/>
        <v>0</v>
      </c>
      <c r="O76" s="99">
        <f t="shared" si="29"/>
        <v>0</v>
      </c>
      <c r="P76" s="99">
        <f t="shared" si="30"/>
        <v>0</v>
      </c>
      <c r="Q76" s="99">
        <f t="shared" si="17"/>
        <v>0</v>
      </c>
      <c r="R76" s="99">
        <f t="shared" si="18"/>
        <v>0</v>
      </c>
      <c r="S76" s="99">
        <f>SUM(SUMIF($A76:$A$79,$A76,$R76:$R$79),-$R76)</f>
        <v>0</v>
      </c>
      <c r="T76" s="98" t="s">
        <v>272</v>
      </c>
      <c r="U76" s="19" t="str">
        <f t="shared" si="19"/>
        <v/>
      </c>
      <c r="V76" s="79" t="str">
        <f t="shared" si="31"/>
        <v/>
      </c>
      <c r="W76" s="80"/>
      <c r="X76" s="28"/>
      <c r="Y76" s="34"/>
      <c r="Z76" s="34"/>
      <c r="AA76" s="109" t="str">
        <f>IF(C76&lt;&gt;"",IF(D76,(SUM(IF(SUMIF($A76:$A$79,$A76,$D76:$D$79)&gt;=400,1,0),IF(B76,(IF(B76&gt;16,1,0)),0),IF($Y$28=FALSE,0,3*VALUE(MID(A76,1,1))))),""),"")</f>
        <v/>
      </c>
    </row>
    <row r="77" spans="1:36" ht="15.75" x14ac:dyDescent="0.25">
      <c r="A77" s="54" t="str">
        <f t="shared" si="21"/>
        <v/>
      </c>
      <c r="B77" s="29" t="str">
        <f t="shared" si="22"/>
        <v/>
      </c>
      <c r="C77" s="98"/>
      <c r="D77" s="218"/>
      <c r="E77" s="18"/>
      <c r="F77" s="18"/>
      <c r="G77" s="18"/>
      <c r="H77" s="31" t="b">
        <v>0</v>
      </c>
      <c r="I77" s="99">
        <f t="shared" si="24"/>
        <v>0</v>
      </c>
      <c r="J77" s="99">
        <f t="shared" si="25"/>
        <v>0</v>
      </c>
      <c r="K77" s="99">
        <f t="shared" si="26"/>
        <v>0</v>
      </c>
      <c r="L77" s="99">
        <f t="shared" si="23"/>
        <v>0</v>
      </c>
      <c r="M77" s="99">
        <f t="shared" si="27"/>
        <v>0</v>
      </c>
      <c r="N77" s="99">
        <f t="shared" si="28"/>
        <v>0</v>
      </c>
      <c r="O77" s="99">
        <f t="shared" si="29"/>
        <v>0</v>
      </c>
      <c r="P77" s="99">
        <f t="shared" si="30"/>
        <v>0</v>
      </c>
      <c r="Q77" s="99">
        <f t="shared" si="17"/>
        <v>0</v>
      </c>
      <c r="R77" s="99">
        <f t="shared" si="18"/>
        <v>0</v>
      </c>
      <c r="S77" s="99">
        <f>SUM(SUMIF($A77:$A$79,$A77,$R77:$R$79),-$R77)</f>
        <v>0</v>
      </c>
      <c r="T77" s="98" t="s">
        <v>272</v>
      </c>
      <c r="U77" s="19" t="str">
        <f t="shared" si="19"/>
        <v/>
      </c>
      <c r="V77" s="79" t="str">
        <f t="shared" si="31"/>
        <v/>
      </c>
      <c r="W77" s="80"/>
      <c r="X77" s="55"/>
      <c r="Y77" s="55"/>
      <c r="Z77" s="34"/>
      <c r="AA77" s="109" t="str">
        <f>IF(C77&lt;&gt;"",IF(D77,(SUM(IF(SUMIF($A77:$A$79,$A77,$D77:$D$79)&gt;=400,1,0),IF(B77,(IF(B77&gt;16,1,0)),0),IF($Y$28=FALSE,0,3*VALUE(MID(A77,1,1))))),""),"")</f>
        <v/>
      </c>
    </row>
    <row r="78" spans="1:36" ht="15.75" x14ac:dyDescent="0.25">
      <c r="A78" s="54" t="str">
        <f t="shared" si="21"/>
        <v/>
      </c>
      <c r="B78" s="29" t="str">
        <f t="shared" si="22"/>
        <v/>
      </c>
      <c r="C78" s="98"/>
      <c r="D78" s="218"/>
      <c r="E78" s="18"/>
      <c r="F78" s="18"/>
      <c r="G78" s="18"/>
      <c r="H78" s="31" t="b">
        <v>0</v>
      </c>
      <c r="I78" s="99">
        <f t="shared" si="24"/>
        <v>0</v>
      </c>
      <c r="J78" s="99">
        <f t="shared" si="25"/>
        <v>0</v>
      </c>
      <c r="K78" s="99">
        <f t="shared" si="26"/>
        <v>0</v>
      </c>
      <c r="L78" s="99">
        <f t="shared" si="23"/>
        <v>0</v>
      </c>
      <c r="M78" s="99">
        <f t="shared" si="27"/>
        <v>0</v>
      </c>
      <c r="N78" s="99">
        <f t="shared" si="28"/>
        <v>0</v>
      </c>
      <c r="O78" s="99">
        <f t="shared" si="29"/>
        <v>0</v>
      </c>
      <c r="P78" s="99">
        <f t="shared" si="30"/>
        <v>0</v>
      </c>
      <c r="Q78" s="99">
        <f t="shared" si="17"/>
        <v>0</v>
      </c>
      <c r="R78" s="99">
        <f t="shared" si="18"/>
        <v>0</v>
      </c>
      <c r="S78" s="99">
        <f>SUM(SUMIF($A78:$A$79,$A78,$R78:$R$79),-$R78)</f>
        <v>0</v>
      </c>
      <c r="T78" s="98" t="s">
        <v>272</v>
      </c>
      <c r="U78" s="19" t="str">
        <f t="shared" si="19"/>
        <v/>
      </c>
      <c r="V78" s="79" t="str">
        <f t="shared" si="31"/>
        <v/>
      </c>
      <c r="W78" s="80"/>
      <c r="X78" s="55"/>
      <c r="Y78" s="55"/>
      <c r="Z78" s="34"/>
      <c r="AA78" s="109" t="str">
        <f>IF(C78&lt;&gt;"",IF(D78,(SUM(IF(SUMIF($A78:$A$79,$A78,$D78:$D$79)&gt;=400,1,0),IF(B78,(IF(B78&gt;16,1,0)),0),IF($Y$28=FALSE,0,3*VALUE(MID(A78,1,1))))),""),"")</f>
        <v/>
      </c>
    </row>
    <row r="79" spans="1:36" ht="15.75" x14ac:dyDescent="0.25">
      <c r="A79" s="54" t="str">
        <f t="shared" si="21"/>
        <v/>
      </c>
      <c r="B79" s="29" t="str">
        <f t="shared" si="22"/>
        <v/>
      </c>
      <c r="C79" s="98"/>
      <c r="D79" s="218"/>
      <c r="E79" s="18"/>
      <c r="F79" s="18"/>
      <c r="G79" s="18"/>
      <c r="H79" s="31" t="b">
        <v>0</v>
      </c>
      <c r="I79" s="99">
        <f t="shared" si="24"/>
        <v>0</v>
      </c>
      <c r="J79" s="99">
        <f t="shared" si="25"/>
        <v>0</v>
      </c>
      <c r="K79" s="99">
        <f t="shared" si="26"/>
        <v>0</v>
      </c>
      <c r="L79" s="99">
        <f t="shared" si="23"/>
        <v>0</v>
      </c>
      <c r="M79" s="99">
        <f t="shared" si="27"/>
        <v>0</v>
      </c>
      <c r="N79" s="99">
        <f t="shared" si="28"/>
        <v>0</v>
      </c>
      <c r="O79" s="99">
        <f t="shared" si="29"/>
        <v>0</v>
      </c>
      <c r="P79" s="99">
        <f t="shared" si="30"/>
        <v>0</v>
      </c>
      <c r="Q79" s="99">
        <f t="shared" si="17"/>
        <v>0</v>
      </c>
      <c r="R79" s="99">
        <f t="shared" si="18"/>
        <v>0</v>
      </c>
      <c r="S79" s="99">
        <f>SUM(SUMIF($A79:$A$79,$A79,$R79:$R$79),-$R79)</f>
        <v>0</v>
      </c>
      <c r="T79" s="98" t="s">
        <v>272</v>
      </c>
      <c r="U79" s="19" t="str">
        <f t="shared" si="19"/>
        <v/>
      </c>
      <c r="V79" s="79" t="str">
        <f t="shared" si="31"/>
        <v/>
      </c>
      <c r="W79" s="80"/>
      <c r="X79" s="55"/>
      <c r="Y79" s="55"/>
      <c r="Z79" s="55"/>
      <c r="AA79" s="109" t="str">
        <f>IF(C79&lt;&gt;"",IF(D79,(SUM(IF(SUMIF($A79:$A$79,$A79,$D79:$D$79)&gt;=400,1,0),IF(B79,(IF(B79&gt;16,1,0)),0),IF($Y$28=FALSE,0,3*VALUE(MID(A79,1,1))))),""),"")</f>
        <v/>
      </c>
    </row>
    <row r="80" spans="1:36" ht="13.5" thickBot="1" x14ac:dyDescent="0.25">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12"/>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dataConsolidate/>
  <mergeCells count="102">
    <mergeCell ref="A80:Z80"/>
    <mergeCell ref="D87:E87"/>
    <mergeCell ref="G87:H87"/>
    <mergeCell ref="D88:E88"/>
    <mergeCell ref="G88:H88"/>
    <mergeCell ref="A83:B86"/>
    <mergeCell ref="A87:B88"/>
    <mergeCell ref="A81:H81"/>
    <mergeCell ref="C82:E82"/>
    <mergeCell ref="F82:H82"/>
    <mergeCell ref="D83:E83"/>
    <mergeCell ref="G83:H83"/>
    <mergeCell ref="D84:E84"/>
    <mergeCell ref="G84:H84"/>
    <mergeCell ref="D85:E85"/>
    <mergeCell ref="G85:H85"/>
    <mergeCell ref="D86:E86"/>
    <mergeCell ref="G86:H86"/>
    <mergeCell ref="X44:Y44"/>
    <mergeCell ref="X47:Z50"/>
    <mergeCell ref="X45:Y45"/>
    <mergeCell ref="X46:Y46"/>
    <mergeCell ref="X43:Y43"/>
    <mergeCell ref="X38:Y38"/>
    <mergeCell ref="X25:Y25"/>
    <mergeCell ref="X29:Y29"/>
    <mergeCell ref="X35:Z35"/>
    <mergeCell ref="X37:Y37"/>
    <mergeCell ref="X42:Y42"/>
    <mergeCell ref="X36:Z36"/>
    <mergeCell ref="X41:Y41"/>
    <mergeCell ref="X40:Z40"/>
    <mergeCell ref="X39:Y39"/>
    <mergeCell ref="A19:B19"/>
    <mergeCell ref="A1:B1"/>
    <mergeCell ref="C18:D18"/>
    <mergeCell ref="C19:D19"/>
    <mergeCell ref="A3:B17"/>
    <mergeCell ref="A18:B18"/>
    <mergeCell ref="C3:D16"/>
    <mergeCell ref="C1:AJ1"/>
    <mergeCell ref="U3:U16"/>
    <mergeCell ref="W2:W4"/>
    <mergeCell ref="X18:Z18"/>
    <mergeCell ref="S3:S17"/>
    <mergeCell ref="F3:H16"/>
    <mergeCell ref="R3:R17"/>
    <mergeCell ref="Z2:Z4"/>
    <mergeCell ref="A2:V2"/>
    <mergeCell ref="E3:E16"/>
    <mergeCell ref="Y2:Y4"/>
    <mergeCell ref="X2:X4"/>
    <mergeCell ref="T3:T16"/>
    <mergeCell ref="V3:V17"/>
    <mergeCell ref="N3:N17"/>
    <mergeCell ref="L3:L17"/>
    <mergeCell ref="P3:P17"/>
    <mergeCell ref="C23:D23"/>
    <mergeCell ref="C21:D21"/>
    <mergeCell ref="Q3:Q17"/>
    <mergeCell ref="F18:H18"/>
    <mergeCell ref="F19:H19"/>
    <mergeCell ref="O3:O17"/>
    <mergeCell ref="J3:J17"/>
    <mergeCell ref="K3:K17"/>
    <mergeCell ref="C17:H17"/>
    <mergeCell ref="I3:I17"/>
    <mergeCell ref="M3:M17"/>
    <mergeCell ref="O25:O27"/>
    <mergeCell ref="P25:P27"/>
    <mergeCell ref="C25:C27"/>
    <mergeCell ref="B25:B27"/>
    <mergeCell ref="V25:V27"/>
    <mergeCell ref="U25:U27"/>
    <mergeCell ref="R25:R27"/>
    <mergeCell ref="Q25:Q27"/>
    <mergeCell ref="S25:S27"/>
    <mergeCell ref="T25:T27"/>
    <mergeCell ref="A28:H28"/>
    <mergeCell ref="D25:D27"/>
    <mergeCell ref="H25:H27"/>
    <mergeCell ref="G25:G27"/>
    <mergeCell ref="N25:N27"/>
    <mergeCell ref="A20:B20"/>
    <mergeCell ref="C20:D20"/>
    <mergeCell ref="A25:A27"/>
    <mergeCell ref="I25:I27"/>
    <mergeCell ref="C22:D22"/>
    <mergeCell ref="F23:H23"/>
    <mergeCell ref="F21:H21"/>
    <mergeCell ref="F22:H22"/>
    <mergeCell ref="F20:H20"/>
    <mergeCell ref="A21:B21"/>
    <mergeCell ref="A22:B22"/>
    <mergeCell ref="A23:B23"/>
    <mergeCell ref="A24:V24"/>
    <mergeCell ref="L25:L27"/>
    <mergeCell ref="J25:J27"/>
    <mergeCell ref="K25:K27"/>
    <mergeCell ref="E25:E27"/>
    <mergeCell ref="F25:F27"/>
    <mergeCell ref="M25:M27"/>
  </mergeCells>
  <phoneticPr fontId="11" type="noConversion"/>
  <conditionalFormatting sqref="W17:W18">
    <cfRule type="expression" dxfId="522" priority="9" stopIfTrue="1">
      <formula>SUM(4650-W17)&lt;0</formula>
    </cfRule>
  </conditionalFormatting>
  <conditionalFormatting sqref="Y22">
    <cfRule type="expression" dxfId="521" priority="10" stopIfTrue="1">
      <formula>SUM(4500-W17)&lt;0</formula>
    </cfRule>
    <cfRule type="expression" dxfId="520" priority="11" stopIfTrue="1">
      <formula>SUM(2490-Y22)&lt;0</formula>
    </cfRule>
  </conditionalFormatting>
  <conditionalFormatting sqref="Y23:Y24">
    <cfRule type="expression" dxfId="519" priority="12" stopIfTrue="1">
      <formula>SUM(4500-W17)&lt;0</formula>
    </cfRule>
    <cfRule type="expression" dxfId="518" priority="13" stopIfTrue="1">
      <formula>SUM(2490-Y22)&lt;0</formula>
    </cfRule>
    <cfRule type="cellIs" dxfId="517" priority="14" stopIfTrue="1" operator="equal">
      <formula>"Page Limit"</formula>
    </cfRule>
  </conditionalFormatting>
  <conditionalFormatting sqref="X23:X24">
    <cfRule type="expression" dxfId="516" priority="15" stopIfTrue="1">
      <formula>SUM(4500-W17)&lt;0</formula>
    </cfRule>
    <cfRule type="expression" dxfId="515" priority="16" stopIfTrue="1">
      <formula>SUM(2490-X22)&lt;0</formula>
    </cfRule>
    <cfRule type="cellIs" dxfId="514" priority="17" stopIfTrue="1" operator="equal">
      <formula>"Page Limit"</formula>
    </cfRule>
  </conditionalFormatting>
  <conditionalFormatting sqref="X22">
    <cfRule type="expression" dxfId="513" priority="18" stopIfTrue="1">
      <formula>SUM(4500-W17)&lt;0</formula>
    </cfRule>
    <cfRule type="expression" dxfId="512" priority="19" stopIfTrue="1">
      <formula>SUM(2490-X22)&lt;0</formula>
    </cfRule>
  </conditionalFormatting>
  <conditionalFormatting sqref="AA4:AA15 Z17">
    <cfRule type="cellIs" dxfId="511" priority="20" stopIfTrue="1" operator="greaterThan">
      <formula>0</formula>
    </cfRule>
    <cfRule type="cellIs" dxfId="510" priority="21" stopIfTrue="1" operator="lessThanOrEqual">
      <formula>0</formula>
    </cfRule>
  </conditionalFormatting>
  <conditionalFormatting sqref="Y17">
    <cfRule type="cellIs" dxfId="509" priority="22" stopIfTrue="1" operator="lessThan">
      <formula>5000</formula>
    </cfRule>
    <cfRule type="cellIs" dxfId="508" priority="23" stopIfTrue="1" operator="greaterThanOrEqual">
      <formula>5000</formula>
    </cfRule>
  </conditionalFormatting>
  <conditionalFormatting sqref="X17:X18">
    <cfRule type="cellIs" dxfId="507" priority="24" stopIfTrue="1" operator="lessThan">
      <formula>0</formula>
    </cfRule>
  </conditionalFormatting>
  <conditionalFormatting sqref="V18:V23 V29:V79">
    <cfRule type="cellIs" dxfId="506" priority="25" stopIfTrue="1" operator="equal">
      <formula>"Yes"</formula>
    </cfRule>
    <cfRule type="cellIs" dxfId="505" priority="26" stopIfTrue="1" operator="notEqual">
      <formula>"Yes"</formula>
    </cfRule>
  </conditionalFormatting>
  <conditionalFormatting sqref="A18:A23 A29:A79">
    <cfRule type="cellIs" dxfId="504" priority="27" stopIfTrue="1" operator="equal">
      <formula>1</formula>
    </cfRule>
    <cfRule type="cellIs" dxfId="503" priority="28" stopIfTrue="1" operator="equal">
      <formula>2</formula>
    </cfRule>
    <cfRule type="cellIs" dxfId="502" priority="29" stopIfTrue="1" operator="equal">
      <formula>3</formula>
    </cfRule>
  </conditionalFormatting>
  <conditionalFormatting sqref="Z23">
    <cfRule type="expression" dxfId="501" priority="3" stopIfTrue="1">
      <formula>SUM(4500-W17)&lt;0</formula>
    </cfRule>
    <cfRule type="expression" dxfId="500" priority="4" stopIfTrue="1">
      <formula>SUM(2490-Z22)&lt;0</formula>
    </cfRule>
    <cfRule type="cellIs" dxfId="499" priority="5" stopIfTrue="1" operator="equal">
      <formula>"Page Limit"</formula>
    </cfRule>
  </conditionalFormatting>
  <conditionalFormatting sqref="Z22">
    <cfRule type="expression" dxfId="498" priority="1">
      <formula>SUM(2490-Z22)&lt;0</formula>
    </cfRule>
    <cfRule type="expression" dxfId="497" priority="2">
      <formula>SUM(4500-W17)&lt;0</formula>
    </cfRule>
  </conditionalFormatting>
  <dataValidations xWindow="367" yWindow="581" count="12">
    <dataValidation type="whole" allowBlank="1" showInputMessage="1" showErrorMessage="1" prompt="Enter the length of cable between this node and the previous node." sqref="D29:D79" xr:uid="{00000000-0002-0000-0100-000000000000}">
      <formula1>1</formula1>
      <formula2>5000</formula2>
    </dataValidation>
    <dataValidation allowBlank="1" showInputMessage="1" showErrorMessage="1" prompt="Enter the length of cable between this node and the power supply." sqref="E18:E23" xr:uid="{00000000-0002-0000-0100-000001000000}"/>
    <dataValidation type="whole" operator="equal" allowBlank="1" showInputMessage="1" showErrorMessage="1" sqref="L18:N23 J18:J23" xr:uid="{00000000-0002-0000-0100-000002000000}">
      <formula1>0</formula1>
    </dataValidation>
    <dataValidation type="list" allowBlank="1" showInputMessage="1" showErrorMessage="1" prompt="You can manually enter in this field for run 1, 2 or 3." sqref="A18:B23" xr:uid="{00000000-0002-0000-0100-000003000000}">
      <formula1>$AB$35:$AB$52</formula1>
    </dataValidation>
    <dataValidation type="list" allowBlank="1" showInputMessage="1" showErrorMessage="1" sqref="G29:G79" xr:uid="{00000000-0002-0000-0100-000004000000}">
      <formula1>$AB$4:$AB$20</formula1>
    </dataValidation>
    <dataValidation type="list" allowBlank="1" showInputMessage="1" showErrorMessage="1" prompt="Select 1, 2 or 3 for homerun connections_x000a_Select 1a-3e for parallel connections" sqref="A29:A79" xr:uid="{00000000-0002-0000-0100-000005000000}">
      <formula1>$AB$35:$AB$53</formula1>
    </dataValidation>
    <dataValidation type="list" allowBlank="1" showInputMessage="1" showErrorMessage="1" sqref="C29:C79" xr:uid="{00000000-0002-0000-0100-000006000000}">
      <formula1>$AC$4:$AC$32</formula1>
    </dataValidation>
    <dataValidation type="list" allowBlank="1" showInputMessage="1" showErrorMessage="1" sqref="T18:T23 T29:T79" xr:uid="{00000000-0002-0000-0100-000007000000}">
      <formula1>$AL$38:$AL$44</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100-000008000000}">
      <formula1>$AB$4:$AB$6</formula1>
    </dataValidation>
    <dataValidation type="list" allowBlank="1" showInputMessage="1" showErrorMessage="1" sqref="F18:H23" xr:uid="{00000000-0002-0000-0100-000009000000}">
      <formula1>$AB$4:$AB$8</formula1>
    </dataValidation>
    <dataValidation type="list" allowBlank="1" showInputMessage="1" showErrorMessage="1" promptTitle="These models include the:" prompt="R5KPS1EA, R5KPD2EA, R4K13VA, R4K16LV, R4K23VA,  and R4K17V" sqref="E29:E79" xr:uid="{00000000-0002-0000-0100-00000A000000}">
      <formula1>$AB$4:$AB$8</formula1>
    </dataValidation>
    <dataValidation type="list" allowBlank="1" showInputMessage="1" showErrorMessage="1" sqref="C18:D23" xr:uid="{00000000-0002-0000-0100-00000B000000}">
      <formula1>$AC$33:$AC$34</formula1>
    </dataValidation>
  </dataValidations>
  <printOptions horizontalCentered="1" verticalCentered="1"/>
  <pageMargins left="0.5" right="0.5" top="1" bottom="0.75" header="0.5" footer="0.5"/>
  <pageSetup scale="35" orientation="portrait" r:id="rId1"/>
  <headerFooter alignWithMargins="0">
    <oddHeader>&amp;C&amp;G&amp;"Arial Black,Regular"&amp;18&amp;X 4000 Power Calculation Worksheet
&amp;12&amp;XPower Supply #&amp;A</oddHeader>
    <oddFooter>&amp;C&amp;D - &amp;T
&amp;P of &amp;N</oddFooter>
  </headerFooter>
  <cellWatches>
    <cellWatch r="AA32"/>
  </cellWatche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9089" r:id="rId5" name="Check Box 1">
              <controlPr locked="0" defaultSize="0" autoFill="0" autoLine="0" autoPict="0">
                <anchor moveWithCells="1">
                  <from>
                    <xdr:col>23</xdr:col>
                    <xdr:colOff>0</xdr:colOff>
                    <xdr:row>26</xdr:row>
                    <xdr:rowOff>76200</xdr:rowOff>
                  </from>
                  <to>
                    <xdr:col>25</xdr:col>
                    <xdr:colOff>0</xdr:colOff>
                    <xdr:row>27</xdr:row>
                    <xdr:rowOff>152400</xdr:rowOff>
                  </to>
                </anchor>
              </controlPr>
            </control>
          </mc:Choice>
        </mc:AlternateContent>
        <mc:AlternateContent xmlns:mc="http://schemas.openxmlformats.org/markup-compatibility/2006">
          <mc:Choice Requires="x14">
            <control shapeId="89090" r:id="rId6"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89091" r:id="rId7"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89092" r:id="rId8"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89093" r:id="rId9"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89094" r:id="rId10"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89095" r:id="rId11"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89097" r:id="rId12" name="Spinner 9">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89098" r:id="rId13" name="Check Box 10">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89099" r:id="rId14" name="Check Box 11">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89100" r:id="rId15" name="Check Box 12">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89101" r:id="rId16" name="Check Box 13">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89102" r:id="rId17" name="Check Box 14">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89103" r:id="rId18" name="Check Box 15">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89104" r:id="rId19" name="Check Box 16">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89105" r:id="rId20" name="Check Box 17">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89106" r:id="rId21" name="Check Box 18">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89107" r:id="rId22" name="Check Box 19">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89108" r:id="rId23" name="Check Box 20">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89109" r:id="rId24" name="Check Box 21">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89110" r:id="rId25" name="Check Box 22">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89111" r:id="rId26" name="Check Box 23">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89112" r:id="rId27" name="Check Box 24">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89113" r:id="rId28" name="Check Box 25">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89114" r:id="rId29" name="Check Box 26">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89115" r:id="rId30" name="Check Box 27">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89116" r:id="rId31" name="Check Box 28">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89117" r:id="rId32" name="Check Box 29">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89118" r:id="rId33" name="Check Box 30">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89119" r:id="rId34" name="Check Box 31">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89120" r:id="rId35" name="Check Box 32">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89121" r:id="rId36" name="Check Box 33">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89122" r:id="rId37" name="Check Box 34">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89123" r:id="rId38" name="Check Box 35">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89124" r:id="rId39" name="Check Box 36">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89125" r:id="rId40" name="Check Box 37">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89126" r:id="rId41" name="Check Box 38">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89127" r:id="rId42" name="Check Box 39">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89128" r:id="rId43" name="Check Box 40">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89129" r:id="rId44" name="Check Box 41">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89130" r:id="rId45" name="Check Box 42">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89131" r:id="rId46" name="Check Box 43">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89132" r:id="rId47" name="Check Box 44">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89133" r:id="rId48" name="Check Box 45">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89134" r:id="rId49" name="Check Box 46">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89135" r:id="rId50" name="Check Box 47">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89136" r:id="rId51" name="Check Box 48">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89137" r:id="rId52" name="Check Box 49">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89138" r:id="rId53" name="Check Box 50">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89139" r:id="rId54" name="Check Box 51">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89140" r:id="rId55" name="Check Box 52">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89141" r:id="rId56" name="Check Box 53">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89142" r:id="rId57" name="Check Box 54">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89145" r:id="rId58" name="Check Box 57">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89146" r:id="rId59" name="Check Box 58">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89147" r:id="rId60" name="Check Box 59">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89148" r:id="rId61" name="Check Box 60">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89149" r:id="rId62" name="Check Box 61">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89150" r:id="rId63" name="Check Box 62">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89152" r:id="rId64" name="Spinner 64">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89153" r:id="rId65" name="Check Box 65">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89154" r:id="rId66" name="Check Box 66">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89155" r:id="rId67" name="Check Box 67">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89156" r:id="rId68" name="Check Box 68">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89157" r:id="rId69" name="Check Box 69">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89158" r:id="rId70" name="Check Box 70">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89159" r:id="rId71" name="Check Box 71">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89160" r:id="rId72" name="Check Box 72">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89161" r:id="rId73" name="Check Box 73">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89162" r:id="rId74" name="Check Box 74">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89163" r:id="rId75" name="Check Box 75">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89164" r:id="rId76" name="Check Box 76">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89165" r:id="rId77" name="Check Box 77">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89166" r:id="rId78" name="Check Box 78">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89167" r:id="rId79" name="Check Box 79">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89168" r:id="rId80" name="Check Box 80">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89169" r:id="rId81" name="Check Box 81">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89170" r:id="rId82" name="Check Box 82">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89171" r:id="rId83" name="Check Box 83">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89172" r:id="rId84" name="Check Box 84">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89173" r:id="rId85" name="Check Box 85">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89174" r:id="rId86" name="Check Box 86">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89175" r:id="rId87" name="Check Box 87">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89176" r:id="rId88" name="Check Box 88">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89177" r:id="rId89" name="Check Box 89">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89178" r:id="rId90" name="Check Box 90">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89179" r:id="rId91" name="Check Box 91">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89180" r:id="rId92" name="Check Box 92">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89181" r:id="rId93" name="Check Box 93">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89182" r:id="rId94" name="Check Box 94">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89183" r:id="rId95" name="Check Box 95">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89184" r:id="rId96" name="Check Box 96">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89185" r:id="rId97" name="Check Box 97">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89186" r:id="rId98" name="Check Box 98">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89187" r:id="rId99" name="Check Box 99">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89188" r:id="rId100" name="Check Box 100">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89189" r:id="rId101" name="Check Box 101">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89190" r:id="rId102" name="Check Box 102">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89191" r:id="rId103" name="Check Box 103">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89192" r:id="rId104" name="Check Box 104">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89193" r:id="rId105" name="Check Box 105">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89194" r:id="rId106" name="Check Box 106">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89195" r:id="rId107" name="Check Box 107">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89196" r:id="rId108" name="Check Box 108">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89197" r:id="rId109" name="Check Box 109">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90026" r:id="rId110" name="Check Box 938">
              <controlPr locked="0" defaultSize="0" autoFill="0" autoLine="0" autoPict="0" altText="Staff Registration">
                <anchor moveWithCells="1">
                  <from>
                    <xdr:col>23</xdr:col>
                    <xdr:colOff>0</xdr:colOff>
                    <xdr:row>25</xdr:row>
                    <xdr:rowOff>19050</xdr:rowOff>
                  </from>
                  <to>
                    <xdr:col>25</xdr:col>
                    <xdr:colOff>0</xdr:colOff>
                    <xdr:row>26</xdr:row>
                    <xdr:rowOff>76200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54" priority="6" stopIfTrue="1">
      <formula>SUM(4650-W17)&lt;0</formula>
    </cfRule>
  </conditionalFormatting>
  <conditionalFormatting sqref="Y22">
    <cfRule type="expression" dxfId="53" priority="7" stopIfTrue="1">
      <formula>SUM(4500-W17)&lt;0</formula>
    </cfRule>
    <cfRule type="expression" dxfId="52" priority="8" stopIfTrue="1">
      <formula>SUM(2490-Y22)&lt;0</formula>
    </cfRule>
  </conditionalFormatting>
  <conditionalFormatting sqref="Y23:Y24">
    <cfRule type="expression" dxfId="51" priority="9" stopIfTrue="1">
      <formula>SUM(4500-W17)&lt;0</formula>
    </cfRule>
    <cfRule type="expression" dxfId="50" priority="10" stopIfTrue="1">
      <formula>SUM(2490-Y22)&lt;0</formula>
    </cfRule>
    <cfRule type="cellIs" dxfId="49" priority="11" stopIfTrue="1" operator="equal">
      <formula>"Page Limit"</formula>
    </cfRule>
  </conditionalFormatting>
  <conditionalFormatting sqref="X23:X24">
    <cfRule type="expression" dxfId="48" priority="12" stopIfTrue="1">
      <formula>SUM(4500-W17)&lt;0</formula>
    </cfRule>
    <cfRule type="expression" dxfId="47" priority="13" stopIfTrue="1">
      <formula>SUM(2490-X22)&lt;0</formula>
    </cfRule>
    <cfRule type="cellIs" dxfId="46" priority="14" stopIfTrue="1" operator="equal">
      <formula>"Page Limit"</formula>
    </cfRule>
  </conditionalFormatting>
  <conditionalFormatting sqref="X22">
    <cfRule type="expression" dxfId="45" priority="15" stopIfTrue="1">
      <formula>SUM(4500-W17)&lt;0</formula>
    </cfRule>
    <cfRule type="expression" dxfId="44" priority="16" stopIfTrue="1">
      <formula>SUM(2490-X22)&lt;0</formula>
    </cfRule>
  </conditionalFormatting>
  <conditionalFormatting sqref="AA4:AA15 Z17">
    <cfRule type="cellIs" dxfId="43" priority="17" stopIfTrue="1" operator="greaterThan">
      <formula>0</formula>
    </cfRule>
    <cfRule type="cellIs" dxfId="42" priority="18" stopIfTrue="1" operator="lessThanOrEqual">
      <formula>0</formula>
    </cfRule>
  </conditionalFormatting>
  <conditionalFormatting sqref="Y17">
    <cfRule type="cellIs" dxfId="41" priority="19" stopIfTrue="1" operator="lessThan">
      <formula>5000</formula>
    </cfRule>
    <cfRule type="cellIs" dxfId="40" priority="20" stopIfTrue="1" operator="greaterThanOrEqual">
      <formula>5000</formula>
    </cfRule>
  </conditionalFormatting>
  <conditionalFormatting sqref="X17:X18">
    <cfRule type="cellIs" dxfId="39" priority="21" stopIfTrue="1" operator="lessThan">
      <formula>0</formula>
    </cfRule>
  </conditionalFormatting>
  <conditionalFormatting sqref="V18:V23 V29:V79">
    <cfRule type="cellIs" dxfId="38" priority="22" stopIfTrue="1" operator="equal">
      <formula>"Yes"</formula>
    </cfRule>
    <cfRule type="cellIs" dxfId="37" priority="23" stopIfTrue="1" operator="notEqual">
      <formula>"Yes"</formula>
    </cfRule>
  </conditionalFormatting>
  <conditionalFormatting sqref="A18:A23 A29:A79">
    <cfRule type="cellIs" dxfId="36" priority="24" stopIfTrue="1" operator="equal">
      <formula>1</formula>
    </cfRule>
    <cfRule type="cellIs" dxfId="35" priority="25" stopIfTrue="1" operator="equal">
      <formula>2</formula>
    </cfRule>
    <cfRule type="cellIs" dxfId="34" priority="26" stopIfTrue="1" operator="equal">
      <formula>3</formula>
    </cfRule>
  </conditionalFormatting>
  <conditionalFormatting sqref="Z23">
    <cfRule type="expression" dxfId="33" priority="3" stopIfTrue="1">
      <formula>SUM(4500-W17)&lt;0</formula>
    </cfRule>
    <cfRule type="expression" dxfId="32" priority="4" stopIfTrue="1">
      <formula>SUM(2490-Z22)&lt;0</formula>
    </cfRule>
    <cfRule type="cellIs" dxfId="31" priority="5" stopIfTrue="1" operator="equal">
      <formula>"Page Limit"</formula>
    </cfRule>
  </conditionalFormatting>
  <conditionalFormatting sqref="Z22">
    <cfRule type="expression" dxfId="30" priority="1">
      <formula>SUM(2490-Z22)&lt;0</formula>
    </cfRule>
    <cfRule type="expression" dxfId="29" priority="2">
      <formula>SUM(4500-W17)&lt;0</formula>
    </cfRule>
  </conditionalFormatting>
  <dataValidations count="12">
    <dataValidation type="list" allowBlank="1" showInputMessage="1" showErrorMessage="1" sqref="C18:D23" xr:uid="{00000000-0002-0000-1300-000000000000}">
      <formula1>$AC$33:$AC$34</formula1>
    </dataValidation>
    <dataValidation type="list" allowBlank="1" showInputMessage="1" showErrorMessage="1" promptTitle="These models include the:" prompt="R5KPS1EA, R5KPD2EA, R4K13VA, R4K16LV, R4K23VA,  and R4K17V" sqref="E29:E79" xr:uid="{00000000-0002-0000-1300-000001000000}">
      <formula1>$AB$4:$AB$8</formula1>
    </dataValidation>
    <dataValidation type="list" allowBlank="1" showInputMessage="1" showErrorMessage="1" sqref="F18:H23" xr:uid="{00000000-0002-0000-13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1300-000003000000}">
      <formula1>$AB$4:$AB$6</formula1>
    </dataValidation>
    <dataValidation type="list" allowBlank="1" showInputMessage="1" showErrorMessage="1" sqref="T18:T23 T29:T79" xr:uid="{00000000-0002-0000-1300-000004000000}">
      <formula1>$AL$38:$AL$44</formula1>
    </dataValidation>
    <dataValidation type="list" allowBlank="1" showInputMessage="1" showErrorMessage="1" sqref="C29:C79" xr:uid="{00000000-0002-0000-1300-000005000000}">
      <formula1>$AC$4:$AC$32</formula1>
    </dataValidation>
    <dataValidation type="list" allowBlank="1" showInputMessage="1" showErrorMessage="1" prompt="Select 1, 2 or 3 for homerun connections_x000a_Select 1a-3e for parallel connections" sqref="A29:A79" xr:uid="{00000000-0002-0000-1300-000006000000}">
      <formula1>$AB$35:$AB$53</formula1>
    </dataValidation>
    <dataValidation type="list" allowBlank="1" showInputMessage="1" showErrorMessage="1" sqref="G29:G79" xr:uid="{00000000-0002-0000-1300-000007000000}">
      <formula1>$AB$4:$AB$20</formula1>
    </dataValidation>
    <dataValidation type="list" allowBlank="1" showInputMessage="1" showErrorMessage="1" prompt="You can manually enter in this field for run 1, 2 or 3." sqref="A18:B23" xr:uid="{00000000-0002-0000-1300-000008000000}">
      <formula1>$AB$35:$AB$52</formula1>
    </dataValidation>
    <dataValidation type="whole" operator="equal" allowBlank="1" showInputMessage="1" showErrorMessage="1" sqref="L18:N23 J18:J23" xr:uid="{00000000-0002-0000-1300-000009000000}">
      <formula1>0</formula1>
    </dataValidation>
    <dataValidation allowBlank="1" showInputMessage="1" showErrorMessage="1" prompt="Enter the length of cable between this node and the power supply." sqref="E18:E23" xr:uid="{00000000-0002-0000-1300-00000A000000}"/>
    <dataValidation type="whole" allowBlank="1" showInputMessage="1" showErrorMessage="1" prompt="Enter the length of cable between this node and the previous node." sqref="D29:D79" xr:uid="{00000000-0002-0000-13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1585"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51586"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51587"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51588"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51589"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51590"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51591"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51592"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51593"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51594"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51595"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51596"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51597"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51598"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51599"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51600"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51601"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51602"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51603"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51604"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51605"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51606"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51607"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51608"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51609"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51610"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51611"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51612"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51613"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51614"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51615"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51616"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51617"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51618"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51619"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51620"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51621"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51622"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51623"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51624"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51625"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51626"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51627"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51628"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51629"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51630"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51631"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51632"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51633"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51634"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51635"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51636"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51637"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51638"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51639"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51640"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51641"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51642"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51643"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51644"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51645"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51646"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51647"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51648"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51649"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51650"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51651"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51652"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51653"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51654"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51655"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51656"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51657"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51658"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51659"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51660"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51661"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51662"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51663"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51664"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51665"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51666"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51667"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51668"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51669"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51670"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51671"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51672"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51673"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51674"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51675"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51676"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51677"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51678"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51679"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51680"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51681"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51682"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51683"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51684"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51685"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51686"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51687"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51688"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51689"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51690"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28" priority="6" stopIfTrue="1">
      <formula>SUM(4650-W17)&lt;0</formula>
    </cfRule>
  </conditionalFormatting>
  <conditionalFormatting sqref="Y22">
    <cfRule type="expression" dxfId="27" priority="7" stopIfTrue="1">
      <formula>SUM(4500-W17)&lt;0</formula>
    </cfRule>
    <cfRule type="expression" dxfId="26" priority="8" stopIfTrue="1">
      <formula>SUM(2490-Y22)&lt;0</formula>
    </cfRule>
  </conditionalFormatting>
  <conditionalFormatting sqref="Y23:Y24">
    <cfRule type="expression" dxfId="25" priority="9" stopIfTrue="1">
      <formula>SUM(4500-W17)&lt;0</formula>
    </cfRule>
    <cfRule type="expression" dxfId="24" priority="10" stopIfTrue="1">
      <formula>SUM(2490-Y22)&lt;0</formula>
    </cfRule>
    <cfRule type="cellIs" dxfId="23" priority="11" stopIfTrue="1" operator="equal">
      <formula>"Page Limit"</formula>
    </cfRule>
  </conditionalFormatting>
  <conditionalFormatting sqref="X23:X24">
    <cfRule type="expression" dxfId="22" priority="12" stopIfTrue="1">
      <formula>SUM(4500-W17)&lt;0</formula>
    </cfRule>
    <cfRule type="expression" dxfId="21" priority="13" stopIfTrue="1">
      <formula>SUM(2490-X22)&lt;0</formula>
    </cfRule>
    <cfRule type="cellIs" dxfId="20" priority="14" stopIfTrue="1" operator="equal">
      <formula>"Page Limit"</formula>
    </cfRule>
  </conditionalFormatting>
  <conditionalFormatting sqref="X22">
    <cfRule type="expression" dxfId="19" priority="15" stopIfTrue="1">
      <formula>SUM(4500-W17)&lt;0</formula>
    </cfRule>
    <cfRule type="expression" dxfId="18" priority="16" stopIfTrue="1">
      <formula>SUM(2490-X22)&lt;0</formula>
    </cfRule>
  </conditionalFormatting>
  <conditionalFormatting sqref="AA4:AA15 Z17">
    <cfRule type="cellIs" dxfId="17" priority="17" stopIfTrue="1" operator="greaterThan">
      <formula>0</formula>
    </cfRule>
    <cfRule type="cellIs" dxfId="16" priority="18" stopIfTrue="1" operator="lessThanOrEqual">
      <formula>0</formula>
    </cfRule>
  </conditionalFormatting>
  <conditionalFormatting sqref="Y17">
    <cfRule type="cellIs" dxfId="15" priority="19" stopIfTrue="1" operator="lessThan">
      <formula>5000</formula>
    </cfRule>
    <cfRule type="cellIs" dxfId="14" priority="20" stopIfTrue="1" operator="greaterThanOrEqual">
      <formula>5000</formula>
    </cfRule>
  </conditionalFormatting>
  <conditionalFormatting sqref="X17:X18">
    <cfRule type="cellIs" dxfId="13" priority="21" stopIfTrue="1" operator="lessThan">
      <formula>0</formula>
    </cfRule>
  </conditionalFormatting>
  <conditionalFormatting sqref="V18:V23 V29:V79">
    <cfRule type="cellIs" dxfId="12" priority="22" stopIfTrue="1" operator="equal">
      <formula>"Yes"</formula>
    </cfRule>
    <cfRule type="cellIs" dxfId="11" priority="23" stopIfTrue="1" operator="notEqual">
      <formula>"Yes"</formula>
    </cfRule>
  </conditionalFormatting>
  <conditionalFormatting sqref="A18:A23 A29:A79">
    <cfRule type="cellIs" dxfId="10" priority="24" stopIfTrue="1" operator="equal">
      <formula>1</formula>
    </cfRule>
    <cfRule type="cellIs" dxfId="9" priority="25" stopIfTrue="1" operator="equal">
      <formula>2</formula>
    </cfRule>
    <cfRule type="cellIs" dxfId="8" priority="26" stopIfTrue="1" operator="equal">
      <formula>3</formula>
    </cfRule>
  </conditionalFormatting>
  <conditionalFormatting sqref="Z23">
    <cfRule type="expression" dxfId="7" priority="3" stopIfTrue="1">
      <formula>SUM(4500-W17)&lt;0</formula>
    </cfRule>
    <cfRule type="expression" dxfId="6" priority="4" stopIfTrue="1">
      <formula>SUM(2490-Z22)&lt;0</formula>
    </cfRule>
    <cfRule type="cellIs" dxfId="5" priority="5" stopIfTrue="1" operator="equal">
      <formula>"Page Limit"</formula>
    </cfRule>
  </conditionalFormatting>
  <conditionalFormatting sqref="Z22">
    <cfRule type="expression" dxfId="4" priority="1">
      <formula>SUM(2490-Z22)&lt;0</formula>
    </cfRule>
    <cfRule type="expression" dxfId="3" priority="2">
      <formula>SUM(4500-W17)&lt;0</formula>
    </cfRule>
  </conditionalFormatting>
  <dataValidations count="12">
    <dataValidation type="list" allowBlank="1" showInputMessage="1" showErrorMessage="1" sqref="C18:D23" xr:uid="{00000000-0002-0000-1400-000000000000}">
      <formula1>$AC$33:$AC$34</formula1>
    </dataValidation>
    <dataValidation type="list" allowBlank="1" showInputMessage="1" showErrorMessage="1" promptTitle="These models include the:" prompt="R5KPS1EA, R5KPD2EA, R4K13VA, R4K16LV, R4K23VA,  and R4K17V" sqref="E29:E79" xr:uid="{00000000-0002-0000-1400-000001000000}">
      <formula1>$AB$4:$AB$8</formula1>
    </dataValidation>
    <dataValidation type="list" allowBlank="1" showInputMessage="1" showErrorMessage="1" sqref="F18:H23" xr:uid="{00000000-0002-0000-14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1400-000003000000}">
      <formula1>$AB$4:$AB$6</formula1>
    </dataValidation>
    <dataValidation type="list" allowBlank="1" showInputMessage="1" showErrorMessage="1" sqref="T18:T23 T29:T79" xr:uid="{00000000-0002-0000-1400-000004000000}">
      <formula1>$AL$38:$AL$44</formula1>
    </dataValidation>
    <dataValidation type="list" allowBlank="1" showInputMessage="1" showErrorMessage="1" sqref="C29:C79" xr:uid="{00000000-0002-0000-1400-000005000000}">
      <formula1>$AC$4:$AC$32</formula1>
    </dataValidation>
    <dataValidation type="list" allowBlank="1" showInputMessage="1" showErrorMessage="1" prompt="Select 1, 2 or 3 for homerun connections_x000a_Select 1a-3e for parallel connections" sqref="A29:A79" xr:uid="{00000000-0002-0000-1400-000006000000}">
      <formula1>$AB$35:$AB$53</formula1>
    </dataValidation>
    <dataValidation type="list" allowBlank="1" showInputMessage="1" showErrorMessage="1" sqref="G29:G79" xr:uid="{00000000-0002-0000-1400-000007000000}">
      <formula1>$AB$4:$AB$20</formula1>
    </dataValidation>
    <dataValidation type="list" allowBlank="1" showInputMessage="1" showErrorMessage="1" prompt="You can manually enter in this field for run 1, 2 or 3." sqref="A18:B23" xr:uid="{00000000-0002-0000-1400-000008000000}">
      <formula1>$AB$35:$AB$52</formula1>
    </dataValidation>
    <dataValidation type="whole" operator="equal" allowBlank="1" showInputMessage="1" showErrorMessage="1" sqref="L18:N23 J18:J23" xr:uid="{00000000-0002-0000-1400-000009000000}">
      <formula1>0</formula1>
    </dataValidation>
    <dataValidation allowBlank="1" showInputMessage="1" showErrorMessage="1" prompt="Enter the length of cable between this node and the power supply." sqref="E18:E23" xr:uid="{00000000-0002-0000-1400-00000A000000}"/>
    <dataValidation type="whole" allowBlank="1" showInputMessage="1" showErrorMessage="1" prompt="Enter the length of cable between this node and the previous node." sqref="D29:D79" xr:uid="{00000000-0002-0000-14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2609"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52610"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52611"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52612"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52613"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52614"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52615"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52616"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52617"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52618"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52619"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52620"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52621"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52622"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52623"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52624"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52625"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52626"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52627"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52628"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52629"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52630"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52631"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52632"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52633"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52634"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52635"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52636"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52637"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52638"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52639"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52640"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52641"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52642"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52643"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52644"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52645"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52646"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52647"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52648"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52649"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52650"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52651"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52652"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52653"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52654"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52655"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52656"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52657"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52658"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52659"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52660"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52661"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52662"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52663"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52664"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52665"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52666"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52667"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52668"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52669"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52670"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52671"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52672"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52673"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52674"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52675"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52676"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52677"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52678"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52679"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52680"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52681"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52682"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52683"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52684"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52685"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52686"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52687"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52688"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52689"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52690"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52691"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52692"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52693"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52694"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52695"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52696"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52697"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52698"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52699"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52700"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52701"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52702"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52703"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52704"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52705"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52706"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52707"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52708"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52709"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52710"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52711"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52712"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52713"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52714"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2"/>
    <pageSetUpPr fitToPage="1"/>
  </sheetPr>
  <dimension ref="A1:U135"/>
  <sheetViews>
    <sheetView zoomScaleNormal="100" workbookViewId="0">
      <selection activeCell="C3" sqref="C3"/>
    </sheetView>
  </sheetViews>
  <sheetFormatPr defaultRowHeight="12.75" x14ac:dyDescent="0.2"/>
  <cols>
    <col min="1" max="1" width="10.7109375" customWidth="1"/>
    <col min="2" max="2" width="30.7109375" customWidth="1"/>
    <col min="3" max="3" width="19.28515625" customWidth="1"/>
    <col min="4" max="4" width="18.42578125" style="38" bestFit="1" customWidth="1"/>
    <col min="5" max="5" width="22.140625" style="38" bestFit="1" customWidth="1"/>
    <col min="7" max="7" width="7" customWidth="1"/>
    <col min="8" max="8" width="11.5703125" customWidth="1"/>
    <col min="9" max="9" width="10.85546875" customWidth="1"/>
    <col min="10" max="10" width="10.85546875" style="42" customWidth="1"/>
    <col min="11" max="11" width="9.140625" style="42"/>
    <col min="12" max="12" width="9.140625" style="42" customWidth="1"/>
    <col min="13" max="21" width="9.140625" style="42"/>
  </cols>
  <sheetData>
    <row r="1" spans="1:9" ht="30" x14ac:dyDescent="0.25">
      <c r="A1" s="407" t="s">
        <v>0</v>
      </c>
      <c r="B1" s="407"/>
      <c r="C1" s="39" t="s">
        <v>125</v>
      </c>
      <c r="D1" s="40" t="s">
        <v>307</v>
      </c>
      <c r="E1" s="41" t="s">
        <v>126</v>
      </c>
      <c r="F1" s="42"/>
      <c r="G1" s="42"/>
      <c r="H1" s="403" t="s">
        <v>135</v>
      </c>
      <c r="I1" s="403" t="s">
        <v>136</v>
      </c>
    </row>
    <row r="2" spans="1:9" ht="15" x14ac:dyDescent="0.25">
      <c r="A2" s="408" t="s">
        <v>61</v>
      </c>
      <c r="B2" s="409"/>
      <c r="C2" s="409"/>
      <c r="D2" s="409"/>
      <c r="E2" s="410"/>
      <c r="F2" s="42"/>
      <c r="G2" s="42"/>
      <c r="H2" s="404"/>
      <c r="I2" s="404"/>
    </row>
    <row r="3" spans="1:9" x14ac:dyDescent="0.2">
      <c r="A3" s="43" t="s">
        <v>64</v>
      </c>
      <c r="B3" s="43" t="s">
        <v>87</v>
      </c>
      <c r="C3" s="30"/>
      <c r="D3" s="45">
        <v>0.01</v>
      </c>
      <c r="E3" s="46" t="str">
        <f t="shared" ref="E3:E35" si="0">IF(C3,C3*D3,"")</f>
        <v/>
      </c>
      <c r="F3" s="42"/>
      <c r="G3" s="42"/>
      <c r="H3" s="72"/>
      <c r="I3" s="71" t="str">
        <f t="shared" ref="I3:I33" si="1">IF(C3,(IF(H3,PRODUCT(C3,H3),"COST?")),"")</f>
        <v/>
      </c>
    </row>
    <row r="4" spans="1:9" x14ac:dyDescent="0.2">
      <c r="A4" s="43" t="s">
        <v>128</v>
      </c>
      <c r="B4" s="43" t="s">
        <v>88</v>
      </c>
      <c r="C4" s="30"/>
      <c r="D4" s="45">
        <v>8.0000000000000002E-3</v>
      </c>
      <c r="E4" s="46" t="str">
        <f t="shared" si="0"/>
        <v/>
      </c>
      <c r="F4" s="42"/>
      <c r="G4" s="42"/>
      <c r="H4" s="72"/>
      <c r="I4" s="71" t="str">
        <f t="shared" si="1"/>
        <v/>
      </c>
    </row>
    <row r="5" spans="1:9" x14ac:dyDescent="0.2">
      <c r="A5" s="43" t="s">
        <v>143</v>
      </c>
      <c r="B5" s="43" t="s">
        <v>144</v>
      </c>
      <c r="C5" s="30"/>
      <c r="D5" s="45">
        <v>1.4999999999999999E-2</v>
      </c>
      <c r="E5" s="46" t="str">
        <f t="shared" si="0"/>
        <v/>
      </c>
      <c r="F5" s="42"/>
      <c r="G5" s="42"/>
      <c r="H5" s="72"/>
      <c r="I5" s="71" t="str">
        <f t="shared" si="1"/>
        <v/>
      </c>
    </row>
    <row r="6" spans="1:9" x14ac:dyDescent="0.2">
      <c r="A6" s="44" t="s">
        <v>65</v>
      </c>
      <c r="B6" s="44" t="s">
        <v>89</v>
      </c>
      <c r="C6" s="30"/>
      <c r="D6" s="45">
        <v>2E-3</v>
      </c>
      <c r="E6" s="46" t="str">
        <f t="shared" si="0"/>
        <v/>
      </c>
      <c r="F6" s="42"/>
      <c r="G6" s="42"/>
      <c r="H6" s="72"/>
      <c r="I6" s="71" t="str">
        <f t="shared" si="1"/>
        <v/>
      </c>
    </row>
    <row r="7" spans="1:9" x14ac:dyDescent="0.2">
      <c r="A7" s="44" t="s">
        <v>66</v>
      </c>
      <c r="B7" s="44" t="s">
        <v>90</v>
      </c>
      <c r="C7" s="30"/>
      <c r="D7" s="45">
        <v>5.0000000000000001E-3</v>
      </c>
      <c r="E7" s="46" t="str">
        <f>IF(C7,C7*D7,"")</f>
        <v/>
      </c>
      <c r="F7" s="42"/>
      <c r="G7" s="42"/>
      <c r="H7" s="72"/>
      <c r="I7" s="71" t="str">
        <f>IF(C7,(IF(H7,PRODUCT(C7,H7),"COST?")),"")</f>
        <v/>
      </c>
    </row>
    <row r="8" spans="1:9" ht="12.75" customHeight="1" x14ac:dyDescent="0.2">
      <c r="A8" s="44" t="s">
        <v>145</v>
      </c>
      <c r="B8" s="44" t="s">
        <v>146</v>
      </c>
      <c r="C8" s="30"/>
      <c r="D8" s="45">
        <v>5.0000000000000001E-3</v>
      </c>
      <c r="E8" s="46" t="str">
        <f>IF(C8,C8*D8,"")</f>
        <v/>
      </c>
      <c r="F8" s="42"/>
      <c r="G8" s="42"/>
      <c r="H8" s="72"/>
      <c r="I8" s="71" t="str">
        <f>IF(C8,(IF(H8,PRODUCT(C8,H8),"COST?")),"")</f>
        <v/>
      </c>
    </row>
    <row r="9" spans="1:9" x14ac:dyDescent="0.2">
      <c r="A9" s="44" t="s">
        <v>67</v>
      </c>
      <c r="B9" s="44" t="s">
        <v>91</v>
      </c>
      <c r="C9" s="30"/>
      <c r="D9" s="45">
        <v>2.5000000000000001E-2</v>
      </c>
      <c r="E9" s="46" t="str">
        <f>IF(C9,C9*D9,"")</f>
        <v/>
      </c>
      <c r="F9" s="42"/>
      <c r="G9" s="42"/>
      <c r="H9" s="72"/>
      <c r="I9" s="71" t="str">
        <f>IF(C9,(IF(H9,PRODUCT(C9,H9),"COST?")),"")</f>
        <v/>
      </c>
    </row>
    <row r="10" spans="1:9" x14ac:dyDescent="0.2">
      <c r="A10" s="44" t="s">
        <v>207</v>
      </c>
      <c r="B10" s="44" t="s">
        <v>202</v>
      </c>
      <c r="C10" s="30"/>
      <c r="D10" s="45">
        <v>2.5000000000000001E-2</v>
      </c>
      <c r="E10" s="46" t="str">
        <f t="shared" si="0"/>
        <v/>
      </c>
      <c r="F10" s="42"/>
      <c r="G10" s="42"/>
      <c r="H10" s="72"/>
      <c r="I10" s="71" t="str">
        <f t="shared" si="1"/>
        <v/>
      </c>
    </row>
    <row r="11" spans="1:9" ht="12.75" customHeight="1" x14ac:dyDescent="0.2">
      <c r="A11" s="44" t="s">
        <v>147</v>
      </c>
      <c r="B11" s="44" t="s">
        <v>148</v>
      </c>
      <c r="C11" s="30"/>
      <c r="D11" s="45">
        <v>2.5000000000000001E-2</v>
      </c>
      <c r="E11" s="46" t="str">
        <f t="shared" si="0"/>
        <v/>
      </c>
      <c r="F11" s="42"/>
      <c r="G11" s="42"/>
      <c r="H11" s="72"/>
      <c r="I11" s="71" t="str">
        <f t="shared" si="1"/>
        <v/>
      </c>
    </row>
    <row r="12" spans="1:9" x14ac:dyDescent="0.2">
      <c r="A12" s="44" t="s">
        <v>68</v>
      </c>
      <c r="B12" s="44" t="s">
        <v>92</v>
      </c>
      <c r="C12" s="30"/>
      <c r="D12" s="45">
        <v>7.0000000000000001E-3</v>
      </c>
      <c r="E12" s="46" t="str">
        <f t="shared" si="0"/>
        <v/>
      </c>
      <c r="F12" s="42"/>
      <c r="G12" s="42"/>
      <c r="H12" s="72"/>
      <c r="I12" s="71" t="str">
        <f t="shared" si="1"/>
        <v/>
      </c>
    </row>
    <row r="13" spans="1:9" x14ac:dyDescent="0.2">
      <c r="A13" s="44" t="s">
        <v>205</v>
      </c>
      <c r="B13" s="44" t="s">
        <v>206</v>
      </c>
      <c r="C13" s="30"/>
      <c r="D13" s="45">
        <v>7.0000000000000001E-3</v>
      </c>
      <c r="E13" s="46" t="str">
        <f t="shared" si="0"/>
        <v/>
      </c>
      <c r="F13" s="42"/>
      <c r="G13" s="42"/>
      <c r="H13" s="72"/>
      <c r="I13" s="71" t="str">
        <f t="shared" si="1"/>
        <v/>
      </c>
    </row>
    <row r="14" spans="1:9" x14ac:dyDescent="0.2">
      <c r="A14" s="44" t="s">
        <v>69</v>
      </c>
      <c r="B14" s="44" t="s">
        <v>93</v>
      </c>
      <c r="C14" s="30"/>
      <c r="D14" s="45">
        <v>1.4999999999999999E-2</v>
      </c>
      <c r="E14" s="46" t="str">
        <f t="shared" si="0"/>
        <v/>
      </c>
      <c r="F14" s="42"/>
      <c r="G14" s="42"/>
      <c r="H14" s="72"/>
      <c r="I14" s="71" t="str">
        <f t="shared" si="1"/>
        <v/>
      </c>
    </row>
    <row r="15" spans="1:9" x14ac:dyDescent="0.2">
      <c r="A15" s="44" t="s">
        <v>70</v>
      </c>
      <c r="B15" s="44" t="s">
        <v>94</v>
      </c>
      <c r="C15" s="30"/>
      <c r="D15" s="45">
        <v>4.0000000000000001E-3</v>
      </c>
      <c r="E15" s="46" t="str">
        <f t="shared" si="0"/>
        <v/>
      </c>
      <c r="F15" s="42"/>
      <c r="G15" s="42"/>
      <c r="H15" s="72"/>
      <c r="I15" s="71" t="str">
        <f t="shared" si="1"/>
        <v/>
      </c>
    </row>
    <row r="16" spans="1:9" x14ac:dyDescent="0.2">
      <c r="A16" s="44" t="s">
        <v>71</v>
      </c>
      <c r="B16" s="44" t="s">
        <v>95</v>
      </c>
      <c r="C16" s="30"/>
      <c r="D16" s="45">
        <v>7.0000000000000001E-3</v>
      </c>
      <c r="E16" s="46" t="str">
        <f t="shared" si="0"/>
        <v/>
      </c>
      <c r="F16" s="42"/>
      <c r="G16" s="42"/>
      <c r="H16" s="72"/>
      <c r="I16" s="71" t="str">
        <f t="shared" si="1"/>
        <v/>
      </c>
    </row>
    <row r="17" spans="1:9" x14ac:dyDescent="0.2">
      <c r="A17" s="44" t="s">
        <v>203</v>
      </c>
      <c r="B17" s="44" t="s">
        <v>204</v>
      </c>
      <c r="C17" s="30"/>
      <c r="D17" s="45">
        <v>7.0000000000000001E-3</v>
      </c>
      <c r="E17" s="46" t="str">
        <f t="shared" si="0"/>
        <v/>
      </c>
      <c r="F17" s="42"/>
      <c r="G17" s="42"/>
      <c r="H17" s="72"/>
      <c r="I17" s="71" t="str">
        <f t="shared" si="1"/>
        <v/>
      </c>
    </row>
    <row r="18" spans="1:9" x14ac:dyDescent="0.2">
      <c r="A18" s="44" t="s">
        <v>72</v>
      </c>
      <c r="B18" s="44" t="s">
        <v>96</v>
      </c>
      <c r="C18" s="30"/>
      <c r="D18" s="45">
        <v>0.03</v>
      </c>
      <c r="E18" s="46" t="str">
        <f t="shared" si="0"/>
        <v/>
      </c>
      <c r="F18" s="42"/>
      <c r="G18" s="42"/>
      <c r="H18" s="72"/>
      <c r="I18" s="71" t="str">
        <f t="shared" si="1"/>
        <v/>
      </c>
    </row>
    <row r="19" spans="1:9" x14ac:dyDescent="0.2">
      <c r="A19" s="44" t="s">
        <v>73</v>
      </c>
      <c r="B19" s="44" t="s">
        <v>97</v>
      </c>
      <c r="C19" s="30"/>
      <c r="D19" s="45">
        <v>7.0000000000000001E-3</v>
      </c>
      <c r="E19" s="46" t="str">
        <f t="shared" si="0"/>
        <v/>
      </c>
      <c r="F19" s="42"/>
      <c r="G19" s="42"/>
      <c r="H19" s="72"/>
      <c r="I19" s="71" t="str">
        <f t="shared" si="1"/>
        <v/>
      </c>
    </row>
    <row r="20" spans="1:9" x14ac:dyDescent="0.2">
      <c r="A20" s="44" t="s">
        <v>74</v>
      </c>
      <c r="B20" s="44" t="s">
        <v>98</v>
      </c>
      <c r="C20" s="30"/>
      <c r="D20" s="45">
        <v>1.7000000000000001E-2</v>
      </c>
      <c r="E20" s="46" t="str">
        <f t="shared" si="0"/>
        <v/>
      </c>
      <c r="F20" s="42"/>
      <c r="G20" s="42"/>
      <c r="H20" s="72"/>
      <c r="I20" s="71" t="str">
        <f t="shared" si="1"/>
        <v/>
      </c>
    </row>
    <row r="21" spans="1:9" x14ac:dyDescent="0.2">
      <c r="A21" s="44" t="s">
        <v>196</v>
      </c>
      <c r="B21" s="44" t="s">
        <v>197</v>
      </c>
      <c r="C21" s="30"/>
      <c r="D21" s="45">
        <v>1.7000000000000001E-2</v>
      </c>
      <c r="E21" s="46" t="str">
        <f t="shared" si="0"/>
        <v/>
      </c>
      <c r="F21" s="42"/>
      <c r="G21" s="42"/>
      <c r="H21" s="72"/>
      <c r="I21" s="71" t="str">
        <f t="shared" si="1"/>
        <v/>
      </c>
    </row>
    <row r="22" spans="1:9" x14ac:dyDescent="0.2">
      <c r="A22" s="44" t="s">
        <v>75</v>
      </c>
      <c r="B22" s="44" t="s">
        <v>99</v>
      </c>
      <c r="C22" s="30"/>
      <c r="D22" s="45">
        <v>2E-3</v>
      </c>
      <c r="E22" s="46" t="str">
        <f t="shared" si="0"/>
        <v/>
      </c>
      <c r="F22" s="42"/>
      <c r="G22" s="42"/>
      <c r="H22" s="72"/>
      <c r="I22" s="71" t="str">
        <f t="shared" si="1"/>
        <v/>
      </c>
    </row>
    <row r="23" spans="1:9" x14ac:dyDescent="0.2">
      <c r="A23" s="44" t="s">
        <v>76</v>
      </c>
      <c r="B23" s="44" t="s">
        <v>100</v>
      </c>
      <c r="C23" s="30"/>
      <c r="D23" s="45">
        <v>2.3E-2</v>
      </c>
      <c r="E23" s="46" t="str">
        <f t="shared" si="0"/>
        <v/>
      </c>
      <c r="F23" s="42"/>
      <c r="G23" s="42"/>
      <c r="H23" s="72"/>
      <c r="I23" s="71" t="str">
        <f t="shared" si="1"/>
        <v/>
      </c>
    </row>
    <row r="24" spans="1:9" x14ac:dyDescent="0.2">
      <c r="A24" s="44" t="s">
        <v>77</v>
      </c>
      <c r="B24" s="44" t="s">
        <v>101</v>
      </c>
      <c r="C24" s="30"/>
      <c r="D24" s="45">
        <v>1.2E-2</v>
      </c>
      <c r="E24" s="46" t="str">
        <f t="shared" si="0"/>
        <v/>
      </c>
      <c r="F24" s="42"/>
      <c r="G24" s="42"/>
      <c r="H24" s="72"/>
      <c r="I24" s="71" t="str">
        <f t="shared" si="1"/>
        <v/>
      </c>
    </row>
    <row r="25" spans="1:9" x14ac:dyDescent="0.2">
      <c r="A25" s="44" t="s">
        <v>200</v>
      </c>
      <c r="B25" s="44" t="s">
        <v>201</v>
      </c>
      <c r="C25" s="30"/>
      <c r="D25" s="45">
        <v>1.2E-2</v>
      </c>
      <c r="E25" s="46" t="str">
        <f t="shared" si="0"/>
        <v/>
      </c>
      <c r="F25" s="42"/>
      <c r="G25" s="42"/>
      <c r="H25" s="72"/>
      <c r="I25" s="71" t="str">
        <f t="shared" si="1"/>
        <v/>
      </c>
    </row>
    <row r="26" spans="1:9" x14ac:dyDescent="0.2">
      <c r="A26" s="44" t="s">
        <v>78</v>
      </c>
      <c r="B26" s="44" t="s">
        <v>102</v>
      </c>
      <c r="C26" s="30"/>
      <c r="D26" s="45">
        <v>7.0000000000000001E-3</v>
      </c>
      <c r="E26" s="46" t="str">
        <f t="shared" si="0"/>
        <v/>
      </c>
      <c r="F26" s="42"/>
      <c r="G26" s="42"/>
      <c r="H26" s="72"/>
      <c r="I26" s="71" t="str">
        <f t="shared" si="1"/>
        <v/>
      </c>
    </row>
    <row r="27" spans="1:9" x14ac:dyDescent="0.2">
      <c r="A27" s="44" t="s">
        <v>192</v>
      </c>
      <c r="B27" s="44" t="s">
        <v>193</v>
      </c>
      <c r="C27" s="30"/>
      <c r="D27" s="45">
        <v>7.0000000000000001E-3</v>
      </c>
      <c r="E27" s="46" t="str">
        <f t="shared" si="0"/>
        <v/>
      </c>
      <c r="F27" s="42"/>
      <c r="G27" s="42"/>
      <c r="H27" s="72"/>
      <c r="I27" s="71" t="str">
        <f t="shared" si="1"/>
        <v/>
      </c>
    </row>
    <row r="28" spans="1:9" x14ac:dyDescent="0.2">
      <c r="A28" s="44" t="s">
        <v>149</v>
      </c>
      <c r="B28" s="44" t="s">
        <v>150</v>
      </c>
      <c r="C28" s="30"/>
      <c r="D28" s="45">
        <v>0.03</v>
      </c>
      <c r="E28" s="46" t="str">
        <f t="shared" si="0"/>
        <v/>
      </c>
      <c r="F28" s="42"/>
      <c r="G28" s="42"/>
      <c r="H28" s="72"/>
      <c r="I28" s="71" t="str">
        <f t="shared" si="1"/>
        <v/>
      </c>
    </row>
    <row r="29" spans="1:9" x14ac:dyDescent="0.2">
      <c r="A29" s="44" t="s">
        <v>8</v>
      </c>
      <c r="B29" s="44" t="s">
        <v>103</v>
      </c>
      <c r="C29" s="30"/>
      <c r="D29" s="45">
        <v>7.4999999999999997E-2</v>
      </c>
      <c r="E29" s="46" t="str">
        <f t="shared" si="0"/>
        <v/>
      </c>
      <c r="F29" s="42"/>
      <c r="G29" s="42"/>
      <c r="H29" s="72"/>
      <c r="I29" s="71" t="str">
        <f t="shared" si="1"/>
        <v/>
      </c>
    </row>
    <row r="30" spans="1:9" x14ac:dyDescent="0.2">
      <c r="A30" s="44" t="s">
        <v>79</v>
      </c>
      <c r="B30" s="44" t="s">
        <v>104</v>
      </c>
      <c r="C30" s="30"/>
      <c r="D30" s="45">
        <v>5.0000000000000001E-3</v>
      </c>
      <c r="E30" s="46" t="str">
        <f t="shared" si="0"/>
        <v/>
      </c>
      <c r="F30" s="42"/>
      <c r="G30" s="42"/>
      <c r="H30" s="72"/>
      <c r="I30" s="71" t="str">
        <f t="shared" si="1"/>
        <v/>
      </c>
    </row>
    <row r="31" spans="1:9" x14ac:dyDescent="0.2">
      <c r="A31" s="44" t="s">
        <v>80</v>
      </c>
      <c r="B31" s="44" t="s">
        <v>105</v>
      </c>
      <c r="C31" s="30"/>
      <c r="D31" s="45">
        <v>4.0000000000000001E-3</v>
      </c>
      <c r="E31" s="46" t="str">
        <f t="shared" si="0"/>
        <v/>
      </c>
      <c r="F31" s="42"/>
      <c r="G31" s="42"/>
      <c r="H31" s="72"/>
      <c r="I31" s="71" t="str">
        <f t="shared" si="1"/>
        <v/>
      </c>
    </row>
    <row r="32" spans="1:9" x14ac:dyDescent="0.2">
      <c r="A32" s="44" t="s">
        <v>198</v>
      </c>
      <c r="B32" s="44" t="s">
        <v>199</v>
      </c>
      <c r="C32" s="30"/>
      <c r="D32" s="45">
        <v>4.0000000000000001E-3</v>
      </c>
      <c r="E32" s="46" t="str">
        <f t="shared" si="0"/>
        <v/>
      </c>
      <c r="F32" s="42"/>
      <c r="G32" s="42"/>
      <c r="H32" s="72"/>
      <c r="I32" s="71" t="str">
        <f t="shared" si="1"/>
        <v/>
      </c>
    </row>
    <row r="33" spans="1:9" x14ac:dyDescent="0.2">
      <c r="A33" s="44" t="s">
        <v>81</v>
      </c>
      <c r="B33" s="44" t="s">
        <v>106</v>
      </c>
      <c r="C33" s="30"/>
      <c r="D33" s="45">
        <v>1.7000000000000001E-2</v>
      </c>
      <c r="E33" s="46" t="str">
        <f t="shared" si="0"/>
        <v/>
      </c>
      <c r="F33" s="42"/>
      <c r="G33" s="42"/>
      <c r="H33" s="72"/>
      <c r="I33" s="71" t="str">
        <f t="shared" si="1"/>
        <v/>
      </c>
    </row>
    <row r="34" spans="1:9" x14ac:dyDescent="0.2">
      <c r="A34" s="44" t="s">
        <v>190</v>
      </c>
      <c r="B34" s="44" t="s">
        <v>191</v>
      </c>
      <c r="C34" s="30"/>
      <c r="D34" s="45">
        <v>1.7000000000000001E-2</v>
      </c>
      <c r="E34" s="46" t="str">
        <f t="shared" si="0"/>
        <v/>
      </c>
      <c r="F34" s="42"/>
      <c r="G34" s="42"/>
      <c r="H34" s="72"/>
      <c r="I34" s="71" t="str">
        <f t="shared" ref="I34:I51" si="2">IF(C34,(IF(H34,PRODUCT(C34,H34),"COST?")),"")</f>
        <v/>
      </c>
    </row>
    <row r="35" spans="1:9" x14ac:dyDescent="0.2">
      <c r="A35" s="44" t="s">
        <v>151</v>
      </c>
      <c r="B35" s="44" t="s">
        <v>152</v>
      </c>
      <c r="C35" s="30"/>
      <c r="D35" s="45">
        <v>1.4E-2</v>
      </c>
      <c r="E35" s="46" t="str">
        <f t="shared" si="0"/>
        <v/>
      </c>
      <c r="F35" s="42"/>
      <c r="G35" s="42"/>
      <c r="H35" s="72"/>
      <c r="I35" s="71" t="str">
        <f t="shared" si="2"/>
        <v/>
      </c>
    </row>
    <row r="36" spans="1:9" x14ac:dyDescent="0.2">
      <c r="A36" s="44" t="s">
        <v>82</v>
      </c>
      <c r="B36" s="44" t="s">
        <v>107</v>
      </c>
      <c r="C36" s="30"/>
      <c r="D36" s="45">
        <v>2E-3</v>
      </c>
      <c r="E36" s="128"/>
      <c r="F36" s="42"/>
      <c r="G36" s="42"/>
      <c r="H36" s="72"/>
      <c r="I36" s="71" t="str">
        <f t="shared" si="2"/>
        <v/>
      </c>
    </row>
    <row r="37" spans="1:9" x14ac:dyDescent="0.2">
      <c r="A37" s="44" t="s">
        <v>194</v>
      </c>
      <c r="B37" s="44" t="s">
        <v>195</v>
      </c>
      <c r="C37" s="30"/>
      <c r="D37" s="45">
        <v>2E-3</v>
      </c>
      <c r="E37" s="46" t="str">
        <f t="shared" ref="E37:E51" si="3">IF(C37,C37*D37,"")</f>
        <v/>
      </c>
      <c r="F37" s="42"/>
      <c r="G37" s="42"/>
      <c r="H37" s="72"/>
      <c r="I37" s="71" t="str">
        <f t="shared" si="2"/>
        <v/>
      </c>
    </row>
    <row r="38" spans="1:9" x14ac:dyDescent="0.2">
      <c r="A38" s="44" t="s">
        <v>83</v>
      </c>
      <c r="B38" s="44" t="s">
        <v>108</v>
      </c>
      <c r="C38" s="30"/>
      <c r="D38" s="45">
        <v>7.0000000000000001E-3</v>
      </c>
      <c r="E38" s="46" t="str">
        <f t="shared" si="3"/>
        <v/>
      </c>
      <c r="F38" s="42"/>
      <c r="G38" s="42"/>
      <c r="H38" s="72"/>
      <c r="I38" s="71" t="str">
        <f t="shared" si="2"/>
        <v/>
      </c>
    </row>
    <row r="39" spans="1:9" x14ac:dyDescent="0.2">
      <c r="A39" s="44" t="s">
        <v>84</v>
      </c>
      <c r="B39" s="44" t="s">
        <v>109</v>
      </c>
      <c r="C39" s="30"/>
      <c r="D39" s="45">
        <v>1.2999999999999999E-2</v>
      </c>
      <c r="E39" s="46" t="str">
        <f t="shared" si="3"/>
        <v/>
      </c>
      <c r="F39" s="42"/>
      <c r="G39" s="42"/>
      <c r="H39" s="72"/>
      <c r="I39" s="71" t="str">
        <f t="shared" si="2"/>
        <v/>
      </c>
    </row>
    <row r="40" spans="1:9" x14ac:dyDescent="0.2">
      <c r="A40" s="44" t="s">
        <v>85</v>
      </c>
      <c r="B40" s="44" t="s">
        <v>110</v>
      </c>
      <c r="C40" s="30"/>
      <c r="D40" s="45">
        <v>2E-3</v>
      </c>
      <c r="E40" s="46" t="str">
        <f t="shared" si="3"/>
        <v/>
      </c>
      <c r="F40" s="42"/>
      <c r="G40" s="42"/>
      <c r="H40" s="72"/>
      <c r="I40" s="71" t="str">
        <f t="shared" si="2"/>
        <v/>
      </c>
    </row>
    <row r="41" spans="1:9" x14ac:dyDescent="0.2">
      <c r="A41" s="44" t="s">
        <v>86</v>
      </c>
      <c r="B41" s="44" t="s">
        <v>111</v>
      </c>
      <c r="C41" s="30"/>
      <c r="D41" s="45">
        <v>5.0000000000000001E-3</v>
      </c>
      <c r="E41" s="46" t="str">
        <f t="shared" si="3"/>
        <v/>
      </c>
      <c r="F41" s="42"/>
      <c r="G41" s="42"/>
      <c r="H41" s="72"/>
      <c r="I41" s="71" t="str">
        <f t="shared" si="2"/>
        <v/>
      </c>
    </row>
    <row r="42" spans="1:9" x14ac:dyDescent="0.2">
      <c r="A42" s="44" t="s">
        <v>153</v>
      </c>
      <c r="B42" s="44" t="s">
        <v>258</v>
      </c>
      <c r="C42" s="30"/>
      <c r="D42" s="45">
        <v>1.4999999999999999E-2</v>
      </c>
      <c r="E42" s="46" t="str">
        <f t="shared" si="3"/>
        <v/>
      </c>
      <c r="F42" s="42"/>
      <c r="G42" s="42"/>
      <c r="H42" s="72"/>
      <c r="I42" s="71" t="str">
        <f t="shared" si="2"/>
        <v/>
      </c>
    </row>
    <row r="43" spans="1:9" x14ac:dyDescent="0.2">
      <c r="A43" s="137" t="s">
        <v>211</v>
      </c>
      <c r="B43" s="138" t="s">
        <v>220</v>
      </c>
      <c r="C43" s="132"/>
      <c r="D43" s="45">
        <v>3.0000000000000001E-3</v>
      </c>
      <c r="E43" s="130" t="str">
        <f t="shared" si="3"/>
        <v/>
      </c>
      <c r="F43" s="42"/>
      <c r="G43" s="42"/>
      <c r="H43" s="72"/>
      <c r="I43" s="71" t="str">
        <f t="shared" si="2"/>
        <v/>
      </c>
    </row>
    <row r="44" spans="1:9" x14ac:dyDescent="0.2">
      <c r="A44" s="137" t="s">
        <v>212</v>
      </c>
      <c r="B44" s="138" t="s">
        <v>221</v>
      </c>
      <c r="C44" s="132"/>
      <c r="D44" s="45">
        <v>1.0999999999999999E-2</v>
      </c>
      <c r="E44" s="130" t="str">
        <f t="shared" si="3"/>
        <v/>
      </c>
      <c r="F44" s="42"/>
      <c r="G44" s="42"/>
      <c r="H44" s="72"/>
      <c r="I44" s="71" t="str">
        <f t="shared" si="2"/>
        <v/>
      </c>
    </row>
    <row r="45" spans="1:9" ht="25.5" x14ac:dyDescent="0.2">
      <c r="A45" s="137" t="s">
        <v>213</v>
      </c>
      <c r="B45" s="138" t="s">
        <v>222</v>
      </c>
      <c r="C45" s="132"/>
      <c r="D45" s="45">
        <v>1.4999999999999999E-2</v>
      </c>
      <c r="E45" s="130" t="str">
        <f t="shared" si="3"/>
        <v/>
      </c>
      <c r="F45" s="42"/>
      <c r="G45" s="42"/>
      <c r="H45" s="72"/>
      <c r="I45" s="71" t="str">
        <f t="shared" si="2"/>
        <v/>
      </c>
    </row>
    <row r="46" spans="1:9" ht="25.5" x14ac:dyDescent="0.2">
      <c r="A46" s="137" t="s">
        <v>214</v>
      </c>
      <c r="B46" s="138" t="s">
        <v>223</v>
      </c>
      <c r="C46" s="132"/>
      <c r="D46" s="45">
        <v>1.0999999999999999E-2</v>
      </c>
      <c r="E46" s="130" t="str">
        <f t="shared" si="3"/>
        <v/>
      </c>
      <c r="F46" s="42"/>
      <c r="G46" s="42"/>
      <c r="H46" s="72"/>
      <c r="I46" s="71" t="str">
        <f t="shared" si="2"/>
        <v/>
      </c>
    </row>
    <row r="47" spans="1:9" ht="25.5" x14ac:dyDescent="0.2">
      <c r="A47" s="137" t="s">
        <v>215</v>
      </c>
      <c r="B47" s="138" t="s">
        <v>224</v>
      </c>
      <c r="C47" s="132"/>
      <c r="D47" s="45">
        <v>0.01</v>
      </c>
      <c r="E47" s="130" t="str">
        <f t="shared" si="3"/>
        <v/>
      </c>
      <c r="F47" s="42"/>
      <c r="G47" s="42"/>
      <c r="H47" s="72"/>
      <c r="I47" s="71" t="str">
        <f t="shared" si="2"/>
        <v/>
      </c>
    </row>
    <row r="48" spans="1:9" ht="25.5" x14ac:dyDescent="0.2">
      <c r="A48" s="137" t="s">
        <v>216</v>
      </c>
      <c r="B48" s="138" t="s">
        <v>225</v>
      </c>
      <c r="C48" s="132"/>
      <c r="D48" s="45">
        <v>8.0000000000000002E-3</v>
      </c>
      <c r="E48" s="130" t="str">
        <f t="shared" si="3"/>
        <v/>
      </c>
      <c r="F48" s="42"/>
      <c r="G48" s="42"/>
      <c r="H48" s="72"/>
      <c r="I48" s="71" t="str">
        <f t="shared" si="2"/>
        <v/>
      </c>
    </row>
    <row r="49" spans="1:9" x14ac:dyDescent="0.2">
      <c r="A49" s="137" t="s">
        <v>217</v>
      </c>
      <c r="B49" s="138" t="s">
        <v>226</v>
      </c>
      <c r="C49" s="132"/>
      <c r="D49" s="45">
        <v>1.6E-2</v>
      </c>
      <c r="E49" s="130" t="str">
        <f t="shared" si="3"/>
        <v/>
      </c>
      <c r="F49" s="42"/>
      <c r="G49" s="42"/>
      <c r="H49" s="72"/>
      <c r="I49" s="71" t="str">
        <f t="shared" si="2"/>
        <v/>
      </c>
    </row>
    <row r="50" spans="1:9" x14ac:dyDescent="0.2">
      <c r="A50" s="137" t="s">
        <v>218</v>
      </c>
      <c r="B50" s="138" t="s">
        <v>227</v>
      </c>
      <c r="C50" s="132"/>
      <c r="D50" s="45">
        <v>2.7E-2</v>
      </c>
      <c r="E50" s="130" t="str">
        <f t="shared" si="3"/>
        <v/>
      </c>
      <c r="F50" s="42"/>
      <c r="G50" s="42"/>
      <c r="H50" s="72"/>
      <c r="I50" s="71" t="str">
        <f t="shared" si="2"/>
        <v/>
      </c>
    </row>
    <row r="51" spans="1:9" ht="25.5" x14ac:dyDescent="0.2">
      <c r="A51" s="137" t="s">
        <v>219</v>
      </c>
      <c r="B51" s="138" t="s">
        <v>228</v>
      </c>
      <c r="C51" s="132"/>
      <c r="D51" s="45">
        <v>3.1E-2</v>
      </c>
      <c r="E51" s="130" t="str">
        <f t="shared" si="3"/>
        <v/>
      </c>
      <c r="F51" s="42"/>
      <c r="G51" s="42"/>
      <c r="H51" s="72"/>
      <c r="I51" s="71" t="str">
        <f t="shared" si="2"/>
        <v/>
      </c>
    </row>
    <row r="52" spans="1:9" ht="12.75" customHeight="1" x14ac:dyDescent="0.25">
      <c r="A52" s="414" t="s">
        <v>62</v>
      </c>
      <c r="B52" s="415"/>
      <c r="C52" s="415"/>
      <c r="D52" s="415"/>
      <c r="E52" s="416"/>
      <c r="F52" s="49"/>
      <c r="G52" s="66"/>
      <c r="H52" s="405"/>
      <c r="I52" s="406"/>
    </row>
    <row r="53" spans="1:9" ht="12.75" customHeight="1" x14ac:dyDescent="0.2">
      <c r="A53" s="43" t="s">
        <v>45</v>
      </c>
      <c r="B53" s="43" t="s">
        <v>123</v>
      </c>
      <c r="C53" s="30"/>
      <c r="D53" s="45">
        <v>1.2E-2</v>
      </c>
      <c r="E53" s="48" t="str">
        <f>IF(C53,C53*D53,"")</f>
        <v/>
      </c>
      <c r="F53" s="412" t="s">
        <v>12</v>
      </c>
      <c r="G53" s="86"/>
      <c r="H53" s="73"/>
      <c r="I53" s="71" t="str">
        <f t="shared" ref="I53:I65" si="4">IF(C53,(IF(H53,PRODUCT(C53,H53),"COST?")),"")</f>
        <v/>
      </c>
    </row>
    <row r="54" spans="1:9" x14ac:dyDescent="0.2">
      <c r="A54" s="43" t="s">
        <v>112</v>
      </c>
      <c r="B54" s="43" t="s">
        <v>122</v>
      </c>
      <c r="C54" s="30"/>
      <c r="D54" s="45">
        <v>3.2000000000000001E-2</v>
      </c>
      <c r="E54" s="48" t="str">
        <f>IF(C54,C54*D54,"")</f>
        <v/>
      </c>
      <c r="F54" s="413"/>
      <c r="G54" s="86"/>
      <c r="H54" s="73"/>
      <c r="I54" s="71" t="str">
        <f t="shared" si="4"/>
        <v/>
      </c>
    </row>
    <row r="55" spans="1:9" x14ac:dyDescent="0.2">
      <c r="A55" s="43" t="s">
        <v>49</v>
      </c>
      <c r="B55" s="43" t="s">
        <v>121</v>
      </c>
      <c r="C55" s="30"/>
      <c r="D55" s="45">
        <v>1.2E-2</v>
      </c>
      <c r="E55" s="48" t="str">
        <f>IF(C55,C55*D55,"")</f>
        <v/>
      </c>
      <c r="F55" s="413"/>
      <c r="G55" s="86"/>
      <c r="H55" s="73"/>
      <c r="I55" s="71" t="str">
        <f t="shared" si="4"/>
        <v/>
      </c>
    </row>
    <row r="56" spans="1:9" x14ac:dyDescent="0.2">
      <c r="A56" s="43" t="s">
        <v>26</v>
      </c>
      <c r="B56" s="43" t="s">
        <v>120</v>
      </c>
      <c r="C56" s="30"/>
      <c r="D56" s="45">
        <v>1.2E-2</v>
      </c>
      <c r="E56" s="48" t="str">
        <f>IF(C56,(C56*D56)+(0.05*C56*F59),"")</f>
        <v/>
      </c>
      <c r="F56" s="413"/>
      <c r="G56" s="86"/>
      <c r="H56" s="73"/>
      <c r="I56" s="71" t="str">
        <f t="shared" si="4"/>
        <v/>
      </c>
    </row>
    <row r="57" spans="1:9" x14ac:dyDescent="0.2">
      <c r="A57" s="43" t="s">
        <v>28</v>
      </c>
      <c r="B57" s="43" t="s">
        <v>119</v>
      </c>
      <c r="C57" s="30"/>
      <c r="D57" s="45">
        <v>1.2E-2</v>
      </c>
      <c r="E57" s="48" t="str">
        <f>IF((OR(C40&gt;=1,C44&gt;=1,C27&gt;=1,C26&gt;=1,C35&gt;=1)),(IF(C57,(C57*D57)+(0.075*C57*F59),"")),(IF(C57,(C57*D57)+(0.05*C57*F59),"")))</f>
        <v/>
      </c>
      <c r="F57" s="67"/>
      <c r="G57" s="87"/>
      <c r="H57" s="73"/>
      <c r="I57" s="71" t="str">
        <f t="shared" si="4"/>
        <v/>
      </c>
    </row>
    <row r="58" spans="1:9" x14ac:dyDescent="0.2">
      <c r="A58" s="43" t="s">
        <v>30</v>
      </c>
      <c r="B58" s="43" t="s">
        <v>117</v>
      </c>
      <c r="C58" s="30"/>
      <c r="D58" s="45">
        <v>3.7999999999999999E-2</v>
      </c>
      <c r="E58" s="48" t="str">
        <f>IF(C82&gt;=1,(IF(C58,C58*(D58+0.01),"")),(IF(C58,C58*D58,"")))</f>
        <v/>
      </c>
      <c r="F58" s="65">
        <v>60</v>
      </c>
      <c r="G58" s="88"/>
      <c r="H58" s="73"/>
      <c r="I58" s="71" t="str">
        <f t="shared" si="4"/>
        <v/>
      </c>
    </row>
    <row r="59" spans="1:9" ht="12.75" customHeight="1" x14ac:dyDescent="0.2">
      <c r="A59" s="43" t="s">
        <v>113</v>
      </c>
      <c r="B59" s="43" t="s">
        <v>118</v>
      </c>
      <c r="C59" s="30"/>
      <c r="D59" s="45">
        <v>2.1000000000000001E-2</v>
      </c>
      <c r="E59" s="46" t="str">
        <f>IF(C59,C59*D59,"")</f>
        <v/>
      </c>
      <c r="F59" s="411">
        <f>F58/100</f>
        <v>0.6</v>
      </c>
      <c r="G59" s="89"/>
      <c r="H59" s="73"/>
      <c r="I59" s="71" t="str">
        <f t="shared" si="4"/>
        <v/>
      </c>
    </row>
    <row r="60" spans="1:9" ht="12.75" customHeight="1" x14ac:dyDescent="0.2">
      <c r="A60" s="43" t="s">
        <v>41</v>
      </c>
      <c r="B60" s="43" t="s">
        <v>117</v>
      </c>
      <c r="C60" s="30"/>
      <c r="D60" s="45">
        <v>3.7999999999999999E-2</v>
      </c>
      <c r="E60" s="46" t="str">
        <f>IF(C82&gt;=1,(IF(C60,C60*(D60+0.01),"")),(IF(C60,C60*D60,"")))</f>
        <v/>
      </c>
      <c r="F60" s="411"/>
      <c r="G60" s="89"/>
      <c r="H60" s="73"/>
      <c r="I60" s="71" t="str">
        <f t="shared" si="4"/>
        <v/>
      </c>
    </row>
    <row r="61" spans="1:9" ht="12.75" customHeight="1" x14ac:dyDescent="0.2">
      <c r="A61" s="43" t="s">
        <v>15</v>
      </c>
      <c r="B61" s="43" t="s">
        <v>16</v>
      </c>
      <c r="C61" s="30"/>
      <c r="D61" s="45">
        <v>5.8000000000000003E-2</v>
      </c>
      <c r="E61" s="46" t="str">
        <f>IF(C40&gt;=1,(IF(C82&gt;=1,(IF(C61,(C61*(D61+0.01))+(0.075*C61*F59),"")),(IF(C61,(C61*D61)+(0.075*C61*F59),"")))),(IF(C82&gt;=1,(IF(C61,(C61*(D61+0.01))+(0.05*C61*F59),"")),(IF(C61,(C61*D61)+(0.05*C61*F59),"")))))</f>
        <v/>
      </c>
      <c r="F61" s="411"/>
      <c r="G61" s="89"/>
      <c r="H61" s="73"/>
      <c r="I61" s="71" t="str">
        <f t="shared" si="4"/>
        <v/>
      </c>
    </row>
    <row r="62" spans="1:9" ht="12.75" customHeight="1" x14ac:dyDescent="0.2">
      <c r="A62" s="43" t="s">
        <v>39</v>
      </c>
      <c r="B62" s="43" t="s">
        <v>40</v>
      </c>
      <c r="C62" s="30"/>
      <c r="D62" s="45">
        <v>5.8000000000000003E-2</v>
      </c>
      <c r="E62" s="46" t="str">
        <f>IF(C82&gt;=1,(IF(C62,C62*(D62+0.01),"")),(IF(C62,C62*D62,"")))</f>
        <v/>
      </c>
      <c r="F62" s="411"/>
      <c r="G62" s="89"/>
      <c r="H62" s="73"/>
      <c r="I62" s="71" t="str">
        <f t="shared" si="4"/>
        <v/>
      </c>
    </row>
    <row r="63" spans="1:9" ht="12.75" customHeight="1" x14ac:dyDescent="0.2">
      <c r="A63" s="43" t="s">
        <v>17</v>
      </c>
      <c r="B63" s="43" t="s">
        <v>116</v>
      </c>
      <c r="C63" s="30"/>
      <c r="D63" s="45">
        <v>3.7999999999999999E-2</v>
      </c>
      <c r="E63" s="46" t="str">
        <f>IF(C82&gt;=1,(IF(C63,(C63*(D63+0.01))+(0.05*C63*F59),"")),(IF(C63,(C63*D63)+(0.05*C63*F59),"")))</f>
        <v/>
      </c>
      <c r="F63" s="411"/>
      <c r="G63" s="89"/>
      <c r="H63" s="73"/>
      <c r="I63" s="71" t="str">
        <f t="shared" si="4"/>
        <v/>
      </c>
    </row>
    <row r="64" spans="1:9" ht="12.75" customHeight="1" x14ac:dyDescent="0.2">
      <c r="A64" s="43" t="s">
        <v>21</v>
      </c>
      <c r="B64" s="43" t="s">
        <v>115</v>
      </c>
      <c r="C64" s="30"/>
      <c r="D64" s="45">
        <v>3.7999999999999999E-2</v>
      </c>
      <c r="E64" s="46" t="str">
        <f>IF((OR(C40&gt;=1,C44&gt;=1,C27&gt;=1,C26&gt;=1,C35&gt;=1)),(IF(C82&gt;=1,(IF(C64,(C64*(D64+0.01))+(0.075*C64*F59),"")),(IF(C64,(C64*D64)+(0.075*C64*F59),"")))),(IF(C82&gt;=1,(IF(C64,(C64*(D64+0.01))+(0.05*C64*F59),"")),(IF(C64,(C64*D64)+(0.05*C64*F59),"")))))</f>
        <v/>
      </c>
      <c r="F64" s="411"/>
      <c r="G64" s="89"/>
      <c r="H64" s="73"/>
      <c r="I64" s="71" t="str">
        <f t="shared" si="4"/>
        <v/>
      </c>
    </row>
    <row r="65" spans="1:9" ht="12.75" customHeight="1" x14ac:dyDescent="0.2">
      <c r="A65" s="133" t="s">
        <v>14</v>
      </c>
      <c r="B65" s="133" t="s">
        <v>114</v>
      </c>
      <c r="C65" s="134"/>
      <c r="D65" s="45">
        <v>3.2000000000000001E-2</v>
      </c>
      <c r="E65" s="46" t="str">
        <f>IF(C65,C65*D65,"")</f>
        <v/>
      </c>
      <c r="F65" s="67"/>
      <c r="G65" s="87"/>
      <c r="H65" s="73"/>
      <c r="I65" s="71" t="str">
        <f t="shared" si="4"/>
        <v/>
      </c>
    </row>
    <row r="66" spans="1:9" ht="12.75" customHeight="1" x14ac:dyDescent="0.2">
      <c r="A66" s="43" t="s">
        <v>255</v>
      </c>
      <c r="B66" s="43" t="s">
        <v>115</v>
      </c>
      <c r="C66" s="134"/>
      <c r="D66" s="129">
        <v>3.7999999999999999E-2</v>
      </c>
      <c r="E66" s="46" t="str">
        <f>IF((OR(C40&gt;=1,C44&gt;=1,C27&gt;=1,C26&gt;=1,C35&gt;=1)),(IF(C82&gt;=1,(IF(C66,(C66*(D66+0.01))+(0.075*C66*F59),"")),(IF(C66,(C66*D66)+(0.075*C66*F59),"")))),(IF(C82&gt;=1,(IF(C66,(C66*(D66+0.01))+(0.05*C66*F59),"")),(IF(C66,(C66*D66)+(0.05*C66*F59),"")))))</f>
        <v/>
      </c>
      <c r="F66" s="208"/>
      <c r="G66" s="154"/>
      <c r="H66" s="72"/>
      <c r="I66" s="71"/>
    </row>
    <row r="67" spans="1:9" ht="12.75" customHeight="1" x14ac:dyDescent="0.2">
      <c r="A67" s="133" t="s">
        <v>259</v>
      </c>
      <c r="B67" s="133" t="s">
        <v>114</v>
      </c>
      <c r="C67" s="134"/>
      <c r="D67" s="129">
        <v>3.2000000000000001E-2</v>
      </c>
      <c r="E67" s="46" t="str">
        <f>IF(C67,C67*D67,"")</f>
        <v/>
      </c>
      <c r="F67" s="207"/>
      <c r="G67" s="154"/>
      <c r="H67" s="72"/>
      <c r="I67" s="71"/>
    </row>
    <row r="68" spans="1:9" x14ac:dyDescent="0.2">
      <c r="A68" s="135" t="s">
        <v>229</v>
      </c>
      <c r="B68" s="136" t="s">
        <v>239</v>
      </c>
      <c r="C68" s="132"/>
      <c r="D68" s="129">
        <v>5.8000000000000003E-2</v>
      </c>
      <c r="E68" s="46" t="str">
        <f>IF((OR(C40&gt;=1,C44&gt;=1,C27&gt;=1,C26&gt;=1,C35&gt;=1)),(IF(C82&gt;=1,(IF(C68,(C68*(D68+0.01))+(0.075*C68*F59),"")),(IF(C68,(C68*D68)+(0.075*C68*F59),"")))),(IF(C82&gt;=1,(IF(C68,(C68*(D68+0.01))+(0.05*C68*F59),"")),(IF(C68,(C68*D68)+(0.05*C68*F59),"")))))</f>
        <v/>
      </c>
      <c r="F68" s="42"/>
      <c r="G68" s="42"/>
      <c r="H68" s="72"/>
      <c r="I68" s="71" t="str">
        <f t="shared" ref="I68:I74" si="5">IF(C68,(IF(H68,PRODUCT(C68,H68),"COST?")),"")</f>
        <v/>
      </c>
    </row>
    <row r="69" spans="1:9" ht="15" x14ac:dyDescent="0.25">
      <c r="A69" s="135" t="s">
        <v>247</v>
      </c>
      <c r="B69" s="136" t="s">
        <v>240</v>
      </c>
      <c r="C69" s="132"/>
      <c r="D69" s="129">
        <v>3.7999999999999999E-2</v>
      </c>
      <c r="E69" s="219" t="str">
        <f>IF(C82&gt;=1,(IF(C69,C69*(D69+0.01),"")),(IF(C69,C69*D69,"")))</f>
        <v/>
      </c>
      <c r="F69" s="42"/>
      <c r="G69" s="42"/>
      <c r="H69" s="72"/>
      <c r="I69" s="71" t="str">
        <f t="shared" si="5"/>
        <v/>
      </c>
    </row>
    <row r="70" spans="1:9" x14ac:dyDescent="0.2">
      <c r="A70" s="135" t="s">
        <v>230</v>
      </c>
      <c r="B70" s="136" t="s">
        <v>241</v>
      </c>
      <c r="C70" s="132"/>
      <c r="D70" s="129">
        <v>3.7999999999999999E-2</v>
      </c>
      <c r="E70" s="46" t="str">
        <f>IF((OR(C40&gt;=1,C44&gt;=1,C27&gt;=1,C26&gt;=1,C35&gt;=1)),(IF(C82&gt;=1,(IF(C70,(C70*(D70+0.01))+(0.075*C70*F59),"")),(IF(C70,(C70*D70)+(0.075*C70*F59),"")))),(IF(C82&gt;=1,(IF(C70,(C70*(D70+0.01))+(0.05*C70*F59),"")),(IF(C70,(C70*D70)+(0.05*C70*F59),"")))))</f>
        <v/>
      </c>
      <c r="F70" s="42"/>
      <c r="G70" s="42"/>
      <c r="H70" s="72"/>
      <c r="I70" s="71" t="str">
        <f t="shared" si="5"/>
        <v/>
      </c>
    </row>
    <row r="71" spans="1:9" x14ac:dyDescent="0.2">
      <c r="A71" s="135" t="s">
        <v>231</v>
      </c>
      <c r="B71" s="136" t="s">
        <v>235</v>
      </c>
      <c r="C71" s="132"/>
      <c r="D71" s="129">
        <v>3.5999999999999997E-2</v>
      </c>
      <c r="E71" s="46" t="str">
        <f>IF((OR(C40&gt;=1,C44&gt;=1,C27&gt;=1,C26&gt;=1,C35&gt;=1)),(IF(C71,(C71*D71)+(0.075*C71*F59),"")),(IF(C71,(C71*D71)+(0.05*C71*F59),"")))</f>
        <v/>
      </c>
      <c r="F71" s="42"/>
      <c r="G71" s="42"/>
      <c r="H71" s="72"/>
      <c r="I71" s="71" t="str">
        <f t="shared" si="5"/>
        <v/>
      </c>
    </row>
    <row r="72" spans="1:9" x14ac:dyDescent="0.2">
      <c r="A72" s="135" t="s">
        <v>232</v>
      </c>
      <c r="B72" s="136" t="s">
        <v>236</v>
      </c>
      <c r="C72" s="132"/>
      <c r="D72" s="129">
        <v>1.6E-2</v>
      </c>
      <c r="E72" s="46" t="str">
        <f>IF(C72,C72*D72,"")</f>
        <v/>
      </c>
      <c r="F72" s="42"/>
      <c r="G72" s="42"/>
      <c r="H72" s="72"/>
      <c r="I72" s="71" t="str">
        <f t="shared" si="5"/>
        <v/>
      </c>
    </row>
    <row r="73" spans="1:9" x14ac:dyDescent="0.2">
      <c r="A73" s="135" t="s">
        <v>233</v>
      </c>
      <c r="B73" s="136" t="s">
        <v>237</v>
      </c>
      <c r="C73" s="132"/>
      <c r="D73" s="129">
        <v>1.7000000000000001E-2</v>
      </c>
      <c r="E73" s="46" t="str">
        <f>IF(C73,C73*D73,"")</f>
        <v/>
      </c>
      <c r="F73" s="42"/>
      <c r="G73" s="42"/>
      <c r="H73" s="72"/>
      <c r="I73" s="71" t="str">
        <f t="shared" si="5"/>
        <v/>
      </c>
    </row>
    <row r="74" spans="1:9" x14ac:dyDescent="0.2">
      <c r="A74" s="135" t="s">
        <v>234</v>
      </c>
      <c r="B74" s="136" t="s">
        <v>238</v>
      </c>
      <c r="C74" s="132"/>
      <c r="D74" s="129">
        <v>5.8000000000000003E-2</v>
      </c>
      <c r="E74" s="46" t="str">
        <f>IF(C82&gt;=1,(IF(C74,C74*(D74+0.01),"")),(IF(C74,C74*D74,"")))</f>
        <v/>
      </c>
      <c r="F74" s="42"/>
      <c r="G74" s="42"/>
      <c r="H74" s="72"/>
      <c r="I74" s="71" t="str">
        <f t="shared" si="5"/>
        <v/>
      </c>
    </row>
    <row r="75" spans="1:9" x14ac:dyDescent="0.2">
      <c r="A75" s="135" t="s">
        <v>304</v>
      </c>
      <c r="B75" s="136" t="s">
        <v>305</v>
      </c>
      <c r="C75" s="216"/>
      <c r="D75" s="45">
        <v>3.2000000000000001E-2</v>
      </c>
      <c r="E75" s="46" t="str">
        <f>IF(C75,C75*D75,"")</f>
        <v/>
      </c>
      <c r="F75" s="42"/>
      <c r="G75" s="42"/>
      <c r="H75" s="72"/>
      <c r="I75" s="217"/>
    </row>
    <row r="76" spans="1:9" x14ac:dyDescent="0.2">
      <c r="A76" s="135" t="s">
        <v>304</v>
      </c>
      <c r="B76" s="136" t="s">
        <v>306</v>
      </c>
      <c r="C76" s="216"/>
      <c r="D76" s="45">
        <v>2.1000000000000001E-2</v>
      </c>
      <c r="E76" s="46" t="str">
        <f>IF(C76,C76*D76,"")</f>
        <v/>
      </c>
      <c r="F76" s="42"/>
      <c r="G76" s="42"/>
      <c r="H76" s="72"/>
      <c r="I76" s="217"/>
    </row>
    <row r="77" spans="1:9" ht="15" x14ac:dyDescent="0.25">
      <c r="A77" s="414" t="s">
        <v>131</v>
      </c>
      <c r="B77" s="415"/>
      <c r="C77" s="415"/>
      <c r="D77" s="416"/>
      <c r="E77" s="417"/>
      <c r="F77" s="42"/>
      <c r="G77" s="42"/>
      <c r="H77" s="405"/>
      <c r="I77" s="406"/>
    </row>
    <row r="78" spans="1:9" x14ac:dyDescent="0.2">
      <c r="A78" s="43" t="s">
        <v>243</v>
      </c>
      <c r="B78" s="43" t="s">
        <v>124</v>
      </c>
      <c r="C78" s="30"/>
      <c r="D78" s="45">
        <v>0.375</v>
      </c>
      <c r="E78" s="46" t="str">
        <f>IF(C78,C78*D78,"")</f>
        <v/>
      </c>
      <c r="F78" s="42"/>
      <c r="G78" s="42"/>
      <c r="H78" s="72"/>
      <c r="I78" s="71" t="str">
        <f>IF(C78,(IF(H78,PRODUCT(C78,H78),"COST?")),"")</f>
        <v/>
      </c>
    </row>
    <row r="79" spans="1:9" x14ac:dyDescent="0.2">
      <c r="A79" s="43" t="s">
        <v>244</v>
      </c>
      <c r="B79" s="43" t="s">
        <v>52</v>
      </c>
      <c r="C79" s="30"/>
      <c r="D79" s="45">
        <v>0.3</v>
      </c>
      <c r="E79" s="46" t="str">
        <f>IF(C79,C79*D79,"")</f>
        <v/>
      </c>
      <c r="F79" s="42"/>
      <c r="G79" s="42"/>
      <c r="H79" s="72"/>
      <c r="I79" s="71" t="str">
        <f>IF(C79,(IF(H79,PRODUCT(C79,H79),"COST?")),"")</f>
        <v/>
      </c>
    </row>
    <row r="80" spans="1:9" x14ac:dyDescent="0.2">
      <c r="A80" s="43" t="s">
        <v>288</v>
      </c>
      <c r="B80" s="43" t="s">
        <v>289</v>
      </c>
      <c r="C80" s="203"/>
      <c r="D80" s="45">
        <v>0.32800000000000001</v>
      </c>
      <c r="E80" s="46"/>
      <c r="F80" s="42"/>
      <c r="G80" s="42"/>
      <c r="H80" s="131"/>
      <c r="I80" s="71" t="str">
        <f>IF(C80,(IF(H80,PRODUCT(C80,H80),"COST?")),"")</f>
        <v/>
      </c>
    </row>
    <row r="81" spans="1:9" ht="12.75" customHeight="1" x14ac:dyDescent="0.25">
      <c r="A81" s="420" t="s">
        <v>63</v>
      </c>
      <c r="B81" s="416"/>
      <c r="C81" s="416"/>
      <c r="D81" s="416"/>
      <c r="E81" s="417"/>
      <c r="F81" s="42"/>
      <c r="G81" s="42"/>
      <c r="H81" s="405"/>
      <c r="I81" s="406"/>
    </row>
    <row r="82" spans="1:9" x14ac:dyDescent="0.2">
      <c r="A82" s="43" t="s">
        <v>53</v>
      </c>
      <c r="B82" s="43" t="s">
        <v>54</v>
      </c>
      <c r="C82" s="30"/>
      <c r="D82" s="45">
        <v>2.5</v>
      </c>
      <c r="E82" s="46" t="str">
        <f t="shared" ref="E82" si="6">IF(C82,C82*D82,"")</f>
        <v/>
      </c>
      <c r="F82" s="42"/>
      <c r="G82" s="42"/>
      <c r="H82" s="72"/>
      <c r="I82" s="71" t="str">
        <f t="shared" ref="I82:I86" si="7">IF(C82,(IF(H82,PRODUCT(C82,H82),"COST?")),"")</f>
        <v/>
      </c>
    </row>
    <row r="83" spans="1:9" x14ac:dyDescent="0.2">
      <c r="A83" s="43" t="s">
        <v>290</v>
      </c>
      <c r="B83" s="43" t="s">
        <v>291</v>
      </c>
      <c r="C83" s="203"/>
      <c r="D83" s="45">
        <v>2.1920000000000002</v>
      </c>
      <c r="E83" s="46" t="str">
        <f>IF(C83,C83*D83,"")</f>
        <v/>
      </c>
      <c r="F83" s="42"/>
      <c r="G83" s="42"/>
      <c r="H83" s="72"/>
      <c r="I83" s="71" t="str">
        <f t="shared" si="7"/>
        <v/>
      </c>
    </row>
    <row r="84" spans="1:9" x14ac:dyDescent="0.2">
      <c r="A84" s="43" t="s">
        <v>294</v>
      </c>
      <c r="B84" s="43" t="s">
        <v>295</v>
      </c>
      <c r="C84" s="204"/>
      <c r="D84" s="45">
        <v>0.13</v>
      </c>
      <c r="E84" s="46"/>
      <c r="F84" s="42"/>
      <c r="G84" s="42"/>
      <c r="H84" s="72"/>
      <c r="I84" s="71" t="str">
        <f t="shared" si="7"/>
        <v/>
      </c>
    </row>
    <row r="85" spans="1:9" x14ac:dyDescent="0.2">
      <c r="A85" s="206">
        <v>351010</v>
      </c>
      <c r="B85" s="43" t="s">
        <v>284</v>
      </c>
      <c r="C85" s="203"/>
      <c r="D85" s="45">
        <v>0.3</v>
      </c>
      <c r="E85" s="46" t="str">
        <f>IF(C85,C85*D85,"")</f>
        <v/>
      </c>
      <c r="F85" s="42"/>
      <c r="G85" s="42"/>
      <c r="H85" s="72"/>
      <c r="I85" s="71" t="str">
        <f t="shared" si="7"/>
        <v/>
      </c>
    </row>
    <row r="86" spans="1:9" x14ac:dyDescent="0.2">
      <c r="A86" s="43" t="s">
        <v>292</v>
      </c>
      <c r="B86" s="43" t="s">
        <v>293</v>
      </c>
      <c r="C86" s="203"/>
      <c r="D86" s="45">
        <v>2.4</v>
      </c>
      <c r="E86" s="46" t="str">
        <f>IF(C86,C86*D86,"")</f>
        <v/>
      </c>
      <c r="F86" s="42"/>
      <c r="G86" s="42"/>
      <c r="H86" s="72"/>
      <c r="I86" s="71" t="str">
        <f t="shared" si="7"/>
        <v/>
      </c>
    </row>
    <row r="87" spans="1:9" x14ac:dyDescent="0.2">
      <c r="A87" s="251">
        <v>351006</v>
      </c>
      <c r="B87" s="43" t="s">
        <v>320</v>
      </c>
      <c r="C87" s="225"/>
      <c r="D87" s="45">
        <v>7.4999999999999997E-2</v>
      </c>
      <c r="E87" s="46" t="str">
        <f>IF(C87,C87*D87,"")</f>
        <v/>
      </c>
      <c r="F87" s="42"/>
      <c r="G87" s="42"/>
      <c r="H87" s="72"/>
      <c r="I87" s="217"/>
    </row>
    <row r="88" spans="1:9" ht="15" customHeight="1" x14ac:dyDescent="0.25">
      <c r="A88" s="408" t="s">
        <v>0</v>
      </c>
      <c r="B88" s="410"/>
      <c r="C88" s="39" t="s">
        <v>125</v>
      </c>
      <c r="D88" s="40" t="s">
        <v>308</v>
      </c>
      <c r="E88" s="41" t="s">
        <v>126</v>
      </c>
      <c r="F88" s="42"/>
      <c r="G88" s="42"/>
      <c r="H88" s="418"/>
      <c r="I88" s="419"/>
    </row>
    <row r="89" spans="1:9" ht="15" x14ac:dyDescent="0.25">
      <c r="A89" s="408" t="s">
        <v>61</v>
      </c>
      <c r="B89" s="409"/>
      <c r="C89" s="409"/>
      <c r="D89" s="409"/>
      <c r="E89" s="410"/>
      <c r="F89" s="42"/>
      <c r="G89" s="42"/>
      <c r="H89" s="418"/>
      <c r="I89" s="419"/>
    </row>
    <row r="90" spans="1:9" ht="13.5" thickBot="1" x14ac:dyDescent="0.25">
      <c r="A90" s="421" t="s">
        <v>286</v>
      </c>
      <c r="B90" s="422"/>
      <c r="C90" s="422"/>
      <c r="D90" s="423"/>
      <c r="E90" s="50">
        <f>SUM(E3:E51,E53:E76,E78:E79,E82:E82)</f>
        <v>0</v>
      </c>
      <c r="F90" s="42"/>
      <c r="G90" s="42"/>
      <c r="H90" s="418"/>
      <c r="I90" s="419"/>
    </row>
    <row r="91" spans="1:9" ht="13.5" thickBot="1" x14ac:dyDescent="0.25">
      <c r="A91" s="421" t="s">
        <v>287</v>
      </c>
      <c r="B91" s="422"/>
      <c r="C91" s="422"/>
      <c r="D91" s="423"/>
      <c r="E91" s="205">
        <f>SUM(E83,E85,E86,E87)</f>
        <v>0</v>
      </c>
      <c r="F91" s="42"/>
      <c r="G91" s="42"/>
      <c r="H91" s="418"/>
      <c r="I91" s="419"/>
    </row>
    <row r="92" spans="1:9" ht="27" thickBot="1" x14ac:dyDescent="0.45">
      <c r="A92" s="424" t="s">
        <v>127</v>
      </c>
      <c r="B92" s="425"/>
      <c r="C92" s="425"/>
      <c r="D92" s="426"/>
      <c r="E92" s="51">
        <f>ROUNDUP(E90/2,0)</f>
        <v>0</v>
      </c>
      <c r="F92" s="42"/>
      <c r="G92" s="42"/>
      <c r="H92" s="74"/>
      <c r="I92" s="70" t="str">
        <f>IF(E92,(IF(H92,PRODUCT(E92,H92),"COST?")),"")</f>
        <v/>
      </c>
    </row>
    <row r="93" spans="1:9" ht="27" thickBot="1" x14ac:dyDescent="0.45">
      <c r="A93" s="424" t="s">
        <v>242</v>
      </c>
      <c r="B93" s="425"/>
      <c r="C93" s="425"/>
      <c r="D93" s="426"/>
      <c r="E93" s="51">
        <f>ROUNDUP(E90/2.6,0)</f>
        <v>0</v>
      </c>
      <c r="F93" s="42"/>
      <c r="G93" s="42"/>
      <c r="H93" s="75"/>
      <c r="I93" s="70" t="str">
        <f>IF(E93,(IF(H93,PRODUCT(E93,H93),"COST?")),"")</f>
        <v/>
      </c>
    </row>
    <row r="94" spans="1:9" ht="27" thickBot="1" x14ac:dyDescent="0.45">
      <c r="A94" s="424" t="s">
        <v>285</v>
      </c>
      <c r="B94" s="425"/>
      <c r="C94" s="425"/>
      <c r="D94" s="426"/>
      <c r="E94" s="51">
        <f>ROUNDUP((SUM((C83*2.4),(C86*2.4),(C85*0.3),(C87*0.075))/2.4),0)</f>
        <v>0</v>
      </c>
      <c r="F94" s="42"/>
      <c r="G94" s="42"/>
      <c r="H94" s="75"/>
      <c r="I94" s="70" t="str">
        <f>IF(E94,(IF(H94,PRODUCT(E94,H94),"COST?")),"")</f>
        <v/>
      </c>
    </row>
    <row r="95" spans="1:9" x14ac:dyDescent="0.2">
      <c r="A95" s="274" t="s">
        <v>296</v>
      </c>
      <c r="B95" s="274"/>
      <c r="C95" s="274"/>
      <c r="D95" s="274"/>
      <c r="E95" s="274"/>
      <c r="F95" s="274"/>
      <c r="G95" s="42"/>
      <c r="H95" s="75"/>
      <c r="I95" s="72"/>
    </row>
    <row r="96" spans="1:9" x14ac:dyDescent="0.2">
      <c r="A96" s="261" t="s">
        <v>297</v>
      </c>
      <c r="B96" s="261"/>
      <c r="C96" s="261"/>
      <c r="D96" s="261"/>
      <c r="E96" s="261"/>
      <c r="F96" s="261"/>
      <c r="G96" s="42"/>
      <c r="H96" s="75"/>
      <c r="I96" s="72"/>
    </row>
    <row r="97" spans="1:9" x14ac:dyDescent="0.2">
      <c r="A97" s="262" t="s">
        <v>314</v>
      </c>
      <c r="B97" s="262"/>
      <c r="C97" s="262"/>
      <c r="D97" s="262"/>
      <c r="E97" s="262"/>
      <c r="F97" s="262"/>
      <c r="G97" s="42"/>
      <c r="H97" s="75"/>
      <c r="I97" s="72"/>
    </row>
    <row r="98" spans="1:9" x14ac:dyDescent="0.2">
      <c r="A98" s="263" t="s">
        <v>317</v>
      </c>
      <c r="B98" s="263"/>
      <c r="C98" s="263"/>
      <c r="D98" s="263"/>
      <c r="E98" s="263"/>
      <c r="F98" s="263"/>
      <c r="G98" s="42"/>
      <c r="H98" s="75"/>
      <c r="I98" s="72"/>
    </row>
    <row r="99" spans="1:9" ht="15.75" x14ac:dyDescent="0.25">
      <c r="A99" s="264" t="s">
        <v>316</v>
      </c>
      <c r="B99" s="264"/>
      <c r="C99" s="264"/>
      <c r="D99" s="264"/>
      <c r="E99" s="264"/>
      <c r="F99" s="264"/>
      <c r="G99" s="42"/>
      <c r="H99" s="68" t="s">
        <v>137</v>
      </c>
      <c r="I99" s="69">
        <f>SUM(I92:I98,I82:I86,I78:I80,I53:I74,I3:I51)</f>
        <v>0</v>
      </c>
    </row>
    <row r="100" spans="1:9" x14ac:dyDescent="0.2">
      <c r="A100" s="262" t="s">
        <v>315</v>
      </c>
      <c r="B100" s="262"/>
      <c r="C100" s="262"/>
      <c r="D100" s="262"/>
      <c r="E100" s="262"/>
      <c r="F100" s="262"/>
      <c r="G100" s="42"/>
      <c r="H100" s="42"/>
      <c r="I100" s="42"/>
    </row>
    <row r="101" spans="1:9" x14ac:dyDescent="0.2">
      <c r="A101" s="263" t="s">
        <v>302</v>
      </c>
      <c r="B101" s="263"/>
      <c r="C101" s="263"/>
      <c r="D101" s="263"/>
      <c r="E101" s="263"/>
      <c r="F101" s="263"/>
      <c r="G101" s="42"/>
      <c r="H101" s="42"/>
      <c r="I101" s="42"/>
    </row>
    <row r="102" spans="1:9" x14ac:dyDescent="0.2">
      <c r="A102" s="265" t="s">
        <v>303</v>
      </c>
      <c r="B102" s="265"/>
      <c r="C102" s="265"/>
      <c r="D102" s="265"/>
      <c r="E102" s="265"/>
      <c r="F102" s="265"/>
      <c r="G102" s="42"/>
      <c r="H102" s="42"/>
      <c r="I102" s="42"/>
    </row>
    <row r="103" spans="1:9" x14ac:dyDescent="0.2">
      <c r="A103" s="262" t="s">
        <v>321</v>
      </c>
      <c r="B103" s="262"/>
      <c r="C103" s="262"/>
      <c r="D103" s="262"/>
      <c r="E103" s="262"/>
      <c r="F103" s="262"/>
      <c r="G103" s="42"/>
      <c r="H103" s="42"/>
      <c r="I103" s="42"/>
    </row>
    <row r="104" spans="1:9" x14ac:dyDescent="0.2">
      <c r="A104" s="42"/>
      <c r="B104" s="42"/>
      <c r="C104" s="42"/>
      <c r="D104" s="47"/>
      <c r="E104" s="47"/>
      <c r="F104" s="42"/>
      <c r="G104" s="42"/>
      <c r="H104" s="42"/>
      <c r="I104" s="42"/>
    </row>
    <row r="105" spans="1:9" x14ac:dyDescent="0.2">
      <c r="A105" s="42"/>
      <c r="B105" s="42"/>
      <c r="C105" s="42"/>
      <c r="D105" s="47"/>
      <c r="E105" s="47"/>
      <c r="F105" s="42"/>
      <c r="G105" s="42"/>
      <c r="H105" s="42"/>
      <c r="I105" s="42"/>
    </row>
    <row r="106" spans="1:9" x14ac:dyDescent="0.2">
      <c r="A106" s="42"/>
      <c r="B106" s="42"/>
      <c r="C106" s="42"/>
      <c r="D106" s="47"/>
      <c r="E106" s="47"/>
      <c r="F106" s="42"/>
      <c r="G106" s="42"/>
      <c r="H106" s="42"/>
      <c r="I106" s="42"/>
    </row>
    <row r="107" spans="1:9" x14ac:dyDescent="0.2">
      <c r="A107" s="42"/>
      <c r="B107" s="42"/>
      <c r="C107" s="42"/>
      <c r="D107" s="47"/>
      <c r="E107" s="47"/>
      <c r="F107" s="42"/>
      <c r="G107" s="42"/>
      <c r="H107" s="42"/>
      <c r="I107" s="42"/>
    </row>
    <row r="108" spans="1:9" x14ac:dyDescent="0.2">
      <c r="A108" s="42"/>
      <c r="B108" s="42"/>
      <c r="C108" s="42"/>
      <c r="D108" s="47"/>
      <c r="E108" s="47"/>
      <c r="F108" s="42"/>
      <c r="G108" s="42"/>
      <c r="H108" s="42"/>
      <c r="I108" s="42"/>
    </row>
    <row r="109" spans="1:9" x14ac:dyDescent="0.2">
      <c r="A109" s="42"/>
      <c r="B109" s="42"/>
      <c r="C109" s="42"/>
      <c r="D109" s="47"/>
      <c r="E109" s="47"/>
      <c r="F109" s="42"/>
      <c r="G109" s="42"/>
      <c r="H109" s="42"/>
      <c r="I109" s="42"/>
    </row>
    <row r="110" spans="1:9" x14ac:dyDescent="0.2">
      <c r="A110" s="42"/>
      <c r="B110" s="42"/>
      <c r="C110" s="42"/>
      <c r="D110" s="47"/>
      <c r="E110" s="47"/>
      <c r="F110" s="42"/>
      <c r="G110" s="42"/>
      <c r="H110" s="42"/>
      <c r="I110" s="42"/>
    </row>
    <row r="111" spans="1:9" x14ac:dyDescent="0.2">
      <c r="A111" s="42"/>
      <c r="B111" s="42"/>
      <c r="C111" s="42"/>
      <c r="D111" s="47"/>
      <c r="E111" s="47"/>
      <c r="F111" s="42"/>
      <c r="G111" s="42"/>
      <c r="H111" s="42"/>
      <c r="I111" s="42"/>
    </row>
    <row r="112" spans="1:9" x14ac:dyDescent="0.2">
      <c r="A112" s="42"/>
      <c r="B112" s="42"/>
      <c r="C112" s="42"/>
      <c r="D112" s="47"/>
      <c r="E112" s="47"/>
      <c r="F112" s="42"/>
      <c r="G112" s="42"/>
      <c r="H112" s="42"/>
      <c r="I112" s="42"/>
    </row>
    <row r="113" spans="1:9" x14ac:dyDescent="0.2">
      <c r="A113" s="42"/>
      <c r="B113" s="42"/>
      <c r="C113" s="42"/>
      <c r="D113" s="47"/>
      <c r="E113" s="47"/>
      <c r="F113" s="42"/>
      <c r="G113" s="42"/>
      <c r="H113" s="42"/>
      <c r="I113" s="42"/>
    </row>
    <row r="114" spans="1:9" x14ac:dyDescent="0.2">
      <c r="A114" s="42"/>
      <c r="B114" s="42"/>
      <c r="C114" s="42"/>
      <c r="D114" s="47"/>
      <c r="E114" s="47"/>
      <c r="F114" s="42"/>
      <c r="G114" s="42"/>
      <c r="H114" s="42"/>
      <c r="I114" s="42"/>
    </row>
    <row r="115" spans="1:9" x14ac:dyDescent="0.2">
      <c r="A115" s="42"/>
      <c r="B115" s="42"/>
      <c r="C115" s="42"/>
      <c r="D115" s="47"/>
      <c r="E115" s="47"/>
      <c r="F115" s="42"/>
      <c r="G115" s="42"/>
      <c r="H115" s="42"/>
      <c r="I115" s="42"/>
    </row>
    <row r="116" spans="1:9" x14ac:dyDescent="0.2">
      <c r="A116" s="42"/>
      <c r="B116" s="42"/>
      <c r="C116" s="42"/>
      <c r="D116" s="47"/>
      <c r="E116" s="47"/>
      <c r="F116" s="42"/>
      <c r="G116" s="42"/>
      <c r="H116" s="42"/>
      <c r="I116" s="42"/>
    </row>
    <row r="117" spans="1:9" x14ac:dyDescent="0.2">
      <c r="A117" s="42"/>
      <c r="B117" s="42"/>
      <c r="C117" s="42"/>
      <c r="D117" s="47"/>
      <c r="E117" s="47"/>
      <c r="F117" s="42"/>
      <c r="G117" s="42"/>
      <c r="H117" s="42"/>
      <c r="I117" s="42"/>
    </row>
    <row r="118" spans="1:9" x14ac:dyDescent="0.2">
      <c r="A118" s="42"/>
      <c r="B118" s="42"/>
      <c r="C118" s="42"/>
      <c r="D118" s="47"/>
      <c r="E118" s="47"/>
      <c r="F118" s="42"/>
      <c r="G118" s="42"/>
      <c r="H118" s="42"/>
      <c r="I118" s="42"/>
    </row>
    <row r="119" spans="1:9" x14ac:dyDescent="0.2">
      <c r="A119" s="42"/>
      <c r="B119" s="42"/>
      <c r="C119" s="42"/>
      <c r="D119" s="47"/>
      <c r="E119" s="47"/>
      <c r="F119" s="42"/>
      <c r="G119" s="42"/>
      <c r="H119" s="42"/>
      <c r="I119" s="42"/>
    </row>
    <row r="120" spans="1:9" x14ac:dyDescent="0.2">
      <c r="A120" s="42"/>
      <c r="B120" s="42"/>
      <c r="C120" s="42"/>
      <c r="D120" s="47"/>
      <c r="E120" s="47"/>
      <c r="F120" s="42"/>
      <c r="G120" s="42"/>
      <c r="H120" s="42"/>
      <c r="I120" s="42"/>
    </row>
    <row r="121" spans="1:9" x14ac:dyDescent="0.2">
      <c r="A121" s="42"/>
      <c r="B121" s="42"/>
      <c r="C121" s="42"/>
      <c r="D121" s="47"/>
      <c r="E121" s="47"/>
      <c r="F121" s="42"/>
      <c r="G121" s="42"/>
      <c r="H121" s="42"/>
      <c r="I121" s="42"/>
    </row>
    <row r="122" spans="1:9" x14ac:dyDescent="0.2">
      <c r="A122" s="42"/>
      <c r="B122" s="42"/>
      <c r="C122" s="42"/>
      <c r="D122" s="47"/>
      <c r="E122" s="47"/>
      <c r="F122" s="42"/>
      <c r="G122" s="42"/>
      <c r="H122" s="42"/>
      <c r="I122" s="42"/>
    </row>
    <row r="123" spans="1:9" x14ac:dyDescent="0.2">
      <c r="A123" s="42"/>
      <c r="B123" s="42"/>
      <c r="C123" s="42"/>
      <c r="D123" s="47"/>
      <c r="E123" s="47"/>
      <c r="F123" s="42"/>
      <c r="G123" s="42"/>
      <c r="H123" s="42"/>
      <c r="I123" s="42"/>
    </row>
    <row r="124" spans="1:9" x14ac:dyDescent="0.2">
      <c r="A124" s="42"/>
      <c r="B124" s="42"/>
      <c r="C124" s="42"/>
      <c r="D124" s="47"/>
      <c r="E124" s="47"/>
      <c r="F124" s="42"/>
      <c r="G124" s="42"/>
      <c r="H124" s="42"/>
      <c r="I124" s="42"/>
    </row>
    <row r="125" spans="1:9" x14ac:dyDescent="0.2">
      <c r="A125" s="42"/>
      <c r="B125" s="42"/>
      <c r="C125" s="42"/>
      <c r="D125" s="47"/>
      <c r="E125" s="47"/>
      <c r="F125" s="42"/>
      <c r="G125" s="42"/>
      <c r="H125" s="42"/>
      <c r="I125" s="42"/>
    </row>
    <row r="126" spans="1:9" x14ac:dyDescent="0.2">
      <c r="A126" s="42"/>
      <c r="B126" s="42"/>
      <c r="C126" s="42"/>
      <c r="D126" s="47"/>
      <c r="E126" s="47"/>
      <c r="F126" s="42"/>
      <c r="G126" s="42"/>
      <c r="H126" s="42"/>
      <c r="I126" s="42"/>
    </row>
    <row r="127" spans="1:9" x14ac:dyDescent="0.2">
      <c r="A127" s="42"/>
      <c r="B127" s="42"/>
      <c r="C127" s="42"/>
      <c r="D127" s="47"/>
      <c r="E127" s="47"/>
      <c r="F127" s="42"/>
      <c r="G127" s="42"/>
      <c r="H127" s="42"/>
      <c r="I127" s="42"/>
    </row>
    <row r="128" spans="1:9" x14ac:dyDescent="0.2">
      <c r="A128" s="42"/>
      <c r="B128" s="42"/>
      <c r="C128" s="42"/>
      <c r="D128" s="47"/>
      <c r="E128" s="47"/>
      <c r="F128" s="42"/>
      <c r="G128" s="42"/>
      <c r="H128" s="42"/>
      <c r="I128" s="42"/>
    </row>
    <row r="129" spans="1:9" x14ac:dyDescent="0.2">
      <c r="A129" s="42"/>
      <c r="B129" s="42"/>
      <c r="C129" s="42"/>
      <c r="D129" s="47"/>
      <c r="E129" s="47"/>
      <c r="F129" s="42"/>
      <c r="G129" s="42"/>
      <c r="H129" s="42"/>
      <c r="I129" s="42"/>
    </row>
    <row r="130" spans="1:9" x14ac:dyDescent="0.2">
      <c r="A130" s="42"/>
      <c r="B130" s="42"/>
      <c r="C130" s="42"/>
      <c r="D130" s="47"/>
      <c r="E130" s="47"/>
      <c r="F130" s="42"/>
      <c r="G130" s="42"/>
      <c r="H130" s="42"/>
      <c r="I130" s="42"/>
    </row>
    <row r="131" spans="1:9" x14ac:dyDescent="0.2">
      <c r="A131" s="42"/>
      <c r="B131" s="42"/>
      <c r="C131" s="42"/>
      <c r="D131" s="47"/>
      <c r="E131" s="47"/>
      <c r="F131" s="42"/>
      <c r="G131" s="42"/>
      <c r="H131" s="42"/>
      <c r="I131" s="42"/>
    </row>
    <row r="132" spans="1:9" x14ac:dyDescent="0.2">
      <c r="A132" s="42"/>
      <c r="B132" s="42"/>
      <c r="C132" s="42"/>
      <c r="D132" s="47"/>
      <c r="E132" s="47"/>
      <c r="F132" s="42"/>
      <c r="G132" s="42"/>
      <c r="H132" s="42"/>
      <c r="I132" s="42"/>
    </row>
    <row r="133" spans="1:9" x14ac:dyDescent="0.2">
      <c r="A133" s="42"/>
      <c r="B133" s="42"/>
      <c r="C133" s="42"/>
      <c r="D133" s="47"/>
      <c r="E133" s="47"/>
      <c r="F133" s="42"/>
      <c r="G133" s="42"/>
      <c r="H133" s="42"/>
      <c r="I133" s="42"/>
    </row>
    <row r="134" spans="1:9" s="42" customFormat="1" x14ac:dyDescent="0.2">
      <c r="D134" s="47"/>
      <c r="E134" s="47"/>
    </row>
    <row r="135" spans="1:9" s="42" customFormat="1" x14ac:dyDescent="0.2">
      <c r="D135" s="47"/>
      <c r="E135" s="47"/>
    </row>
  </sheetData>
  <sheetProtection sheet="1" objects="1" scenarios="1" selectLockedCells="1"/>
  <mergeCells count="32">
    <mergeCell ref="A95:F95"/>
    <mergeCell ref="H81:I81"/>
    <mergeCell ref="H90:I90"/>
    <mergeCell ref="A81:E81"/>
    <mergeCell ref="A90:D90"/>
    <mergeCell ref="A94:D94"/>
    <mergeCell ref="A92:D92"/>
    <mergeCell ref="A91:D91"/>
    <mergeCell ref="H88:I88"/>
    <mergeCell ref="H89:I89"/>
    <mergeCell ref="H91:I91"/>
    <mergeCell ref="A88:B88"/>
    <mergeCell ref="A89:E89"/>
    <mergeCell ref="A93:D93"/>
    <mergeCell ref="H1:H2"/>
    <mergeCell ref="I1:I2"/>
    <mergeCell ref="H52:I52"/>
    <mergeCell ref="H77:I77"/>
    <mergeCell ref="A1:B1"/>
    <mergeCell ref="A2:E2"/>
    <mergeCell ref="F59:F64"/>
    <mergeCell ref="F53:F56"/>
    <mergeCell ref="A52:E52"/>
    <mergeCell ref="A77:E77"/>
    <mergeCell ref="A103:F103"/>
    <mergeCell ref="A96:F96"/>
    <mergeCell ref="A98:F98"/>
    <mergeCell ref="A100:F100"/>
    <mergeCell ref="A97:F97"/>
    <mergeCell ref="A99:F99"/>
    <mergeCell ref="A102:F102"/>
    <mergeCell ref="A101:F101"/>
  </mergeCells>
  <phoneticPr fontId="11" type="noConversion"/>
  <conditionalFormatting sqref="C80">
    <cfRule type="expression" dxfId="2" priority="42">
      <formula>IF(C86&gt;0,C80&gt;(SUM((C86*8),(C83*1))),C80&gt;(SUM((C83*1),2)))</formula>
    </cfRule>
  </conditionalFormatting>
  <conditionalFormatting sqref="C84">
    <cfRule type="expression" dxfId="1" priority="2">
      <formula>$C$84&gt;($C$83*4)</formula>
    </cfRule>
  </conditionalFormatting>
  <conditionalFormatting sqref="C85">
    <cfRule type="expression" dxfId="0" priority="1">
      <formula>$C$85&gt;8</formula>
    </cfRule>
  </conditionalFormatting>
  <dataValidations count="8">
    <dataValidation type="whole" allowBlank="1" showInputMessage="1" showErrorMessage="1" sqref="C85 C82" xr:uid="{00000000-0002-0000-1500-000000000000}">
      <formula1>0</formula1>
      <formula2>100</formula2>
    </dataValidation>
    <dataValidation type="whole" allowBlank="1" showInputMessage="1" showErrorMessage="1" sqref="C86:C87" xr:uid="{00000000-0002-0000-1500-000001000000}">
      <formula1>0</formula1>
      <formula2>500</formula2>
    </dataValidation>
    <dataValidation type="whole" allowBlank="1" showInputMessage="1" showErrorMessage="1" sqref="C53:C76" xr:uid="{00000000-0002-0000-1500-000002000000}">
      <formula1>0</formula1>
      <formula2>50000</formula2>
    </dataValidation>
    <dataValidation type="whole" allowBlank="1" showInputMessage="1" showErrorMessage="1" sqref="C3:C51" xr:uid="{00000000-0002-0000-1500-000003000000}">
      <formula1>0</formula1>
      <formula2>500000</formula2>
    </dataValidation>
    <dataValidation type="whole" allowBlank="1" showInputMessage="1" showErrorMessage="1" sqref="C83" xr:uid="{00000000-0002-0000-1500-000004000000}">
      <formula1>0</formula1>
      <formula2>48</formula2>
    </dataValidation>
    <dataValidation type="whole" allowBlank="1" showInputMessage="1" showErrorMessage="1" sqref="C84" xr:uid="{00000000-0002-0000-1500-000005000000}">
      <formula1>0</formula1>
      <formula2>192</formula2>
    </dataValidation>
    <dataValidation type="whole" allowBlank="1" showInputMessage="1" showErrorMessage="1" sqref="C80" xr:uid="{00000000-0002-0000-1500-000006000000}">
      <formula1>0</formula1>
      <formula2>768</formula2>
    </dataValidation>
    <dataValidation type="whole" allowBlank="1" showInputMessage="1" showErrorMessage="1" sqref="C78:C79" xr:uid="{00000000-0002-0000-1500-000007000000}">
      <formula1>0</formula1>
      <formula2>2208</formula2>
    </dataValidation>
  </dataValidations>
  <printOptions horizontalCentered="1" verticalCentered="1"/>
  <pageMargins left="0.5" right="0.5" top="0.75" bottom="0.75" header="0.5" footer="0.5"/>
  <pageSetup scale="89" orientation="portrait" r:id="rId1"/>
  <headerFooter alignWithMargins="0">
    <oddHeader>&amp;C&amp;"Arial,Bold"&amp;14&amp;G&amp;"Arial Black,Regular"&amp;18 &amp;X4000 Power Calculation Worksheet Estimate&amp;"Arial,Regular"&amp;12&amp;X
&amp;D &amp;T</oddHeader>
    <oddFooter>&amp;C&amp;P of &amp;N</oddFooter>
  </headerFooter>
  <ignoredErrors>
    <ignoredError sqref="E62 E70 E66"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Spinner 1">
              <controlPr locked="0" defaultSize="0" autoPict="0">
                <anchor moveWithCells="1" sizeWithCells="1">
                  <from>
                    <xdr:col>5</xdr:col>
                    <xdr:colOff>9525</xdr:colOff>
                    <xdr:row>57</xdr:row>
                    <xdr:rowOff>0</xdr:rowOff>
                  </from>
                  <to>
                    <xdr:col>5</xdr:col>
                    <xdr:colOff>314325</xdr:colOff>
                    <xdr:row>65</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10"/>
    <pageSetUpPr fitToPage="1"/>
  </sheetPr>
  <dimension ref="A1:B85"/>
  <sheetViews>
    <sheetView workbookViewId="0">
      <selection activeCell="A7" sqref="A7"/>
    </sheetView>
  </sheetViews>
  <sheetFormatPr defaultRowHeight="12.75" x14ac:dyDescent="0.2"/>
  <cols>
    <col min="1" max="1" width="71.140625" style="122" customWidth="1"/>
    <col min="2" max="2" width="57.85546875" style="122" customWidth="1"/>
    <col min="3" max="16384" width="9.140625" style="122"/>
  </cols>
  <sheetData>
    <row r="1" spans="1:2" ht="18" x14ac:dyDescent="0.2">
      <c r="A1" s="60" t="s">
        <v>278</v>
      </c>
    </row>
    <row r="2" spans="1:2" x14ac:dyDescent="0.2">
      <c r="A2" s="123"/>
    </row>
    <row r="3" spans="1:2" ht="15.75" x14ac:dyDescent="0.2">
      <c r="A3" s="61" t="s">
        <v>187</v>
      </c>
    </row>
    <row r="4" spans="1:2" ht="15.75" x14ac:dyDescent="0.2">
      <c r="A4" s="61" t="s">
        <v>279</v>
      </c>
    </row>
    <row r="5" spans="1:2" ht="15.75" x14ac:dyDescent="0.2">
      <c r="A5" s="61"/>
    </row>
    <row r="6" spans="1:2" ht="25.5" x14ac:dyDescent="0.2">
      <c r="A6" s="195" t="s">
        <v>280</v>
      </c>
      <c r="B6" s="124"/>
    </row>
    <row r="7" spans="1:2" ht="103.5" customHeight="1" x14ac:dyDescent="0.2">
      <c r="A7" s="196" t="s">
        <v>281</v>
      </c>
    </row>
    <row r="8" spans="1:2" ht="63.75" customHeight="1" x14ac:dyDescent="0.2">
      <c r="A8" s="126" t="s">
        <v>189</v>
      </c>
    </row>
    <row r="10" spans="1:2" ht="114.75" x14ac:dyDescent="0.2">
      <c r="A10" s="197" t="s">
        <v>282</v>
      </c>
      <c r="B10" s="61" t="s">
        <v>188</v>
      </c>
    </row>
    <row r="42" spans="1:1" x14ac:dyDescent="0.2">
      <c r="A42" s="125"/>
    </row>
    <row r="47" spans="1:1" x14ac:dyDescent="0.2">
      <c r="A47" s="64"/>
    </row>
    <row r="60" spans="1:1" x14ac:dyDescent="0.2">
      <c r="A60" s="125"/>
    </row>
    <row r="61" spans="1:1" x14ac:dyDescent="0.2">
      <c r="A61" s="64"/>
    </row>
    <row r="77" spans="1:1" x14ac:dyDescent="0.2">
      <c r="A77" s="125"/>
    </row>
    <row r="79" spans="1:1" x14ac:dyDescent="0.2">
      <c r="A79" s="64"/>
    </row>
    <row r="80" spans="1:1" x14ac:dyDescent="0.2">
      <c r="A80" s="62"/>
    </row>
    <row r="81" spans="1:1" x14ac:dyDescent="0.2">
      <c r="A81" s="63"/>
    </row>
    <row r="82" spans="1:1" x14ac:dyDescent="0.2">
      <c r="A82" s="64"/>
    </row>
    <row r="85" spans="1:1" x14ac:dyDescent="0.2">
      <c r="A85" s="125"/>
    </row>
  </sheetData>
  <sheetProtection sheet="1" objects="1" scenarios="1" selectLockedCells="1" selectUnlockedCells="1"/>
  <phoneticPr fontId="11" type="noConversion"/>
  <printOptions horizontalCentered="1" verticalCentered="1"/>
  <pageMargins left="0.5" right="0.5" top="0.5" bottom="0.5" header="0" footer="0"/>
  <pageSetup scale="71" orientation="landscape" r:id="rId1"/>
  <headerFooter alignWithMargins="0"/>
  <drawing r:id="rId2"/>
  <legacyDrawing r:id="rId3"/>
  <oleObjects>
    <mc:AlternateContent xmlns:mc="http://schemas.openxmlformats.org/markup-compatibility/2006">
      <mc:Choice Requires="x14">
        <oleObject progId="Visio.Drawing.6" shapeId="138246" r:id="rId4">
          <objectPr defaultSize="0" r:id="rId5">
            <anchor moveWithCells="1">
              <from>
                <xdr:col>0</xdr:col>
                <xdr:colOff>876300</xdr:colOff>
                <xdr:row>11</xdr:row>
                <xdr:rowOff>28575</xdr:rowOff>
              </from>
              <to>
                <xdr:col>1</xdr:col>
                <xdr:colOff>2781300</xdr:colOff>
                <xdr:row>41</xdr:row>
                <xdr:rowOff>76200</xdr:rowOff>
              </to>
            </anchor>
          </objectPr>
        </oleObject>
      </mc:Choice>
      <mc:Fallback>
        <oleObject progId="Visio.Drawing.6" shapeId="13824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IF(COUNTIF($AA$29:$AA$79,4)&gt;=1,("Page Limit"),(IF(COUNTIF($AA$29:$AA$79,5)&gt;=1,("Page Limit"),(IF($X$17&gt;0,(IF($X$22&lt;2500,"OK","Over 2500mA")),"Over Limit")))))</f>
        <v>OK</v>
      </c>
      <c r="Y23" s="157" t="str">
        <f>IF(COUNTIF($AA$29:$AA$79,7)&gt;=1,("Page Limit"),(IF(COUNTIF($AA$29:$AA$79,8)&gt;=1,("Page Limit"),(IF($X$17&gt;0,(IF($Y$22&lt;2500,"OK","Over 2500mA")),"Over Limit")))))</f>
        <v>OK</v>
      </c>
      <c r="Z23" s="157" t="str">
        <f>IF(COUNTIF($AA$29:$AA$79,10)&gt;=1,("Page Limit"),(IF(COUNTIF($AA$29:$AA$79,11)&gt;=1,("Page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2"/>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496" priority="6" stopIfTrue="1">
      <formula>SUM(4650-W17)&lt;0</formula>
    </cfRule>
  </conditionalFormatting>
  <conditionalFormatting sqref="Y22">
    <cfRule type="expression" dxfId="495" priority="7" stopIfTrue="1">
      <formula>SUM(4500-W17)&lt;0</formula>
    </cfRule>
    <cfRule type="expression" dxfId="494" priority="8" stopIfTrue="1">
      <formula>SUM(2490-Y22)&lt;0</formula>
    </cfRule>
  </conditionalFormatting>
  <conditionalFormatting sqref="Y23:Y24">
    <cfRule type="expression" dxfId="493" priority="9" stopIfTrue="1">
      <formula>SUM(4500-W17)&lt;0</formula>
    </cfRule>
    <cfRule type="expression" dxfId="492" priority="10" stopIfTrue="1">
      <formula>SUM(2490-Y22)&lt;0</formula>
    </cfRule>
    <cfRule type="cellIs" dxfId="491" priority="11" stopIfTrue="1" operator="equal">
      <formula>"Page Limit"</formula>
    </cfRule>
  </conditionalFormatting>
  <conditionalFormatting sqref="X23:X24">
    <cfRule type="expression" dxfId="490" priority="12" stopIfTrue="1">
      <formula>SUM(4500-W17)&lt;0</formula>
    </cfRule>
    <cfRule type="expression" dxfId="489" priority="13" stopIfTrue="1">
      <formula>SUM(2490-X22)&lt;0</formula>
    </cfRule>
    <cfRule type="cellIs" dxfId="488" priority="14" stopIfTrue="1" operator="equal">
      <formula>"Page Limit"</formula>
    </cfRule>
  </conditionalFormatting>
  <conditionalFormatting sqref="X22">
    <cfRule type="expression" dxfId="487" priority="15" stopIfTrue="1">
      <formula>SUM(4500-W17)&lt;0</formula>
    </cfRule>
    <cfRule type="expression" dxfId="486" priority="16" stopIfTrue="1">
      <formula>SUM(2490-X22)&lt;0</formula>
    </cfRule>
  </conditionalFormatting>
  <conditionalFormatting sqref="AA4:AA15 Z17">
    <cfRule type="cellIs" dxfId="485" priority="17" stopIfTrue="1" operator="greaterThan">
      <formula>0</formula>
    </cfRule>
    <cfRule type="cellIs" dxfId="484" priority="18" stopIfTrue="1" operator="lessThanOrEqual">
      <formula>0</formula>
    </cfRule>
  </conditionalFormatting>
  <conditionalFormatting sqref="Y17">
    <cfRule type="cellIs" dxfId="483" priority="19" stopIfTrue="1" operator="lessThan">
      <formula>5000</formula>
    </cfRule>
    <cfRule type="cellIs" dxfId="482" priority="20" stopIfTrue="1" operator="greaterThanOrEqual">
      <formula>5000</formula>
    </cfRule>
  </conditionalFormatting>
  <conditionalFormatting sqref="X17:X18">
    <cfRule type="cellIs" dxfId="481" priority="21" stopIfTrue="1" operator="lessThan">
      <formula>0</formula>
    </cfRule>
  </conditionalFormatting>
  <conditionalFormatting sqref="V18:V23 V29:V79">
    <cfRule type="cellIs" dxfId="480" priority="22" stopIfTrue="1" operator="equal">
      <formula>"Yes"</formula>
    </cfRule>
    <cfRule type="cellIs" dxfId="479" priority="23" stopIfTrue="1" operator="notEqual">
      <formula>"Yes"</formula>
    </cfRule>
  </conditionalFormatting>
  <conditionalFormatting sqref="A18:A23 A29:A79">
    <cfRule type="cellIs" dxfId="478" priority="24" stopIfTrue="1" operator="equal">
      <formula>1</formula>
    </cfRule>
    <cfRule type="cellIs" dxfId="477" priority="25" stopIfTrue="1" operator="equal">
      <formula>2</formula>
    </cfRule>
    <cfRule type="cellIs" dxfId="476" priority="26" stopIfTrue="1" operator="equal">
      <formula>3</formula>
    </cfRule>
  </conditionalFormatting>
  <conditionalFormatting sqref="Z23">
    <cfRule type="expression" dxfId="475" priority="3" stopIfTrue="1">
      <formula>SUM(4500-W17)&lt;0</formula>
    </cfRule>
    <cfRule type="expression" dxfId="474" priority="4" stopIfTrue="1">
      <formula>SUM(2490-Z22)&lt;0</formula>
    </cfRule>
    <cfRule type="cellIs" dxfId="473" priority="5" stopIfTrue="1" operator="equal">
      <formula>"Page Limit"</formula>
    </cfRule>
  </conditionalFormatting>
  <conditionalFormatting sqref="Z22">
    <cfRule type="expression" dxfId="472" priority="1">
      <formula>SUM(2490-Z22)&lt;0</formula>
    </cfRule>
    <cfRule type="expression" dxfId="471" priority="2">
      <formula>SUM(4500-W17)&lt;0</formula>
    </cfRule>
  </conditionalFormatting>
  <dataValidations count="12">
    <dataValidation type="list" allowBlank="1" showInputMessage="1" showErrorMessage="1" sqref="C18:D23" xr:uid="{00000000-0002-0000-0200-000000000000}">
      <formula1>$AC$33:$AC$34</formula1>
    </dataValidation>
    <dataValidation type="list" allowBlank="1" showInputMessage="1" showErrorMessage="1" promptTitle="These models include the:" prompt="R5KPS1EA, R5KPD2EA, R4K13VA, R4K16LV, R4K23VA,  and R4K17V" sqref="E29:E79" xr:uid="{00000000-0002-0000-0200-000001000000}">
      <formula1>$AB$4:$AB$8</formula1>
    </dataValidation>
    <dataValidation type="list" allowBlank="1" showInputMessage="1" showErrorMessage="1" sqref="F18:H23" xr:uid="{00000000-0002-0000-02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200-000003000000}">
      <formula1>$AB$4:$AB$6</formula1>
    </dataValidation>
    <dataValidation type="list" allowBlank="1" showInputMessage="1" showErrorMessage="1" sqref="T18:T23 T29:T79" xr:uid="{00000000-0002-0000-0200-000004000000}">
      <formula1>$AL$38:$AL$44</formula1>
    </dataValidation>
    <dataValidation type="list" allowBlank="1" showInputMessage="1" showErrorMessage="1" sqref="C29:C79" xr:uid="{00000000-0002-0000-0200-000005000000}">
      <formula1>$AC$4:$AC$32</formula1>
    </dataValidation>
    <dataValidation type="list" allowBlank="1" showInputMessage="1" showErrorMessage="1" prompt="Select 1, 2 or 3 for homerun connections_x000a_Select 1a-3e for parallel connections" sqref="A29:A79" xr:uid="{00000000-0002-0000-0200-000006000000}">
      <formula1>$AB$35:$AB$53</formula1>
    </dataValidation>
    <dataValidation type="list" allowBlank="1" showInputMessage="1" showErrorMessage="1" sqref="G29:G79" xr:uid="{00000000-0002-0000-0200-000007000000}">
      <formula1>$AB$4:$AB$20</formula1>
    </dataValidation>
    <dataValidation type="list" allowBlank="1" showInputMessage="1" showErrorMessage="1" prompt="You can manually enter in this field for run 1, 2 or 3." sqref="A18:B23" xr:uid="{00000000-0002-0000-0200-000008000000}">
      <formula1>$AB$35:$AB$52</formula1>
    </dataValidation>
    <dataValidation type="whole" operator="equal" allowBlank="1" showInputMessage="1" showErrorMessage="1" sqref="L18:N23 J18:J23" xr:uid="{00000000-0002-0000-0200-000009000000}">
      <formula1>0</formula1>
    </dataValidation>
    <dataValidation allowBlank="1" showInputMessage="1" showErrorMessage="1" prompt="Enter the length of cable between this node and the power supply." sqref="E18:E23" xr:uid="{00000000-0002-0000-0200-00000A000000}"/>
    <dataValidation type="whole" allowBlank="1" showInputMessage="1" showErrorMessage="1" prompt="Enter the length of cable between this node and the previous node." sqref="D29:D79" xr:uid="{00000000-0002-0000-02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4177"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34178"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4179"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4180"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4181"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4182"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4183"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4184"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4185"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4186"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4187"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4188"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4189"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4190"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4191"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4192"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4193"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4194"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4195"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4196"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4197"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4198"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4199"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4200"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4201"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4202"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4203"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4204"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4205"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4206"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4207"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4208"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4209"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4210"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4211"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4212"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4213"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4214"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4215"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4216"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4217"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4218"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4219"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4220"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4221"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4222"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4223"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4224"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4225"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4226"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4227"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4228"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4229"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4230"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4231"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4232"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4233"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4234"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4235"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4236"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4237"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4238"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4239"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4240"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4241"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4242"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4243"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4244"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4245"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4246"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4247"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4248"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4249"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4250"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4251"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4252"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4253"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4254"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4255"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4256"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4257"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4258"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4259"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4260"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4261"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4262"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4263"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4264"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4265"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4266"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4267"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4268"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4269"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4270"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4271"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4272"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4273"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4274"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4275"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4276"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4277"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4278"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4279"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4280"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4281"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4282"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470" priority="6" stopIfTrue="1">
      <formula>SUM(4650-W17)&lt;0</formula>
    </cfRule>
  </conditionalFormatting>
  <conditionalFormatting sqref="Y22">
    <cfRule type="expression" dxfId="469" priority="7" stopIfTrue="1">
      <formula>SUM(4500-W17)&lt;0</formula>
    </cfRule>
    <cfRule type="expression" dxfId="468" priority="8" stopIfTrue="1">
      <formula>SUM(2490-Y22)&lt;0</formula>
    </cfRule>
  </conditionalFormatting>
  <conditionalFormatting sqref="Y23:Y24">
    <cfRule type="expression" dxfId="467" priority="9" stopIfTrue="1">
      <formula>SUM(4500-W17)&lt;0</formula>
    </cfRule>
    <cfRule type="expression" dxfId="466" priority="10" stopIfTrue="1">
      <formula>SUM(2490-Y22)&lt;0</formula>
    </cfRule>
    <cfRule type="cellIs" dxfId="465" priority="11" stopIfTrue="1" operator="equal">
      <formula>"Page Limit"</formula>
    </cfRule>
  </conditionalFormatting>
  <conditionalFormatting sqref="X23:X24">
    <cfRule type="expression" dxfId="464" priority="12" stopIfTrue="1">
      <formula>SUM(4500-W17)&lt;0</formula>
    </cfRule>
    <cfRule type="expression" dxfId="463" priority="13" stopIfTrue="1">
      <formula>SUM(2490-X22)&lt;0</formula>
    </cfRule>
    <cfRule type="cellIs" dxfId="462" priority="14" stopIfTrue="1" operator="equal">
      <formula>"Page Limit"</formula>
    </cfRule>
  </conditionalFormatting>
  <conditionalFormatting sqref="X22">
    <cfRule type="expression" dxfId="461" priority="15" stopIfTrue="1">
      <formula>SUM(4500-W17)&lt;0</formula>
    </cfRule>
    <cfRule type="expression" dxfId="460" priority="16" stopIfTrue="1">
      <formula>SUM(2490-X22)&lt;0</formula>
    </cfRule>
  </conditionalFormatting>
  <conditionalFormatting sqref="AA4:AA15 Z17">
    <cfRule type="cellIs" dxfId="459" priority="17" stopIfTrue="1" operator="greaterThan">
      <formula>0</formula>
    </cfRule>
    <cfRule type="cellIs" dxfId="458" priority="18" stopIfTrue="1" operator="lessThanOrEqual">
      <formula>0</formula>
    </cfRule>
  </conditionalFormatting>
  <conditionalFormatting sqref="Y17">
    <cfRule type="cellIs" dxfId="457" priority="19" stopIfTrue="1" operator="lessThan">
      <formula>5000</formula>
    </cfRule>
    <cfRule type="cellIs" dxfId="456" priority="20" stopIfTrue="1" operator="greaterThanOrEqual">
      <formula>5000</formula>
    </cfRule>
  </conditionalFormatting>
  <conditionalFormatting sqref="X17:X18">
    <cfRule type="cellIs" dxfId="455" priority="21" stopIfTrue="1" operator="lessThan">
      <formula>0</formula>
    </cfRule>
  </conditionalFormatting>
  <conditionalFormatting sqref="V18:V23 V29:V79">
    <cfRule type="cellIs" dxfId="454" priority="22" stopIfTrue="1" operator="equal">
      <formula>"Yes"</formula>
    </cfRule>
    <cfRule type="cellIs" dxfId="453" priority="23" stopIfTrue="1" operator="notEqual">
      <formula>"Yes"</formula>
    </cfRule>
  </conditionalFormatting>
  <conditionalFormatting sqref="A18:A23 A29:A79">
    <cfRule type="cellIs" dxfId="452" priority="24" stopIfTrue="1" operator="equal">
      <formula>1</formula>
    </cfRule>
    <cfRule type="cellIs" dxfId="451" priority="25" stopIfTrue="1" operator="equal">
      <formula>2</formula>
    </cfRule>
    <cfRule type="cellIs" dxfId="450" priority="26" stopIfTrue="1" operator="equal">
      <formula>3</formula>
    </cfRule>
  </conditionalFormatting>
  <conditionalFormatting sqref="Z23">
    <cfRule type="expression" dxfId="449" priority="3" stopIfTrue="1">
      <formula>SUM(4500-W17)&lt;0</formula>
    </cfRule>
    <cfRule type="expression" dxfId="448" priority="4" stopIfTrue="1">
      <formula>SUM(2490-Z22)&lt;0</formula>
    </cfRule>
    <cfRule type="cellIs" dxfId="447" priority="5" stopIfTrue="1" operator="equal">
      <formula>"Page Limit"</formula>
    </cfRule>
  </conditionalFormatting>
  <conditionalFormatting sqref="Z22">
    <cfRule type="expression" dxfId="446" priority="1">
      <formula>SUM(2490-Z22)&lt;0</formula>
    </cfRule>
    <cfRule type="expression" dxfId="445" priority="2">
      <formula>SUM(4500-W17)&lt;0</formula>
    </cfRule>
  </conditionalFormatting>
  <dataValidations count="12">
    <dataValidation type="list" allowBlank="1" showInputMessage="1" showErrorMessage="1" sqref="C18:D23" xr:uid="{00000000-0002-0000-0300-000000000000}">
      <formula1>$AC$33:$AC$34</formula1>
    </dataValidation>
    <dataValidation type="list" allowBlank="1" showInputMessage="1" showErrorMessage="1" promptTitle="These models include the:" prompt="R5KPS1EA, R5KPD2EA, R4K13VA, R4K16LV, R4K23VA,  and R4K17V" sqref="E29:E79" xr:uid="{00000000-0002-0000-0300-000001000000}">
      <formula1>$AB$4:$AB$8</formula1>
    </dataValidation>
    <dataValidation type="list" allowBlank="1" showInputMessage="1" showErrorMessage="1" sqref="F18:H23" xr:uid="{00000000-0002-0000-03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300-000003000000}">
      <formula1>$AB$4:$AB$6</formula1>
    </dataValidation>
    <dataValidation type="list" allowBlank="1" showInputMessage="1" showErrorMessage="1" sqref="T18:T23 T29:T79" xr:uid="{00000000-0002-0000-0300-000004000000}">
      <formula1>$AL$38:$AL$44</formula1>
    </dataValidation>
    <dataValidation type="list" allowBlank="1" showInputMessage="1" showErrorMessage="1" sqref="C29:C79" xr:uid="{00000000-0002-0000-0300-000005000000}">
      <formula1>$AC$4:$AC$32</formula1>
    </dataValidation>
    <dataValidation type="list" allowBlank="1" showInputMessage="1" showErrorMessage="1" prompt="Select 1, 2 or 3 for homerun connections_x000a_Select 1a-3e for parallel connections" sqref="A29:A79" xr:uid="{00000000-0002-0000-0300-000006000000}">
      <formula1>$AB$35:$AB$53</formula1>
    </dataValidation>
    <dataValidation type="list" allowBlank="1" showInputMessage="1" showErrorMessage="1" sqref="G29:G79" xr:uid="{00000000-0002-0000-0300-000007000000}">
      <formula1>$AB$4:$AB$20</formula1>
    </dataValidation>
    <dataValidation type="list" allowBlank="1" showInputMessage="1" showErrorMessage="1" prompt="You can manually enter in this field for run 1, 2 or 3." sqref="A18:B23" xr:uid="{00000000-0002-0000-0300-000008000000}">
      <formula1>$AB$35:$AB$52</formula1>
    </dataValidation>
    <dataValidation type="whole" operator="equal" allowBlank="1" showInputMessage="1" showErrorMessage="1" sqref="L18:N23 J18:J23" xr:uid="{00000000-0002-0000-0300-000009000000}">
      <formula1>0</formula1>
    </dataValidation>
    <dataValidation allowBlank="1" showInputMessage="1" showErrorMessage="1" prompt="Enter the length of cable between this node and the power supply." sqref="E18:E23" xr:uid="{00000000-0002-0000-0300-00000A000000}"/>
    <dataValidation type="whole" allowBlank="1" showInputMessage="1" showErrorMessage="1" prompt="Enter the length of cable between this node and the previous node." sqref="D29:D79" xr:uid="{00000000-0002-0000-03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5201"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35202"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5203"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5204"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5205"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5206"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5207"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5208"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5209"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5210"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5211"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5212"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5213"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5214"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5215"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5216"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5217"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5218"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5219"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5220"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5221"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5222"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5223"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5224"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5225"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5226"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5227"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5228"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5229"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5230"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5231"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5232"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5233"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5234"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5235"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5236"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5237"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5238"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5239"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5240"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5241"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5242"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5243"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5244"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5245"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5246"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5247"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5248"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5249"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5250"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5251"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5252"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5253"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5254"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5255"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5256"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5257"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5258"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5259"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5260"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5261"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5262"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5263"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5264"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5265"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5266"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5267"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5268"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5269"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5270"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5271"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5272"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5273"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5274"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5275"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5276"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5277"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5278"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5279"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5280"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5281"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5282"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5283"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5284"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5285"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5286"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5287"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5288"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5289"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5290"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5291"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5292"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5293"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5294"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5295"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5296"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5297"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5298"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5299"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5300"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5301"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5302"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5303"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5304"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5305"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5306"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444" priority="6" stopIfTrue="1">
      <formula>SUM(4650-W17)&lt;0</formula>
    </cfRule>
  </conditionalFormatting>
  <conditionalFormatting sqref="Y22">
    <cfRule type="expression" dxfId="443" priority="7" stopIfTrue="1">
      <formula>SUM(4500-W17)&lt;0</formula>
    </cfRule>
    <cfRule type="expression" dxfId="442" priority="8" stopIfTrue="1">
      <formula>SUM(2490-Y22)&lt;0</formula>
    </cfRule>
  </conditionalFormatting>
  <conditionalFormatting sqref="Y23:Y24">
    <cfRule type="expression" dxfId="441" priority="9" stopIfTrue="1">
      <formula>SUM(4500-W17)&lt;0</formula>
    </cfRule>
    <cfRule type="expression" dxfId="440" priority="10" stopIfTrue="1">
      <formula>SUM(2490-Y22)&lt;0</formula>
    </cfRule>
    <cfRule type="cellIs" dxfId="439" priority="11" stopIfTrue="1" operator="equal">
      <formula>"Page Limit"</formula>
    </cfRule>
  </conditionalFormatting>
  <conditionalFormatting sqref="X23:X24">
    <cfRule type="expression" dxfId="438" priority="12" stopIfTrue="1">
      <formula>SUM(4500-W17)&lt;0</formula>
    </cfRule>
    <cfRule type="expression" dxfId="437" priority="13" stopIfTrue="1">
      <formula>SUM(2490-X22)&lt;0</formula>
    </cfRule>
    <cfRule type="cellIs" dxfId="436" priority="14" stopIfTrue="1" operator="equal">
      <formula>"Page Limit"</formula>
    </cfRule>
  </conditionalFormatting>
  <conditionalFormatting sqref="X22">
    <cfRule type="expression" dxfId="435" priority="15" stopIfTrue="1">
      <formula>SUM(4500-W17)&lt;0</formula>
    </cfRule>
    <cfRule type="expression" dxfId="434" priority="16" stopIfTrue="1">
      <formula>SUM(2490-X22)&lt;0</formula>
    </cfRule>
  </conditionalFormatting>
  <conditionalFormatting sqref="AA4:AA15 Z17">
    <cfRule type="cellIs" dxfId="433" priority="17" stopIfTrue="1" operator="greaterThan">
      <formula>0</formula>
    </cfRule>
    <cfRule type="cellIs" dxfId="432" priority="18" stopIfTrue="1" operator="lessThanOrEqual">
      <formula>0</formula>
    </cfRule>
  </conditionalFormatting>
  <conditionalFormatting sqref="Y17">
    <cfRule type="cellIs" dxfId="431" priority="19" stopIfTrue="1" operator="lessThan">
      <formula>5000</formula>
    </cfRule>
    <cfRule type="cellIs" dxfId="430" priority="20" stopIfTrue="1" operator="greaterThanOrEqual">
      <formula>5000</formula>
    </cfRule>
  </conditionalFormatting>
  <conditionalFormatting sqref="X17:X18">
    <cfRule type="cellIs" dxfId="429" priority="21" stopIfTrue="1" operator="lessThan">
      <formula>0</formula>
    </cfRule>
  </conditionalFormatting>
  <conditionalFormatting sqref="V18:V23 V29:V79">
    <cfRule type="cellIs" dxfId="428" priority="22" stopIfTrue="1" operator="equal">
      <formula>"Yes"</formula>
    </cfRule>
    <cfRule type="cellIs" dxfId="427" priority="23" stopIfTrue="1" operator="notEqual">
      <formula>"Yes"</formula>
    </cfRule>
  </conditionalFormatting>
  <conditionalFormatting sqref="A18:A23 A29:A79">
    <cfRule type="cellIs" dxfId="426" priority="24" stopIfTrue="1" operator="equal">
      <formula>1</formula>
    </cfRule>
    <cfRule type="cellIs" dxfId="425" priority="25" stopIfTrue="1" operator="equal">
      <formula>2</formula>
    </cfRule>
    <cfRule type="cellIs" dxfId="424" priority="26" stopIfTrue="1" operator="equal">
      <formula>3</formula>
    </cfRule>
  </conditionalFormatting>
  <conditionalFormatting sqref="Z23">
    <cfRule type="expression" dxfId="423" priority="3" stopIfTrue="1">
      <formula>SUM(4500-W17)&lt;0</formula>
    </cfRule>
    <cfRule type="expression" dxfId="422" priority="4" stopIfTrue="1">
      <formula>SUM(2490-Z22)&lt;0</formula>
    </cfRule>
    <cfRule type="cellIs" dxfId="421" priority="5" stopIfTrue="1" operator="equal">
      <formula>"Page Limit"</formula>
    </cfRule>
  </conditionalFormatting>
  <conditionalFormatting sqref="Z22">
    <cfRule type="expression" dxfId="420" priority="1">
      <formula>SUM(2490-Z22)&lt;0</formula>
    </cfRule>
    <cfRule type="expression" dxfId="419" priority="2">
      <formula>SUM(4500-W17)&lt;0</formula>
    </cfRule>
  </conditionalFormatting>
  <dataValidations count="12">
    <dataValidation type="list" allowBlank="1" showInputMessage="1" showErrorMessage="1" sqref="C18:D23" xr:uid="{00000000-0002-0000-0400-000000000000}">
      <formula1>$AC$33:$AC$34</formula1>
    </dataValidation>
    <dataValidation type="list" allowBlank="1" showInputMessage="1" showErrorMessage="1" promptTitle="These models include the:" prompt="R5KPS1EA, R5KPD2EA, R4K13VA, R4K16LV, R4K23VA,  and R4K17V" sqref="E29:E79" xr:uid="{00000000-0002-0000-0400-000001000000}">
      <formula1>$AB$4:$AB$8</formula1>
    </dataValidation>
    <dataValidation type="list" allowBlank="1" showInputMessage="1" showErrorMessage="1" sqref="F18:H23" xr:uid="{00000000-0002-0000-04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400-000003000000}">
      <formula1>$AB$4:$AB$6</formula1>
    </dataValidation>
    <dataValidation type="list" allowBlank="1" showInputMessage="1" showErrorMessage="1" sqref="T18:T23 T29:T79" xr:uid="{00000000-0002-0000-0400-000004000000}">
      <formula1>$AL$38:$AL$44</formula1>
    </dataValidation>
    <dataValidation type="list" allowBlank="1" showInputMessage="1" showErrorMessage="1" sqref="C29:C79" xr:uid="{00000000-0002-0000-0400-000005000000}">
      <formula1>$AC$4:$AC$32</formula1>
    </dataValidation>
    <dataValidation type="list" allowBlank="1" showInputMessage="1" showErrorMessage="1" prompt="Select 1, 2 or 3 for homerun connections_x000a_Select 1a-3e for parallel connections" sqref="A29:A79" xr:uid="{00000000-0002-0000-0400-000006000000}">
      <formula1>$AB$35:$AB$53</formula1>
    </dataValidation>
    <dataValidation type="list" allowBlank="1" showInputMessage="1" showErrorMessage="1" sqref="G29:G79" xr:uid="{00000000-0002-0000-0400-000007000000}">
      <formula1>$AB$4:$AB$20</formula1>
    </dataValidation>
    <dataValidation type="list" allowBlank="1" showInputMessage="1" showErrorMessage="1" prompt="You can manually enter in this field for run 1, 2 or 3." sqref="A18:B23" xr:uid="{00000000-0002-0000-0400-000008000000}">
      <formula1>$AB$35:$AB$52</formula1>
    </dataValidation>
    <dataValidation type="whole" operator="equal" allowBlank="1" showInputMessage="1" showErrorMessage="1" sqref="L18:N23 J18:J23" xr:uid="{00000000-0002-0000-0400-000009000000}">
      <formula1>0</formula1>
    </dataValidation>
    <dataValidation allowBlank="1" showInputMessage="1" showErrorMessage="1" prompt="Enter the length of cable between this node and the power supply." sqref="E18:E23" xr:uid="{00000000-0002-0000-0400-00000A000000}"/>
    <dataValidation type="whole" allowBlank="1" showInputMessage="1" showErrorMessage="1" prompt="Enter the length of cable between this node and the previous node." sqref="D29:D79" xr:uid="{00000000-0002-0000-04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6225"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36226"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6227"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6228"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6229"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6230"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6231"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6232"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6233"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6234"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6235"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6236"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6237"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6238"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6239"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6240"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6241"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6242"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6243"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6244"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6245"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6246"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6247"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6248"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6249"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6250"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6251"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6252"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6253"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6254"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6255"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6256"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6257"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6258"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6259"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6260"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6261"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6262"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6263"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6264"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6265"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6266"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6267"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6268"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6269"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6270"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6271"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6272"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6273"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6274"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6275"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6276"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6277"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6278"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6279"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6280"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6281"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6282"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6283"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6284"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6285"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6286"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6287"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6288"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6289"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6290"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6291"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6292"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6293"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6294"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6295"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6296"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6297"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6298"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6299"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6300"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6301"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6302"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6303"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6304"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6305"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6306"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6307"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6308"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6309"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6310"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6311"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6312"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6313"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6314"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6315"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6316"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6317"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6318"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6319"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6320"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6321"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6322"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6323"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6324"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6325"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6326"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6327"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6328"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6329"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6330"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418" priority="6" stopIfTrue="1">
      <formula>SUM(4650-W17)&lt;0</formula>
    </cfRule>
  </conditionalFormatting>
  <conditionalFormatting sqref="Y22">
    <cfRule type="expression" dxfId="417" priority="7" stopIfTrue="1">
      <formula>SUM(4500-W17)&lt;0</formula>
    </cfRule>
    <cfRule type="expression" dxfId="416" priority="8" stopIfTrue="1">
      <formula>SUM(2490-Y22)&lt;0</formula>
    </cfRule>
  </conditionalFormatting>
  <conditionalFormatting sqref="Y23:Y24">
    <cfRule type="expression" dxfId="415" priority="9" stopIfTrue="1">
      <formula>SUM(4500-W17)&lt;0</formula>
    </cfRule>
    <cfRule type="expression" dxfId="414" priority="10" stopIfTrue="1">
      <formula>SUM(2490-Y22)&lt;0</formula>
    </cfRule>
    <cfRule type="cellIs" dxfId="413" priority="11" stopIfTrue="1" operator="equal">
      <formula>"Page Limit"</formula>
    </cfRule>
  </conditionalFormatting>
  <conditionalFormatting sqref="X23:X24">
    <cfRule type="expression" dxfId="412" priority="12" stopIfTrue="1">
      <formula>SUM(4500-W17)&lt;0</formula>
    </cfRule>
    <cfRule type="expression" dxfId="411" priority="13" stopIfTrue="1">
      <formula>SUM(2490-X22)&lt;0</formula>
    </cfRule>
    <cfRule type="cellIs" dxfId="410" priority="14" stopIfTrue="1" operator="equal">
      <formula>"Page Limit"</formula>
    </cfRule>
  </conditionalFormatting>
  <conditionalFormatting sqref="X22">
    <cfRule type="expression" dxfId="409" priority="15" stopIfTrue="1">
      <formula>SUM(4500-W17)&lt;0</formula>
    </cfRule>
    <cfRule type="expression" dxfId="408" priority="16" stopIfTrue="1">
      <formula>SUM(2490-X22)&lt;0</formula>
    </cfRule>
  </conditionalFormatting>
  <conditionalFormatting sqref="AA4:AA15 Z17">
    <cfRule type="cellIs" dxfId="407" priority="17" stopIfTrue="1" operator="greaterThan">
      <formula>0</formula>
    </cfRule>
    <cfRule type="cellIs" dxfId="406" priority="18" stopIfTrue="1" operator="lessThanOrEqual">
      <formula>0</formula>
    </cfRule>
  </conditionalFormatting>
  <conditionalFormatting sqref="Y17">
    <cfRule type="cellIs" dxfId="405" priority="19" stopIfTrue="1" operator="lessThan">
      <formula>5000</formula>
    </cfRule>
    <cfRule type="cellIs" dxfId="404" priority="20" stopIfTrue="1" operator="greaterThanOrEqual">
      <formula>5000</formula>
    </cfRule>
  </conditionalFormatting>
  <conditionalFormatting sqref="X17:X18">
    <cfRule type="cellIs" dxfId="403" priority="21" stopIfTrue="1" operator="lessThan">
      <formula>0</formula>
    </cfRule>
  </conditionalFormatting>
  <conditionalFormatting sqref="V18:V23 V29:V79">
    <cfRule type="cellIs" dxfId="402" priority="22" stopIfTrue="1" operator="equal">
      <formula>"Yes"</formula>
    </cfRule>
    <cfRule type="cellIs" dxfId="401" priority="23" stopIfTrue="1" operator="notEqual">
      <formula>"Yes"</formula>
    </cfRule>
  </conditionalFormatting>
  <conditionalFormatting sqref="A18:A23 A29:A79">
    <cfRule type="cellIs" dxfId="400" priority="24" stopIfTrue="1" operator="equal">
      <formula>1</formula>
    </cfRule>
    <cfRule type="cellIs" dxfId="399" priority="25" stopIfTrue="1" operator="equal">
      <formula>2</formula>
    </cfRule>
    <cfRule type="cellIs" dxfId="398" priority="26" stopIfTrue="1" operator="equal">
      <formula>3</formula>
    </cfRule>
  </conditionalFormatting>
  <conditionalFormatting sqref="Z23">
    <cfRule type="expression" dxfId="397" priority="3" stopIfTrue="1">
      <formula>SUM(4500-W17)&lt;0</formula>
    </cfRule>
    <cfRule type="expression" dxfId="396" priority="4" stopIfTrue="1">
      <formula>SUM(2490-Z22)&lt;0</formula>
    </cfRule>
    <cfRule type="cellIs" dxfId="395" priority="5" stopIfTrue="1" operator="equal">
      <formula>"Page Limit"</formula>
    </cfRule>
  </conditionalFormatting>
  <conditionalFormatting sqref="Z22">
    <cfRule type="expression" dxfId="394" priority="1">
      <formula>SUM(2490-Z22)&lt;0</formula>
    </cfRule>
    <cfRule type="expression" dxfId="393" priority="2">
      <formula>SUM(4500-W17)&lt;0</formula>
    </cfRule>
  </conditionalFormatting>
  <dataValidations count="12">
    <dataValidation type="list" allowBlank="1" showInputMessage="1" showErrorMessage="1" sqref="C18:D23" xr:uid="{00000000-0002-0000-0500-000000000000}">
      <formula1>$AC$33:$AC$34</formula1>
    </dataValidation>
    <dataValidation type="list" allowBlank="1" showInputMessage="1" showErrorMessage="1" promptTitle="These models include the:" prompt="R5KPS1EA, R5KPD2EA, R4K13VA, R4K16LV, R4K23VA,  and R4K17V" sqref="E29:E79" xr:uid="{00000000-0002-0000-0500-000001000000}">
      <formula1>$AB$4:$AB$8</formula1>
    </dataValidation>
    <dataValidation type="list" allowBlank="1" showInputMessage="1" showErrorMessage="1" sqref="F18:H23" xr:uid="{00000000-0002-0000-05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500-000003000000}">
      <formula1>$AB$4:$AB$6</formula1>
    </dataValidation>
    <dataValidation type="list" allowBlank="1" showInputMessage="1" showErrorMessage="1" sqref="T18:T23 T29:T79" xr:uid="{00000000-0002-0000-0500-000004000000}">
      <formula1>$AL$38:$AL$44</formula1>
    </dataValidation>
    <dataValidation type="list" allowBlank="1" showInputMessage="1" showErrorMessage="1" sqref="C29:C79" xr:uid="{00000000-0002-0000-0500-000005000000}">
      <formula1>$AC$4:$AC$32</formula1>
    </dataValidation>
    <dataValidation type="list" allowBlank="1" showInputMessage="1" showErrorMessage="1" prompt="Select 1, 2 or 3 for homerun connections_x000a_Select 1a-3e for parallel connections" sqref="A29:A79" xr:uid="{00000000-0002-0000-0500-000006000000}">
      <formula1>$AB$35:$AB$53</formula1>
    </dataValidation>
    <dataValidation type="list" allowBlank="1" showInputMessage="1" showErrorMessage="1" sqref="G29:G79" xr:uid="{00000000-0002-0000-0500-000007000000}">
      <formula1>$AB$4:$AB$20</formula1>
    </dataValidation>
    <dataValidation type="list" allowBlank="1" showInputMessage="1" showErrorMessage="1" prompt="You can manually enter in this field for run 1, 2 or 3." sqref="A18:B23" xr:uid="{00000000-0002-0000-0500-000008000000}">
      <formula1>$AB$35:$AB$52</formula1>
    </dataValidation>
    <dataValidation type="whole" operator="equal" allowBlank="1" showInputMessage="1" showErrorMessage="1" sqref="L18:N23 J18:J23" xr:uid="{00000000-0002-0000-0500-000009000000}">
      <formula1>0</formula1>
    </dataValidation>
    <dataValidation allowBlank="1" showInputMessage="1" showErrorMessage="1" prompt="Enter the length of cable between this node and the power supply." sqref="E18:E23" xr:uid="{00000000-0002-0000-0500-00000A000000}"/>
    <dataValidation type="whole" allowBlank="1" showInputMessage="1" showErrorMessage="1" prompt="Enter the length of cable between this node and the previous node." sqref="D29:D79" xr:uid="{00000000-0002-0000-05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7249"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37250"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7251"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7252"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7253"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7254"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7255"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7256"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7257"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7258"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7259"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7260"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7261"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7262"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7263"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7264"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7265"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7266"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7267"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7268"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7269"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7270"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7271"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7272"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7273"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7274"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7275"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7276"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7277"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7278"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7279"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7280"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7281"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7282"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7283"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7284"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7285"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7286"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7287"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7288"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7289"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7290"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7291"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7292"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7293"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7294"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7295"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7296"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7297"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7298"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7299"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7300"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7301"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7302"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7303"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7304"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7305"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7306"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7307"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7308"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7309"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7310"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7311"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7312"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7313"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7314"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7315"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7316"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7317"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7318"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7319"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7320"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7321"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7322"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7323"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7324"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7325"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7326"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7327"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7328"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7329"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7330"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7331"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7332"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7333"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7334"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7335"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7336"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7337"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7338"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7339"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7340"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7341"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7342"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7343"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7344"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7345"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7346"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7347"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7348"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7349"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7350"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7351"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7352"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7353"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7354"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392" priority="6" stopIfTrue="1">
      <formula>SUM(4650-W17)&lt;0</formula>
    </cfRule>
  </conditionalFormatting>
  <conditionalFormatting sqref="Y22">
    <cfRule type="expression" dxfId="391" priority="7" stopIfTrue="1">
      <formula>SUM(4500-W17)&lt;0</formula>
    </cfRule>
    <cfRule type="expression" dxfId="390" priority="8" stopIfTrue="1">
      <formula>SUM(2490-Y22)&lt;0</formula>
    </cfRule>
  </conditionalFormatting>
  <conditionalFormatting sqref="Y23:Y24">
    <cfRule type="expression" dxfId="389" priority="9" stopIfTrue="1">
      <formula>SUM(4500-W17)&lt;0</formula>
    </cfRule>
    <cfRule type="expression" dxfId="388" priority="10" stopIfTrue="1">
      <formula>SUM(2490-Y22)&lt;0</formula>
    </cfRule>
    <cfRule type="cellIs" dxfId="387" priority="11" stopIfTrue="1" operator="equal">
      <formula>"Page Limit"</formula>
    </cfRule>
  </conditionalFormatting>
  <conditionalFormatting sqref="X23:X24">
    <cfRule type="expression" dxfId="386" priority="12" stopIfTrue="1">
      <formula>SUM(4500-W17)&lt;0</formula>
    </cfRule>
    <cfRule type="expression" dxfId="385" priority="13" stopIfTrue="1">
      <formula>SUM(2490-X22)&lt;0</formula>
    </cfRule>
    <cfRule type="cellIs" dxfId="384" priority="14" stopIfTrue="1" operator="equal">
      <formula>"Page Limit"</formula>
    </cfRule>
  </conditionalFormatting>
  <conditionalFormatting sqref="X22">
    <cfRule type="expression" dxfId="383" priority="15" stopIfTrue="1">
      <formula>SUM(4500-W17)&lt;0</formula>
    </cfRule>
    <cfRule type="expression" dxfId="382" priority="16" stopIfTrue="1">
      <formula>SUM(2490-X22)&lt;0</formula>
    </cfRule>
  </conditionalFormatting>
  <conditionalFormatting sqref="AA4:AA15 Z17">
    <cfRule type="cellIs" dxfId="381" priority="17" stopIfTrue="1" operator="greaterThan">
      <formula>0</formula>
    </cfRule>
    <cfRule type="cellIs" dxfId="380" priority="18" stopIfTrue="1" operator="lessThanOrEqual">
      <formula>0</formula>
    </cfRule>
  </conditionalFormatting>
  <conditionalFormatting sqref="Y17">
    <cfRule type="cellIs" dxfId="379" priority="19" stopIfTrue="1" operator="lessThan">
      <formula>5000</formula>
    </cfRule>
    <cfRule type="cellIs" dxfId="378" priority="20" stopIfTrue="1" operator="greaterThanOrEqual">
      <formula>5000</formula>
    </cfRule>
  </conditionalFormatting>
  <conditionalFormatting sqref="X17:X18">
    <cfRule type="cellIs" dxfId="377" priority="21" stopIfTrue="1" operator="lessThan">
      <formula>0</formula>
    </cfRule>
  </conditionalFormatting>
  <conditionalFormatting sqref="V18:V23 V29:V79">
    <cfRule type="cellIs" dxfId="376" priority="22" stopIfTrue="1" operator="equal">
      <formula>"Yes"</formula>
    </cfRule>
    <cfRule type="cellIs" dxfId="375" priority="23" stopIfTrue="1" operator="notEqual">
      <formula>"Yes"</formula>
    </cfRule>
  </conditionalFormatting>
  <conditionalFormatting sqref="A18:A23 A29:A79">
    <cfRule type="cellIs" dxfId="374" priority="24" stopIfTrue="1" operator="equal">
      <formula>1</formula>
    </cfRule>
    <cfRule type="cellIs" dxfId="373" priority="25" stopIfTrue="1" operator="equal">
      <formula>2</formula>
    </cfRule>
    <cfRule type="cellIs" dxfId="372" priority="26" stopIfTrue="1" operator="equal">
      <formula>3</formula>
    </cfRule>
  </conditionalFormatting>
  <conditionalFormatting sqref="Z23">
    <cfRule type="expression" dxfId="371" priority="3" stopIfTrue="1">
      <formula>SUM(4500-W17)&lt;0</formula>
    </cfRule>
    <cfRule type="expression" dxfId="370" priority="4" stopIfTrue="1">
      <formula>SUM(2490-Z22)&lt;0</formula>
    </cfRule>
    <cfRule type="cellIs" dxfId="369" priority="5" stopIfTrue="1" operator="equal">
      <formula>"Page Limit"</formula>
    </cfRule>
  </conditionalFormatting>
  <conditionalFormatting sqref="Z22">
    <cfRule type="expression" dxfId="368" priority="1">
      <formula>SUM(2490-Z22)&lt;0</formula>
    </cfRule>
    <cfRule type="expression" dxfId="367" priority="2">
      <formula>SUM(4500-W17)&lt;0</formula>
    </cfRule>
  </conditionalFormatting>
  <dataValidations count="12">
    <dataValidation type="list" allowBlank="1" showInputMessage="1" showErrorMessage="1" sqref="C18:D23" xr:uid="{00000000-0002-0000-0600-000000000000}">
      <formula1>$AC$33:$AC$34</formula1>
    </dataValidation>
    <dataValidation type="list" allowBlank="1" showInputMessage="1" showErrorMessage="1" promptTitle="These models include the:" prompt="R5KPS1EA, R5KPD2EA, R4K13VA, R4K16LV, R4K23VA,  and R4K17V" sqref="E29:E79" xr:uid="{00000000-0002-0000-0600-000001000000}">
      <formula1>$AB$4:$AB$8</formula1>
    </dataValidation>
    <dataValidation type="list" allowBlank="1" showInputMessage="1" showErrorMessage="1" sqref="F18:H23" xr:uid="{00000000-0002-0000-06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600-000003000000}">
      <formula1>$AB$4:$AB$6</formula1>
    </dataValidation>
    <dataValidation type="list" allowBlank="1" showInputMessage="1" showErrorMessage="1" sqref="T18:T23 T29:T79" xr:uid="{00000000-0002-0000-0600-000004000000}">
      <formula1>$AL$38:$AL$44</formula1>
    </dataValidation>
    <dataValidation type="list" allowBlank="1" showInputMessage="1" showErrorMessage="1" sqref="C29:C79" xr:uid="{00000000-0002-0000-0600-000005000000}">
      <formula1>$AC$4:$AC$32</formula1>
    </dataValidation>
    <dataValidation type="list" allowBlank="1" showInputMessage="1" showErrorMessage="1" prompt="Select 1, 2 or 3 for homerun connections_x000a_Select 1a-3e for parallel connections" sqref="A29:A79" xr:uid="{00000000-0002-0000-0600-000006000000}">
      <formula1>$AB$35:$AB$53</formula1>
    </dataValidation>
    <dataValidation type="list" allowBlank="1" showInputMessage="1" showErrorMessage="1" sqref="G29:G79" xr:uid="{00000000-0002-0000-0600-000007000000}">
      <formula1>$AB$4:$AB$20</formula1>
    </dataValidation>
    <dataValidation type="list" allowBlank="1" showInputMessage="1" showErrorMessage="1" prompt="You can manually enter in this field for run 1, 2 or 3." sqref="A18:B23" xr:uid="{00000000-0002-0000-0600-000008000000}">
      <formula1>$AB$35:$AB$52</formula1>
    </dataValidation>
    <dataValidation type="whole" operator="equal" allowBlank="1" showInputMessage="1" showErrorMessage="1" sqref="L18:N23 J18:J23" xr:uid="{00000000-0002-0000-0600-000009000000}">
      <formula1>0</formula1>
    </dataValidation>
    <dataValidation allowBlank="1" showInputMessage="1" showErrorMessage="1" prompt="Enter the length of cable between this node and the power supply." sqref="E18:E23" xr:uid="{00000000-0002-0000-0600-00000A000000}"/>
    <dataValidation type="whole" allowBlank="1" showInputMessage="1" showErrorMessage="1" prompt="Enter the length of cable between this node and the previous node." sqref="D29:D79" xr:uid="{00000000-0002-0000-06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8273"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38274"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8275"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8276"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8277"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8278"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8279"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8280"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8281"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8282"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8283"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8284"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8285"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8286"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8287"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8288"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8289"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8290"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8291"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8292"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8293"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8294"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8295"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8296"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8297"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8298"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8299"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8300"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8301"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8302"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8303"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8304"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8305"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8306"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8307"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8308"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8309"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8310"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8311"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8312"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8313"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8314"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8315"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8316"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8317"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8318"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8319"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8320"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8321"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8322"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8323"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8324"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8325"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8326"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8327"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8328"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8329"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8330"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8331"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8332"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8333"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8334"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8335"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8336"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8337"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8338"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8339"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8340"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8341"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8342"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8343"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8344"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8345"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8346"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8347"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8348"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8349"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8350"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8351"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8352"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8353"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8354"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8355"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8356"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8357"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8358"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8359"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8360"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8361"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8362"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8363"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8364"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8365"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8366"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8367"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8368"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8369"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8370"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8371"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8372"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8373"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8374"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8375"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8376"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8377"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8378"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366" priority="6" stopIfTrue="1">
      <formula>SUM(4650-W17)&lt;0</formula>
    </cfRule>
  </conditionalFormatting>
  <conditionalFormatting sqref="Y22">
    <cfRule type="expression" dxfId="365" priority="7" stopIfTrue="1">
      <formula>SUM(4500-W17)&lt;0</formula>
    </cfRule>
    <cfRule type="expression" dxfId="364" priority="8" stopIfTrue="1">
      <formula>SUM(2490-Y22)&lt;0</formula>
    </cfRule>
  </conditionalFormatting>
  <conditionalFormatting sqref="Y23:Y24">
    <cfRule type="expression" dxfId="363" priority="9" stopIfTrue="1">
      <formula>SUM(4500-W17)&lt;0</formula>
    </cfRule>
    <cfRule type="expression" dxfId="362" priority="10" stopIfTrue="1">
      <formula>SUM(2490-Y22)&lt;0</formula>
    </cfRule>
    <cfRule type="cellIs" dxfId="361" priority="11" stopIfTrue="1" operator="equal">
      <formula>"Page Limit"</formula>
    </cfRule>
  </conditionalFormatting>
  <conditionalFormatting sqref="X23:X24">
    <cfRule type="expression" dxfId="360" priority="12" stopIfTrue="1">
      <formula>SUM(4500-W17)&lt;0</formula>
    </cfRule>
    <cfRule type="expression" dxfId="359" priority="13" stopIfTrue="1">
      <formula>SUM(2490-X22)&lt;0</formula>
    </cfRule>
    <cfRule type="cellIs" dxfId="358" priority="14" stopIfTrue="1" operator="equal">
      <formula>"Page Limit"</formula>
    </cfRule>
  </conditionalFormatting>
  <conditionalFormatting sqref="X22">
    <cfRule type="expression" dxfId="357" priority="15" stopIfTrue="1">
      <formula>SUM(4500-W17)&lt;0</formula>
    </cfRule>
    <cfRule type="expression" dxfId="356" priority="16" stopIfTrue="1">
      <formula>SUM(2490-X22)&lt;0</formula>
    </cfRule>
  </conditionalFormatting>
  <conditionalFormatting sqref="AA4:AA15 Z17">
    <cfRule type="cellIs" dxfId="355" priority="17" stopIfTrue="1" operator="greaterThan">
      <formula>0</formula>
    </cfRule>
    <cfRule type="cellIs" dxfId="354" priority="18" stopIfTrue="1" operator="lessThanOrEqual">
      <formula>0</formula>
    </cfRule>
  </conditionalFormatting>
  <conditionalFormatting sqref="Y17">
    <cfRule type="cellIs" dxfId="353" priority="19" stopIfTrue="1" operator="lessThan">
      <formula>5000</formula>
    </cfRule>
    <cfRule type="cellIs" dxfId="352" priority="20" stopIfTrue="1" operator="greaterThanOrEqual">
      <formula>5000</formula>
    </cfRule>
  </conditionalFormatting>
  <conditionalFormatting sqref="X17:X18">
    <cfRule type="cellIs" dxfId="351" priority="21" stopIfTrue="1" operator="lessThan">
      <formula>0</formula>
    </cfRule>
  </conditionalFormatting>
  <conditionalFormatting sqref="V18:V23 V29:V79">
    <cfRule type="cellIs" dxfId="350" priority="22" stopIfTrue="1" operator="equal">
      <formula>"Yes"</formula>
    </cfRule>
    <cfRule type="cellIs" dxfId="349" priority="23" stopIfTrue="1" operator="notEqual">
      <formula>"Yes"</formula>
    </cfRule>
  </conditionalFormatting>
  <conditionalFormatting sqref="A18:A23 A29:A79">
    <cfRule type="cellIs" dxfId="348" priority="24" stopIfTrue="1" operator="equal">
      <formula>1</formula>
    </cfRule>
    <cfRule type="cellIs" dxfId="347" priority="25" stopIfTrue="1" operator="equal">
      <formula>2</formula>
    </cfRule>
    <cfRule type="cellIs" dxfId="346" priority="26" stopIfTrue="1" operator="equal">
      <formula>3</formula>
    </cfRule>
  </conditionalFormatting>
  <conditionalFormatting sqref="Z23">
    <cfRule type="expression" dxfId="345" priority="3" stopIfTrue="1">
      <formula>SUM(4500-W17)&lt;0</formula>
    </cfRule>
    <cfRule type="expression" dxfId="344" priority="4" stopIfTrue="1">
      <formula>SUM(2490-Z22)&lt;0</formula>
    </cfRule>
    <cfRule type="cellIs" dxfId="343" priority="5" stopIfTrue="1" operator="equal">
      <formula>"Page Limit"</formula>
    </cfRule>
  </conditionalFormatting>
  <conditionalFormatting sqref="Z22">
    <cfRule type="expression" dxfId="342" priority="1">
      <formula>SUM(2490-Z22)&lt;0</formula>
    </cfRule>
    <cfRule type="expression" dxfId="341" priority="2">
      <formula>SUM(4500-W17)&lt;0</formula>
    </cfRule>
  </conditionalFormatting>
  <dataValidations count="12">
    <dataValidation type="list" allowBlank="1" showInputMessage="1" showErrorMessage="1" sqref="C18:D23" xr:uid="{00000000-0002-0000-0700-000000000000}">
      <formula1>$AC$33:$AC$34</formula1>
    </dataValidation>
    <dataValidation type="list" allowBlank="1" showInputMessage="1" showErrorMessage="1" promptTitle="These models include the:" prompt="R5KPS1EA, R5KPD2EA, R4K13VA, R4K16LV, R4K23VA,  and R4K17V" sqref="E29:E79" xr:uid="{00000000-0002-0000-0700-000001000000}">
      <formula1>$AB$4:$AB$8</formula1>
    </dataValidation>
    <dataValidation type="list" allowBlank="1" showInputMessage="1" showErrorMessage="1" sqref="F18:H23" xr:uid="{00000000-0002-0000-07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700-000003000000}">
      <formula1>$AB$4:$AB$6</formula1>
    </dataValidation>
    <dataValidation type="list" allowBlank="1" showInputMessage="1" showErrorMessage="1" sqref="T18:T23 T29:T79" xr:uid="{00000000-0002-0000-0700-000004000000}">
      <formula1>$AL$38:$AL$44</formula1>
    </dataValidation>
    <dataValidation type="list" allowBlank="1" showInputMessage="1" showErrorMessage="1" sqref="C29:C79" xr:uid="{00000000-0002-0000-0700-000005000000}">
      <formula1>$AC$4:$AC$32</formula1>
    </dataValidation>
    <dataValidation type="list" allowBlank="1" showInputMessage="1" showErrorMessage="1" prompt="Select 1, 2 or 3 for homerun connections_x000a_Select 1a-3e for parallel connections" sqref="A29:A79" xr:uid="{00000000-0002-0000-0700-000006000000}">
      <formula1>$AB$35:$AB$53</formula1>
    </dataValidation>
    <dataValidation type="list" allowBlank="1" showInputMessage="1" showErrorMessage="1" sqref="G29:G79" xr:uid="{00000000-0002-0000-0700-000007000000}">
      <formula1>$AB$4:$AB$20</formula1>
    </dataValidation>
    <dataValidation type="list" allowBlank="1" showInputMessage="1" showErrorMessage="1" prompt="You can manually enter in this field for run 1, 2 or 3." sqref="A18:B23" xr:uid="{00000000-0002-0000-0700-000008000000}">
      <formula1>$AB$35:$AB$52</formula1>
    </dataValidation>
    <dataValidation type="whole" operator="equal" allowBlank="1" showInputMessage="1" showErrorMessage="1" sqref="L18:N23 J18:J23" xr:uid="{00000000-0002-0000-0700-000009000000}">
      <formula1>0</formula1>
    </dataValidation>
    <dataValidation allowBlank="1" showInputMessage="1" showErrorMessage="1" prompt="Enter the length of cable between this node and the power supply." sqref="E18:E23" xr:uid="{00000000-0002-0000-0700-00000A000000}"/>
    <dataValidation type="whole" allowBlank="1" showInputMessage="1" showErrorMessage="1" prompt="Enter the length of cable between this node and the previous node." sqref="D29:D79" xr:uid="{00000000-0002-0000-07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9297"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39298"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9299"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9300"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9301"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9302"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9303"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9304"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9305"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9306"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9307"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9308"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9309"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9310"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9311"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9312"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9313"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9314"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9315"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9316"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9317"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9318"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9319"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9320"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9321"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9322"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9323"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9324"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9325"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9326"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9327"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9328"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9329"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9330"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9331"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9332"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9333"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9334"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9335"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9336"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9337"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9338"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9339"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9340"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9341"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9342"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9343"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9344"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9345"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9346"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9347"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9348"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9349"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9350"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39351"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39352"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39353"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39354"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39355"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39356"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39357"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39358"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39359"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39360"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39361"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39362"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39363"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39364"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39365"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39366"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39367"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39368"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39369"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39370"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39371"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39372"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39373"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39374"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39375"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39376"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39377"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39378"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39379"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39380"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39381"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39382"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39383"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39384"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39385"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39386"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39387"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39388"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39389"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39390"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39391"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39392"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39393"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39394"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39395"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39396"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39397"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39398"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39399"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39400"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39401"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39402"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N91"/>
  <sheetViews>
    <sheetView workbookViewId="0">
      <selection activeCell="C1" sqref="C1:AJ1"/>
    </sheetView>
  </sheetViews>
  <sheetFormatPr defaultRowHeight="12.75" x14ac:dyDescent="0.2"/>
  <cols>
    <col min="1" max="1" width="4.140625" bestFit="1" customWidth="1"/>
    <col min="2" max="2" width="6.5703125" bestFit="1" customWidth="1"/>
    <col min="3" max="3" width="23.28515625" bestFit="1" customWidth="1"/>
    <col min="4" max="4" width="6.5703125" customWidth="1"/>
    <col min="5" max="5" width="9" customWidth="1"/>
    <col min="6" max="6" width="8.28515625" customWidth="1"/>
    <col min="7" max="7" width="8.7109375" customWidth="1"/>
    <col min="9" max="15" width="9.140625" hidden="1" customWidth="1"/>
    <col min="16" max="16" width="8.7109375" hidden="1" customWidth="1"/>
    <col min="17" max="17" width="9.85546875" hidden="1" customWidth="1"/>
    <col min="18" max="19" width="8.7109375" hidden="1" customWidth="1"/>
    <col min="20" max="20" width="18.42578125" bestFit="1" customWidth="1"/>
    <col min="21" max="21" width="8.5703125" bestFit="1" customWidth="1"/>
    <col min="22" max="22" width="8.28515625" customWidth="1"/>
    <col min="23" max="23" width="9.85546875" customWidth="1"/>
    <col min="24" max="24" width="8.85546875" customWidth="1"/>
    <col min="25" max="25" width="10" customWidth="1"/>
    <col min="26" max="26" width="10.140625" customWidth="1"/>
    <col min="27" max="28" width="3" hidden="1" customWidth="1"/>
    <col min="29" max="29" width="23.28515625" hidden="1" customWidth="1"/>
    <col min="30" max="30" width="45" hidden="1" customWidth="1"/>
    <col min="31" max="31" width="5" hidden="1" customWidth="1"/>
    <col min="32" max="32" width="10" hidden="1" customWidth="1"/>
    <col min="33" max="33" width="8" hidden="1" customWidth="1"/>
    <col min="34" max="34" width="8.42578125" hidden="1" customWidth="1"/>
    <col min="35" max="35" width="9.28515625" hidden="1" customWidth="1"/>
    <col min="36" max="36" width="7" hidden="1" customWidth="1"/>
    <col min="37" max="39" width="9.140625" hidden="1" customWidth="1"/>
  </cols>
  <sheetData>
    <row r="1" spans="1:36" ht="20.25" customHeight="1" x14ac:dyDescent="0.25">
      <c r="A1" s="311" t="s">
        <v>142</v>
      </c>
      <c r="B1" s="312"/>
      <c r="C1" s="325"/>
      <c r="D1" s="325"/>
      <c r="E1" s="325"/>
      <c r="F1" s="325"/>
      <c r="G1" s="325"/>
      <c r="H1" s="325"/>
      <c r="I1" s="325"/>
      <c r="J1" s="325"/>
      <c r="K1" s="325"/>
      <c r="L1" s="325"/>
      <c r="M1" s="325"/>
      <c r="N1" s="325"/>
      <c r="O1" s="325"/>
      <c r="P1" s="325"/>
      <c r="Q1" s="325"/>
      <c r="R1" s="325"/>
      <c r="S1" s="325"/>
      <c r="T1" s="325"/>
      <c r="U1" s="325"/>
      <c r="V1" s="325"/>
      <c r="W1" s="325"/>
      <c r="X1" s="326"/>
      <c r="Y1" s="325"/>
      <c r="Z1" s="325"/>
      <c r="AA1" s="325"/>
      <c r="AB1" s="325"/>
      <c r="AC1" s="325"/>
      <c r="AD1" s="325"/>
      <c r="AE1" s="325"/>
      <c r="AF1" s="325"/>
      <c r="AG1" s="325"/>
      <c r="AH1" s="325"/>
      <c r="AI1" s="325"/>
      <c r="AJ1" s="325"/>
    </row>
    <row r="2" spans="1:36" ht="15.75" customHeight="1" x14ac:dyDescent="0.25">
      <c r="A2" s="342" t="s">
        <v>298</v>
      </c>
      <c r="B2" s="343"/>
      <c r="C2" s="344"/>
      <c r="D2" s="344"/>
      <c r="E2" s="344"/>
      <c r="F2" s="344"/>
      <c r="G2" s="344"/>
      <c r="H2" s="344"/>
      <c r="I2" s="344"/>
      <c r="J2" s="344"/>
      <c r="K2" s="344"/>
      <c r="L2" s="344"/>
      <c r="M2" s="344"/>
      <c r="N2" s="344"/>
      <c r="O2" s="344"/>
      <c r="P2" s="344"/>
      <c r="Q2" s="344"/>
      <c r="R2" s="344"/>
      <c r="S2" s="344"/>
      <c r="T2" s="344"/>
      <c r="U2" s="344"/>
      <c r="V2" s="345"/>
      <c r="W2" s="327" t="s">
        <v>60</v>
      </c>
      <c r="X2" s="346" t="s">
        <v>6</v>
      </c>
      <c r="Y2" s="340" t="s">
        <v>155</v>
      </c>
      <c r="Z2" s="340" t="s">
        <v>283</v>
      </c>
      <c r="AA2" s="95"/>
      <c r="AB2" s="114"/>
      <c r="AC2" s="114"/>
      <c r="AD2" s="114"/>
      <c r="AE2" s="112"/>
      <c r="AF2" s="115"/>
      <c r="AG2" s="115"/>
      <c r="AH2" s="115"/>
      <c r="AI2" s="115"/>
      <c r="AJ2" s="115"/>
    </row>
    <row r="3" spans="1:36" ht="15.75" customHeight="1" x14ac:dyDescent="0.2">
      <c r="A3" s="313" t="s">
        <v>129</v>
      </c>
      <c r="B3" s="314"/>
      <c r="C3" s="319" t="s">
        <v>0</v>
      </c>
      <c r="D3" s="320"/>
      <c r="E3" s="283" t="s">
        <v>209</v>
      </c>
      <c r="F3" s="331" t="s">
        <v>245</v>
      </c>
      <c r="G3" s="332"/>
      <c r="H3" s="333"/>
      <c r="I3" s="284" t="s">
        <v>1</v>
      </c>
      <c r="J3" s="305"/>
      <c r="K3" s="284" t="s">
        <v>134</v>
      </c>
      <c r="L3" s="284"/>
      <c r="M3" s="284"/>
      <c r="N3" s="284"/>
      <c r="O3" s="284" t="s">
        <v>2</v>
      </c>
      <c r="P3" s="284" t="s">
        <v>3</v>
      </c>
      <c r="Q3" s="301" t="s">
        <v>277</v>
      </c>
      <c r="R3" s="301" t="s">
        <v>169</v>
      </c>
      <c r="S3" s="301"/>
      <c r="T3" s="281" t="s">
        <v>156</v>
      </c>
      <c r="U3" s="281" t="s">
        <v>4</v>
      </c>
      <c r="V3" s="281" t="s">
        <v>5</v>
      </c>
      <c r="W3" s="327"/>
      <c r="X3" s="327"/>
      <c r="Y3" s="340"/>
      <c r="Z3" s="340"/>
      <c r="AA3" s="95"/>
      <c r="AB3" s="6"/>
      <c r="AC3" s="5"/>
      <c r="AD3" s="6"/>
      <c r="AE3" s="7"/>
      <c r="AF3" s="8"/>
      <c r="AG3" s="4" t="s">
        <v>7</v>
      </c>
      <c r="AH3" s="4" t="s">
        <v>9</v>
      </c>
      <c r="AI3" s="4"/>
      <c r="AJ3" s="8"/>
    </row>
    <row r="4" spans="1:36" ht="15.75" customHeight="1" thickBot="1" x14ac:dyDescent="0.25">
      <c r="A4" s="315"/>
      <c r="B4" s="316"/>
      <c r="C4" s="321"/>
      <c r="D4" s="322"/>
      <c r="E4" s="300"/>
      <c r="F4" s="334"/>
      <c r="G4" s="335"/>
      <c r="H4" s="336"/>
      <c r="I4" s="285"/>
      <c r="J4" s="306"/>
      <c r="K4" s="285"/>
      <c r="L4" s="285"/>
      <c r="M4" s="285"/>
      <c r="N4" s="285"/>
      <c r="O4" s="285"/>
      <c r="P4" s="285"/>
      <c r="Q4" s="302"/>
      <c r="R4" s="302"/>
      <c r="S4" s="302"/>
      <c r="T4" s="282"/>
      <c r="U4" s="282"/>
      <c r="V4" s="282"/>
      <c r="W4" s="327"/>
      <c r="X4" s="327"/>
      <c r="Y4" s="341"/>
      <c r="Z4" s="341"/>
      <c r="AA4" s="96"/>
      <c r="AB4" s="113">
        <v>0</v>
      </c>
      <c r="AC4" s="102"/>
      <c r="AD4" s="9"/>
      <c r="AE4" s="7" t="s">
        <v>10</v>
      </c>
      <c r="AF4" s="8" t="s">
        <v>11</v>
      </c>
      <c r="AG4" s="8" t="s">
        <v>8</v>
      </c>
      <c r="AH4" s="10" t="s">
        <v>12</v>
      </c>
      <c r="AI4" s="10" t="s">
        <v>13</v>
      </c>
      <c r="AJ4" s="8" t="s">
        <v>14</v>
      </c>
    </row>
    <row r="5" spans="1:36" ht="15.75" customHeight="1" x14ac:dyDescent="0.2">
      <c r="A5" s="315"/>
      <c r="B5" s="316"/>
      <c r="C5" s="321"/>
      <c r="D5" s="322"/>
      <c r="E5" s="300"/>
      <c r="F5" s="334"/>
      <c r="G5" s="335"/>
      <c r="H5" s="336"/>
      <c r="I5" s="285"/>
      <c r="J5" s="306"/>
      <c r="K5" s="285"/>
      <c r="L5" s="285"/>
      <c r="M5" s="285"/>
      <c r="N5" s="285"/>
      <c r="O5" s="285"/>
      <c r="P5" s="285"/>
      <c r="Q5" s="302"/>
      <c r="R5" s="302"/>
      <c r="S5" s="302"/>
      <c r="T5" s="282"/>
      <c r="U5" s="282"/>
      <c r="V5" s="282"/>
      <c r="W5" s="209"/>
      <c r="X5" s="209"/>
      <c r="Y5" s="170"/>
      <c r="Z5" s="170"/>
      <c r="AA5" s="96"/>
      <c r="AB5" s="148">
        <v>1</v>
      </c>
      <c r="AC5" s="147" t="s">
        <v>229</v>
      </c>
      <c r="AD5" s="14" t="s">
        <v>246</v>
      </c>
      <c r="AE5" s="15">
        <v>21</v>
      </c>
      <c r="AF5" s="150">
        <v>25</v>
      </c>
      <c r="AG5" s="150">
        <v>1</v>
      </c>
      <c r="AH5" s="151">
        <v>1</v>
      </c>
      <c r="AI5" s="151">
        <v>1</v>
      </c>
      <c r="AJ5" s="150">
        <v>1</v>
      </c>
    </row>
    <row r="6" spans="1:36" x14ac:dyDescent="0.2">
      <c r="A6" s="315"/>
      <c r="B6" s="316"/>
      <c r="C6" s="321"/>
      <c r="D6" s="322"/>
      <c r="E6" s="300"/>
      <c r="F6" s="334"/>
      <c r="G6" s="335"/>
      <c r="H6" s="336"/>
      <c r="I6" s="285"/>
      <c r="J6" s="306"/>
      <c r="K6" s="285"/>
      <c r="L6" s="285"/>
      <c r="M6" s="285"/>
      <c r="N6" s="285"/>
      <c r="O6" s="285"/>
      <c r="P6" s="285"/>
      <c r="Q6" s="302"/>
      <c r="R6" s="302"/>
      <c r="S6" s="302"/>
      <c r="T6" s="282"/>
      <c r="U6" s="282"/>
      <c r="V6" s="282"/>
      <c r="W6" s="209"/>
      <c r="X6" s="209"/>
      <c r="Y6" s="170"/>
      <c r="Z6" s="170"/>
      <c r="AA6" s="96"/>
      <c r="AB6" s="149">
        <v>2</v>
      </c>
      <c r="AC6" s="143" t="s">
        <v>230</v>
      </c>
      <c r="AD6" s="142" t="s">
        <v>248</v>
      </c>
      <c r="AE6" s="23">
        <v>21</v>
      </c>
      <c r="AF6" s="150">
        <v>25</v>
      </c>
      <c r="AG6" s="150">
        <v>1</v>
      </c>
      <c r="AH6" s="151">
        <v>1</v>
      </c>
      <c r="AI6" s="151">
        <v>1</v>
      </c>
      <c r="AJ6" s="150">
        <v>0</v>
      </c>
    </row>
    <row r="7" spans="1:36" hidden="1" x14ac:dyDescent="0.2">
      <c r="A7" s="315"/>
      <c r="B7" s="316"/>
      <c r="C7" s="321"/>
      <c r="D7" s="322"/>
      <c r="E7" s="300"/>
      <c r="F7" s="334"/>
      <c r="G7" s="335"/>
      <c r="H7" s="336"/>
      <c r="I7" s="285"/>
      <c r="J7" s="306"/>
      <c r="K7" s="285"/>
      <c r="L7" s="285"/>
      <c r="M7" s="285"/>
      <c r="N7" s="285"/>
      <c r="O7" s="285"/>
      <c r="P7" s="285"/>
      <c r="Q7" s="302"/>
      <c r="R7" s="302"/>
      <c r="S7" s="302"/>
      <c r="T7" s="282"/>
      <c r="U7" s="282"/>
      <c r="V7" s="282"/>
      <c r="W7" s="209"/>
      <c r="X7" s="209"/>
      <c r="Y7" s="170"/>
      <c r="Z7" s="170"/>
      <c r="AA7" s="96"/>
      <c r="AB7" s="149">
        <v>3</v>
      </c>
      <c r="AC7" s="143" t="s">
        <v>231</v>
      </c>
      <c r="AD7" s="22" t="s">
        <v>249</v>
      </c>
      <c r="AE7" s="23">
        <v>21</v>
      </c>
      <c r="AF7" s="150">
        <v>10</v>
      </c>
      <c r="AG7" s="150">
        <v>0</v>
      </c>
      <c r="AH7" s="151">
        <v>1</v>
      </c>
      <c r="AI7" s="151">
        <v>1</v>
      </c>
      <c r="AJ7" s="150">
        <v>0</v>
      </c>
    </row>
    <row r="8" spans="1:36" hidden="1" x14ac:dyDescent="0.2">
      <c r="A8" s="315"/>
      <c r="B8" s="316"/>
      <c r="C8" s="321"/>
      <c r="D8" s="322"/>
      <c r="E8" s="300"/>
      <c r="F8" s="334"/>
      <c r="G8" s="335"/>
      <c r="H8" s="336"/>
      <c r="I8" s="285"/>
      <c r="J8" s="306"/>
      <c r="K8" s="285"/>
      <c r="L8" s="285"/>
      <c r="M8" s="285"/>
      <c r="N8" s="285"/>
      <c r="O8" s="285"/>
      <c r="P8" s="285"/>
      <c r="Q8" s="302"/>
      <c r="R8" s="302"/>
      <c r="S8" s="302"/>
      <c r="T8" s="282"/>
      <c r="U8" s="282"/>
      <c r="V8" s="282"/>
      <c r="W8" s="209"/>
      <c r="X8" s="209"/>
      <c r="Y8" s="170"/>
      <c r="Z8" s="170"/>
      <c r="AA8" s="96"/>
      <c r="AB8" s="149">
        <v>4</v>
      </c>
      <c r="AC8" s="143" t="s">
        <v>255</v>
      </c>
      <c r="AD8" s="22" t="s">
        <v>22</v>
      </c>
      <c r="AE8" s="23">
        <v>21</v>
      </c>
      <c r="AF8" s="16">
        <v>25</v>
      </c>
      <c r="AG8" s="16">
        <v>1</v>
      </c>
      <c r="AH8" s="17">
        <v>1</v>
      </c>
      <c r="AI8" s="17">
        <v>1</v>
      </c>
      <c r="AJ8" s="16">
        <v>0</v>
      </c>
    </row>
    <row r="9" spans="1:36" hidden="1" x14ac:dyDescent="0.2">
      <c r="A9" s="315"/>
      <c r="B9" s="316"/>
      <c r="C9" s="321"/>
      <c r="D9" s="322"/>
      <c r="E9" s="300"/>
      <c r="F9" s="334"/>
      <c r="G9" s="335"/>
      <c r="H9" s="336"/>
      <c r="I9" s="285"/>
      <c r="J9" s="306"/>
      <c r="K9" s="285"/>
      <c r="L9" s="285"/>
      <c r="M9" s="285"/>
      <c r="N9" s="285"/>
      <c r="O9" s="285"/>
      <c r="P9" s="285"/>
      <c r="Q9" s="302"/>
      <c r="R9" s="302"/>
      <c r="S9" s="302"/>
      <c r="T9" s="282"/>
      <c r="U9" s="282"/>
      <c r="V9" s="282"/>
      <c r="W9" s="209"/>
      <c r="X9" s="209"/>
      <c r="Y9" s="170"/>
      <c r="Z9" s="170"/>
      <c r="AA9" s="96"/>
      <c r="AB9" s="149">
        <v>5</v>
      </c>
      <c r="AC9" s="143" t="s">
        <v>256</v>
      </c>
      <c r="AD9" s="22" t="s">
        <v>24</v>
      </c>
      <c r="AE9" s="23">
        <v>21</v>
      </c>
      <c r="AF9" s="16">
        <v>25</v>
      </c>
      <c r="AG9" s="16">
        <v>1</v>
      </c>
      <c r="AH9" s="17">
        <v>1</v>
      </c>
      <c r="AI9" s="17">
        <v>1</v>
      </c>
      <c r="AJ9" s="16">
        <v>1</v>
      </c>
    </row>
    <row r="10" spans="1:36" hidden="1" x14ac:dyDescent="0.2">
      <c r="A10" s="315"/>
      <c r="B10" s="316"/>
      <c r="C10" s="321"/>
      <c r="D10" s="322"/>
      <c r="E10" s="300"/>
      <c r="F10" s="334"/>
      <c r="G10" s="335"/>
      <c r="H10" s="336"/>
      <c r="I10" s="285"/>
      <c r="J10" s="306"/>
      <c r="K10" s="285"/>
      <c r="L10" s="285"/>
      <c r="M10" s="285"/>
      <c r="N10" s="285"/>
      <c r="O10" s="285"/>
      <c r="P10" s="285"/>
      <c r="Q10" s="302"/>
      <c r="R10" s="302"/>
      <c r="S10" s="302"/>
      <c r="T10" s="282"/>
      <c r="U10" s="282"/>
      <c r="V10" s="282"/>
      <c r="W10" s="209"/>
      <c r="X10" s="209"/>
      <c r="Y10" s="170"/>
      <c r="Z10" s="170"/>
      <c r="AA10" s="96"/>
      <c r="AB10" s="149">
        <v>6</v>
      </c>
      <c r="AC10" s="143" t="s">
        <v>247</v>
      </c>
      <c r="AD10" s="22" t="s">
        <v>250</v>
      </c>
      <c r="AE10" s="23">
        <v>21</v>
      </c>
      <c r="AF10" s="150">
        <v>25</v>
      </c>
      <c r="AG10" s="150">
        <v>1</v>
      </c>
      <c r="AH10" s="151">
        <v>0</v>
      </c>
      <c r="AI10" s="151">
        <v>0</v>
      </c>
      <c r="AJ10" s="150">
        <v>1</v>
      </c>
    </row>
    <row r="11" spans="1:36" hidden="1" x14ac:dyDescent="0.2">
      <c r="A11" s="315"/>
      <c r="B11" s="316"/>
      <c r="C11" s="321"/>
      <c r="D11" s="322"/>
      <c r="E11" s="300"/>
      <c r="F11" s="334"/>
      <c r="G11" s="335"/>
      <c r="H11" s="336"/>
      <c r="I11" s="285"/>
      <c r="J11" s="306"/>
      <c r="K11" s="285"/>
      <c r="L11" s="285"/>
      <c r="M11" s="285"/>
      <c r="N11" s="285"/>
      <c r="O11" s="285"/>
      <c r="P11" s="285"/>
      <c r="Q11" s="302"/>
      <c r="R11" s="302"/>
      <c r="S11" s="302"/>
      <c r="T11" s="282"/>
      <c r="U11" s="282"/>
      <c r="V11" s="282"/>
      <c r="W11" s="209"/>
      <c r="X11" s="209"/>
      <c r="Y11" s="170"/>
      <c r="Z11" s="170"/>
      <c r="AA11" s="96"/>
      <c r="AB11" s="149">
        <v>7</v>
      </c>
      <c r="AC11" s="145" t="s">
        <v>232</v>
      </c>
      <c r="AD11" s="22" t="s">
        <v>46</v>
      </c>
      <c r="AE11" s="23">
        <v>21</v>
      </c>
      <c r="AF11" s="150">
        <v>10</v>
      </c>
      <c r="AG11" s="150">
        <v>0</v>
      </c>
      <c r="AH11" s="151">
        <v>0</v>
      </c>
      <c r="AI11" s="151">
        <v>0</v>
      </c>
      <c r="AJ11" s="150">
        <v>0</v>
      </c>
    </row>
    <row r="12" spans="1:36" hidden="1" x14ac:dyDescent="0.2">
      <c r="A12" s="315"/>
      <c r="B12" s="316"/>
      <c r="C12" s="321"/>
      <c r="D12" s="322"/>
      <c r="E12" s="300"/>
      <c r="F12" s="334"/>
      <c r="G12" s="335"/>
      <c r="H12" s="336"/>
      <c r="I12" s="285"/>
      <c r="J12" s="306"/>
      <c r="K12" s="285"/>
      <c r="L12" s="285"/>
      <c r="M12" s="285"/>
      <c r="N12" s="285"/>
      <c r="O12" s="285"/>
      <c r="P12" s="285"/>
      <c r="Q12" s="302"/>
      <c r="R12" s="302"/>
      <c r="S12" s="302"/>
      <c r="T12" s="282"/>
      <c r="U12" s="282"/>
      <c r="V12" s="282"/>
      <c r="W12" s="209"/>
      <c r="X12" s="209"/>
      <c r="Y12" s="170"/>
      <c r="Z12" s="170"/>
      <c r="AA12" s="96"/>
      <c r="AB12" s="149">
        <v>8</v>
      </c>
      <c r="AC12" s="143" t="s">
        <v>233</v>
      </c>
      <c r="AD12" s="22" t="s">
        <v>50</v>
      </c>
      <c r="AE12" s="23">
        <v>21</v>
      </c>
      <c r="AF12" s="150">
        <v>10</v>
      </c>
      <c r="AG12" s="150">
        <v>0</v>
      </c>
      <c r="AH12" s="151">
        <v>0</v>
      </c>
      <c r="AI12" s="151">
        <v>0</v>
      </c>
      <c r="AJ12" s="150">
        <v>0</v>
      </c>
    </row>
    <row r="13" spans="1:36" hidden="1" x14ac:dyDescent="0.2">
      <c r="A13" s="315"/>
      <c r="B13" s="316"/>
      <c r="C13" s="321"/>
      <c r="D13" s="322"/>
      <c r="E13" s="300"/>
      <c r="F13" s="334"/>
      <c r="G13" s="335"/>
      <c r="H13" s="336"/>
      <c r="I13" s="285"/>
      <c r="J13" s="306"/>
      <c r="K13" s="285"/>
      <c r="L13" s="285"/>
      <c r="M13" s="285"/>
      <c r="N13" s="285"/>
      <c r="O13" s="285"/>
      <c r="P13" s="285"/>
      <c r="Q13" s="302"/>
      <c r="R13" s="302"/>
      <c r="S13" s="302"/>
      <c r="T13" s="282"/>
      <c r="U13" s="282"/>
      <c r="V13" s="282"/>
      <c r="W13" s="209"/>
      <c r="X13" s="209"/>
      <c r="Y13" s="170"/>
      <c r="Z13" s="170"/>
      <c r="AA13" s="96"/>
      <c r="AB13" s="149">
        <v>9</v>
      </c>
      <c r="AC13" s="143" t="s">
        <v>234</v>
      </c>
      <c r="AD13" s="142" t="s">
        <v>40</v>
      </c>
      <c r="AE13" s="23">
        <v>21</v>
      </c>
      <c r="AF13" s="150">
        <v>0</v>
      </c>
      <c r="AG13" s="150">
        <v>1</v>
      </c>
      <c r="AH13" s="151">
        <v>0</v>
      </c>
      <c r="AI13" s="151">
        <v>0</v>
      </c>
      <c r="AJ13" s="150">
        <v>0</v>
      </c>
    </row>
    <row r="14" spans="1:36" hidden="1" x14ac:dyDescent="0.2">
      <c r="A14" s="315"/>
      <c r="B14" s="316"/>
      <c r="C14" s="321"/>
      <c r="D14" s="322"/>
      <c r="E14" s="300"/>
      <c r="F14" s="334"/>
      <c r="G14" s="335"/>
      <c r="H14" s="336"/>
      <c r="I14" s="285"/>
      <c r="J14" s="306"/>
      <c r="K14" s="285"/>
      <c r="L14" s="285"/>
      <c r="M14" s="285"/>
      <c r="N14" s="285"/>
      <c r="O14" s="285"/>
      <c r="P14" s="285"/>
      <c r="Q14" s="302"/>
      <c r="R14" s="302"/>
      <c r="S14" s="302"/>
      <c r="T14" s="282"/>
      <c r="U14" s="282"/>
      <c r="V14" s="282"/>
      <c r="W14" s="209"/>
      <c r="X14" s="209"/>
      <c r="Y14" s="170"/>
      <c r="Z14" s="170"/>
      <c r="AA14" s="96"/>
      <c r="AB14" s="152">
        <v>10</v>
      </c>
      <c r="AC14" s="143" t="s">
        <v>253</v>
      </c>
      <c r="AD14" s="22" t="s">
        <v>251</v>
      </c>
      <c r="AE14" s="146">
        <v>21</v>
      </c>
      <c r="AF14" s="150">
        <v>10</v>
      </c>
      <c r="AG14" s="150">
        <v>0</v>
      </c>
      <c r="AH14" s="151">
        <v>0</v>
      </c>
      <c r="AI14" s="151">
        <v>0</v>
      </c>
      <c r="AJ14" s="150">
        <v>0</v>
      </c>
    </row>
    <row r="15" spans="1:36" hidden="1" x14ac:dyDescent="0.2">
      <c r="A15" s="315"/>
      <c r="B15" s="316"/>
      <c r="C15" s="321"/>
      <c r="D15" s="322"/>
      <c r="E15" s="300"/>
      <c r="F15" s="334"/>
      <c r="G15" s="335"/>
      <c r="H15" s="336"/>
      <c r="I15" s="285"/>
      <c r="J15" s="306"/>
      <c r="K15" s="285"/>
      <c r="L15" s="285"/>
      <c r="M15" s="285"/>
      <c r="N15" s="285"/>
      <c r="O15" s="285"/>
      <c r="P15" s="285"/>
      <c r="Q15" s="302"/>
      <c r="R15" s="302"/>
      <c r="S15" s="302"/>
      <c r="T15" s="282"/>
      <c r="U15" s="282"/>
      <c r="V15" s="282"/>
      <c r="W15" s="209"/>
      <c r="X15" s="209"/>
      <c r="Y15" s="170"/>
      <c r="Z15" s="170"/>
      <c r="AA15" s="96"/>
      <c r="AB15" s="152">
        <v>11</v>
      </c>
      <c r="AC15" s="143" t="s">
        <v>252</v>
      </c>
      <c r="AD15" s="22" t="s">
        <v>254</v>
      </c>
      <c r="AE15" s="146">
        <v>21</v>
      </c>
      <c r="AF15" s="150">
        <v>25</v>
      </c>
      <c r="AG15" s="150">
        <v>1</v>
      </c>
      <c r="AH15" s="151">
        <v>0</v>
      </c>
      <c r="AI15" s="151">
        <v>0</v>
      </c>
      <c r="AJ15" s="150">
        <v>1</v>
      </c>
    </row>
    <row r="16" spans="1:36" hidden="1" x14ac:dyDescent="0.2">
      <c r="A16" s="315"/>
      <c r="B16" s="316"/>
      <c r="C16" s="323"/>
      <c r="D16" s="324"/>
      <c r="E16" s="300"/>
      <c r="F16" s="337"/>
      <c r="G16" s="338"/>
      <c r="H16" s="339"/>
      <c r="I16" s="285"/>
      <c r="J16" s="306"/>
      <c r="K16" s="285"/>
      <c r="L16" s="285"/>
      <c r="M16" s="285"/>
      <c r="N16" s="285"/>
      <c r="O16" s="285"/>
      <c r="P16" s="285"/>
      <c r="Q16" s="302"/>
      <c r="R16" s="302"/>
      <c r="S16" s="302"/>
      <c r="T16" s="283"/>
      <c r="U16" s="283"/>
      <c r="V16" s="282"/>
      <c r="W16" s="169" t="s">
        <v>171</v>
      </c>
      <c r="X16" s="169" t="s">
        <v>171</v>
      </c>
      <c r="Y16" s="193" t="s">
        <v>210</v>
      </c>
      <c r="Z16" s="193" t="s">
        <v>210</v>
      </c>
      <c r="AA16" s="13"/>
      <c r="AB16" s="144">
        <v>12</v>
      </c>
      <c r="AC16" s="141" t="s">
        <v>15</v>
      </c>
      <c r="AD16" s="142" t="s">
        <v>16</v>
      </c>
      <c r="AE16" s="146">
        <v>21</v>
      </c>
      <c r="AF16" s="16">
        <v>0</v>
      </c>
      <c r="AG16" s="16">
        <v>1</v>
      </c>
      <c r="AH16" s="17">
        <v>1</v>
      </c>
      <c r="AI16" s="17">
        <v>1</v>
      </c>
      <c r="AJ16" s="16">
        <v>0</v>
      </c>
    </row>
    <row r="17" spans="1:36" x14ac:dyDescent="0.2">
      <c r="A17" s="317"/>
      <c r="B17" s="318"/>
      <c r="C17" s="308" t="s">
        <v>58</v>
      </c>
      <c r="D17" s="309"/>
      <c r="E17" s="309"/>
      <c r="F17" s="309"/>
      <c r="G17" s="309"/>
      <c r="H17" s="310"/>
      <c r="I17" s="304"/>
      <c r="J17" s="307"/>
      <c r="K17" s="304"/>
      <c r="L17" s="304"/>
      <c r="M17" s="304"/>
      <c r="N17" s="304"/>
      <c r="O17" s="304"/>
      <c r="P17" s="304"/>
      <c r="Q17" s="303"/>
      <c r="R17" s="303"/>
      <c r="S17" s="303"/>
      <c r="T17" s="211"/>
      <c r="U17" s="202">
        <v>15.5</v>
      </c>
      <c r="V17" s="283"/>
      <c r="W17" s="81">
        <f>SUM($X$22,$Y$22,$Z$22)</f>
        <v>0</v>
      </c>
      <c r="X17" s="81">
        <f>SUM(4650-$W$17)</f>
        <v>4650</v>
      </c>
      <c r="Y17" s="57">
        <f>SUM($E$18:$E$23,$D$29:$D$79)</f>
        <v>0</v>
      </c>
      <c r="Z17" s="117">
        <f>SUM(1524-'1'!$Y$17-'2'!$Y$17-'3'!$Y$17-'4'!$Y$17-'5'!$Y$17-'6'!$Y$17-'7'!$Y$17-'8'!$Y$17-'9'!$Y$17-'10'!$Y$17-'11'!$Y$17-'12'!$Y$17-'13'!$Y$17-'14'!$Y$17-'15'!$Y$17-'16'!$Y$17-'17'!$Y$17-'18'!$Y$17-'19'!$Y$17-'20'!$Y$17)</f>
        <v>1524</v>
      </c>
      <c r="AA17" s="13"/>
      <c r="AB17" s="104">
        <v>13</v>
      </c>
      <c r="AC17" s="52" t="s">
        <v>17</v>
      </c>
      <c r="AD17" s="22" t="s">
        <v>18</v>
      </c>
      <c r="AE17" s="23">
        <v>21</v>
      </c>
      <c r="AF17" s="16">
        <v>25</v>
      </c>
      <c r="AG17" s="16">
        <v>1</v>
      </c>
      <c r="AH17" s="17">
        <v>1</v>
      </c>
      <c r="AI17" s="17">
        <v>0</v>
      </c>
      <c r="AJ17" s="16">
        <v>0</v>
      </c>
    </row>
    <row r="18" spans="1:36" ht="15.75" customHeight="1" x14ac:dyDescent="0.25">
      <c r="A18" s="286"/>
      <c r="B18" s="287"/>
      <c r="C18" s="288"/>
      <c r="D18" s="289"/>
      <c r="E18" s="59"/>
      <c r="F18" s="295"/>
      <c r="G18" s="296"/>
      <c r="H18" s="297"/>
      <c r="I18" s="100">
        <f t="shared" ref="I18:I23" si="0">IF($C18&lt;&gt;"",INDEX($AE$33:$AE$34,(MATCH($C18,$AC$33:$AC$34,)),),0)</f>
        <v>0</v>
      </c>
      <c r="J18" s="120">
        <v>0</v>
      </c>
      <c r="K18" s="100">
        <f t="shared" ref="K18:K23" si="1">IF($C18="R4K4020",$F18*$AE$33,(IF($C18="R4KANNV2",$F18*$AE$33,0)))</f>
        <v>0</v>
      </c>
      <c r="L18" s="120">
        <v>0</v>
      </c>
      <c r="M18" s="120">
        <v>0</v>
      </c>
      <c r="N18" s="120">
        <v>0</v>
      </c>
      <c r="O18" s="101">
        <f t="shared" ref="O18:O23" si="2">IF($Y$27=TRUE,(SUM($P18)*3),0)</f>
        <v>0</v>
      </c>
      <c r="P18" s="101">
        <f t="shared" ref="P18:P23" si="3">IF($C18="R4K4020",($Y$32*($F18+0)*72),(IF($C18="R4KANNV2",$Y$32*($F18+1)*72,0)))</f>
        <v>0</v>
      </c>
      <c r="Q18" s="99">
        <f>IF($E18&lt;&gt;"",INDEX($AM$38:$AM$44,(MATCH($T18,$AL$38:$AL$44,)),),0)</f>
        <v>0</v>
      </c>
      <c r="R18" s="99">
        <f t="shared" ref="R18:R23" si="4">SUM($I18:$P18)</f>
        <v>0</v>
      </c>
      <c r="S18" s="101"/>
      <c r="T18" s="98" t="s">
        <v>272</v>
      </c>
      <c r="U18" s="11" t="str">
        <f>IF($C18&lt;&gt;"",(IF($E18,($U$17-(($R18/1000)*$Q18*$E18)),"")),"")</f>
        <v/>
      </c>
      <c r="V18" s="210" t="str">
        <f t="shared" ref="V18:V23" si="5">IF($C18&lt;&gt;"",(IF($E18,(IF($X$17&gt;0,(IF($U18&gt;11,"Yes","No")),"Over Limit")),"")),"")</f>
        <v/>
      </c>
      <c r="W18" s="82"/>
      <c r="X18" s="328" t="s">
        <v>257</v>
      </c>
      <c r="Y18" s="329"/>
      <c r="Z18" s="330"/>
      <c r="AA18" s="24"/>
      <c r="AB18" s="105">
        <v>14</v>
      </c>
      <c r="AC18" s="52" t="s">
        <v>19</v>
      </c>
      <c r="AD18" s="22" t="s">
        <v>20</v>
      </c>
      <c r="AE18" s="23">
        <v>21</v>
      </c>
      <c r="AF18" s="16">
        <v>25</v>
      </c>
      <c r="AG18" s="16">
        <v>1</v>
      </c>
      <c r="AH18" s="17">
        <v>1</v>
      </c>
      <c r="AI18" s="17">
        <v>0</v>
      </c>
      <c r="AJ18" s="16">
        <v>1</v>
      </c>
    </row>
    <row r="19" spans="1:36" ht="15.75" customHeight="1" x14ac:dyDescent="0.25">
      <c r="A19" s="286" t="str">
        <f>IF($C19&lt;&gt;"",(IF($E19,3,"")),"")</f>
        <v/>
      </c>
      <c r="B19" s="287"/>
      <c r="C19" s="288"/>
      <c r="D19" s="289"/>
      <c r="E19" s="59"/>
      <c r="F19" s="295"/>
      <c r="G19" s="296"/>
      <c r="H19" s="297"/>
      <c r="I19" s="100">
        <f t="shared" si="0"/>
        <v>0</v>
      </c>
      <c r="J19" s="121">
        <v>0</v>
      </c>
      <c r="K19" s="100">
        <f t="shared" si="1"/>
        <v>0</v>
      </c>
      <c r="L19" s="121">
        <v>0</v>
      </c>
      <c r="M19" s="121">
        <v>0</v>
      </c>
      <c r="N19" s="121">
        <v>0</v>
      </c>
      <c r="O19" s="101">
        <f t="shared" si="2"/>
        <v>0</v>
      </c>
      <c r="P19" s="101">
        <f t="shared" si="3"/>
        <v>0</v>
      </c>
      <c r="Q19" s="99">
        <f t="shared" ref="Q19:Q23" si="6">IF($E19&lt;&gt;"",INDEX($AM$38:$AM$44,(MATCH($T19,$AL$38:$AL$44,)),),0)</f>
        <v>0</v>
      </c>
      <c r="R19" s="99">
        <f t="shared" si="4"/>
        <v>0</v>
      </c>
      <c r="S19" s="101"/>
      <c r="T19" s="98" t="s">
        <v>272</v>
      </c>
      <c r="U19" s="11" t="str">
        <f t="shared" ref="U19:U23" si="7">IF($C19&lt;&gt;"",(IF($E19,($U$17-(($R19/1000)*$Q19*$E19)),"")),"")</f>
        <v/>
      </c>
      <c r="V19" s="210" t="str">
        <f t="shared" si="5"/>
        <v/>
      </c>
      <c r="W19" s="28"/>
      <c r="X19" s="85" t="s">
        <v>141</v>
      </c>
      <c r="Y19" s="194" t="s">
        <v>139</v>
      </c>
      <c r="Z19" s="194" t="s">
        <v>139</v>
      </c>
      <c r="AA19" s="24"/>
      <c r="AB19" s="105">
        <v>15</v>
      </c>
      <c r="AC19" s="52" t="s">
        <v>21</v>
      </c>
      <c r="AD19" s="22" t="s">
        <v>22</v>
      </c>
      <c r="AE19" s="23">
        <v>21</v>
      </c>
      <c r="AF19" s="16">
        <v>25</v>
      </c>
      <c r="AG19" s="16">
        <v>1</v>
      </c>
      <c r="AH19" s="17">
        <v>1</v>
      </c>
      <c r="AI19" s="17">
        <v>1</v>
      </c>
      <c r="AJ19" s="16">
        <v>0</v>
      </c>
    </row>
    <row r="20" spans="1:36" ht="15.75" customHeight="1" x14ac:dyDescent="0.25">
      <c r="A20" s="286" t="str">
        <f>IF($C20&lt;&gt;"",(IF($E20,3,"")),"")</f>
        <v/>
      </c>
      <c r="B20" s="287"/>
      <c r="C20" s="288"/>
      <c r="D20" s="289"/>
      <c r="E20" s="59"/>
      <c r="F20" s="295"/>
      <c r="G20" s="296"/>
      <c r="H20" s="297"/>
      <c r="I20" s="100">
        <f t="shared" si="0"/>
        <v>0</v>
      </c>
      <c r="J20" s="121">
        <v>0</v>
      </c>
      <c r="K20" s="100">
        <f t="shared" si="1"/>
        <v>0</v>
      </c>
      <c r="L20" s="121">
        <v>0</v>
      </c>
      <c r="M20" s="121">
        <v>0</v>
      </c>
      <c r="N20" s="121">
        <v>0</v>
      </c>
      <c r="O20" s="101">
        <f t="shared" si="2"/>
        <v>0</v>
      </c>
      <c r="P20" s="101">
        <f t="shared" si="3"/>
        <v>0</v>
      </c>
      <c r="Q20" s="99">
        <f t="shared" si="6"/>
        <v>0</v>
      </c>
      <c r="R20" s="99">
        <f t="shared" si="4"/>
        <v>0</v>
      </c>
      <c r="S20" s="101"/>
      <c r="T20" s="98" t="s">
        <v>272</v>
      </c>
      <c r="U20" s="11" t="str">
        <f t="shared" si="7"/>
        <v/>
      </c>
      <c r="V20" s="210" t="str">
        <f t="shared" si="5"/>
        <v/>
      </c>
      <c r="W20" s="28"/>
      <c r="X20" s="116" t="s">
        <v>132</v>
      </c>
      <c r="Y20" s="116" t="s">
        <v>133</v>
      </c>
      <c r="Z20" s="116" t="s">
        <v>140</v>
      </c>
      <c r="AA20" s="25"/>
      <c r="AB20" s="105">
        <v>16</v>
      </c>
      <c r="AC20" s="52" t="s">
        <v>23</v>
      </c>
      <c r="AD20" s="22" t="s">
        <v>24</v>
      </c>
      <c r="AE20" s="23">
        <v>21</v>
      </c>
      <c r="AF20" s="16">
        <v>25</v>
      </c>
      <c r="AG20" s="16">
        <v>1</v>
      </c>
      <c r="AH20" s="17">
        <v>1</v>
      </c>
      <c r="AI20" s="17">
        <v>1</v>
      </c>
      <c r="AJ20" s="16">
        <v>1</v>
      </c>
    </row>
    <row r="21" spans="1:36" ht="15.75" customHeight="1" x14ac:dyDescent="0.25">
      <c r="A21" s="286" t="str">
        <f>IF($C21&lt;&gt;"",(IF($E21,3,"")),"")</f>
        <v/>
      </c>
      <c r="B21" s="287"/>
      <c r="C21" s="288"/>
      <c r="D21" s="289"/>
      <c r="E21" s="59"/>
      <c r="F21" s="295"/>
      <c r="G21" s="296"/>
      <c r="H21" s="297"/>
      <c r="I21" s="100">
        <f t="shared" si="0"/>
        <v>0</v>
      </c>
      <c r="J21" s="121">
        <v>0</v>
      </c>
      <c r="K21" s="100">
        <f t="shared" si="1"/>
        <v>0</v>
      </c>
      <c r="L21" s="121">
        <v>0</v>
      </c>
      <c r="M21" s="121">
        <v>0</v>
      </c>
      <c r="N21" s="121">
        <v>0</v>
      </c>
      <c r="O21" s="101">
        <f t="shared" si="2"/>
        <v>0</v>
      </c>
      <c r="P21" s="101">
        <f t="shared" si="3"/>
        <v>0</v>
      </c>
      <c r="Q21" s="99">
        <f t="shared" si="6"/>
        <v>0</v>
      </c>
      <c r="R21" s="99">
        <f t="shared" si="4"/>
        <v>0</v>
      </c>
      <c r="S21" s="101"/>
      <c r="T21" s="98" t="s">
        <v>272</v>
      </c>
      <c r="U21" s="11" t="str">
        <f t="shared" si="7"/>
        <v/>
      </c>
      <c r="V21" s="210" t="str">
        <f t="shared" si="5"/>
        <v/>
      </c>
      <c r="W21" s="13"/>
      <c r="X21" s="116" t="s">
        <v>171</v>
      </c>
      <c r="Y21" s="116" t="s">
        <v>171</v>
      </c>
      <c r="Z21" s="116" t="s">
        <v>171</v>
      </c>
      <c r="AA21" s="25"/>
      <c r="AB21" s="105">
        <v>17</v>
      </c>
      <c r="AC21" s="52" t="s">
        <v>26</v>
      </c>
      <c r="AD21" s="22" t="s">
        <v>27</v>
      </c>
      <c r="AE21" s="23">
        <v>21</v>
      </c>
      <c r="AF21" s="16">
        <v>10</v>
      </c>
      <c r="AG21" s="16">
        <v>0</v>
      </c>
      <c r="AH21" s="26">
        <v>1</v>
      </c>
      <c r="AI21" s="26">
        <v>0</v>
      </c>
      <c r="AJ21" s="16">
        <v>0</v>
      </c>
    </row>
    <row r="22" spans="1:36" ht="15.75" customHeight="1" x14ac:dyDescent="0.25">
      <c r="A22" s="286" t="str">
        <f>IF($C22&lt;&gt;"",(IF($E22,3,"")),"")</f>
        <v/>
      </c>
      <c r="B22" s="287"/>
      <c r="C22" s="288"/>
      <c r="D22" s="289"/>
      <c r="E22" s="59"/>
      <c r="F22" s="295"/>
      <c r="G22" s="296"/>
      <c r="H22" s="297"/>
      <c r="I22" s="100">
        <f t="shared" si="0"/>
        <v>0</v>
      </c>
      <c r="J22" s="121">
        <v>0</v>
      </c>
      <c r="K22" s="100">
        <f t="shared" si="1"/>
        <v>0</v>
      </c>
      <c r="L22" s="121">
        <v>0</v>
      </c>
      <c r="M22" s="121">
        <v>0</v>
      </c>
      <c r="N22" s="121">
        <v>0</v>
      </c>
      <c r="O22" s="101">
        <f t="shared" si="2"/>
        <v>0</v>
      </c>
      <c r="P22" s="101">
        <f t="shared" si="3"/>
        <v>0</v>
      </c>
      <c r="Q22" s="99">
        <f t="shared" si="6"/>
        <v>0</v>
      </c>
      <c r="R22" s="99">
        <f t="shared" si="4"/>
        <v>0</v>
      </c>
      <c r="S22" s="101"/>
      <c r="T22" s="98" t="s">
        <v>272</v>
      </c>
      <c r="U22" s="11" t="str">
        <f t="shared" si="7"/>
        <v/>
      </c>
      <c r="V22" s="210" t="str">
        <f t="shared" si="5"/>
        <v/>
      </c>
      <c r="W22" s="13"/>
      <c r="X22" s="156">
        <f>SUM(SUMIF($A$18:$A$79,AC35,$R$18:$R$79),(SUMIF($A$18:$A$79,AC36,$R$18:$R$79)),(SUMIF($A$18:$A$79,AC37,$R$18:$R$79)),(SUMIF($A$18:$A$79,AC38,$R$18:$R$79)),(SUMIF($A$18:$A$79,AC39,$R$18:$R$79)),(SUMIF($A$18:$A$79,AC40,$R$18:$R$79)))</f>
        <v>0</v>
      </c>
      <c r="Y22" s="156">
        <f>SUM(SUMIF($A$18:$A$79,AC41,$R$18:$R$79),(SUMIF($A$18:$A$79,AC42,$R$18:$R$79)),(SUMIF($A$18:$A$79,AC43,$R$18:$R$79)),(SUMIF($A$18:$A$79,AC44,$R$18:$R$79)),(SUMIF($A$18:$A$79,AC45,$R$18:$R$79)),(SUMIF($A$18:$A$79,AC46,$R$18:$R$79)))</f>
        <v>0</v>
      </c>
      <c r="Z22" s="156">
        <f>SUM((SUMIF($A$18:$A$79,AC47,$R$18:$R$79)),(SUMIF($A$18:$A$79,AC48,$R$18:$R$79)),(SUMIF($A$18:$A$79,AC49,$R$18:$R$79)),(SUMIF($A$18:$A$79,AC50,$R$18:$R$79)),(SUMIF($A$18:$A$79,AC51,$R$18:$R$79)),(SUMIF($A$18:$A$79,AC52,$R$18:$R$79)))</f>
        <v>0</v>
      </c>
      <c r="AA22" s="25"/>
      <c r="AB22" s="105">
        <v>18</v>
      </c>
      <c r="AC22" s="52" t="s">
        <v>28</v>
      </c>
      <c r="AD22" s="22" t="s">
        <v>29</v>
      </c>
      <c r="AE22" s="23">
        <v>21</v>
      </c>
      <c r="AF22" s="16">
        <v>10</v>
      </c>
      <c r="AG22" s="16">
        <v>0</v>
      </c>
      <c r="AH22" s="26">
        <v>1</v>
      </c>
      <c r="AI22" s="26">
        <v>1</v>
      </c>
      <c r="AJ22" s="16">
        <v>0</v>
      </c>
    </row>
    <row r="23" spans="1:36" ht="15.75" customHeight="1" x14ac:dyDescent="0.25">
      <c r="A23" s="286" t="str">
        <f>IF($C23&lt;&gt;"",(IF($E23,3,"")),"")</f>
        <v/>
      </c>
      <c r="B23" s="287"/>
      <c r="C23" s="288"/>
      <c r="D23" s="289"/>
      <c r="E23" s="59"/>
      <c r="F23" s="295"/>
      <c r="G23" s="296"/>
      <c r="H23" s="297"/>
      <c r="I23" s="100">
        <f t="shared" si="0"/>
        <v>0</v>
      </c>
      <c r="J23" s="121">
        <v>0</v>
      </c>
      <c r="K23" s="100">
        <f t="shared" si="1"/>
        <v>0</v>
      </c>
      <c r="L23" s="121">
        <v>0</v>
      </c>
      <c r="M23" s="121">
        <v>0</v>
      </c>
      <c r="N23" s="121">
        <v>0</v>
      </c>
      <c r="O23" s="101">
        <f t="shared" si="2"/>
        <v>0</v>
      </c>
      <c r="P23" s="101">
        <f t="shared" si="3"/>
        <v>0</v>
      </c>
      <c r="Q23" s="99">
        <f t="shared" si="6"/>
        <v>0</v>
      </c>
      <c r="R23" s="99">
        <f t="shared" si="4"/>
        <v>0</v>
      </c>
      <c r="S23" s="101"/>
      <c r="T23" s="98" t="s">
        <v>272</v>
      </c>
      <c r="U23" s="11" t="str">
        <f t="shared" si="7"/>
        <v/>
      </c>
      <c r="V23" s="210" t="str">
        <f t="shared" si="5"/>
        <v/>
      </c>
      <c r="W23" s="24"/>
      <c r="X23" s="157" t="str">
        <f>IF(COUNTIF($AA$29:$AA$80,4)&gt;=1,("Page Limit"),(IF(COUNTIF($AA$29:$AA$80,5)&gt;=1,("Page Limit"),(IF($X$17&gt;0,(IF($X$22&lt;2500,"OK","Over 2500mA")),"Over Limit")))))</f>
        <v>OK</v>
      </c>
      <c r="Y23" s="157" t="str">
        <f>IF(COUNTIF($AA$29:$AA$80,7)&gt;=1,("Page Limit"),(IF(COUNTIF($AA$29:$AA$80,8)&gt;=1,("Page Limit"),(IF($X$17&gt;0,(IF($Y$22&lt;2500,"OK","Over 2500mA")),"Over Limit")))))</f>
        <v>OK</v>
      </c>
      <c r="Z23" s="157" t="str">
        <f>IF(COUNTIF($AA$29:$AA$80,10)&gt;=1,("Page Limit"),(IF(COUNTIF($AA$29:$AA$80,11)&gt;=1,("Page Limit"),(IF($X$17&gt;0,(IF($Y$22&lt;2500,"OK","Over 2500mA")),"Over Limit")))))</f>
        <v>OK</v>
      </c>
      <c r="AA23" s="25"/>
      <c r="AB23" s="105">
        <v>19</v>
      </c>
      <c r="AC23" s="52" t="s">
        <v>30</v>
      </c>
      <c r="AD23" s="22" t="s">
        <v>31</v>
      </c>
      <c r="AE23" s="23">
        <v>21</v>
      </c>
      <c r="AF23" s="16">
        <v>25</v>
      </c>
      <c r="AG23" s="16">
        <v>1</v>
      </c>
      <c r="AH23" s="17">
        <v>0</v>
      </c>
      <c r="AI23" s="17">
        <v>0</v>
      </c>
      <c r="AJ23" s="16">
        <v>0</v>
      </c>
    </row>
    <row r="24" spans="1:36" ht="15.75" customHeight="1" thickBot="1" x14ac:dyDescent="0.3">
      <c r="A24" s="298" t="s">
        <v>32</v>
      </c>
      <c r="B24" s="299"/>
      <c r="C24" s="299"/>
      <c r="D24" s="299"/>
      <c r="E24" s="299"/>
      <c r="F24" s="299"/>
      <c r="G24" s="299"/>
      <c r="H24" s="299"/>
      <c r="I24" s="299"/>
      <c r="J24" s="299"/>
      <c r="K24" s="299"/>
      <c r="L24" s="299"/>
      <c r="M24" s="299"/>
      <c r="N24" s="299"/>
      <c r="O24" s="299"/>
      <c r="P24" s="299"/>
      <c r="Q24" s="299"/>
      <c r="R24" s="299"/>
      <c r="S24" s="299"/>
      <c r="T24" s="299"/>
      <c r="U24" s="299"/>
      <c r="V24" s="299"/>
      <c r="W24" s="12"/>
      <c r="X24" s="83"/>
      <c r="Y24" s="83"/>
      <c r="Z24" s="25"/>
      <c r="AA24" s="25"/>
      <c r="AB24" s="105">
        <v>20</v>
      </c>
      <c r="AC24" s="52" t="s">
        <v>33</v>
      </c>
      <c r="AD24" s="22" t="s">
        <v>34</v>
      </c>
      <c r="AE24" s="23">
        <v>21</v>
      </c>
      <c r="AF24" s="16">
        <v>25</v>
      </c>
      <c r="AG24" s="16">
        <v>1</v>
      </c>
      <c r="AH24" s="17">
        <v>0</v>
      </c>
      <c r="AI24" s="17">
        <v>0</v>
      </c>
      <c r="AJ24" s="16">
        <v>1</v>
      </c>
    </row>
    <row r="25" spans="1:36" ht="15.75" customHeight="1" thickBot="1" x14ac:dyDescent="0.25">
      <c r="A25" s="290" t="s">
        <v>129</v>
      </c>
      <c r="B25" s="290" t="s">
        <v>130</v>
      </c>
      <c r="C25" s="300" t="s">
        <v>0</v>
      </c>
      <c r="D25" s="278" t="s">
        <v>209</v>
      </c>
      <c r="E25" s="281" t="s">
        <v>56</v>
      </c>
      <c r="F25" s="281" t="s">
        <v>55</v>
      </c>
      <c r="G25" s="281" t="s">
        <v>154</v>
      </c>
      <c r="H25" s="281" t="s">
        <v>138</v>
      </c>
      <c r="I25" s="293" t="s">
        <v>1</v>
      </c>
      <c r="J25" s="293" t="s">
        <v>168</v>
      </c>
      <c r="K25" s="293" t="s">
        <v>162</v>
      </c>
      <c r="L25" s="284" t="s">
        <v>163</v>
      </c>
      <c r="M25" s="284" t="s">
        <v>164</v>
      </c>
      <c r="N25" s="284" t="s">
        <v>165</v>
      </c>
      <c r="O25" s="284" t="s">
        <v>166</v>
      </c>
      <c r="P25" s="284" t="s">
        <v>167</v>
      </c>
      <c r="Q25" s="301" t="s">
        <v>277</v>
      </c>
      <c r="R25" s="301" t="s">
        <v>169</v>
      </c>
      <c r="S25" s="301" t="s">
        <v>170</v>
      </c>
      <c r="T25" s="281" t="s">
        <v>156</v>
      </c>
      <c r="U25" s="281" t="s">
        <v>4</v>
      </c>
      <c r="V25" s="281" t="s">
        <v>5</v>
      </c>
      <c r="W25" s="80"/>
      <c r="X25" s="358" t="s">
        <v>59</v>
      </c>
      <c r="Y25" s="359"/>
      <c r="Z25" s="25"/>
      <c r="AA25" s="25"/>
      <c r="AB25" s="104">
        <v>21</v>
      </c>
      <c r="AC25" s="53" t="s">
        <v>35</v>
      </c>
      <c r="AD25" s="22" t="s">
        <v>36</v>
      </c>
      <c r="AE25" s="23">
        <v>21</v>
      </c>
      <c r="AF25" s="16">
        <v>25</v>
      </c>
      <c r="AG25" s="16">
        <v>1</v>
      </c>
      <c r="AH25" s="17">
        <v>0</v>
      </c>
      <c r="AI25" s="17">
        <v>0</v>
      </c>
      <c r="AJ25" s="16">
        <v>0</v>
      </c>
    </row>
    <row r="26" spans="1:36" ht="15.75" customHeight="1" x14ac:dyDescent="0.2">
      <c r="A26" s="291"/>
      <c r="B26" s="291"/>
      <c r="C26" s="300"/>
      <c r="D26" s="279"/>
      <c r="E26" s="282"/>
      <c r="F26" s="282"/>
      <c r="G26" s="282"/>
      <c r="H26" s="282"/>
      <c r="I26" s="294"/>
      <c r="J26" s="294"/>
      <c r="K26" s="294"/>
      <c r="L26" s="285"/>
      <c r="M26" s="285"/>
      <c r="N26" s="285"/>
      <c r="O26" s="285"/>
      <c r="P26" s="285"/>
      <c r="Q26" s="302"/>
      <c r="R26" s="302"/>
      <c r="S26" s="302"/>
      <c r="T26" s="282"/>
      <c r="U26" s="282"/>
      <c r="V26" s="282"/>
      <c r="W26" s="80"/>
      <c r="X26" s="20"/>
      <c r="Y26" s="36"/>
      <c r="Z26" s="27"/>
      <c r="AA26" s="27"/>
      <c r="AB26" s="104">
        <v>22</v>
      </c>
      <c r="AC26" s="53" t="s">
        <v>37</v>
      </c>
      <c r="AD26" s="22" t="s">
        <v>38</v>
      </c>
      <c r="AE26" s="23">
        <v>21</v>
      </c>
      <c r="AF26" s="16">
        <v>25</v>
      </c>
      <c r="AG26" s="16">
        <v>1</v>
      </c>
      <c r="AH26" s="17">
        <v>0</v>
      </c>
      <c r="AI26" s="17">
        <v>0</v>
      </c>
      <c r="AJ26" s="16">
        <v>1</v>
      </c>
    </row>
    <row r="27" spans="1:36" ht="15.75" customHeight="1" x14ac:dyDescent="0.2">
      <c r="A27" s="292"/>
      <c r="B27" s="292"/>
      <c r="C27" s="300"/>
      <c r="D27" s="280"/>
      <c r="E27" s="283"/>
      <c r="F27" s="283"/>
      <c r="G27" s="283"/>
      <c r="H27" s="283"/>
      <c r="I27" s="294"/>
      <c r="J27" s="294"/>
      <c r="K27" s="294"/>
      <c r="L27" s="285"/>
      <c r="M27" s="285"/>
      <c r="N27" s="285"/>
      <c r="O27" s="285"/>
      <c r="P27" s="285"/>
      <c r="Q27" s="303"/>
      <c r="R27" s="303"/>
      <c r="S27" s="303"/>
      <c r="T27" s="283"/>
      <c r="U27" s="283"/>
      <c r="V27" s="283"/>
      <c r="W27" s="80"/>
      <c r="X27" s="20"/>
      <c r="Y27" s="36" t="b">
        <v>0</v>
      </c>
      <c r="Z27" s="28"/>
      <c r="AA27" s="28"/>
      <c r="AB27" s="105">
        <v>23</v>
      </c>
      <c r="AC27" s="52" t="s">
        <v>39</v>
      </c>
      <c r="AD27" s="22" t="s">
        <v>40</v>
      </c>
      <c r="AE27" s="23">
        <v>21</v>
      </c>
      <c r="AF27" s="16">
        <v>0</v>
      </c>
      <c r="AG27" s="16">
        <v>1</v>
      </c>
      <c r="AH27" s="17">
        <v>0</v>
      </c>
      <c r="AI27" s="17">
        <v>0</v>
      </c>
      <c r="AJ27" s="16">
        <v>0</v>
      </c>
    </row>
    <row r="28" spans="1:36" ht="12.75" customHeight="1" thickBot="1" x14ac:dyDescent="0.25">
      <c r="A28" s="275" t="s">
        <v>57</v>
      </c>
      <c r="B28" s="276"/>
      <c r="C28" s="276"/>
      <c r="D28" s="276"/>
      <c r="E28" s="276"/>
      <c r="F28" s="276"/>
      <c r="G28" s="276"/>
      <c r="H28" s="277"/>
      <c r="I28" s="93"/>
      <c r="J28" s="94"/>
      <c r="K28" s="94"/>
      <c r="L28" s="92"/>
      <c r="M28" s="92"/>
      <c r="N28" s="92"/>
      <c r="O28" s="92"/>
      <c r="P28" s="92"/>
      <c r="Q28" s="58"/>
      <c r="R28" s="58"/>
      <c r="S28" s="58"/>
      <c r="T28" s="211"/>
      <c r="U28" s="202">
        <v>15.5</v>
      </c>
      <c r="V28" s="90"/>
      <c r="W28" s="80"/>
      <c r="X28" s="20"/>
      <c r="Y28" s="36" t="b">
        <v>0</v>
      </c>
      <c r="Z28" s="28"/>
      <c r="AA28" s="28"/>
      <c r="AB28" s="105">
        <v>24</v>
      </c>
      <c r="AC28" s="52" t="s">
        <v>41</v>
      </c>
      <c r="AD28" s="22" t="s">
        <v>42</v>
      </c>
      <c r="AE28" s="23">
        <v>21</v>
      </c>
      <c r="AF28" s="16">
        <v>25</v>
      </c>
      <c r="AG28" s="16">
        <v>1</v>
      </c>
      <c r="AH28" s="17">
        <v>0</v>
      </c>
      <c r="AI28" s="17">
        <v>0</v>
      </c>
      <c r="AJ28" s="16">
        <v>0</v>
      </c>
    </row>
    <row r="29" spans="1:36" ht="15.75" x14ac:dyDescent="0.25">
      <c r="A29" s="54">
        <v>1</v>
      </c>
      <c r="B29" s="29" t="str">
        <f t="shared" ref="B29:B79" si="8">IF($A29=$A28,(IF($C29&lt;&gt;"",(IF($D29,$B28+1,"")),"")),(IF($C29&lt;&gt;"",(IF($D29,1,"")),"")))</f>
        <v/>
      </c>
      <c r="C29" s="98"/>
      <c r="D29" s="218"/>
      <c r="E29" s="18"/>
      <c r="F29" s="18"/>
      <c r="G29" s="18"/>
      <c r="H29" s="31" t="b">
        <v>0</v>
      </c>
      <c r="I29" s="99">
        <f t="shared" ref="I29:I79" si="9">IF($C29&lt;&gt;"",INDEX($AE$5:$AE$34,(MATCH($C29,$AC$5:$AC$34,)),),0)</f>
        <v>0</v>
      </c>
      <c r="J29" s="99">
        <f t="shared" ref="J29:J79" si="10">IF($C29&lt;&gt;"",(INDEX($AF$5:$AF$34,(MATCH($C29,$AC$5:$AC$34,)),)*$E29),0)</f>
        <v>0</v>
      </c>
      <c r="K29" s="99">
        <f t="shared" ref="K29:K79" si="11">IF($C29&lt;&gt;"",IF(INDEX($AG$5:$AG$34,(MATCH($C29,$AC$5:$AC$34,)),)=1,$F29*75,0),0)</f>
        <v>0</v>
      </c>
      <c r="L29" s="99">
        <f t="shared" ref="L29:L79" si="12">IF($C29&lt;&gt;"",$G29*30,0)</f>
        <v>0</v>
      </c>
      <c r="M29" s="99">
        <f t="shared" ref="M29:M79" si="13">IF($H29=TRUE,IF(INDEX($AH$5:$AH$34,(MATCH($C29,$AC$5:$AC$34,)),)=1,$P29,0),0)</f>
        <v>0</v>
      </c>
      <c r="N29" s="99">
        <f t="shared" ref="N29:N79" si="14">IF($C29&lt;&gt;"",IF($Y$28=TRUE,IF(INDEX($AJ$5:$AJ$34,(MATCH($C29,$AC$5:$AC$34,)),)=1,(IF(INDEX($AG$5:$AG$34,(MATCH($C29,$AC$5:$AC$34,)),)=1,42,0)),(IF(INDEX($AG$5:$AG$34,(MATCH($C29,$AC$5:$AC$34,)),)=1,10,0))),0),0)</f>
        <v>0</v>
      </c>
      <c r="O29" s="99">
        <f t="shared" ref="O29:O79" si="15">IF($C29&lt;&gt;"",(IF($Y$27=TRUE,IF(INDEX($AI$5:$AI$34,(MATCH($C29,$AC$5:$AC$34,)),)=1,$Y$32*25,0),0)),0)</f>
        <v>0</v>
      </c>
      <c r="P29" s="99">
        <f t="shared" ref="P29:P79" si="16">IF($C29&lt;&gt;"",IF(INDEX($AH$5:$AH$34,(MATCH($C29,$AC$5:$AC$34,)),)=1,$Y$32*25,0),0)</f>
        <v>0</v>
      </c>
      <c r="Q29" s="99">
        <f>IF($D29&lt;&gt;"",INDEX($AM$38:$AM$44,(MATCH($T29,$AL$38:$AL$44,)),),0)</f>
        <v>0</v>
      </c>
      <c r="R29" s="99">
        <f>SUM($I29:$P29)</f>
        <v>0</v>
      </c>
      <c r="S29" s="99">
        <f>SUM(SUMIF($A29:$A$79,$A29,$R29:$R$79),-$R29)</f>
        <v>0</v>
      </c>
      <c r="T29" s="98" t="s">
        <v>272</v>
      </c>
      <c r="U29" s="19" t="str">
        <f>IF($C29&lt;&gt;"",(IF($D29,(IF($A29=$A28,($U28-(($R29+$S29)/1000)*$Q29*$D29),($U$28-(($R29+$S29)/1000)*$Q29*$D29))),"")),"")</f>
        <v/>
      </c>
      <c r="V29" s="210" t="str">
        <f>IF($C29&lt;&gt;"",(IF($D29,(IF($X$17&gt;0,(IF($U29&gt;11,"Yes","No")),"Over Limit")),"")),"")</f>
        <v/>
      </c>
      <c r="W29" s="97"/>
      <c r="X29" s="360" t="s">
        <v>12</v>
      </c>
      <c r="Y29" s="361"/>
      <c r="Z29" s="80"/>
      <c r="AA29" s="109" t="str">
        <f>IF(C29&lt;&gt;"",IF(D29,(SUM(IF(SUMIF($A29:$A$79,$A29,$D29:$D$79)&gt;=400,1,0),IF(B29,(IF(B29&gt;16,1,0)),0),IF($Y$28=FALSE,0,3*VALUE(MID(A29,1,1))))),""),"")</f>
        <v/>
      </c>
      <c r="AB29" s="105">
        <v>25</v>
      </c>
      <c r="AC29" s="21" t="s">
        <v>43</v>
      </c>
      <c r="AD29" s="22" t="s">
        <v>44</v>
      </c>
      <c r="AE29" s="23">
        <v>21</v>
      </c>
      <c r="AF29" s="16">
        <v>25</v>
      </c>
      <c r="AG29" s="16">
        <v>1</v>
      </c>
      <c r="AH29" s="17">
        <v>0</v>
      </c>
      <c r="AI29" s="17">
        <v>0</v>
      </c>
      <c r="AJ29" s="16">
        <v>1</v>
      </c>
    </row>
    <row r="30" spans="1:36" ht="15.75" x14ac:dyDescent="0.25">
      <c r="A30" s="54" t="str">
        <f>IF($C30&lt;&gt;"",(IF($D30,$A29,"")),"")</f>
        <v/>
      </c>
      <c r="B30" s="29" t="str">
        <f t="shared" si="8"/>
        <v/>
      </c>
      <c r="C30" s="98"/>
      <c r="D30" s="218"/>
      <c r="E30" s="18"/>
      <c r="F30" s="18"/>
      <c r="G30" s="18"/>
      <c r="H30" s="31" t="b">
        <v>0</v>
      </c>
      <c r="I30" s="99">
        <f t="shared" si="9"/>
        <v>0</v>
      </c>
      <c r="J30" s="99">
        <f t="shared" si="10"/>
        <v>0</v>
      </c>
      <c r="K30" s="99">
        <f t="shared" si="11"/>
        <v>0</v>
      </c>
      <c r="L30" s="99">
        <f t="shared" si="12"/>
        <v>0</v>
      </c>
      <c r="M30" s="99">
        <f t="shared" si="13"/>
        <v>0</v>
      </c>
      <c r="N30" s="99">
        <f t="shared" si="14"/>
        <v>0</v>
      </c>
      <c r="O30" s="99">
        <f t="shared" si="15"/>
        <v>0</v>
      </c>
      <c r="P30" s="99">
        <f t="shared" si="16"/>
        <v>0</v>
      </c>
      <c r="Q30" s="99">
        <f t="shared" ref="Q30:Q79" si="17">IF($D30&lt;&gt;"",INDEX($AM$38:$AM$44,(MATCH($T30,$AL$38:$AL$44,)),),0)</f>
        <v>0</v>
      </c>
      <c r="R30" s="99">
        <f t="shared" ref="R30:R79" si="18">SUM($I30:$P30)</f>
        <v>0</v>
      </c>
      <c r="S30" s="99">
        <f>SUM(SUMIF($A30:$A$79,$A30,$R30:$R$79),-$R30)</f>
        <v>0</v>
      </c>
      <c r="T30" s="98" t="s">
        <v>272</v>
      </c>
      <c r="U30" s="19" t="str">
        <f t="shared" ref="U30:U79" si="19">IF($C30&lt;&gt;"",(IF($D30,(IF($A30=$A29,($U29-(($R30+$S30)/1000)*$Q30*$D30),($U$28-(($R30+$S30)/1000)*$Q30*$D30))),"")),"")</f>
        <v/>
      </c>
      <c r="V30" s="210" t="str">
        <f t="shared" ref="V30:V79" si="20">IF($C30&lt;&gt;"",(IF($D30,(IF($X$17&gt;0,(IF($U30&gt;11,"Yes","No")),"Over Limit")),"")),"")</f>
        <v/>
      </c>
      <c r="W30" s="80"/>
      <c r="X30" s="37"/>
      <c r="Y30" s="76"/>
      <c r="Z30" s="28"/>
      <c r="AA30" s="109" t="str">
        <f>IF(C30&lt;&gt;"",IF(D30,(SUM(IF(SUMIF($A30:$A$79,$A30,$D30:$D$79)&gt;=400,1,0),IF(B30,(IF(B30&gt;16,1,0)),0),IF($Y$28=FALSE,0,3*VALUE(MID(A30,1,1))))),""),"")</f>
        <v/>
      </c>
      <c r="AB30" s="105">
        <v>26</v>
      </c>
      <c r="AC30" s="52" t="s">
        <v>45</v>
      </c>
      <c r="AD30" s="22" t="s">
        <v>46</v>
      </c>
      <c r="AE30" s="23">
        <v>21</v>
      </c>
      <c r="AF30" s="16">
        <v>10</v>
      </c>
      <c r="AG30" s="16">
        <v>0</v>
      </c>
      <c r="AH30" s="26">
        <v>0</v>
      </c>
      <c r="AI30" s="26">
        <v>0</v>
      </c>
      <c r="AJ30" s="16">
        <v>0</v>
      </c>
    </row>
    <row r="31" spans="1:36" ht="15.75" x14ac:dyDescent="0.25">
      <c r="A31" s="54" t="str">
        <f t="shared" ref="A31:A79" si="21">IF($C31&lt;&gt;"",(IF($D31,$A30,"")),"")</f>
        <v/>
      </c>
      <c r="B31" s="29" t="str">
        <f t="shared" si="8"/>
        <v/>
      </c>
      <c r="C31" s="98"/>
      <c r="D31" s="218"/>
      <c r="E31" s="18"/>
      <c r="F31" s="18"/>
      <c r="G31" s="18"/>
      <c r="H31" s="31" t="b">
        <v>0</v>
      </c>
      <c r="I31" s="99">
        <f t="shared" si="9"/>
        <v>0</v>
      </c>
      <c r="J31" s="99">
        <f t="shared" si="10"/>
        <v>0</v>
      </c>
      <c r="K31" s="99">
        <f t="shared" si="11"/>
        <v>0</v>
      </c>
      <c r="L31" s="99">
        <f t="shared" si="12"/>
        <v>0</v>
      </c>
      <c r="M31" s="99">
        <f t="shared" si="13"/>
        <v>0</v>
      </c>
      <c r="N31" s="99">
        <f t="shared" si="14"/>
        <v>0</v>
      </c>
      <c r="O31" s="99">
        <f t="shared" si="15"/>
        <v>0</v>
      </c>
      <c r="P31" s="99">
        <f t="shared" si="16"/>
        <v>0</v>
      </c>
      <c r="Q31" s="99">
        <f t="shared" si="17"/>
        <v>0</v>
      </c>
      <c r="R31" s="99">
        <f t="shared" si="18"/>
        <v>0</v>
      </c>
      <c r="S31" s="99">
        <f>SUM(SUMIF($A31:$A$79,$A31,$R31:$R$79),-$R31)</f>
        <v>0</v>
      </c>
      <c r="T31" s="98" t="s">
        <v>272</v>
      </c>
      <c r="U31" s="19" t="str">
        <f t="shared" si="19"/>
        <v/>
      </c>
      <c r="V31" s="210" t="str">
        <f t="shared" si="20"/>
        <v/>
      </c>
      <c r="W31" s="80"/>
      <c r="X31" s="37"/>
      <c r="Y31" s="76"/>
      <c r="Z31" s="28"/>
      <c r="AA31" s="109" t="str">
        <f>IF(C31&lt;&gt;"",IF(D31,(SUM(IF(SUMIF($A31:$A$79,$A31,$D31:$D$79)&gt;=400,1,0),IF(B31,(IF(B31&gt;16,1,0)),0),IF($Y$28=FALSE,0,3*VALUE(MID(A31,1,1))))),""),"")</f>
        <v/>
      </c>
      <c r="AB31" s="105">
        <v>27</v>
      </c>
      <c r="AC31" s="52" t="s">
        <v>47</v>
      </c>
      <c r="AD31" s="22" t="s">
        <v>48</v>
      </c>
      <c r="AE31" s="23">
        <v>21</v>
      </c>
      <c r="AF31" s="16">
        <v>10</v>
      </c>
      <c r="AG31" s="16">
        <v>0</v>
      </c>
      <c r="AH31" s="26">
        <v>0</v>
      </c>
      <c r="AI31" s="26">
        <v>0</v>
      </c>
      <c r="AJ31" s="16">
        <v>0</v>
      </c>
    </row>
    <row r="32" spans="1:36" ht="16.5" thickBot="1" x14ac:dyDescent="0.3">
      <c r="A32" s="54" t="str">
        <f t="shared" si="21"/>
        <v/>
      </c>
      <c r="B32" s="29" t="str">
        <f t="shared" si="8"/>
        <v/>
      </c>
      <c r="C32" s="98"/>
      <c r="D32" s="218"/>
      <c r="E32" s="18"/>
      <c r="F32" s="18"/>
      <c r="G32" s="18"/>
      <c r="H32" s="31" t="b">
        <v>0</v>
      </c>
      <c r="I32" s="99">
        <f t="shared" si="9"/>
        <v>0</v>
      </c>
      <c r="J32" s="99">
        <f t="shared" si="10"/>
        <v>0</v>
      </c>
      <c r="K32" s="99">
        <f t="shared" si="11"/>
        <v>0</v>
      </c>
      <c r="L32" s="99">
        <f t="shared" si="12"/>
        <v>0</v>
      </c>
      <c r="M32" s="99">
        <f t="shared" si="13"/>
        <v>0</v>
      </c>
      <c r="N32" s="99">
        <f t="shared" si="14"/>
        <v>0</v>
      </c>
      <c r="O32" s="99">
        <f t="shared" si="15"/>
        <v>0</v>
      </c>
      <c r="P32" s="99">
        <f t="shared" si="16"/>
        <v>0</v>
      </c>
      <c r="Q32" s="99">
        <f t="shared" si="17"/>
        <v>0</v>
      </c>
      <c r="R32" s="99">
        <f t="shared" si="18"/>
        <v>0</v>
      </c>
      <c r="S32" s="99">
        <f>SUM(SUMIF($A32:$A$79,$A32,$R32:$R$79),-$R32)</f>
        <v>0</v>
      </c>
      <c r="T32" s="98" t="s">
        <v>272</v>
      </c>
      <c r="U32" s="19" t="str">
        <f>IF($C32&lt;&gt;"",(IF($D32,(IF($A32=$A31,($U31-(($R32+$S32)/1000)*$Q32*$D32),($U$28-(($R32+$S32)/1000)*$Q32*$D32))),"")),"")</f>
        <v/>
      </c>
      <c r="V32" s="210" t="str">
        <f t="shared" si="20"/>
        <v/>
      </c>
      <c r="W32" s="80"/>
      <c r="X32" s="37"/>
      <c r="Y32" s="77">
        <f>X33/100</f>
        <v>0.4</v>
      </c>
      <c r="Z32" s="28"/>
      <c r="AA32" s="109" t="str">
        <f>IF(C32&lt;&gt;"",IF(D32,(SUM(IF(SUMIF($A32:$A$79,$A32,$D32:$D$79)&gt;=400,1,0),IF(B32,(IF(B32&gt;16,1,0)),0),IF($Y$28=FALSE,0,3*VALUE(MID(A32,1,1))))),""),"")</f>
        <v/>
      </c>
      <c r="AB32" s="106">
        <v>28</v>
      </c>
      <c r="AC32" s="107" t="s">
        <v>49</v>
      </c>
      <c r="AD32" s="32" t="s">
        <v>50</v>
      </c>
      <c r="AE32" s="108">
        <v>21</v>
      </c>
      <c r="AF32" s="16">
        <v>10</v>
      </c>
      <c r="AG32" s="16">
        <v>0</v>
      </c>
      <c r="AH32" s="26">
        <v>0</v>
      </c>
      <c r="AI32" s="26">
        <v>0</v>
      </c>
      <c r="AJ32" s="16">
        <v>0</v>
      </c>
    </row>
    <row r="33" spans="1:40" ht="16.5" thickBot="1" x14ac:dyDescent="0.3">
      <c r="A33" s="54" t="str">
        <f t="shared" si="21"/>
        <v/>
      </c>
      <c r="B33" s="29" t="str">
        <f>IF($A33=$A32,(IF($C33&lt;&gt;"",(IF($D33,$B32+1,"")),"")),(IF($C33&lt;&gt;"",(IF($D33,1,"")),"")))</f>
        <v/>
      </c>
      <c r="C33" s="98"/>
      <c r="D33" s="218"/>
      <c r="E33" s="18"/>
      <c r="F33" s="18"/>
      <c r="G33" s="18"/>
      <c r="H33" s="31" t="b">
        <v>0</v>
      </c>
      <c r="I33" s="99">
        <f t="shared" si="9"/>
        <v>0</v>
      </c>
      <c r="J33" s="99">
        <f t="shared" si="10"/>
        <v>0</v>
      </c>
      <c r="K33" s="99">
        <f t="shared" si="11"/>
        <v>0</v>
      </c>
      <c r="L33" s="99">
        <f t="shared" si="12"/>
        <v>0</v>
      </c>
      <c r="M33" s="99">
        <f t="shared" si="13"/>
        <v>0</v>
      </c>
      <c r="N33" s="99">
        <f t="shared" si="14"/>
        <v>0</v>
      </c>
      <c r="O33" s="99">
        <f t="shared" si="15"/>
        <v>0</v>
      </c>
      <c r="P33" s="99">
        <f t="shared" si="16"/>
        <v>0</v>
      </c>
      <c r="Q33" s="99">
        <f t="shared" si="17"/>
        <v>0</v>
      </c>
      <c r="R33" s="99">
        <f t="shared" si="18"/>
        <v>0</v>
      </c>
      <c r="S33" s="99">
        <f>SUM(SUMIF($A33:$A$79,$A33,$R33:$R$79),-$R33)</f>
        <v>0</v>
      </c>
      <c r="T33" s="98" t="s">
        <v>272</v>
      </c>
      <c r="U33" s="19" t="str">
        <f>IF($C33&lt;&gt;"",(IF($D33,(IF($A33=$A32,($U32-(($R33+$S33)/1000)*$Q33*$D33),($U$28-(($R33+$S33)/1000)*$Q33*$D33))),"")),"")</f>
        <v/>
      </c>
      <c r="V33" s="210" t="str">
        <f t="shared" si="20"/>
        <v/>
      </c>
      <c r="W33" s="80"/>
      <c r="X33" s="84">
        <v>40</v>
      </c>
      <c r="Y33" s="78"/>
      <c r="Z33" s="28"/>
      <c r="AA33" s="109" t="str">
        <f>IF(C33&lt;&gt;"",IF(D33,(SUM(IF(SUMIF($A33:$A$79,$A33,$D33:$D$79)&gt;=400,1,0),IF(B33,(IF(B33&gt;16,1,0)),0),IF($Y$28=FALSE,0,3*VALUE(MID(A33,1,1))))),""),"")</f>
        <v/>
      </c>
      <c r="AB33" s="103">
        <v>29</v>
      </c>
      <c r="AC33" s="139" t="s">
        <v>243</v>
      </c>
      <c r="AD33" s="14" t="s">
        <v>51</v>
      </c>
      <c r="AE33" s="15">
        <v>265</v>
      </c>
      <c r="AF33" s="16">
        <v>0</v>
      </c>
      <c r="AG33" s="16">
        <v>0</v>
      </c>
      <c r="AH33" s="26">
        <v>0</v>
      </c>
      <c r="AI33" s="26">
        <v>0</v>
      </c>
      <c r="AJ33" s="16">
        <v>0</v>
      </c>
    </row>
    <row r="34" spans="1:40" ht="16.5" thickBot="1" x14ac:dyDescent="0.3">
      <c r="A34" s="54" t="str">
        <f t="shared" si="21"/>
        <v/>
      </c>
      <c r="B34" s="29" t="str">
        <f t="shared" si="8"/>
        <v/>
      </c>
      <c r="C34" s="98"/>
      <c r="D34" s="218"/>
      <c r="E34" s="18"/>
      <c r="F34" s="18"/>
      <c r="G34" s="18"/>
      <c r="H34" s="31" t="b">
        <v>0</v>
      </c>
      <c r="I34" s="99">
        <f t="shared" si="9"/>
        <v>0</v>
      </c>
      <c r="J34" s="99">
        <f t="shared" si="10"/>
        <v>0</v>
      </c>
      <c r="K34" s="99">
        <f t="shared" si="11"/>
        <v>0</v>
      </c>
      <c r="L34" s="99">
        <f t="shared" si="12"/>
        <v>0</v>
      </c>
      <c r="M34" s="99">
        <f t="shared" si="13"/>
        <v>0</v>
      </c>
      <c r="N34" s="99">
        <f t="shared" si="14"/>
        <v>0</v>
      </c>
      <c r="O34" s="99">
        <f t="shared" si="15"/>
        <v>0</v>
      </c>
      <c r="P34" s="99">
        <f t="shared" si="16"/>
        <v>0</v>
      </c>
      <c r="Q34" s="99">
        <f t="shared" si="17"/>
        <v>0</v>
      </c>
      <c r="R34" s="99">
        <f t="shared" si="18"/>
        <v>0</v>
      </c>
      <c r="S34" s="99">
        <f>SUM(SUMIF($A34:$A$79,$A34,$R34:$R$79),-$R34)</f>
        <v>0</v>
      </c>
      <c r="T34" s="98" t="s">
        <v>272</v>
      </c>
      <c r="U34" s="19" t="str">
        <f t="shared" si="19"/>
        <v/>
      </c>
      <c r="V34" s="210" t="str">
        <f t="shared" si="20"/>
        <v/>
      </c>
      <c r="W34" s="80"/>
      <c r="X34" s="12" t="s">
        <v>25</v>
      </c>
      <c r="Y34" s="220"/>
      <c r="Z34" s="28"/>
      <c r="AA34" s="109" t="str">
        <f>IF(C34&lt;&gt;"",IF(D34,(SUM(IF(SUMIF($A34:$A$79,$A34,$D34:$D$79)&gt;=400,1,0),IF(B34,(IF(B34&gt;16,1,0)),0),IF($Y$28=FALSE,0,3*VALUE(MID(A34,1,1))))),""),"")</f>
        <v/>
      </c>
      <c r="AB34" s="105">
        <v>30</v>
      </c>
      <c r="AC34" s="140" t="s">
        <v>244</v>
      </c>
      <c r="AD34" s="32" t="s">
        <v>52</v>
      </c>
      <c r="AE34" s="33">
        <v>300</v>
      </c>
      <c r="AF34" s="16">
        <v>0</v>
      </c>
      <c r="AG34" s="16">
        <v>0</v>
      </c>
      <c r="AH34" s="26">
        <v>0</v>
      </c>
      <c r="AI34" s="26">
        <v>0</v>
      </c>
      <c r="AJ34" s="16">
        <v>0</v>
      </c>
    </row>
    <row r="35" spans="1:40" ht="16.5" customHeight="1" thickBot="1" x14ac:dyDescent="0.3">
      <c r="A35" s="54" t="str">
        <f t="shared" si="21"/>
        <v/>
      </c>
      <c r="B35" s="29" t="str">
        <f t="shared" si="8"/>
        <v/>
      </c>
      <c r="C35" s="98"/>
      <c r="D35" s="218"/>
      <c r="E35" s="18"/>
      <c r="F35" s="18"/>
      <c r="G35" s="18"/>
      <c r="H35" s="31" t="b">
        <v>0</v>
      </c>
      <c r="I35" s="99">
        <f t="shared" si="9"/>
        <v>0</v>
      </c>
      <c r="J35" s="99">
        <f t="shared" si="10"/>
        <v>0</v>
      </c>
      <c r="K35" s="99">
        <f t="shared" si="11"/>
        <v>0</v>
      </c>
      <c r="L35" s="99">
        <f t="shared" si="12"/>
        <v>0</v>
      </c>
      <c r="M35" s="99">
        <f t="shared" si="13"/>
        <v>0</v>
      </c>
      <c r="N35" s="99">
        <f t="shared" si="14"/>
        <v>0</v>
      </c>
      <c r="O35" s="99">
        <f t="shared" si="15"/>
        <v>0</v>
      </c>
      <c r="P35" s="99">
        <f t="shared" si="16"/>
        <v>0</v>
      </c>
      <c r="Q35" s="99">
        <f t="shared" si="17"/>
        <v>0</v>
      </c>
      <c r="R35" s="99">
        <f t="shared" si="18"/>
        <v>0</v>
      </c>
      <c r="S35" s="99">
        <f>SUM(SUMIF($A35:$A$79,$A35,$R35:$R$79),-$R35)</f>
        <v>0</v>
      </c>
      <c r="T35" s="98" t="s">
        <v>272</v>
      </c>
      <c r="U35" s="19" t="str">
        <f t="shared" si="19"/>
        <v/>
      </c>
      <c r="V35" s="210" t="str">
        <f t="shared" si="20"/>
        <v/>
      </c>
      <c r="W35" s="80"/>
      <c r="X35" s="362" t="s">
        <v>157</v>
      </c>
      <c r="Y35" s="363"/>
      <c r="Z35" s="364"/>
      <c r="AA35" s="158" t="str">
        <f>IF(C35&lt;&gt;"",IF(D35,(SUM(IF(SUMIF($A35:$A$79,$A35,$D35:$D$79)&gt;=400,1,0),IF(B35,(IF(B35&gt;16,1,0)),0),IF($Y$28=FALSE,0,3*VALUE(MID(A35,1,1))))),""),"")</f>
        <v/>
      </c>
      <c r="AB35" s="110">
        <v>1</v>
      </c>
      <c r="AC35" s="118">
        <v>1</v>
      </c>
      <c r="AD35" s="111"/>
      <c r="AE35" s="112"/>
      <c r="AF35" s="26"/>
      <c r="AG35" s="26"/>
      <c r="AH35" s="26"/>
      <c r="AI35" s="26"/>
      <c r="AJ35" s="26"/>
    </row>
    <row r="36" spans="1:40" ht="15.75" x14ac:dyDescent="0.25">
      <c r="A36" s="54" t="str">
        <f t="shared" si="21"/>
        <v/>
      </c>
      <c r="B36" s="29" t="str">
        <f t="shared" si="8"/>
        <v/>
      </c>
      <c r="C36" s="98"/>
      <c r="D36" s="218"/>
      <c r="E36" s="18"/>
      <c r="F36" s="18"/>
      <c r="G36" s="18"/>
      <c r="H36" s="31" t="b">
        <v>0</v>
      </c>
      <c r="I36" s="99">
        <f t="shared" si="9"/>
        <v>0</v>
      </c>
      <c r="J36" s="99">
        <f t="shared" si="10"/>
        <v>0</v>
      </c>
      <c r="K36" s="99">
        <f t="shared" si="11"/>
        <v>0</v>
      </c>
      <c r="L36" s="99">
        <f t="shared" si="12"/>
        <v>0</v>
      </c>
      <c r="M36" s="99">
        <f t="shared" si="13"/>
        <v>0</v>
      </c>
      <c r="N36" s="99">
        <f t="shared" si="14"/>
        <v>0</v>
      </c>
      <c r="O36" s="99">
        <f t="shared" si="15"/>
        <v>0</v>
      </c>
      <c r="P36" s="99">
        <f t="shared" si="16"/>
        <v>0</v>
      </c>
      <c r="Q36" s="99">
        <f t="shared" si="17"/>
        <v>0</v>
      </c>
      <c r="R36" s="99">
        <f t="shared" si="18"/>
        <v>0</v>
      </c>
      <c r="S36" s="99">
        <f>SUM(SUMIF($A36:$A$79,$A36,$R36:$R$79),-$R36)</f>
        <v>0</v>
      </c>
      <c r="T36" s="98" t="s">
        <v>272</v>
      </c>
      <c r="U36" s="19" t="str">
        <f t="shared" si="19"/>
        <v/>
      </c>
      <c r="V36" s="210" t="str">
        <f t="shared" si="20"/>
        <v/>
      </c>
      <c r="W36" s="80"/>
      <c r="X36" s="367" t="s">
        <v>270</v>
      </c>
      <c r="Y36" s="368"/>
      <c r="Z36" s="369"/>
      <c r="AA36" s="158" t="str">
        <f>IF(C36&lt;&gt;"",IF(D36,(SUM(IF(SUMIF($A36:$A$79,$A36,$D36:$D$79)&gt;=400,1,0),IF(B36,(IF(B36&gt;16,1,0)),0),IF($Y$28=FALSE,0,3*VALUE(MID(A36,1,1))))),""),"")</f>
        <v/>
      </c>
      <c r="AB36" s="1">
        <v>2</v>
      </c>
      <c r="AC36" s="118" t="s">
        <v>172</v>
      </c>
      <c r="AD36" s="2"/>
      <c r="AE36" s="3"/>
      <c r="AF36" s="26"/>
      <c r="AG36" s="26"/>
      <c r="AH36" s="26"/>
      <c r="AI36" s="26"/>
      <c r="AJ36" s="26"/>
    </row>
    <row r="37" spans="1:40" ht="15.75" customHeight="1" thickBot="1" x14ac:dyDescent="0.3">
      <c r="A37" s="54" t="str">
        <f t="shared" si="21"/>
        <v/>
      </c>
      <c r="B37" s="29" t="str">
        <f t="shared" si="8"/>
        <v/>
      </c>
      <c r="C37" s="98"/>
      <c r="D37" s="218"/>
      <c r="E37" s="18"/>
      <c r="F37" s="18"/>
      <c r="G37" s="18"/>
      <c r="H37" s="31" t="b">
        <v>0</v>
      </c>
      <c r="I37" s="99">
        <f t="shared" si="9"/>
        <v>0</v>
      </c>
      <c r="J37" s="99">
        <f t="shared" si="10"/>
        <v>0</v>
      </c>
      <c r="K37" s="99">
        <f t="shared" si="11"/>
        <v>0</v>
      </c>
      <c r="L37" s="99">
        <f t="shared" si="12"/>
        <v>0</v>
      </c>
      <c r="M37" s="99">
        <f t="shared" si="13"/>
        <v>0</v>
      </c>
      <c r="N37" s="99">
        <f t="shared" si="14"/>
        <v>0</v>
      </c>
      <c r="O37" s="99">
        <f t="shared" si="15"/>
        <v>0</v>
      </c>
      <c r="P37" s="99">
        <f t="shared" si="16"/>
        <v>0</v>
      </c>
      <c r="Q37" s="99">
        <f t="shared" si="17"/>
        <v>0</v>
      </c>
      <c r="R37" s="99">
        <f t="shared" si="18"/>
        <v>0</v>
      </c>
      <c r="S37" s="99">
        <f>SUM(SUMIF($A37:$A$79,$A37,$R37:$R$79),-$R37)</f>
        <v>0</v>
      </c>
      <c r="T37" s="98" t="s">
        <v>272</v>
      </c>
      <c r="U37" s="19" t="str">
        <f t="shared" si="19"/>
        <v/>
      </c>
      <c r="V37" s="210" t="str">
        <f t="shared" si="20"/>
        <v/>
      </c>
      <c r="W37" s="80"/>
      <c r="X37" s="365" t="s">
        <v>161</v>
      </c>
      <c r="Y37" s="366"/>
      <c r="Z37" s="159" t="s">
        <v>208</v>
      </c>
      <c r="AA37" s="158" t="str">
        <f>IF(C37&lt;&gt;"",IF(D37,(SUM(IF(SUMIF($A37:$A$79,$A37,$D37:$D$79)&gt;=400,1,0),IF(B37,(IF(B37&gt;16,1,0)),0),IF($Y$28=FALSE,0,3*VALUE(MID(A37,1,1))))),""),"")</f>
        <v/>
      </c>
      <c r="AB37" s="1">
        <v>3</v>
      </c>
      <c r="AC37" s="119" t="s">
        <v>175</v>
      </c>
      <c r="AD37" s="2"/>
      <c r="AE37" s="3"/>
      <c r="AF37" s="26"/>
      <c r="AG37" s="26"/>
      <c r="AH37" s="26"/>
      <c r="AI37" s="26"/>
      <c r="AJ37" s="26"/>
      <c r="AL37" s="171"/>
      <c r="AM37" s="171"/>
      <c r="AN37" s="171"/>
    </row>
    <row r="38" spans="1:40" ht="15.75" customHeight="1" x14ac:dyDescent="0.25">
      <c r="A38" s="54" t="str">
        <f t="shared" si="21"/>
        <v/>
      </c>
      <c r="B38" s="29" t="str">
        <f t="shared" si="8"/>
        <v/>
      </c>
      <c r="C38" s="98"/>
      <c r="D38" s="218"/>
      <c r="E38" s="18"/>
      <c r="F38" s="18"/>
      <c r="G38" s="18"/>
      <c r="H38" s="31" t="b">
        <v>0</v>
      </c>
      <c r="I38" s="99">
        <f t="shared" si="9"/>
        <v>0</v>
      </c>
      <c r="J38" s="99">
        <f t="shared" si="10"/>
        <v>0</v>
      </c>
      <c r="K38" s="99">
        <f t="shared" si="11"/>
        <v>0</v>
      </c>
      <c r="L38" s="99">
        <f t="shared" si="12"/>
        <v>0</v>
      </c>
      <c r="M38" s="99">
        <f t="shared" si="13"/>
        <v>0</v>
      </c>
      <c r="N38" s="99">
        <f t="shared" si="14"/>
        <v>0</v>
      </c>
      <c r="O38" s="99">
        <f t="shared" si="15"/>
        <v>0</v>
      </c>
      <c r="P38" s="99">
        <f t="shared" si="16"/>
        <v>0</v>
      </c>
      <c r="Q38" s="99">
        <f t="shared" si="17"/>
        <v>0</v>
      </c>
      <c r="R38" s="99">
        <f t="shared" si="18"/>
        <v>0</v>
      </c>
      <c r="S38" s="99">
        <f>SUM(SUMIF($A38:$A$79,$A38,$R38:$R$79),-$R38)</f>
        <v>0</v>
      </c>
      <c r="T38" s="98" t="s">
        <v>272</v>
      </c>
      <c r="U38" s="19" t="str">
        <f t="shared" si="19"/>
        <v/>
      </c>
      <c r="V38" s="210" t="str">
        <f t="shared" si="20"/>
        <v/>
      </c>
      <c r="W38" s="80"/>
      <c r="X38" s="356" t="s">
        <v>272</v>
      </c>
      <c r="Y38" s="357"/>
      <c r="Z38" s="160">
        <f>0.02566*3.28083989501312</f>
        <v>8.4186351706036652E-2</v>
      </c>
      <c r="AA38" s="158" t="str">
        <f>IF(C38&lt;&gt;"",IF(D38,(SUM(IF(SUMIF($A38:$A$79,$A38,$D38:$D$79)&gt;=400,1,0),IF(B38,(IF(B38&gt;16,1,0)),0),IF($Y$28=FALSE,0,3*VALUE(MID(A38,1,1))))),""),"")</f>
        <v/>
      </c>
      <c r="AB38" s="110" t="s">
        <v>172</v>
      </c>
      <c r="AC38" s="119" t="s">
        <v>178</v>
      </c>
      <c r="AD38" s="2"/>
      <c r="AE38" s="3"/>
      <c r="AF38" s="26"/>
      <c r="AG38" s="26"/>
      <c r="AH38" s="26"/>
      <c r="AI38" s="26"/>
      <c r="AJ38" s="26"/>
      <c r="AL38" s="173" t="s">
        <v>272</v>
      </c>
      <c r="AM38" s="172">
        <f>0.02566*3.28083989501312</f>
        <v>8.4186351706036652E-2</v>
      </c>
    </row>
    <row r="39" spans="1:40" ht="16.5" thickBot="1" x14ac:dyDescent="0.3">
      <c r="A39" s="54" t="str">
        <f t="shared" si="21"/>
        <v/>
      </c>
      <c r="B39" s="29" t="str">
        <f t="shared" si="8"/>
        <v/>
      </c>
      <c r="C39" s="98"/>
      <c r="D39" s="218"/>
      <c r="E39" s="18"/>
      <c r="F39" s="18"/>
      <c r="G39" s="18"/>
      <c r="H39" s="31" t="b">
        <v>0</v>
      </c>
      <c r="I39" s="99">
        <f t="shared" si="9"/>
        <v>0</v>
      </c>
      <c r="J39" s="99">
        <f t="shared" si="10"/>
        <v>0</v>
      </c>
      <c r="K39" s="99">
        <f t="shared" si="11"/>
        <v>0</v>
      </c>
      <c r="L39" s="99">
        <f t="shared" si="12"/>
        <v>0</v>
      </c>
      <c r="M39" s="99">
        <f t="shared" si="13"/>
        <v>0</v>
      </c>
      <c r="N39" s="99">
        <f t="shared" si="14"/>
        <v>0</v>
      </c>
      <c r="O39" s="99">
        <f t="shared" si="15"/>
        <v>0</v>
      </c>
      <c r="P39" s="99">
        <f t="shared" si="16"/>
        <v>0</v>
      </c>
      <c r="Q39" s="99">
        <f t="shared" si="17"/>
        <v>0</v>
      </c>
      <c r="R39" s="99">
        <f t="shared" si="18"/>
        <v>0</v>
      </c>
      <c r="S39" s="99">
        <f>SUM(SUMIF($A39:$A$79,$A39,$R39:$R$79),-$R39)</f>
        <v>0</v>
      </c>
      <c r="T39" s="98" t="s">
        <v>272</v>
      </c>
      <c r="U39" s="19" t="str">
        <f t="shared" si="19"/>
        <v/>
      </c>
      <c r="V39" s="210" t="str">
        <f t="shared" si="20"/>
        <v/>
      </c>
      <c r="W39" s="80"/>
      <c r="X39" s="370" t="s">
        <v>273</v>
      </c>
      <c r="Y39" s="371"/>
      <c r="Z39" s="161">
        <f>0.0207*3.28083989501312</f>
        <v>6.7913385826771575E-2</v>
      </c>
      <c r="AA39" s="158" t="str">
        <f>IF(C39&lt;&gt;"",IF(D39,(SUM(IF(SUMIF($A39:$A$79,$A39,$D39:$D$79)&gt;=400,1,0),IF(B39,(IF(B39&gt;16,1,0)),0),IF($Y$28=FALSE,0,3*VALUE(MID(A39,1,1))))),""),"")</f>
        <v/>
      </c>
      <c r="AB39" s="1" t="s">
        <v>173</v>
      </c>
      <c r="AC39" s="118" t="s">
        <v>181</v>
      </c>
      <c r="AD39" s="2"/>
      <c r="AE39" s="3"/>
      <c r="AF39" s="26"/>
      <c r="AG39" s="26"/>
      <c r="AH39" s="26"/>
      <c r="AI39" s="26"/>
      <c r="AJ39" s="26"/>
      <c r="AL39" s="173" t="s">
        <v>273</v>
      </c>
      <c r="AM39" s="172">
        <f>0.0207*3.28083989501312</f>
        <v>6.7913385826771575E-2</v>
      </c>
    </row>
    <row r="40" spans="1:40" ht="16.5" customHeight="1" x14ac:dyDescent="0.25">
      <c r="A40" s="54" t="str">
        <f t="shared" si="21"/>
        <v/>
      </c>
      <c r="B40" s="29" t="str">
        <f t="shared" si="8"/>
        <v/>
      </c>
      <c r="C40" s="98"/>
      <c r="D40" s="218"/>
      <c r="E40" s="18"/>
      <c r="F40" s="18"/>
      <c r="G40" s="18"/>
      <c r="H40" s="31" t="b">
        <v>0</v>
      </c>
      <c r="I40" s="99">
        <f t="shared" si="9"/>
        <v>0</v>
      </c>
      <c r="J40" s="99">
        <f t="shared" si="10"/>
        <v>0</v>
      </c>
      <c r="K40" s="99">
        <f t="shared" si="11"/>
        <v>0</v>
      </c>
      <c r="L40" s="99">
        <f t="shared" si="12"/>
        <v>0</v>
      </c>
      <c r="M40" s="99">
        <f t="shared" si="13"/>
        <v>0</v>
      </c>
      <c r="N40" s="99">
        <f t="shared" si="14"/>
        <v>0</v>
      </c>
      <c r="O40" s="99">
        <f t="shared" si="15"/>
        <v>0</v>
      </c>
      <c r="P40" s="99">
        <f t="shared" si="16"/>
        <v>0</v>
      </c>
      <c r="Q40" s="99">
        <f t="shared" si="17"/>
        <v>0</v>
      </c>
      <c r="R40" s="99">
        <f t="shared" si="18"/>
        <v>0</v>
      </c>
      <c r="S40" s="99">
        <f>SUM(SUMIF($A40:$A$79,$A40,$R40:$R$79),-$R40)</f>
        <v>0</v>
      </c>
      <c r="T40" s="98" t="s">
        <v>272</v>
      </c>
      <c r="U40" s="19" t="str">
        <f t="shared" si="19"/>
        <v/>
      </c>
      <c r="V40" s="210" t="str">
        <f t="shared" si="20"/>
        <v/>
      </c>
      <c r="W40" s="80"/>
      <c r="X40" s="367" t="s">
        <v>271</v>
      </c>
      <c r="Y40" s="368"/>
      <c r="Z40" s="369"/>
      <c r="AA40" s="158" t="str">
        <f>IF(C40&lt;&gt;"",IF(D40,(SUM(IF(SUMIF($A40:$A$79,$A40,$D40:$D$79)&gt;=400,1,0),IF(B40,(IF(B40&gt;16,1,0)),0),IF($Y$28=FALSE,0,3*VALUE(MID(A40,1,1))))),""),"")</f>
        <v/>
      </c>
      <c r="AB40" s="1" t="s">
        <v>174</v>
      </c>
      <c r="AC40" s="119" t="s">
        <v>184</v>
      </c>
      <c r="AD40" s="2"/>
      <c r="AE40" s="3"/>
      <c r="AF40" s="26"/>
      <c r="AG40" s="26"/>
      <c r="AH40" s="26"/>
      <c r="AI40" s="26"/>
      <c r="AJ40" s="26"/>
      <c r="AL40" s="173" t="s">
        <v>275</v>
      </c>
      <c r="AM40" s="172">
        <f>0.01283*3.28083989501312</f>
        <v>4.2093175853018326E-2</v>
      </c>
    </row>
    <row r="41" spans="1:40" ht="16.5" thickBot="1" x14ac:dyDescent="0.3">
      <c r="A41" s="54" t="str">
        <f t="shared" si="21"/>
        <v/>
      </c>
      <c r="B41" s="29" t="str">
        <f t="shared" si="8"/>
        <v/>
      </c>
      <c r="C41" s="98"/>
      <c r="D41" s="218"/>
      <c r="E41" s="18"/>
      <c r="F41" s="18"/>
      <c r="G41" s="18"/>
      <c r="H41" s="31" t="b">
        <v>0</v>
      </c>
      <c r="I41" s="99">
        <f t="shared" si="9"/>
        <v>0</v>
      </c>
      <c r="J41" s="99">
        <f t="shared" si="10"/>
        <v>0</v>
      </c>
      <c r="K41" s="99">
        <f t="shared" si="11"/>
        <v>0</v>
      </c>
      <c r="L41" s="99">
        <f t="shared" si="12"/>
        <v>0</v>
      </c>
      <c r="M41" s="99">
        <f t="shared" si="13"/>
        <v>0</v>
      </c>
      <c r="N41" s="99">
        <f t="shared" si="14"/>
        <v>0</v>
      </c>
      <c r="O41" s="99">
        <f t="shared" si="15"/>
        <v>0</v>
      </c>
      <c r="P41" s="99">
        <f t="shared" si="16"/>
        <v>0</v>
      </c>
      <c r="Q41" s="99">
        <f t="shared" si="17"/>
        <v>0</v>
      </c>
      <c r="R41" s="99">
        <f t="shared" si="18"/>
        <v>0</v>
      </c>
      <c r="S41" s="99">
        <f>SUM(SUMIF($A41:$A$79,$A41,$R41:$R$79),-$R41)</f>
        <v>0</v>
      </c>
      <c r="T41" s="98" t="s">
        <v>272</v>
      </c>
      <c r="U41" s="19" t="str">
        <f t="shared" si="19"/>
        <v/>
      </c>
      <c r="V41" s="210" t="str">
        <f t="shared" si="20"/>
        <v/>
      </c>
      <c r="W41" s="80"/>
      <c r="X41" s="365" t="s">
        <v>161</v>
      </c>
      <c r="Y41" s="366"/>
      <c r="Z41" s="159" t="s">
        <v>208</v>
      </c>
      <c r="AA41" s="158" t="str">
        <f>IF(C41&lt;&gt;"",IF(D41,(SUM(IF(SUMIF($A41:$A$79,$A41,$D41:$D$79)&gt;=400,1,0),IF(B41,(IF(B41&gt;16,1,0)),0),IF($Y$28=FALSE,0,3*VALUE(MID(A41,1,1))))),""),"")</f>
        <v/>
      </c>
      <c r="AB41" s="110" t="s">
        <v>175</v>
      </c>
      <c r="AC41" s="119">
        <v>2</v>
      </c>
      <c r="AD41" s="2"/>
      <c r="AE41" s="3"/>
      <c r="AF41" s="26"/>
      <c r="AG41" s="26"/>
      <c r="AH41" s="26"/>
      <c r="AI41" s="26"/>
      <c r="AJ41" s="26"/>
      <c r="AL41" s="173" t="s">
        <v>276</v>
      </c>
      <c r="AM41" s="172">
        <f>0.01035*3.28083989501312</f>
        <v>3.3956692913385787E-2</v>
      </c>
    </row>
    <row r="42" spans="1:40" ht="15.75" customHeight="1" x14ac:dyDescent="0.25">
      <c r="A42" s="54" t="str">
        <f t="shared" si="21"/>
        <v/>
      </c>
      <c r="B42" s="29" t="str">
        <f t="shared" si="8"/>
        <v/>
      </c>
      <c r="C42" s="98"/>
      <c r="D42" s="218"/>
      <c r="E42" s="18"/>
      <c r="F42" s="18"/>
      <c r="G42" s="18"/>
      <c r="H42" s="31" t="b">
        <v>0</v>
      </c>
      <c r="I42" s="99">
        <f t="shared" si="9"/>
        <v>0</v>
      </c>
      <c r="J42" s="99">
        <f t="shared" si="10"/>
        <v>0</v>
      </c>
      <c r="K42" s="99">
        <f t="shared" si="11"/>
        <v>0</v>
      </c>
      <c r="L42" s="99">
        <f t="shared" si="12"/>
        <v>0</v>
      </c>
      <c r="M42" s="99">
        <f t="shared" si="13"/>
        <v>0</v>
      </c>
      <c r="N42" s="99">
        <f t="shared" si="14"/>
        <v>0</v>
      </c>
      <c r="O42" s="99">
        <f t="shared" si="15"/>
        <v>0</v>
      </c>
      <c r="P42" s="99">
        <f t="shared" si="16"/>
        <v>0</v>
      </c>
      <c r="Q42" s="99">
        <f t="shared" si="17"/>
        <v>0</v>
      </c>
      <c r="R42" s="99">
        <f t="shared" si="18"/>
        <v>0</v>
      </c>
      <c r="S42" s="99">
        <f>SUM(SUMIF($A42:$A$79,$A42,$R42:$R$79),-$R42)</f>
        <v>0</v>
      </c>
      <c r="T42" s="98" t="s">
        <v>272</v>
      </c>
      <c r="U42" s="19" t="str">
        <f t="shared" si="19"/>
        <v/>
      </c>
      <c r="V42" s="210" t="str">
        <f t="shared" si="20"/>
        <v/>
      </c>
      <c r="W42" s="80"/>
      <c r="X42" s="356" t="s">
        <v>275</v>
      </c>
      <c r="Y42" s="357"/>
      <c r="Z42" s="162">
        <f>0.01283*3.28083989501312</f>
        <v>4.2093175853018326E-2</v>
      </c>
      <c r="AA42" s="127" t="str">
        <f>IF(C42&lt;&gt;"",IF(D42,(SUM(IF(SUMIF($A42:$A$79,$A42,$D42:$D$79)&gt;=400,1,0),IF(B42,(IF(B42&gt;16,1,0)),0),IF($Y$28=FALSE,0,3*VALUE(MID(A42,1,1))))),""),"")</f>
        <v/>
      </c>
      <c r="AB42" s="1" t="s">
        <v>176</v>
      </c>
      <c r="AC42" s="119" t="s">
        <v>173</v>
      </c>
      <c r="AD42" s="2"/>
      <c r="AE42" s="3"/>
      <c r="AF42" s="26"/>
      <c r="AG42" s="26"/>
      <c r="AH42" s="26"/>
      <c r="AI42" s="26"/>
      <c r="AJ42" s="26"/>
      <c r="AL42" s="174" t="s">
        <v>158</v>
      </c>
      <c r="AM42" s="175">
        <f>0.00324*3.28083989501312</f>
        <v>1.0629921259842507E-2</v>
      </c>
    </row>
    <row r="43" spans="1:40" ht="15.75" x14ac:dyDescent="0.25">
      <c r="A43" s="54" t="str">
        <f t="shared" si="21"/>
        <v/>
      </c>
      <c r="B43" s="29" t="str">
        <f t="shared" si="8"/>
        <v/>
      </c>
      <c r="C43" s="98"/>
      <c r="D43" s="218"/>
      <c r="E43" s="18"/>
      <c r="F43" s="18"/>
      <c r="G43" s="18"/>
      <c r="H43" s="31" t="b">
        <v>0</v>
      </c>
      <c r="I43" s="99">
        <f t="shared" si="9"/>
        <v>0</v>
      </c>
      <c r="J43" s="99">
        <f t="shared" si="10"/>
        <v>0</v>
      </c>
      <c r="K43" s="99">
        <f t="shared" si="11"/>
        <v>0</v>
      </c>
      <c r="L43" s="99">
        <f t="shared" si="12"/>
        <v>0</v>
      </c>
      <c r="M43" s="99">
        <f t="shared" si="13"/>
        <v>0</v>
      </c>
      <c r="N43" s="99">
        <f t="shared" si="14"/>
        <v>0</v>
      </c>
      <c r="O43" s="99">
        <f t="shared" si="15"/>
        <v>0</v>
      </c>
      <c r="P43" s="99">
        <f t="shared" si="16"/>
        <v>0</v>
      </c>
      <c r="Q43" s="99">
        <f t="shared" si="17"/>
        <v>0</v>
      </c>
      <c r="R43" s="99">
        <f t="shared" si="18"/>
        <v>0</v>
      </c>
      <c r="S43" s="99">
        <f>SUM(SUMIF($A43:$A$79,$A43,$R43:$R$79),-$R43)</f>
        <v>0</v>
      </c>
      <c r="T43" s="98" t="s">
        <v>272</v>
      </c>
      <c r="U43" s="19" t="str">
        <f t="shared" si="19"/>
        <v/>
      </c>
      <c r="V43" s="210" t="str">
        <f t="shared" si="20"/>
        <v/>
      </c>
      <c r="W43" s="80"/>
      <c r="X43" s="354" t="s">
        <v>276</v>
      </c>
      <c r="Y43" s="355"/>
      <c r="Z43" s="162">
        <f>0.01035*3.28083989501312</f>
        <v>3.3956692913385787E-2</v>
      </c>
      <c r="AA43" s="166" t="str">
        <f>IF(C43&lt;&gt;"",IF(D43,(SUM(IF(SUMIF($A43:$A$79,$A43,$D43:$D$79)&gt;=400,1,0),IF(B43,(IF(B43&gt;16,1,0)),0),IF($Y$28=FALSE,0,3*VALUE(MID(A43,1,1))))),""),"")</f>
        <v/>
      </c>
      <c r="AB43" s="1" t="s">
        <v>177</v>
      </c>
      <c r="AC43" s="118" t="s">
        <v>176</v>
      </c>
      <c r="AD43" s="2"/>
      <c r="AE43" s="3"/>
      <c r="AF43" s="26"/>
      <c r="AG43" s="26"/>
      <c r="AH43" s="26"/>
      <c r="AI43" s="26"/>
      <c r="AJ43" s="26"/>
      <c r="AL43" s="174" t="s">
        <v>159</v>
      </c>
      <c r="AM43" s="175">
        <f>0.00514*3.28083989501312</f>
        <v>1.6863517060367435E-2</v>
      </c>
    </row>
    <row r="44" spans="1:40" ht="15.75" customHeight="1" x14ac:dyDescent="0.25">
      <c r="A44" s="54" t="str">
        <f t="shared" si="21"/>
        <v/>
      </c>
      <c r="B44" s="29" t="str">
        <f t="shared" si="8"/>
        <v/>
      </c>
      <c r="C44" s="98"/>
      <c r="D44" s="218"/>
      <c r="E44" s="18"/>
      <c r="F44" s="18"/>
      <c r="G44" s="18"/>
      <c r="H44" s="31" t="b">
        <v>0</v>
      </c>
      <c r="I44" s="99">
        <f t="shared" si="9"/>
        <v>0</v>
      </c>
      <c r="J44" s="99">
        <f t="shared" si="10"/>
        <v>0</v>
      </c>
      <c r="K44" s="99">
        <f t="shared" si="11"/>
        <v>0</v>
      </c>
      <c r="L44" s="99">
        <f t="shared" si="12"/>
        <v>0</v>
      </c>
      <c r="M44" s="99">
        <f t="shared" si="13"/>
        <v>0</v>
      </c>
      <c r="N44" s="99">
        <f t="shared" si="14"/>
        <v>0</v>
      </c>
      <c r="O44" s="99">
        <f t="shared" si="15"/>
        <v>0</v>
      </c>
      <c r="P44" s="99">
        <f t="shared" si="16"/>
        <v>0</v>
      </c>
      <c r="Q44" s="99">
        <f t="shared" si="17"/>
        <v>0</v>
      </c>
      <c r="R44" s="99">
        <f t="shared" si="18"/>
        <v>0</v>
      </c>
      <c r="S44" s="99">
        <f>SUM(SUMIF($A44:$A$79,$A44,$R44:$R$79),-$R44)</f>
        <v>0</v>
      </c>
      <c r="T44" s="98" t="s">
        <v>272</v>
      </c>
      <c r="U44" s="19" t="str">
        <f t="shared" si="19"/>
        <v/>
      </c>
      <c r="V44" s="210" t="str">
        <f t="shared" si="20"/>
        <v/>
      </c>
      <c r="W44" s="80"/>
      <c r="X44" s="347" t="s">
        <v>158</v>
      </c>
      <c r="Y44" s="348"/>
      <c r="Z44" s="163">
        <f>0.00324*3.28083989501312</f>
        <v>1.0629921259842507E-2</v>
      </c>
      <c r="AA44" s="166" t="str">
        <f>IF(C44&lt;&gt;"",IF(D44,(SUM(IF(SUMIF($A44:$A$79,$A44,$D44:$D$79)&gt;=400,1,0),IF(B44,(IF(B44&gt;16,1,0)),0),IF($Y$28=FALSE,0,3*VALUE(MID(A44,1,1))))),""),"")</f>
        <v/>
      </c>
      <c r="AB44" s="110" t="s">
        <v>178</v>
      </c>
      <c r="AC44" s="119" t="s">
        <v>179</v>
      </c>
      <c r="AD44" s="2"/>
      <c r="AE44" s="3"/>
      <c r="AF44" s="26"/>
      <c r="AG44" s="26"/>
      <c r="AH44" s="26"/>
      <c r="AI44" s="26"/>
      <c r="AJ44" s="26"/>
      <c r="AL44" s="174" t="s">
        <v>160</v>
      </c>
      <c r="AM44" s="175">
        <f>0.0082*3.28083989501312</f>
        <v>2.6902887139107587E-2</v>
      </c>
    </row>
    <row r="45" spans="1:40" ht="15.75" x14ac:dyDescent="0.25">
      <c r="A45" s="54" t="str">
        <f t="shared" si="21"/>
        <v/>
      </c>
      <c r="B45" s="29" t="str">
        <f t="shared" si="8"/>
        <v/>
      </c>
      <c r="C45" s="98"/>
      <c r="D45" s="218"/>
      <c r="E45" s="18"/>
      <c r="F45" s="18"/>
      <c r="G45" s="18"/>
      <c r="H45" s="31" t="b">
        <v>0</v>
      </c>
      <c r="I45" s="99">
        <f t="shared" si="9"/>
        <v>0</v>
      </c>
      <c r="J45" s="99">
        <f t="shared" si="10"/>
        <v>0</v>
      </c>
      <c r="K45" s="99">
        <f t="shared" si="11"/>
        <v>0</v>
      </c>
      <c r="L45" s="99">
        <f t="shared" si="12"/>
        <v>0</v>
      </c>
      <c r="M45" s="99">
        <f t="shared" si="13"/>
        <v>0</v>
      </c>
      <c r="N45" s="99">
        <f t="shared" si="14"/>
        <v>0</v>
      </c>
      <c r="O45" s="99">
        <f t="shared" si="15"/>
        <v>0</v>
      </c>
      <c r="P45" s="99">
        <f t="shared" si="16"/>
        <v>0</v>
      </c>
      <c r="Q45" s="99">
        <f t="shared" si="17"/>
        <v>0</v>
      </c>
      <c r="R45" s="99">
        <f t="shared" si="18"/>
        <v>0</v>
      </c>
      <c r="S45" s="99">
        <f>SUM(SUMIF($A45:$A$79,$A45,$R45:$R$79),-$R45)</f>
        <v>0</v>
      </c>
      <c r="T45" s="98" t="s">
        <v>272</v>
      </c>
      <c r="U45" s="19" t="str">
        <f t="shared" si="19"/>
        <v/>
      </c>
      <c r="V45" s="210" t="str">
        <f t="shared" si="20"/>
        <v/>
      </c>
      <c r="W45" s="80"/>
      <c r="X45" s="347" t="s">
        <v>159</v>
      </c>
      <c r="Y45" s="348"/>
      <c r="Z45" s="164">
        <f>0.00514*3.28083989501312</f>
        <v>1.6863517060367435E-2</v>
      </c>
      <c r="AA45" s="166" t="str">
        <f>IF(C45&lt;&gt;"",IF(D45,(SUM(IF(SUMIF($A45:$A$79,$A45,$D45:$D$79)&gt;=400,1,0),IF(B45,(IF(B45&gt;16,1,0)),0),IF($Y$28=FALSE,0,3*VALUE(MID(A45,1,1))))),""),"")</f>
        <v/>
      </c>
      <c r="AB45" s="1" t="s">
        <v>179</v>
      </c>
      <c r="AC45" s="119" t="s">
        <v>182</v>
      </c>
      <c r="AD45" s="2"/>
      <c r="AE45" s="3"/>
      <c r="AF45" s="26"/>
      <c r="AG45" s="26"/>
      <c r="AH45" s="26"/>
      <c r="AI45" s="26"/>
      <c r="AJ45" s="26"/>
      <c r="AL45" s="171"/>
      <c r="AM45" s="171"/>
      <c r="AN45" s="171"/>
    </row>
    <row r="46" spans="1:40" ht="16.5" thickBot="1" x14ac:dyDescent="0.3">
      <c r="A46" s="54" t="str">
        <f t="shared" si="21"/>
        <v/>
      </c>
      <c r="B46" s="29" t="str">
        <f t="shared" si="8"/>
        <v/>
      </c>
      <c r="C46" s="98"/>
      <c r="D46" s="218"/>
      <c r="E46" s="18"/>
      <c r="F46" s="18"/>
      <c r="G46" s="18"/>
      <c r="H46" s="31" t="b">
        <v>0</v>
      </c>
      <c r="I46" s="99">
        <f t="shared" si="9"/>
        <v>0</v>
      </c>
      <c r="J46" s="99">
        <f t="shared" si="10"/>
        <v>0</v>
      </c>
      <c r="K46" s="99">
        <f t="shared" si="11"/>
        <v>0</v>
      </c>
      <c r="L46" s="99">
        <f t="shared" si="12"/>
        <v>0</v>
      </c>
      <c r="M46" s="99">
        <f t="shared" si="13"/>
        <v>0</v>
      </c>
      <c r="N46" s="99">
        <f t="shared" si="14"/>
        <v>0</v>
      </c>
      <c r="O46" s="99">
        <f t="shared" si="15"/>
        <v>0</v>
      </c>
      <c r="P46" s="99">
        <f t="shared" si="16"/>
        <v>0</v>
      </c>
      <c r="Q46" s="99">
        <f t="shared" si="17"/>
        <v>0</v>
      </c>
      <c r="R46" s="99">
        <f t="shared" si="18"/>
        <v>0</v>
      </c>
      <c r="S46" s="99">
        <f>SUM(SUMIF($A46:$A$79,$A46,$R46:$R$79),-$R46)</f>
        <v>0</v>
      </c>
      <c r="T46" s="98" t="s">
        <v>272</v>
      </c>
      <c r="U46" s="19" t="str">
        <f t="shared" si="19"/>
        <v/>
      </c>
      <c r="V46" s="210" t="str">
        <f t="shared" si="20"/>
        <v/>
      </c>
      <c r="W46" s="80"/>
      <c r="X46" s="352" t="s">
        <v>160</v>
      </c>
      <c r="Y46" s="353"/>
      <c r="Z46" s="165">
        <f>0.0082*3.28083989501312</f>
        <v>2.6902887139107587E-2</v>
      </c>
      <c r="AA46" s="166" t="str">
        <f>IF(C46&lt;&gt;"",IF(D46,(SUM(IF(SUMIF($A46:$A$79,$A46,$D46:$D$79)&gt;=400,1,0),IF(B46,(IF(B46&gt;16,1,0)),0),IF($Y$28=FALSE,0,3*VALUE(MID(A46,1,1))))),""),"")</f>
        <v/>
      </c>
      <c r="AB46" s="1" t="s">
        <v>180</v>
      </c>
      <c r="AC46" s="118" t="s">
        <v>185</v>
      </c>
      <c r="AD46" s="26"/>
      <c r="AE46" s="3"/>
      <c r="AF46" s="3"/>
      <c r="AG46" s="3"/>
      <c r="AH46" s="3"/>
      <c r="AI46" s="3"/>
      <c r="AJ46" s="3"/>
      <c r="AL46" s="171"/>
      <c r="AM46" s="171"/>
      <c r="AN46" s="171"/>
    </row>
    <row r="47" spans="1:40" ht="15.75" x14ac:dyDescent="0.25">
      <c r="A47" s="54" t="str">
        <f t="shared" si="21"/>
        <v/>
      </c>
      <c r="B47" s="29" t="str">
        <f t="shared" si="8"/>
        <v/>
      </c>
      <c r="C47" s="98"/>
      <c r="D47" s="218"/>
      <c r="E47" s="18"/>
      <c r="F47" s="18"/>
      <c r="G47" s="18"/>
      <c r="H47" s="31" t="b">
        <v>0</v>
      </c>
      <c r="I47" s="99">
        <f t="shared" si="9"/>
        <v>0</v>
      </c>
      <c r="J47" s="99">
        <f t="shared" si="10"/>
        <v>0</v>
      </c>
      <c r="K47" s="99">
        <f t="shared" si="11"/>
        <v>0</v>
      </c>
      <c r="L47" s="99">
        <f t="shared" si="12"/>
        <v>0</v>
      </c>
      <c r="M47" s="99">
        <f t="shared" si="13"/>
        <v>0</v>
      </c>
      <c r="N47" s="99">
        <f t="shared" si="14"/>
        <v>0</v>
      </c>
      <c r="O47" s="99">
        <f t="shared" si="15"/>
        <v>0</v>
      </c>
      <c r="P47" s="99">
        <f t="shared" si="16"/>
        <v>0</v>
      </c>
      <c r="Q47" s="99">
        <f t="shared" si="17"/>
        <v>0</v>
      </c>
      <c r="R47" s="99">
        <f t="shared" si="18"/>
        <v>0</v>
      </c>
      <c r="S47" s="99">
        <f>SUM(SUMIF($A47:$A$79,$A47,$R47:$R$79),-$R47)</f>
        <v>0</v>
      </c>
      <c r="T47" s="98" t="s">
        <v>272</v>
      </c>
      <c r="U47" s="19" t="str">
        <f t="shared" si="19"/>
        <v/>
      </c>
      <c r="V47" s="210" t="str">
        <f t="shared" si="20"/>
        <v/>
      </c>
      <c r="W47" s="80"/>
      <c r="X47" s="349" t="s">
        <v>274</v>
      </c>
      <c r="Y47" s="350"/>
      <c r="Z47" s="351"/>
      <c r="AA47" s="167" t="str">
        <f>IF(C47&lt;&gt;"",IF(D47,(SUM(IF(SUMIF($A47:$A$79,$A47,$D47:$D$79)&gt;=400,1,0),IF(B47,(IF(B47&gt;16,1,0)),0),IF($Y$28=FALSE,0,3*VALUE(MID(A47,1,1))))),""),"")</f>
        <v/>
      </c>
      <c r="AB47" s="110" t="s">
        <v>181</v>
      </c>
      <c r="AC47" s="119">
        <v>3</v>
      </c>
      <c r="AD47" s="26"/>
      <c r="AE47" s="3"/>
      <c r="AF47" s="3"/>
      <c r="AG47" s="3"/>
      <c r="AH47" s="3"/>
      <c r="AI47" s="3"/>
      <c r="AJ47" s="3"/>
      <c r="AL47" s="171"/>
      <c r="AM47" s="171"/>
      <c r="AN47" s="171"/>
    </row>
    <row r="48" spans="1:40" ht="15.75" x14ac:dyDescent="0.25">
      <c r="A48" s="54" t="str">
        <f t="shared" si="21"/>
        <v/>
      </c>
      <c r="B48" s="29" t="str">
        <f t="shared" si="8"/>
        <v/>
      </c>
      <c r="C48" s="98"/>
      <c r="D48" s="218"/>
      <c r="E48" s="18"/>
      <c r="F48" s="18"/>
      <c r="G48" s="18"/>
      <c r="H48" s="31" t="b">
        <v>0</v>
      </c>
      <c r="I48" s="99">
        <f t="shared" si="9"/>
        <v>0</v>
      </c>
      <c r="J48" s="99">
        <f t="shared" si="10"/>
        <v>0</v>
      </c>
      <c r="K48" s="99">
        <f t="shared" si="11"/>
        <v>0</v>
      </c>
      <c r="L48" s="99">
        <f t="shared" si="12"/>
        <v>0</v>
      </c>
      <c r="M48" s="99">
        <f t="shared" si="13"/>
        <v>0</v>
      </c>
      <c r="N48" s="99">
        <f t="shared" si="14"/>
        <v>0</v>
      </c>
      <c r="O48" s="99">
        <f t="shared" si="15"/>
        <v>0</v>
      </c>
      <c r="P48" s="99">
        <f t="shared" si="16"/>
        <v>0</v>
      </c>
      <c r="Q48" s="99">
        <f t="shared" si="17"/>
        <v>0</v>
      </c>
      <c r="R48" s="99">
        <f t="shared" si="18"/>
        <v>0</v>
      </c>
      <c r="S48" s="99">
        <f>SUM(SUMIF($A48:$A$79,$A48,$R48:$R$79),-$R48)</f>
        <v>0</v>
      </c>
      <c r="T48" s="98" t="s">
        <v>272</v>
      </c>
      <c r="U48" s="19" t="str">
        <f t="shared" si="19"/>
        <v/>
      </c>
      <c r="V48" s="210" t="str">
        <f t="shared" si="20"/>
        <v/>
      </c>
      <c r="W48" s="80"/>
      <c r="X48" s="350"/>
      <c r="Y48" s="350"/>
      <c r="Z48" s="351"/>
      <c r="AA48" s="167" t="str">
        <f>IF(C48&lt;&gt;"",IF(D48,(SUM(IF(SUMIF($A48:$A$79,$A48,$D48:$D$79)&gt;=400,1,0),IF(B48,(IF(B48&gt;16,1,0)),0),IF($Y$28=FALSE,0,3*VALUE(MID(A48,1,1))))),""),"")</f>
        <v/>
      </c>
      <c r="AB48" s="1" t="s">
        <v>182</v>
      </c>
      <c r="AC48" s="119" t="s">
        <v>174</v>
      </c>
      <c r="AD48" s="26"/>
      <c r="AE48" s="3"/>
      <c r="AF48" s="3"/>
      <c r="AG48" s="3"/>
      <c r="AH48" s="3"/>
      <c r="AI48" s="3"/>
      <c r="AJ48" s="3"/>
    </row>
    <row r="49" spans="1:36" ht="15.75" x14ac:dyDescent="0.25">
      <c r="A49" s="54" t="str">
        <f t="shared" si="21"/>
        <v/>
      </c>
      <c r="B49" s="29" t="str">
        <f t="shared" si="8"/>
        <v/>
      </c>
      <c r="C49" s="98"/>
      <c r="D49" s="218"/>
      <c r="E49" s="18"/>
      <c r="F49" s="18"/>
      <c r="G49" s="18"/>
      <c r="H49" s="31" t="b">
        <v>0</v>
      </c>
      <c r="I49" s="99">
        <f t="shared" si="9"/>
        <v>0</v>
      </c>
      <c r="J49" s="99">
        <f t="shared" si="10"/>
        <v>0</v>
      </c>
      <c r="K49" s="99">
        <f t="shared" si="11"/>
        <v>0</v>
      </c>
      <c r="L49" s="99">
        <f t="shared" si="12"/>
        <v>0</v>
      </c>
      <c r="M49" s="99">
        <f t="shared" si="13"/>
        <v>0</v>
      </c>
      <c r="N49" s="99">
        <f t="shared" si="14"/>
        <v>0</v>
      </c>
      <c r="O49" s="99">
        <f t="shared" si="15"/>
        <v>0</v>
      </c>
      <c r="P49" s="99">
        <f t="shared" si="16"/>
        <v>0</v>
      </c>
      <c r="Q49" s="99">
        <f t="shared" si="17"/>
        <v>0</v>
      </c>
      <c r="R49" s="99">
        <f t="shared" si="18"/>
        <v>0</v>
      </c>
      <c r="S49" s="99">
        <f>SUM(SUMIF($A49:$A$79,$A49,$R49:$R$79),-$R49)</f>
        <v>0</v>
      </c>
      <c r="T49" s="98" t="s">
        <v>272</v>
      </c>
      <c r="U49" s="19" t="str">
        <f t="shared" si="19"/>
        <v/>
      </c>
      <c r="V49" s="210" t="str">
        <f t="shared" si="20"/>
        <v/>
      </c>
      <c r="W49" s="80"/>
      <c r="X49" s="350"/>
      <c r="Y49" s="350"/>
      <c r="Z49" s="351"/>
      <c r="AA49" s="167" t="str">
        <f>IF(C49&lt;&gt;"",IF(D49,(SUM(IF(SUMIF($A49:$A$79,$A49,$D49:$D$79)&gt;=400,1,0),IF(B49,(IF(B49&gt;16,1,0)),0),IF($Y$28=FALSE,0,3*VALUE(MID(A49,1,1))))),""),"")</f>
        <v/>
      </c>
      <c r="AB49" s="1" t="s">
        <v>183</v>
      </c>
      <c r="AC49" s="119" t="s">
        <v>177</v>
      </c>
      <c r="AD49" s="26"/>
      <c r="AE49" s="3"/>
      <c r="AF49" s="3"/>
      <c r="AG49" s="3"/>
      <c r="AH49" s="3"/>
      <c r="AI49" s="3"/>
      <c r="AJ49" s="3"/>
    </row>
    <row r="50" spans="1:36" ht="15.75" x14ac:dyDescent="0.25">
      <c r="A50" s="54" t="str">
        <f t="shared" si="21"/>
        <v/>
      </c>
      <c r="B50" s="29" t="str">
        <f t="shared" si="8"/>
        <v/>
      </c>
      <c r="C50" s="98"/>
      <c r="D50" s="218"/>
      <c r="E50" s="18"/>
      <c r="F50" s="18"/>
      <c r="G50" s="18"/>
      <c r="H50" s="31" t="b">
        <v>0</v>
      </c>
      <c r="I50" s="99">
        <f t="shared" si="9"/>
        <v>0</v>
      </c>
      <c r="J50" s="99">
        <f t="shared" si="10"/>
        <v>0</v>
      </c>
      <c r="K50" s="99">
        <f t="shared" si="11"/>
        <v>0</v>
      </c>
      <c r="L50" s="99">
        <f t="shared" si="12"/>
        <v>0</v>
      </c>
      <c r="M50" s="99">
        <f t="shared" si="13"/>
        <v>0</v>
      </c>
      <c r="N50" s="99">
        <f t="shared" si="14"/>
        <v>0</v>
      </c>
      <c r="O50" s="99">
        <f t="shared" si="15"/>
        <v>0</v>
      </c>
      <c r="P50" s="99">
        <f t="shared" si="16"/>
        <v>0</v>
      </c>
      <c r="Q50" s="99">
        <f t="shared" si="17"/>
        <v>0</v>
      </c>
      <c r="R50" s="99">
        <f t="shared" si="18"/>
        <v>0</v>
      </c>
      <c r="S50" s="99">
        <f>SUM(SUMIF($A50:$A$79,$A50,$R50:$R$79),-$R50)</f>
        <v>0</v>
      </c>
      <c r="T50" s="98" t="s">
        <v>272</v>
      </c>
      <c r="U50" s="19" t="str">
        <f t="shared" si="19"/>
        <v/>
      </c>
      <c r="V50" s="210" t="str">
        <f t="shared" si="20"/>
        <v/>
      </c>
      <c r="W50" s="80"/>
      <c r="X50" s="350"/>
      <c r="Y50" s="350"/>
      <c r="Z50" s="351"/>
      <c r="AA50" s="167" t="str">
        <f>IF(C50&lt;&gt;"",IF(D50,(SUM(IF(SUMIF($A50:$A$79,$A50,$D50:$D$79)&gt;=400,1,0),IF(B50,(IF(B50&gt;16,1,0)),0),IF($Y$28=FALSE,0,3*VALUE(MID(A50,1,1))))),""),"")</f>
        <v/>
      </c>
      <c r="AB50" s="110" t="s">
        <v>184</v>
      </c>
      <c r="AC50" s="118" t="s">
        <v>180</v>
      </c>
      <c r="AD50" s="26"/>
      <c r="AE50" s="3"/>
      <c r="AF50" s="3"/>
      <c r="AG50" s="3"/>
      <c r="AH50" s="3"/>
      <c r="AI50" s="3"/>
      <c r="AJ50" s="3"/>
    </row>
    <row r="51" spans="1:36" ht="15.75" x14ac:dyDescent="0.25">
      <c r="A51" s="54" t="str">
        <f t="shared" si="21"/>
        <v/>
      </c>
      <c r="B51" s="29" t="str">
        <f t="shared" si="8"/>
        <v/>
      </c>
      <c r="C51" s="98"/>
      <c r="D51" s="218"/>
      <c r="E51" s="18"/>
      <c r="F51" s="18"/>
      <c r="G51" s="18"/>
      <c r="H51" s="31" t="b">
        <v>0</v>
      </c>
      <c r="I51" s="99">
        <f t="shared" si="9"/>
        <v>0</v>
      </c>
      <c r="J51" s="99">
        <f t="shared" si="10"/>
        <v>0</v>
      </c>
      <c r="K51" s="99">
        <f t="shared" si="11"/>
        <v>0</v>
      </c>
      <c r="L51" s="99">
        <f t="shared" si="12"/>
        <v>0</v>
      </c>
      <c r="M51" s="99">
        <f t="shared" si="13"/>
        <v>0</v>
      </c>
      <c r="N51" s="99">
        <f t="shared" si="14"/>
        <v>0</v>
      </c>
      <c r="O51" s="99">
        <f t="shared" si="15"/>
        <v>0</v>
      </c>
      <c r="P51" s="99">
        <f t="shared" si="16"/>
        <v>0</v>
      </c>
      <c r="Q51" s="99">
        <f t="shared" si="17"/>
        <v>0</v>
      </c>
      <c r="R51" s="99">
        <f t="shared" si="18"/>
        <v>0</v>
      </c>
      <c r="S51" s="99">
        <f>SUM(SUMIF($A51:$A$79,$A51,$R51:$R$79),-$R51)</f>
        <v>0</v>
      </c>
      <c r="T51" s="98" t="s">
        <v>272</v>
      </c>
      <c r="U51" s="19" t="str">
        <f t="shared" si="19"/>
        <v/>
      </c>
      <c r="V51" s="210" t="str">
        <f t="shared" si="20"/>
        <v/>
      </c>
      <c r="W51" s="80"/>
      <c r="X51" s="12" t="s">
        <v>25</v>
      </c>
      <c r="Y51" s="220"/>
      <c r="Z51" s="28"/>
      <c r="AA51" s="167" t="str">
        <f>IF(C51&lt;&gt;"",IF(D51,(SUM(IF(SUMIF($A51:$A$79,$A51,$D51:$D$79)&gt;=400,1,0),IF(B51,(IF(B51&gt;16,1,0)),0),IF($Y$28=FALSE,0,3*VALUE(MID(A51,1,1))))),""),"")</f>
        <v/>
      </c>
      <c r="AB51" s="1" t="s">
        <v>185</v>
      </c>
      <c r="AC51" s="119" t="s">
        <v>183</v>
      </c>
      <c r="AD51" s="26"/>
      <c r="AE51" s="3"/>
      <c r="AF51" s="3"/>
      <c r="AG51" s="3"/>
      <c r="AH51" s="3"/>
      <c r="AI51" s="3"/>
      <c r="AJ51" s="3"/>
    </row>
    <row r="52" spans="1:36" ht="15.75" x14ac:dyDescent="0.25">
      <c r="A52" s="54" t="str">
        <f t="shared" si="21"/>
        <v/>
      </c>
      <c r="B52" s="29" t="str">
        <f t="shared" si="8"/>
        <v/>
      </c>
      <c r="C52" s="98"/>
      <c r="D52" s="218"/>
      <c r="E52" s="18"/>
      <c r="F52" s="18"/>
      <c r="G52" s="18"/>
      <c r="H52" s="31" t="b">
        <v>0</v>
      </c>
      <c r="I52" s="99">
        <f t="shared" si="9"/>
        <v>0</v>
      </c>
      <c r="J52" s="99">
        <f t="shared" si="10"/>
        <v>0</v>
      </c>
      <c r="K52" s="99">
        <f t="shared" si="11"/>
        <v>0</v>
      </c>
      <c r="L52" s="99">
        <f t="shared" si="12"/>
        <v>0</v>
      </c>
      <c r="M52" s="99">
        <f t="shared" si="13"/>
        <v>0</v>
      </c>
      <c r="N52" s="99">
        <f t="shared" si="14"/>
        <v>0</v>
      </c>
      <c r="O52" s="99">
        <f t="shared" si="15"/>
        <v>0</v>
      </c>
      <c r="P52" s="99">
        <f t="shared" si="16"/>
        <v>0</v>
      </c>
      <c r="Q52" s="99">
        <f t="shared" si="17"/>
        <v>0</v>
      </c>
      <c r="R52" s="99">
        <f t="shared" si="18"/>
        <v>0</v>
      </c>
      <c r="S52" s="99">
        <f>SUM(SUMIF($A52:$A$79,$A52,$R52:$R$79),-$R52)</f>
        <v>0</v>
      </c>
      <c r="T52" s="98" t="s">
        <v>272</v>
      </c>
      <c r="U52" s="19" t="str">
        <f t="shared" si="19"/>
        <v/>
      </c>
      <c r="V52" s="210" t="str">
        <f t="shared" si="20"/>
        <v/>
      </c>
      <c r="W52" s="80"/>
      <c r="X52" s="12" t="s">
        <v>25</v>
      </c>
      <c r="Y52" s="220"/>
      <c r="Z52" s="28"/>
      <c r="AA52" s="167" t="str">
        <f>IF(C52&lt;&gt;"",IF(D52,(SUM(IF(SUMIF($A52:$A$79,$A52,$D52:$D$79)&gt;=400,1,0),IF(B52,(IF(B52&gt;16,1,0)),0),IF($Y$28=FALSE,0,3*VALUE(MID(A52,1,1))))),""),"")</f>
        <v/>
      </c>
      <c r="AB52" s="1" t="s">
        <v>186</v>
      </c>
      <c r="AC52" s="119" t="s">
        <v>186</v>
      </c>
      <c r="AD52" s="26"/>
      <c r="AE52" s="3"/>
      <c r="AF52" s="3"/>
      <c r="AG52" s="3"/>
      <c r="AH52" s="3"/>
      <c r="AI52" s="3"/>
      <c r="AJ52" s="3"/>
    </row>
    <row r="53" spans="1:36" ht="15.75" x14ac:dyDescent="0.25">
      <c r="A53" s="54" t="str">
        <f t="shared" si="21"/>
        <v/>
      </c>
      <c r="B53" s="29" t="str">
        <f t="shared" si="8"/>
        <v/>
      </c>
      <c r="C53" s="98"/>
      <c r="D53" s="218"/>
      <c r="E53" s="18"/>
      <c r="F53" s="18"/>
      <c r="G53" s="18"/>
      <c r="H53" s="31" t="b">
        <v>0</v>
      </c>
      <c r="I53" s="99">
        <f t="shared" si="9"/>
        <v>0</v>
      </c>
      <c r="J53" s="99">
        <f t="shared" si="10"/>
        <v>0</v>
      </c>
      <c r="K53" s="99">
        <f t="shared" si="11"/>
        <v>0</v>
      </c>
      <c r="L53" s="99">
        <f t="shared" si="12"/>
        <v>0</v>
      </c>
      <c r="M53" s="99">
        <f t="shared" si="13"/>
        <v>0</v>
      </c>
      <c r="N53" s="99">
        <f t="shared" si="14"/>
        <v>0</v>
      </c>
      <c r="O53" s="99">
        <f t="shared" si="15"/>
        <v>0</v>
      </c>
      <c r="P53" s="99">
        <f t="shared" si="16"/>
        <v>0</v>
      </c>
      <c r="Q53" s="99">
        <f t="shared" si="17"/>
        <v>0</v>
      </c>
      <c r="R53" s="99">
        <f t="shared" si="18"/>
        <v>0</v>
      </c>
      <c r="S53" s="99">
        <f>SUM(SUMIF($A53:$A$79,$A53,$R53:$R$79),-$R53)</f>
        <v>0</v>
      </c>
      <c r="T53" s="98" t="s">
        <v>272</v>
      </c>
      <c r="U53" s="19" t="str">
        <f t="shared" si="19"/>
        <v/>
      </c>
      <c r="V53" s="210" t="str">
        <f t="shared" si="20"/>
        <v/>
      </c>
      <c r="W53" s="80"/>
      <c r="X53" s="12" t="s">
        <v>25</v>
      </c>
      <c r="Y53" s="220"/>
      <c r="Z53" s="28"/>
      <c r="AA53" s="167" t="str">
        <f>IF(C53&lt;&gt;"",IF(D53,(SUM(IF(SUMIF($A53:$A$79,$A53,$D53:$D$79)&gt;=400,1,0),IF(B53,(IF(B53&gt;16,1,0)),0),IF($Y$28=FALSE,0,3*VALUE(MID(A53,1,1))))),""),"")</f>
        <v/>
      </c>
      <c r="AB53" s="16"/>
      <c r="AC53" s="26"/>
      <c r="AD53" s="26"/>
      <c r="AE53" s="3"/>
      <c r="AF53" s="3"/>
      <c r="AG53" s="3"/>
      <c r="AH53" s="3"/>
      <c r="AI53" s="3"/>
      <c r="AJ53" s="3"/>
    </row>
    <row r="54" spans="1:36" ht="15.75" x14ac:dyDescent="0.25">
      <c r="A54" s="54" t="str">
        <f t="shared" si="21"/>
        <v/>
      </c>
      <c r="B54" s="29" t="str">
        <f t="shared" si="8"/>
        <v/>
      </c>
      <c r="C54" s="98"/>
      <c r="D54" s="218"/>
      <c r="E54" s="18"/>
      <c r="F54" s="18"/>
      <c r="G54" s="18"/>
      <c r="H54" s="31" t="b">
        <v>0</v>
      </c>
      <c r="I54" s="99">
        <f t="shared" si="9"/>
        <v>0</v>
      </c>
      <c r="J54" s="99">
        <f t="shared" si="10"/>
        <v>0</v>
      </c>
      <c r="K54" s="99">
        <f t="shared" si="11"/>
        <v>0</v>
      </c>
      <c r="L54" s="99">
        <f t="shared" si="12"/>
        <v>0</v>
      </c>
      <c r="M54" s="99">
        <f t="shared" si="13"/>
        <v>0</v>
      </c>
      <c r="N54" s="99">
        <f t="shared" si="14"/>
        <v>0</v>
      </c>
      <c r="O54" s="99">
        <f t="shared" si="15"/>
        <v>0</v>
      </c>
      <c r="P54" s="99">
        <f t="shared" si="16"/>
        <v>0</v>
      </c>
      <c r="Q54" s="99">
        <f t="shared" si="17"/>
        <v>0</v>
      </c>
      <c r="R54" s="99">
        <f t="shared" si="18"/>
        <v>0</v>
      </c>
      <c r="S54" s="99">
        <f>SUM(SUMIF($A54:$A$79,$A54,$R54:$R$79),-$R54)</f>
        <v>0</v>
      </c>
      <c r="T54" s="98" t="s">
        <v>272</v>
      </c>
      <c r="U54" s="19" t="str">
        <f t="shared" si="19"/>
        <v/>
      </c>
      <c r="V54" s="210" t="str">
        <f t="shared" si="20"/>
        <v/>
      </c>
      <c r="W54" s="80"/>
      <c r="X54" s="12" t="s">
        <v>25</v>
      </c>
      <c r="Y54" s="220"/>
      <c r="Z54" s="28"/>
      <c r="AA54" s="167" t="str">
        <f>IF(C54&lt;&gt;"",IF(D54,(SUM(IF(SUMIF($A54:$A$79,$A54,$D54:$D$79)&gt;=400,1,0),IF(B54,(IF(B54&gt;16,1,0)),0),IF($Y$28=FALSE,0,3*VALUE(MID(A54,1,1))))),""),"")</f>
        <v/>
      </c>
      <c r="AB54" s="16"/>
      <c r="AC54" s="26"/>
      <c r="AD54" s="26"/>
      <c r="AE54" s="3"/>
      <c r="AF54" s="3"/>
      <c r="AG54" s="3"/>
      <c r="AH54" s="3"/>
      <c r="AI54" s="3"/>
      <c r="AJ54" s="3"/>
    </row>
    <row r="55" spans="1:36" ht="15.75" x14ac:dyDescent="0.25">
      <c r="A55" s="54" t="str">
        <f t="shared" si="21"/>
        <v/>
      </c>
      <c r="B55" s="29" t="str">
        <f t="shared" si="8"/>
        <v/>
      </c>
      <c r="C55" s="98"/>
      <c r="D55" s="218"/>
      <c r="E55" s="18"/>
      <c r="F55" s="18"/>
      <c r="G55" s="18"/>
      <c r="H55" s="31" t="b">
        <v>0</v>
      </c>
      <c r="I55" s="99">
        <f t="shared" si="9"/>
        <v>0</v>
      </c>
      <c r="J55" s="99">
        <f t="shared" si="10"/>
        <v>0</v>
      </c>
      <c r="K55" s="99">
        <f t="shared" si="11"/>
        <v>0</v>
      </c>
      <c r="L55" s="99">
        <f t="shared" si="12"/>
        <v>0</v>
      </c>
      <c r="M55" s="99">
        <f t="shared" si="13"/>
        <v>0</v>
      </c>
      <c r="N55" s="99">
        <f t="shared" si="14"/>
        <v>0</v>
      </c>
      <c r="O55" s="99">
        <f t="shared" si="15"/>
        <v>0</v>
      </c>
      <c r="P55" s="99">
        <f t="shared" si="16"/>
        <v>0</v>
      </c>
      <c r="Q55" s="99">
        <f t="shared" si="17"/>
        <v>0</v>
      </c>
      <c r="R55" s="99">
        <f t="shared" si="18"/>
        <v>0</v>
      </c>
      <c r="S55" s="99">
        <f>SUM(SUMIF($A55:$A$79,$A55,$R55:$R$79),-$R55)</f>
        <v>0</v>
      </c>
      <c r="T55" s="98" t="s">
        <v>272</v>
      </c>
      <c r="U55" s="19" t="str">
        <f t="shared" si="19"/>
        <v/>
      </c>
      <c r="V55" s="210" t="str">
        <f t="shared" si="20"/>
        <v/>
      </c>
      <c r="W55" s="80"/>
      <c r="X55" s="12" t="s">
        <v>25</v>
      </c>
      <c r="Y55" s="220"/>
      <c r="Z55" s="28"/>
      <c r="AA55" s="167" t="str">
        <f>IF(C55&lt;&gt;"",IF(D55,(SUM(IF(SUMIF($A55:$A$79,$A55,$D55:$D$79)&gt;=400,1,0),IF(B55,(IF(B55&gt;16,1,0)),0),IF($Y$28=FALSE,0,3*VALUE(MID(A55,1,1))))),""),"")</f>
        <v/>
      </c>
      <c r="AB55" s="16"/>
      <c r="AC55" s="26"/>
      <c r="AD55" s="26"/>
      <c r="AE55" s="3"/>
      <c r="AF55" s="3"/>
      <c r="AG55" s="3"/>
      <c r="AH55" s="3"/>
      <c r="AI55" s="3"/>
      <c r="AJ55" s="3"/>
    </row>
    <row r="56" spans="1:36" ht="15.75" x14ac:dyDescent="0.25">
      <c r="A56" s="54" t="str">
        <f t="shared" si="21"/>
        <v/>
      </c>
      <c r="B56" s="29" t="str">
        <f t="shared" si="8"/>
        <v/>
      </c>
      <c r="C56" s="98"/>
      <c r="D56" s="218"/>
      <c r="E56" s="18"/>
      <c r="F56" s="18"/>
      <c r="G56" s="18"/>
      <c r="H56" s="31" t="b">
        <v>0</v>
      </c>
      <c r="I56" s="99">
        <f t="shared" si="9"/>
        <v>0</v>
      </c>
      <c r="J56" s="99">
        <f t="shared" si="10"/>
        <v>0</v>
      </c>
      <c r="K56" s="99">
        <f t="shared" si="11"/>
        <v>0</v>
      </c>
      <c r="L56" s="99">
        <f t="shared" si="12"/>
        <v>0</v>
      </c>
      <c r="M56" s="99">
        <f t="shared" si="13"/>
        <v>0</v>
      </c>
      <c r="N56" s="99">
        <f t="shared" si="14"/>
        <v>0</v>
      </c>
      <c r="O56" s="99">
        <f t="shared" si="15"/>
        <v>0</v>
      </c>
      <c r="P56" s="99">
        <f t="shared" si="16"/>
        <v>0</v>
      </c>
      <c r="Q56" s="99">
        <f t="shared" si="17"/>
        <v>0</v>
      </c>
      <c r="R56" s="99">
        <f t="shared" si="18"/>
        <v>0</v>
      </c>
      <c r="S56" s="99">
        <f>SUM(SUMIF($A56:$A$79,$A56,$R56:$R$79),-$R56)</f>
        <v>0</v>
      </c>
      <c r="T56" s="98" t="s">
        <v>272</v>
      </c>
      <c r="U56" s="19" t="str">
        <f t="shared" si="19"/>
        <v/>
      </c>
      <c r="V56" s="210" t="str">
        <f t="shared" si="20"/>
        <v/>
      </c>
      <c r="W56" s="80"/>
      <c r="X56" s="12" t="s">
        <v>25</v>
      </c>
      <c r="Y56" s="220"/>
      <c r="Z56" s="35"/>
      <c r="AA56" s="167" t="str">
        <f>IF(C56&lt;&gt;"",IF(D56,(SUM(IF(SUMIF($A56:$A$79,$A56,$D56:$D$79)&gt;=400,1,0),IF(B56,(IF(B56&gt;16,1,0)),0),IF($Y$28=FALSE,0,3*VALUE(MID(A56,1,1))))),""),"")</f>
        <v/>
      </c>
      <c r="AB56" s="16"/>
      <c r="AC56" s="26"/>
      <c r="AD56" s="26"/>
      <c r="AE56" s="3"/>
      <c r="AF56" s="3"/>
      <c r="AG56" s="3"/>
      <c r="AH56" s="3"/>
      <c r="AI56" s="3"/>
      <c r="AJ56" s="3"/>
    </row>
    <row r="57" spans="1:36" ht="15.75" x14ac:dyDescent="0.25">
      <c r="A57" s="54" t="str">
        <f t="shared" si="21"/>
        <v/>
      </c>
      <c r="B57" s="29" t="str">
        <f t="shared" si="8"/>
        <v/>
      </c>
      <c r="C57" s="98"/>
      <c r="D57" s="218"/>
      <c r="E57" s="18"/>
      <c r="F57" s="18"/>
      <c r="G57" s="18"/>
      <c r="H57" s="31" t="b">
        <v>0</v>
      </c>
      <c r="I57" s="99">
        <f t="shared" si="9"/>
        <v>0</v>
      </c>
      <c r="J57" s="99">
        <f t="shared" si="10"/>
        <v>0</v>
      </c>
      <c r="K57" s="99">
        <f t="shared" si="11"/>
        <v>0</v>
      </c>
      <c r="L57" s="99">
        <f t="shared" si="12"/>
        <v>0</v>
      </c>
      <c r="M57" s="99">
        <f t="shared" si="13"/>
        <v>0</v>
      </c>
      <c r="N57" s="99">
        <f t="shared" si="14"/>
        <v>0</v>
      </c>
      <c r="O57" s="99">
        <f t="shared" si="15"/>
        <v>0</v>
      </c>
      <c r="P57" s="99">
        <f t="shared" si="16"/>
        <v>0</v>
      </c>
      <c r="Q57" s="99">
        <f t="shared" si="17"/>
        <v>0</v>
      </c>
      <c r="R57" s="99">
        <f t="shared" si="18"/>
        <v>0</v>
      </c>
      <c r="S57" s="99">
        <f>SUM(SUMIF($A57:$A$79,$A57,$R57:$R$79),-$R57)</f>
        <v>0</v>
      </c>
      <c r="T57" s="98" t="s">
        <v>272</v>
      </c>
      <c r="U57" s="19" t="str">
        <f t="shared" si="19"/>
        <v/>
      </c>
      <c r="V57" s="210" t="str">
        <f t="shared" si="20"/>
        <v/>
      </c>
      <c r="W57" s="80"/>
      <c r="X57" s="12" t="s">
        <v>25</v>
      </c>
      <c r="Y57" s="220"/>
      <c r="Z57" s="35"/>
      <c r="AA57" s="167" t="str">
        <f>IF(C57&lt;&gt;"",IF(D57,(SUM(IF(SUMIF($A57:$A$79,$A57,$D57:$D$79)&gt;=400,1,0),IF(B57,(IF(B57&gt;16,1,0)),0),IF($Y$28=FALSE,0,3*VALUE(MID(A57,1,1))))),""),"")</f>
        <v/>
      </c>
      <c r="AB57" s="16"/>
      <c r="AC57" s="26"/>
      <c r="AD57" s="26"/>
      <c r="AE57" s="3"/>
      <c r="AF57" s="3"/>
      <c r="AG57" s="3"/>
      <c r="AH57" s="3"/>
      <c r="AI57" s="3"/>
      <c r="AJ57" s="3"/>
    </row>
    <row r="58" spans="1:36" ht="15.75" x14ac:dyDescent="0.25">
      <c r="A58" s="54" t="str">
        <f t="shared" si="21"/>
        <v/>
      </c>
      <c r="B58" s="29" t="str">
        <f t="shared" si="8"/>
        <v/>
      </c>
      <c r="C58" s="98"/>
      <c r="D58" s="218"/>
      <c r="E58" s="18"/>
      <c r="F58" s="18"/>
      <c r="G58" s="18"/>
      <c r="H58" s="31" t="b">
        <v>0</v>
      </c>
      <c r="I58" s="99">
        <f t="shared" si="9"/>
        <v>0</v>
      </c>
      <c r="J58" s="99">
        <f t="shared" si="10"/>
        <v>0</v>
      </c>
      <c r="K58" s="99">
        <f t="shared" si="11"/>
        <v>0</v>
      </c>
      <c r="L58" s="99">
        <f t="shared" si="12"/>
        <v>0</v>
      </c>
      <c r="M58" s="99">
        <f t="shared" si="13"/>
        <v>0</v>
      </c>
      <c r="N58" s="99">
        <f t="shared" si="14"/>
        <v>0</v>
      </c>
      <c r="O58" s="99">
        <f t="shared" si="15"/>
        <v>0</v>
      </c>
      <c r="P58" s="99">
        <f t="shared" si="16"/>
        <v>0</v>
      </c>
      <c r="Q58" s="99">
        <f t="shared" si="17"/>
        <v>0</v>
      </c>
      <c r="R58" s="99">
        <f t="shared" si="18"/>
        <v>0</v>
      </c>
      <c r="S58" s="99">
        <f>SUM(SUMIF($A58:$A$79,$A58,$R58:$R$79),-$R58)</f>
        <v>0</v>
      </c>
      <c r="T58" s="98" t="s">
        <v>272</v>
      </c>
      <c r="U58" s="19" t="str">
        <f t="shared" si="19"/>
        <v/>
      </c>
      <c r="V58" s="210" t="str">
        <f t="shared" si="20"/>
        <v/>
      </c>
      <c r="W58" s="80"/>
      <c r="X58" s="12" t="s">
        <v>25</v>
      </c>
      <c r="Y58" s="34"/>
      <c r="Z58" s="35"/>
      <c r="AA58" s="167" t="str">
        <f>IF(C58&lt;&gt;"",IF(D58,(SUM(IF(SUMIF($A58:$A$79,$A58,$D58:$D$79)&gt;=400,1,0),IF(B58,(IF(B58&gt;16,1,0)),0),IF($Y$28=FALSE,0,3*VALUE(MID(A58,1,1))))),""),"")</f>
        <v/>
      </c>
      <c r="AB58" s="16"/>
      <c r="AC58" s="26"/>
      <c r="AD58" s="26"/>
      <c r="AE58" s="3"/>
      <c r="AF58" s="3"/>
      <c r="AG58" s="3"/>
      <c r="AH58" s="3"/>
      <c r="AI58" s="3"/>
      <c r="AJ58" s="3"/>
    </row>
    <row r="59" spans="1:36" ht="15.75" x14ac:dyDescent="0.25">
      <c r="A59" s="54" t="str">
        <f t="shared" si="21"/>
        <v/>
      </c>
      <c r="B59" s="29" t="str">
        <f t="shared" si="8"/>
        <v/>
      </c>
      <c r="C59" s="98"/>
      <c r="D59" s="218"/>
      <c r="E59" s="18"/>
      <c r="F59" s="18"/>
      <c r="G59" s="18"/>
      <c r="H59" s="31" t="b">
        <v>0</v>
      </c>
      <c r="I59" s="99">
        <f t="shared" si="9"/>
        <v>0</v>
      </c>
      <c r="J59" s="99">
        <f t="shared" si="10"/>
        <v>0</v>
      </c>
      <c r="K59" s="99">
        <f t="shared" si="11"/>
        <v>0</v>
      </c>
      <c r="L59" s="99">
        <f t="shared" si="12"/>
        <v>0</v>
      </c>
      <c r="M59" s="99">
        <f t="shared" si="13"/>
        <v>0</v>
      </c>
      <c r="N59" s="99">
        <f t="shared" si="14"/>
        <v>0</v>
      </c>
      <c r="O59" s="99">
        <f t="shared" si="15"/>
        <v>0</v>
      </c>
      <c r="P59" s="99">
        <f t="shared" si="16"/>
        <v>0</v>
      </c>
      <c r="Q59" s="99">
        <f t="shared" si="17"/>
        <v>0</v>
      </c>
      <c r="R59" s="99">
        <f t="shared" si="18"/>
        <v>0</v>
      </c>
      <c r="S59" s="99">
        <f>SUM(SUMIF($A59:$A$79,$A59,$R59:$R$79),-$R59)</f>
        <v>0</v>
      </c>
      <c r="T59" s="98" t="s">
        <v>272</v>
      </c>
      <c r="U59" s="19" t="str">
        <f t="shared" si="19"/>
        <v/>
      </c>
      <c r="V59" s="210" t="str">
        <f t="shared" si="20"/>
        <v/>
      </c>
      <c r="W59" s="80"/>
      <c r="X59" s="12" t="s">
        <v>25</v>
      </c>
      <c r="Y59" s="34"/>
      <c r="Z59" s="35"/>
      <c r="AA59" s="167" t="str">
        <f>IF(C59&lt;&gt;"",IF(D59,(SUM(IF(SUMIF($A59:$A$79,$A59,$D59:$D$79)&gt;=400,1,0),IF(B59,(IF(B59&gt;16,1,0)),0),IF($Y$28=FALSE,0,3*VALUE(MID(A59,1,1))))),""),"")</f>
        <v/>
      </c>
      <c r="AB59" s="1"/>
      <c r="AC59" s="3"/>
      <c r="AD59" s="26"/>
      <c r="AE59" s="26"/>
      <c r="AF59" s="26"/>
      <c r="AG59" s="26"/>
      <c r="AH59" s="3"/>
      <c r="AI59" s="3"/>
      <c r="AJ59" s="26"/>
    </row>
    <row r="60" spans="1:36" ht="15.75" x14ac:dyDescent="0.25">
      <c r="A60" s="54" t="str">
        <f t="shared" si="21"/>
        <v/>
      </c>
      <c r="B60" s="29" t="str">
        <f t="shared" si="8"/>
        <v/>
      </c>
      <c r="C60" s="98"/>
      <c r="D60" s="218"/>
      <c r="E60" s="18"/>
      <c r="F60" s="18"/>
      <c r="G60" s="18"/>
      <c r="H60" s="31" t="b">
        <v>0</v>
      </c>
      <c r="I60" s="99">
        <f t="shared" si="9"/>
        <v>0</v>
      </c>
      <c r="J60" s="99">
        <f t="shared" si="10"/>
        <v>0</v>
      </c>
      <c r="K60" s="99">
        <f t="shared" si="11"/>
        <v>0</v>
      </c>
      <c r="L60" s="99">
        <f t="shared" si="12"/>
        <v>0</v>
      </c>
      <c r="M60" s="99">
        <f t="shared" si="13"/>
        <v>0</v>
      </c>
      <c r="N60" s="99">
        <f t="shared" si="14"/>
        <v>0</v>
      </c>
      <c r="O60" s="99">
        <f t="shared" si="15"/>
        <v>0</v>
      </c>
      <c r="P60" s="99">
        <f t="shared" si="16"/>
        <v>0</v>
      </c>
      <c r="Q60" s="99">
        <f t="shared" si="17"/>
        <v>0</v>
      </c>
      <c r="R60" s="99">
        <f t="shared" si="18"/>
        <v>0</v>
      </c>
      <c r="S60" s="99">
        <f>SUM(SUMIF($A60:$A$79,$A60,$R60:$R$79),-$R60)</f>
        <v>0</v>
      </c>
      <c r="T60" s="98" t="s">
        <v>272</v>
      </c>
      <c r="U60" s="19" t="str">
        <f t="shared" si="19"/>
        <v/>
      </c>
      <c r="V60" s="210" t="str">
        <f t="shared" si="20"/>
        <v/>
      </c>
      <c r="W60" s="80"/>
      <c r="X60" s="12" t="s">
        <v>25</v>
      </c>
      <c r="Y60" s="34"/>
      <c r="Z60" s="35"/>
      <c r="AA60" s="167" t="str">
        <f>IF(C60&lt;&gt;"",IF(D60,(SUM(IF(SUMIF($A60:$A$79,$A60,$D60:$D$79)&gt;=400,1,0),IF(B60,(IF(B60&gt;16,1,0)),0),IF($Y$28=FALSE,0,3*VALUE(MID(A60,1,1))))),""),"")</f>
        <v/>
      </c>
      <c r="AB60" s="1"/>
      <c r="AC60" s="3"/>
      <c r="AD60" s="26"/>
      <c r="AE60" s="26"/>
      <c r="AF60" s="26"/>
      <c r="AG60" s="26"/>
      <c r="AH60" s="3"/>
      <c r="AI60" s="3"/>
      <c r="AJ60" s="26"/>
    </row>
    <row r="61" spans="1:36" ht="15.75" x14ac:dyDescent="0.25">
      <c r="A61" s="54" t="str">
        <f t="shared" si="21"/>
        <v/>
      </c>
      <c r="B61" s="29" t="str">
        <f t="shared" si="8"/>
        <v/>
      </c>
      <c r="C61" s="98"/>
      <c r="D61" s="218"/>
      <c r="E61" s="18"/>
      <c r="F61" s="18"/>
      <c r="G61" s="18"/>
      <c r="H61" s="31" t="b">
        <v>0</v>
      </c>
      <c r="I61" s="99">
        <f t="shared" si="9"/>
        <v>0</v>
      </c>
      <c r="J61" s="99">
        <f t="shared" si="10"/>
        <v>0</v>
      </c>
      <c r="K61" s="99">
        <f t="shared" si="11"/>
        <v>0</v>
      </c>
      <c r="L61" s="99">
        <f t="shared" si="12"/>
        <v>0</v>
      </c>
      <c r="M61" s="99">
        <f t="shared" si="13"/>
        <v>0</v>
      </c>
      <c r="N61" s="99">
        <f t="shared" si="14"/>
        <v>0</v>
      </c>
      <c r="O61" s="99">
        <f t="shared" si="15"/>
        <v>0</v>
      </c>
      <c r="P61" s="99">
        <f t="shared" si="16"/>
        <v>0</v>
      </c>
      <c r="Q61" s="99">
        <f t="shared" si="17"/>
        <v>0</v>
      </c>
      <c r="R61" s="99">
        <f t="shared" si="18"/>
        <v>0</v>
      </c>
      <c r="S61" s="99">
        <f>SUM(SUMIF($A61:$A$79,$A61,$R61:$R$79),-$R61)</f>
        <v>0</v>
      </c>
      <c r="T61" s="98" t="s">
        <v>272</v>
      </c>
      <c r="U61" s="19" t="str">
        <f t="shared" si="19"/>
        <v/>
      </c>
      <c r="V61" s="210" t="str">
        <f t="shared" si="20"/>
        <v/>
      </c>
      <c r="W61" s="80"/>
      <c r="X61" s="12" t="s">
        <v>25</v>
      </c>
      <c r="Y61" s="34"/>
      <c r="Z61" s="35"/>
      <c r="AA61" s="167" t="str">
        <f>IF(C61&lt;&gt;"",IF(D61,(SUM(IF(SUMIF($A61:$A$79,$A61,$D61:$D$79)&gt;=400,1,0),IF(B61,(IF(B61&gt;16,1,0)),0),IF($Y$28=FALSE,0,3*VALUE(MID(A61,1,1))))),""),"")</f>
        <v/>
      </c>
      <c r="AB61" s="2"/>
      <c r="AC61" s="3"/>
      <c r="AD61" s="26"/>
      <c r="AE61" s="26"/>
      <c r="AF61" s="26"/>
      <c r="AG61" s="26"/>
      <c r="AH61" s="3"/>
      <c r="AI61" s="3"/>
      <c r="AJ61" s="26"/>
    </row>
    <row r="62" spans="1:36" ht="15.75" x14ac:dyDescent="0.25">
      <c r="A62" s="54" t="str">
        <f t="shared" si="21"/>
        <v/>
      </c>
      <c r="B62" s="29" t="str">
        <f t="shared" si="8"/>
        <v/>
      </c>
      <c r="C62" s="98"/>
      <c r="D62" s="218"/>
      <c r="E62" s="18"/>
      <c r="F62" s="18"/>
      <c r="G62" s="18"/>
      <c r="H62" s="31" t="b">
        <v>0</v>
      </c>
      <c r="I62" s="99">
        <f t="shared" si="9"/>
        <v>0</v>
      </c>
      <c r="J62" s="99">
        <f t="shared" si="10"/>
        <v>0</v>
      </c>
      <c r="K62" s="99">
        <f t="shared" si="11"/>
        <v>0</v>
      </c>
      <c r="L62" s="99">
        <f t="shared" si="12"/>
        <v>0</v>
      </c>
      <c r="M62" s="99">
        <f t="shared" si="13"/>
        <v>0</v>
      </c>
      <c r="N62" s="99">
        <f t="shared" si="14"/>
        <v>0</v>
      </c>
      <c r="O62" s="99">
        <f t="shared" si="15"/>
        <v>0</v>
      </c>
      <c r="P62" s="99">
        <f t="shared" si="16"/>
        <v>0</v>
      </c>
      <c r="Q62" s="99">
        <f t="shared" si="17"/>
        <v>0</v>
      </c>
      <c r="R62" s="99">
        <f t="shared" si="18"/>
        <v>0</v>
      </c>
      <c r="S62" s="99">
        <f>SUM(SUMIF($A62:$A$79,$A62,$R62:$R$79),-$R62)</f>
        <v>0</v>
      </c>
      <c r="T62" s="98" t="s">
        <v>272</v>
      </c>
      <c r="U62" s="19" t="str">
        <f t="shared" si="19"/>
        <v/>
      </c>
      <c r="V62" s="210" t="str">
        <f t="shared" si="20"/>
        <v/>
      </c>
      <c r="W62" s="80"/>
      <c r="X62" s="12" t="s">
        <v>25</v>
      </c>
      <c r="Y62" s="34"/>
      <c r="Z62" s="35"/>
      <c r="AA62" s="167" t="str">
        <f>IF(C62&lt;&gt;"",IF(D62,(SUM(IF(SUMIF($A62:$A$79,$A62,$D62:$D$79)&gt;=400,1,0),IF(B62,(IF(B62&gt;16,1,0)),0),IF($Y$28=FALSE,0,3*VALUE(MID(A62,1,1))))),""),"")</f>
        <v/>
      </c>
      <c r="AB62" s="2"/>
      <c r="AC62" s="3"/>
      <c r="AD62" s="26"/>
      <c r="AE62" s="26"/>
      <c r="AF62" s="26"/>
      <c r="AG62" s="26"/>
      <c r="AH62" s="3"/>
      <c r="AI62" s="3"/>
      <c r="AJ62" s="26"/>
    </row>
    <row r="63" spans="1:36" ht="15.75" x14ac:dyDescent="0.25">
      <c r="A63" s="54" t="str">
        <f t="shared" si="21"/>
        <v/>
      </c>
      <c r="B63" s="29" t="str">
        <f t="shared" si="8"/>
        <v/>
      </c>
      <c r="C63" s="98"/>
      <c r="D63" s="218"/>
      <c r="E63" s="18"/>
      <c r="F63" s="18"/>
      <c r="G63" s="18"/>
      <c r="H63" s="31" t="b">
        <v>0</v>
      </c>
      <c r="I63" s="99">
        <f t="shared" si="9"/>
        <v>0</v>
      </c>
      <c r="J63" s="99">
        <f t="shared" si="10"/>
        <v>0</v>
      </c>
      <c r="K63" s="99">
        <f t="shared" si="11"/>
        <v>0</v>
      </c>
      <c r="L63" s="99">
        <f t="shared" si="12"/>
        <v>0</v>
      </c>
      <c r="M63" s="99">
        <f t="shared" si="13"/>
        <v>0</v>
      </c>
      <c r="N63" s="99">
        <f t="shared" si="14"/>
        <v>0</v>
      </c>
      <c r="O63" s="99">
        <f t="shared" si="15"/>
        <v>0</v>
      </c>
      <c r="P63" s="99">
        <f t="shared" si="16"/>
        <v>0</v>
      </c>
      <c r="Q63" s="99">
        <f t="shared" si="17"/>
        <v>0</v>
      </c>
      <c r="R63" s="99">
        <f t="shared" si="18"/>
        <v>0</v>
      </c>
      <c r="S63" s="99">
        <f>SUM(SUMIF($A63:$A$79,$A63,$R63:$R$79),-$R63)</f>
        <v>0</v>
      </c>
      <c r="T63" s="98" t="s">
        <v>272</v>
      </c>
      <c r="U63" s="19" t="str">
        <f t="shared" si="19"/>
        <v/>
      </c>
      <c r="V63" s="210" t="str">
        <f t="shared" si="20"/>
        <v/>
      </c>
      <c r="W63" s="80"/>
      <c r="X63" s="12" t="s">
        <v>25</v>
      </c>
      <c r="Y63" s="34"/>
      <c r="Z63" s="35"/>
      <c r="AA63" s="167" t="str">
        <f>IF(C63&lt;&gt;"",IF(D63,(SUM(IF(SUMIF($A63:$A$79,$A63,$D63:$D$79)&gt;=400,1,0),IF(B63,(IF(B63&gt;16,1,0)),0),IF($Y$28=FALSE,0,3*VALUE(MID(A63,1,1))))),""),"")</f>
        <v/>
      </c>
      <c r="AB63" s="2"/>
      <c r="AC63" s="3"/>
      <c r="AD63" s="26"/>
      <c r="AE63" s="26"/>
      <c r="AF63" s="26"/>
      <c r="AG63" s="26"/>
      <c r="AH63" s="3"/>
      <c r="AI63" s="3"/>
      <c r="AJ63" s="26"/>
    </row>
    <row r="64" spans="1:36" ht="15.75" x14ac:dyDescent="0.25">
      <c r="A64" s="54" t="str">
        <f t="shared" si="21"/>
        <v/>
      </c>
      <c r="B64" s="29" t="str">
        <f t="shared" si="8"/>
        <v/>
      </c>
      <c r="C64" s="98"/>
      <c r="D64" s="218"/>
      <c r="E64" s="18"/>
      <c r="F64" s="18"/>
      <c r="G64" s="18"/>
      <c r="H64" s="31" t="b">
        <v>0</v>
      </c>
      <c r="I64" s="99">
        <f t="shared" si="9"/>
        <v>0</v>
      </c>
      <c r="J64" s="99">
        <f t="shared" si="10"/>
        <v>0</v>
      </c>
      <c r="K64" s="99">
        <f t="shared" si="11"/>
        <v>0</v>
      </c>
      <c r="L64" s="99">
        <f t="shared" si="12"/>
        <v>0</v>
      </c>
      <c r="M64" s="99">
        <f t="shared" si="13"/>
        <v>0</v>
      </c>
      <c r="N64" s="99">
        <f t="shared" si="14"/>
        <v>0</v>
      </c>
      <c r="O64" s="99">
        <f t="shared" si="15"/>
        <v>0</v>
      </c>
      <c r="P64" s="99">
        <f t="shared" si="16"/>
        <v>0</v>
      </c>
      <c r="Q64" s="99">
        <f t="shared" si="17"/>
        <v>0</v>
      </c>
      <c r="R64" s="99">
        <f t="shared" si="18"/>
        <v>0</v>
      </c>
      <c r="S64" s="99">
        <f>SUM(SUMIF($A64:$A$79,$A64,$R64:$R$79),-$R64)</f>
        <v>0</v>
      </c>
      <c r="T64" s="98" t="s">
        <v>272</v>
      </c>
      <c r="U64" s="19" t="str">
        <f t="shared" si="19"/>
        <v/>
      </c>
      <c r="V64" s="210" t="str">
        <f t="shared" si="20"/>
        <v/>
      </c>
      <c r="W64" s="80"/>
      <c r="X64" s="12" t="s">
        <v>25</v>
      </c>
      <c r="Y64" s="34"/>
      <c r="Z64" s="35"/>
      <c r="AA64" s="167" t="str">
        <f>IF(C64&lt;&gt;"",IF(D64,(SUM(IF(SUMIF($A64:$A$79,$A64,$D64:$D$79)&gt;=400,1,0),IF(B64,(IF(B64&gt;16,1,0)),0),IF($Y$28=FALSE,0,3*VALUE(MID(A64,1,1))))),""),"")</f>
        <v/>
      </c>
      <c r="AB64" s="2"/>
      <c r="AC64" s="3"/>
      <c r="AD64" s="26"/>
      <c r="AE64" s="26"/>
      <c r="AF64" s="26"/>
      <c r="AG64" s="26"/>
      <c r="AH64" s="3"/>
      <c r="AI64" s="3"/>
      <c r="AJ64" s="26"/>
    </row>
    <row r="65" spans="1:36" ht="15.75" x14ac:dyDescent="0.25">
      <c r="A65" s="54" t="str">
        <f t="shared" si="21"/>
        <v/>
      </c>
      <c r="B65" s="29" t="str">
        <f t="shared" si="8"/>
        <v/>
      </c>
      <c r="C65" s="98"/>
      <c r="D65" s="218"/>
      <c r="E65" s="18"/>
      <c r="F65" s="18"/>
      <c r="G65" s="18"/>
      <c r="H65" s="31" t="b">
        <v>0</v>
      </c>
      <c r="I65" s="99">
        <f t="shared" si="9"/>
        <v>0</v>
      </c>
      <c r="J65" s="99">
        <f t="shared" si="10"/>
        <v>0</v>
      </c>
      <c r="K65" s="99">
        <f t="shared" si="11"/>
        <v>0</v>
      </c>
      <c r="L65" s="99">
        <f t="shared" si="12"/>
        <v>0</v>
      </c>
      <c r="M65" s="99">
        <f t="shared" si="13"/>
        <v>0</v>
      </c>
      <c r="N65" s="99">
        <f t="shared" si="14"/>
        <v>0</v>
      </c>
      <c r="O65" s="99">
        <f t="shared" si="15"/>
        <v>0</v>
      </c>
      <c r="P65" s="99">
        <f t="shared" si="16"/>
        <v>0</v>
      </c>
      <c r="Q65" s="99">
        <f t="shared" si="17"/>
        <v>0</v>
      </c>
      <c r="R65" s="99">
        <f t="shared" si="18"/>
        <v>0</v>
      </c>
      <c r="S65" s="99">
        <f>SUM(SUMIF($A65:$A$79,$A65,$R65:$R$79),-$R65)</f>
        <v>0</v>
      </c>
      <c r="T65" s="98" t="s">
        <v>272</v>
      </c>
      <c r="U65" s="19" t="str">
        <f t="shared" si="19"/>
        <v/>
      </c>
      <c r="V65" s="210" t="str">
        <f t="shared" si="20"/>
        <v/>
      </c>
      <c r="W65" s="80"/>
      <c r="X65" s="12" t="s">
        <v>25</v>
      </c>
      <c r="Y65" s="34"/>
      <c r="Z65" s="35"/>
      <c r="AA65" s="167" t="str">
        <f>IF(C65&lt;&gt;"",IF(D65,(SUM(IF(SUMIF($A65:$A$79,$A65,$D65:$D$79)&gt;=400,1,0),IF(B65,(IF(B65&gt;16,1,0)),0),IF($Y$28=FALSE,0,3*VALUE(MID(A65,1,1))))),""),"")</f>
        <v/>
      </c>
      <c r="AB65" s="2"/>
      <c r="AC65" s="3"/>
      <c r="AD65" s="26"/>
      <c r="AE65" s="26"/>
      <c r="AF65" s="26"/>
      <c r="AG65" s="26"/>
      <c r="AH65" s="3"/>
      <c r="AI65" s="3"/>
      <c r="AJ65" s="26"/>
    </row>
    <row r="66" spans="1:36" ht="15.75" x14ac:dyDescent="0.25">
      <c r="A66" s="54" t="str">
        <f t="shared" si="21"/>
        <v/>
      </c>
      <c r="B66" s="29" t="str">
        <f t="shared" si="8"/>
        <v/>
      </c>
      <c r="C66" s="98"/>
      <c r="D66" s="218"/>
      <c r="E66" s="18"/>
      <c r="F66" s="18"/>
      <c r="G66" s="18"/>
      <c r="H66" s="31" t="b">
        <v>0</v>
      </c>
      <c r="I66" s="99">
        <f t="shared" si="9"/>
        <v>0</v>
      </c>
      <c r="J66" s="99">
        <f t="shared" si="10"/>
        <v>0</v>
      </c>
      <c r="K66" s="99">
        <f t="shared" si="11"/>
        <v>0</v>
      </c>
      <c r="L66" s="99">
        <f t="shared" si="12"/>
        <v>0</v>
      </c>
      <c r="M66" s="99">
        <f t="shared" si="13"/>
        <v>0</v>
      </c>
      <c r="N66" s="99">
        <f t="shared" si="14"/>
        <v>0</v>
      </c>
      <c r="O66" s="99">
        <f t="shared" si="15"/>
        <v>0</v>
      </c>
      <c r="P66" s="99">
        <f t="shared" si="16"/>
        <v>0</v>
      </c>
      <c r="Q66" s="99">
        <f t="shared" si="17"/>
        <v>0</v>
      </c>
      <c r="R66" s="99">
        <f t="shared" si="18"/>
        <v>0</v>
      </c>
      <c r="S66" s="99">
        <f>SUM(SUMIF($A66:$A$79,$A66,$R66:$R$79),-$R66)</f>
        <v>0</v>
      </c>
      <c r="T66" s="98" t="s">
        <v>272</v>
      </c>
      <c r="U66" s="19" t="str">
        <f t="shared" si="19"/>
        <v/>
      </c>
      <c r="V66" s="210" t="str">
        <f t="shared" si="20"/>
        <v/>
      </c>
      <c r="W66" s="80"/>
      <c r="X66" s="12" t="s">
        <v>25</v>
      </c>
      <c r="Y66" s="34"/>
      <c r="Z66" s="35"/>
      <c r="AA66" s="167" t="str">
        <f>IF(C66&lt;&gt;"",IF(D66,(SUM(IF(SUMIF($A66:$A$79,$A66,$D66:$D$79)&gt;=400,1,0),IF(B66,(IF(B66&gt;16,1,0)),0),IF($Y$28=FALSE,0,3*VALUE(MID(A66,1,1))))),""),"")</f>
        <v/>
      </c>
      <c r="AB66" s="2"/>
      <c r="AC66" s="3"/>
      <c r="AD66" s="26"/>
      <c r="AE66" s="26"/>
      <c r="AF66" s="26"/>
      <c r="AG66" s="26"/>
      <c r="AH66" s="3"/>
      <c r="AI66" s="3"/>
      <c r="AJ66" s="26"/>
    </row>
    <row r="67" spans="1:36" ht="15.75" x14ac:dyDescent="0.25">
      <c r="A67" s="54" t="str">
        <f t="shared" si="21"/>
        <v/>
      </c>
      <c r="B67" s="29" t="str">
        <f t="shared" si="8"/>
        <v/>
      </c>
      <c r="C67" s="98"/>
      <c r="D67" s="218"/>
      <c r="E67" s="18"/>
      <c r="F67" s="18"/>
      <c r="G67" s="18"/>
      <c r="H67" s="31" t="b">
        <v>0</v>
      </c>
      <c r="I67" s="99">
        <f t="shared" si="9"/>
        <v>0</v>
      </c>
      <c r="J67" s="99">
        <f t="shared" si="10"/>
        <v>0</v>
      </c>
      <c r="K67" s="99">
        <f t="shared" si="11"/>
        <v>0</v>
      </c>
      <c r="L67" s="99">
        <f t="shared" si="12"/>
        <v>0</v>
      </c>
      <c r="M67" s="99">
        <f t="shared" si="13"/>
        <v>0</v>
      </c>
      <c r="N67" s="99">
        <f t="shared" si="14"/>
        <v>0</v>
      </c>
      <c r="O67" s="99">
        <f t="shared" si="15"/>
        <v>0</v>
      </c>
      <c r="P67" s="99">
        <f t="shared" si="16"/>
        <v>0</v>
      </c>
      <c r="Q67" s="99">
        <f t="shared" si="17"/>
        <v>0</v>
      </c>
      <c r="R67" s="99">
        <f t="shared" si="18"/>
        <v>0</v>
      </c>
      <c r="S67" s="99">
        <f>SUM(SUMIF($A67:$A$79,$A67,$R67:$R$79),-$R67)</f>
        <v>0</v>
      </c>
      <c r="T67" s="98" t="s">
        <v>272</v>
      </c>
      <c r="U67" s="19" t="str">
        <f t="shared" si="19"/>
        <v/>
      </c>
      <c r="V67" s="210" t="str">
        <f t="shared" si="20"/>
        <v/>
      </c>
      <c r="W67" s="80"/>
      <c r="X67" s="12" t="s">
        <v>25</v>
      </c>
      <c r="Y67" s="34"/>
      <c r="Z67" s="35"/>
      <c r="AA67" s="167" t="str">
        <f>IF(C67&lt;&gt;"",IF(D67,(SUM(IF(SUMIF($A67:$A$79,$A67,$D67:$D$79)&gt;=400,1,0),IF(B67,(IF(B67&gt;16,1,0)),0),IF($Y$28=FALSE,0,3*VALUE(MID(A67,1,1))))),""),"")</f>
        <v/>
      </c>
      <c r="AB67" s="2"/>
      <c r="AC67" s="3"/>
      <c r="AD67" s="26"/>
      <c r="AE67" s="26"/>
      <c r="AF67" s="26"/>
      <c r="AG67" s="26"/>
      <c r="AH67" s="3"/>
      <c r="AI67" s="3"/>
      <c r="AJ67" s="26"/>
    </row>
    <row r="68" spans="1:36" ht="15.75" x14ac:dyDescent="0.25">
      <c r="A68" s="54" t="str">
        <f t="shared" si="21"/>
        <v/>
      </c>
      <c r="B68" s="29" t="str">
        <f t="shared" si="8"/>
        <v/>
      </c>
      <c r="C68" s="98"/>
      <c r="D68" s="218"/>
      <c r="E68" s="18"/>
      <c r="F68" s="18"/>
      <c r="G68" s="18"/>
      <c r="H68" s="31" t="b">
        <v>0</v>
      </c>
      <c r="I68" s="99">
        <f t="shared" si="9"/>
        <v>0</v>
      </c>
      <c r="J68" s="99">
        <f t="shared" si="10"/>
        <v>0</v>
      </c>
      <c r="K68" s="99">
        <f t="shared" si="11"/>
        <v>0</v>
      </c>
      <c r="L68" s="99">
        <f t="shared" si="12"/>
        <v>0</v>
      </c>
      <c r="M68" s="99">
        <f t="shared" si="13"/>
        <v>0</v>
      </c>
      <c r="N68" s="99">
        <f t="shared" si="14"/>
        <v>0</v>
      </c>
      <c r="O68" s="99">
        <f t="shared" si="15"/>
        <v>0</v>
      </c>
      <c r="P68" s="99">
        <f t="shared" si="16"/>
        <v>0</v>
      </c>
      <c r="Q68" s="99">
        <f t="shared" si="17"/>
        <v>0</v>
      </c>
      <c r="R68" s="99">
        <f t="shared" si="18"/>
        <v>0</v>
      </c>
      <c r="S68" s="99">
        <f>SUM(SUMIF($A68:$A$79,$A68,$R68:$R$79),-$R68)</f>
        <v>0</v>
      </c>
      <c r="T68" s="98" t="s">
        <v>272</v>
      </c>
      <c r="U68" s="19" t="str">
        <f t="shared" si="19"/>
        <v/>
      </c>
      <c r="V68" s="210" t="str">
        <f t="shared" si="20"/>
        <v/>
      </c>
      <c r="W68" s="80"/>
      <c r="X68" s="12" t="s">
        <v>25</v>
      </c>
      <c r="Y68" s="34"/>
      <c r="Z68" s="35"/>
      <c r="AA68" s="167" t="str">
        <f>IF(C68&lt;&gt;"",IF(D68,(SUM(IF(SUMIF($A68:$A$79,$A68,$D68:$D$79)&gt;=400,1,0),IF(B68,(IF(B68&gt;16,1,0)),0),IF($Y$28=FALSE,0,3*VALUE(MID(A68,1,1))))),""),"")</f>
        <v/>
      </c>
      <c r="AB68" s="2"/>
      <c r="AC68" s="3"/>
      <c r="AD68" s="26"/>
      <c r="AE68" s="26"/>
      <c r="AF68" s="26"/>
      <c r="AG68" s="26"/>
      <c r="AH68" s="3"/>
      <c r="AI68" s="3"/>
      <c r="AJ68" s="26"/>
    </row>
    <row r="69" spans="1:36" ht="15.75" x14ac:dyDescent="0.25">
      <c r="A69" s="54" t="str">
        <f t="shared" si="21"/>
        <v/>
      </c>
      <c r="B69" s="29" t="str">
        <f t="shared" si="8"/>
        <v/>
      </c>
      <c r="C69" s="98"/>
      <c r="D69" s="218"/>
      <c r="E69" s="18"/>
      <c r="F69" s="18"/>
      <c r="G69" s="18"/>
      <c r="H69" s="31" t="b">
        <v>0</v>
      </c>
      <c r="I69" s="99">
        <f t="shared" si="9"/>
        <v>0</v>
      </c>
      <c r="J69" s="99">
        <f t="shared" si="10"/>
        <v>0</v>
      </c>
      <c r="K69" s="99">
        <f t="shared" si="11"/>
        <v>0</v>
      </c>
      <c r="L69" s="99">
        <f t="shared" si="12"/>
        <v>0</v>
      </c>
      <c r="M69" s="99">
        <f t="shared" si="13"/>
        <v>0</v>
      </c>
      <c r="N69" s="99">
        <f t="shared" si="14"/>
        <v>0</v>
      </c>
      <c r="O69" s="99">
        <f t="shared" si="15"/>
        <v>0</v>
      </c>
      <c r="P69" s="99">
        <f t="shared" si="16"/>
        <v>0</v>
      </c>
      <c r="Q69" s="99">
        <f t="shared" si="17"/>
        <v>0</v>
      </c>
      <c r="R69" s="99">
        <f t="shared" si="18"/>
        <v>0</v>
      </c>
      <c r="S69" s="99">
        <f>SUM(SUMIF($A69:$A$79,$A69,$R69:$R$79),-$R69)</f>
        <v>0</v>
      </c>
      <c r="T69" s="98" t="s">
        <v>272</v>
      </c>
      <c r="U69" s="19" t="str">
        <f t="shared" si="19"/>
        <v/>
      </c>
      <c r="V69" s="210" t="str">
        <f t="shared" si="20"/>
        <v/>
      </c>
      <c r="W69" s="80"/>
      <c r="X69" s="12" t="s">
        <v>25</v>
      </c>
      <c r="Y69" s="34"/>
      <c r="Z69" s="34"/>
      <c r="AA69" s="109" t="str">
        <f>IF(C69&lt;&gt;"",IF(D69,(SUM(IF(SUMIF($A69:$A$79,$A69,$D69:$D$79)&gt;=400,1,0),IF(B69,(IF(B69&gt;16,1,0)),0),IF($Y$28=FALSE,0,3*VALUE(MID(A69,1,1))))),""),"")</f>
        <v/>
      </c>
      <c r="AB69" s="56"/>
      <c r="AC69" s="56"/>
      <c r="AD69" s="56"/>
      <c r="AE69" s="56"/>
      <c r="AF69" s="56"/>
      <c r="AG69" s="56"/>
      <c r="AH69" s="56"/>
      <c r="AI69" s="56"/>
      <c r="AJ69" s="56"/>
    </row>
    <row r="70" spans="1:36" ht="15.75" x14ac:dyDescent="0.25">
      <c r="A70" s="54" t="str">
        <f t="shared" si="21"/>
        <v/>
      </c>
      <c r="B70" s="29" t="str">
        <f t="shared" si="8"/>
        <v/>
      </c>
      <c r="C70" s="98"/>
      <c r="D70" s="218"/>
      <c r="E70" s="18"/>
      <c r="F70" s="18"/>
      <c r="G70" s="18"/>
      <c r="H70" s="31" t="b">
        <v>0</v>
      </c>
      <c r="I70" s="99">
        <f t="shared" si="9"/>
        <v>0</v>
      </c>
      <c r="J70" s="99">
        <f t="shared" si="10"/>
        <v>0</v>
      </c>
      <c r="K70" s="99">
        <f t="shared" si="11"/>
        <v>0</v>
      </c>
      <c r="L70" s="99">
        <f t="shared" si="12"/>
        <v>0</v>
      </c>
      <c r="M70" s="99">
        <f t="shared" si="13"/>
        <v>0</v>
      </c>
      <c r="N70" s="99">
        <f t="shared" si="14"/>
        <v>0</v>
      </c>
      <c r="O70" s="99">
        <f t="shared" si="15"/>
        <v>0</v>
      </c>
      <c r="P70" s="99">
        <f t="shared" si="16"/>
        <v>0</v>
      </c>
      <c r="Q70" s="99">
        <f t="shared" si="17"/>
        <v>0</v>
      </c>
      <c r="R70" s="99">
        <f t="shared" si="18"/>
        <v>0</v>
      </c>
      <c r="S70" s="99">
        <f>SUM(SUMIF($A70:$A$79,$A70,$R70:$R$79),-$R70)</f>
        <v>0</v>
      </c>
      <c r="T70" s="98" t="s">
        <v>272</v>
      </c>
      <c r="U70" s="19" t="str">
        <f t="shared" si="19"/>
        <v/>
      </c>
      <c r="V70" s="210" t="str">
        <f t="shared" si="20"/>
        <v/>
      </c>
      <c r="W70" s="80"/>
      <c r="X70" s="12" t="s">
        <v>25</v>
      </c>
      <c r="Y70" s="34"/>
      <c r="Z70" s="34"/>
      <c r="AA70" s="109" t="str">
        <f>IF(C70&lt;&gt;"",IF(D70,(SUM(IF(SUMIF($A70:$A$79,$A70,$D70:$D$79)&gt;=400,1,0),IF(B70,(IF(B70&gt;16,1,0)),0),IF($Y$28=FALSE,0,3*VALUE(MID(A70,1,1))))),""),"")</f>
        <v/>
      </c>
      <c r="AB70" s="56"/>
      <c r="AC70" s="56"/>
      <c r="AD70" s="56"/>
      <c r="AE70" s="56"/>
      <c r="AF70" s="56"/>
      <c r="AG70" s="56"/>
      <c r="AH70" s="56"/>
      <c r="AI70" s="56"/>
      <c r="AJ70" s="56"/>
    </row>
    <row r="71" spans="1:36" ht="15.75" x14ac:dyDescent="0.25">
      <c r="A71" s="54" t="str">
        <f t="shared" si="21"/>
        <v/>
      </c>
      <c r="B71" s="29" t="str">
        <f t="shared" si="8"/>
        <v/>
      </c>
      <c r="C71" s="98"/>
      <c r="D71" s="218"/>
      <c r="E71" s="18"/>
      <c r="F71" s="18"/>
      <c r="G71" s="18"/>
      <c r="H71" s="31" t="b">
        <v>0</v>
      </c>
      <c r="I71" s="99">
        <f t="shared" si="9"/>
        <v>0</v>
      </c>
      <c r="J71" s="99">
        <f t="shared" si="10"/>
        <v>0</v>
      </c>
      <c r="K71" s="99">
        <f t="shared" si="11"/>
        <v>0</v>
      </c>
      <c r="L71" s="99">
        <f t="shared" si="12"/>
        <v>0</v>
      </c>
      <c r="M71" s="99">
        <f t="shared" si="13"/>
        <v>0</v>
      </c>
      <c r="N71" s="99">
        <f t="shared" si="14"/>
        <v>0</v>
      </c>
      <c r="O71" s="99">
        <f t="shared" si="15"/>
        <v>0</v>
      </c>
      <c r="P71" s="99">
        <f t="shared" si="16"/>
        <v>0</v>
      </c>
      <c r="Q71" s="99">
        <f t="shared" si="17"/>
        <v>0</v>
      </c>
      <c r="R71" s="99">
        <f t="shared" si="18"/>
        <v>0</v>
      </c>
      <c r="S71" s="99">
        <f>SUM(SUMIF($A71:$A$79,$A71,$R71:$R$79),-$R71)</f>
        <v>0</v>
      </c>
      <c r="T71" s="98" t="s">
        <v>272</v>
      </c>
      <c r="U71" s="19" t="str">
        <f t="shared" si="19"/>
        <v/>
      </c>
      <c r="V71" s="210" t="str">
        <f t="shared" si="20"/>
        <v/>
      </c>
      <c r="W71" s="80"/>
      <c r="X71" s="28"/>
      <c r="Y71" s="34"/>
      <c r="Z71" s="34"/>
      <c r="AA71" s="109" t="str">
        <f>IF(C71&lt;&gt;"",IF(D71,(SUM(IF(SUMIF($A71:$A$79,$A71,$D71:$D$79)&gt;=400,1,0),IF(B71,(IF(B71&gt;16,1,0)),0),IF($Y$28=FALSE,0,3*VALUE(MID(A71,1,1))))),""),"")</f>
        <v/>
      </c>
      <c r="AB71" s="56"/>
      <c r="AC71" s="56"/>
      <c r="AD71" s="56"/>
      <c r="AE71" s="56"/>
      <c r="AF71" s="56"/>
      <c r="AG71" s="56"/>
      <c r="AH71" s="56"/>
      <c r="AI71" s="56"/>
      <c r="AJ71" s="56"/>
    </row>
    <row r="72" spans="1:36" ht="15.75" x14ac:dyDescent="0.25">
      <c r="A72" s="54" t="str">
        <f t="shared" si="21"/>
        <v/>
      </c>
      <c r="B72" s="29" t="str">
        <f t="shared" si="8"/>
        <v/>
      </c>
      <c r="C72" s="98"/>
      <c r="D72" s="218"/>
      <c r="E72" s="18"/>
      <c r="F72" s="18"/>
      <c r="G72" s="18"/>
      <c r="H72" s="31" t="b">
        <v>0</v>
      </c>
      <c r="I72" s="99">
        <f t="shared" si="9"/>
        <v>0</v>
      </c>
      <c r="J72" s="99">
        <f t="shared" si="10"/>
        <v>0</v>
      </c>
      <c r="K72" s="99">
        <f t="shared" si="11"/>
        <v>0</v>
      </c>
      <c r="L72" s="99">
        <f t="shared" si="12"/>
        <v>0</v>
      </c>
      <c r="M72" s="99">
        <f t="shared" si="13"/>
        <v>0</v>
      </c>
      <c r="N72" s="99">
        <f t="shared" si="14"/>
        <v>0</v>
      </c>
      <c r="O72" s="99">
        <f t="shared" si="15"/>
        <v>0</v>
      </c>
      <c r="P72" s="99">
        <f t="shared" si="16"/>
        <v>0</v>
      </c>
      <c r="Q72" s="99">
        <f t="shared" si="17"/>
        <v>0</v>
      </c>
      <c r="R72" s="99">
        <f t="shared" si="18"/>
        <v>0</v>
      </c>
      <c r="S72" s="99">
        <f>SUM(SUMIF($A72:$A$79,$A72,$R72:$R$79),-$R72)</f>
        <v>0</v>
      </c>
      <c r="T72" s="98" t="s">
        <v>272</v>
      </c>
      <c r="U72" s="19" t="str">
        <f t="shared" si="19"/>
        <v/>
      </c>
      <c r="V72" s="210" t="str">
        <f t="shared" si="20"/>
        <v/>
      </c>
      <c r="W72" s="80"/>
      <c r="X72" s="28"/>
      <c r="Y72" s="34"/>
      <c r="Z72" s="34"/>
      <c r="AA72" s="109" t="str">
        <f>IF(C72&lt;&gt;"",IF(D72,(SUM(IF(SUMIF($A72:$A$79,$A72,$D72:$D$79)&gt;=400,1,0),IF(B72,(IF(B72&gt;16,1,0)),0),IF($Y$28=FALSE,0,3*VALUE(MID(A72,1,1))))),""),"")</f>
        <v/>
      </c>
      <c r="AB72" s="56"/>
      <c r="AC72" s="56"/>
      <c r="AD72" s="56"/>
      <c r="AE72" s="56"/>
      <c r="AF72" s="56"/>
      <c r="AG72" s="56"/>
      <c r="AH72" s="56"/>
      <c r="AI72" s="56"/>
      <c r="AJ72" s="56"/>
    </row>
    <row r="73" spans="1:36" ht="15.75" x14ac:dyDescent="0.25">
      <c r="A73" s="54" t="str">
        <f t="shared" si="21"/>
        <v/>
      </c>
      <c r="B73" s="29" t="str">
        <f t="shared" si="8"/>
        <v/>
      </c>
      <c r="C73" s="98"/>
      <c r="D73" s="218"/>
      <c r="E73" s="18"/>
      <c r="F73" s="18"/>
      <c r="G73" s="18"/>
      <c r="H73" s="31" t="b">
        <v>0</v>
      </c>
      <c r="I73" s="99">
        <f t="shared" si="9"/>
        <v>0</v>
      </c>
      <c r="J73" s="99">
        <f t="shared" si="10"/>
        <v>0</v>
      </c>
      <c r="K73" s="99">
        <f t="shared" si="11"/>
        <v>0</v>
      </c>
      <c r="L73" s="99">
        <f t="shared" si="12"/>
        <v>0</v>
      </c>
      <c r="M73" s="99">
        <f t="shared" si="13"/>
        <v>0</v>
      </c>
      <c r="N73" s="99">
        <f t="shared" si="14"/>
        <v>0</v>
      </c>
      <c r="O73" s="99">
        <f t="shared" si="15"/>
        <v>0</v>
      </c>
      <c r="P73" s="99">
        <f t="shared" si="16"/>
        <v>0</v>
      </c>
      <c r="Q73" s="99">
        <f t="shared" si="17"/>
        <v>0</v>
      </c>
      <c r="R73" s="99">
        <f t="shared" si="18"/>
        <v>0</v>
      </c>
      <c r="S73" s="99">
        <f>SUM(SUMIF($A73:$A$79,$A73,$R73:$R$79),-$R73)</f>
        <v>0</v>
      </c>
      <c r="T73" s="98" t="s">
        <v>272</v>
      </c>
      <c r="U73" s="19" t="str">
        <f t="shared" si="19"/>
        <v/>
      </c>
      <c r="V73" s="210" t="str">
        <f t="shared" si="20"/>
        <v/>
      </c>
      <c r="W73" s="80"/>
      <c r="X73" s="28"/>
      <c r="Y73" s="34"/>
      <c r="Z73" s="34"/>
      <c r="AA73" s="109" t="str">
        <f>IF(C73&lt;&gt;"",IF(D73,(SUM(IF(SUMIF($A73:$A$79,$A73,$D73:$D$79)&gt;=400,1,0),IF(B73,(IF(B73&gt;16,1,0)),0),IF($Y$28=FALSE,0,3*VALUE(MID(A73,1,1))))),""),"")</f>
        <v/>
      </c>
    </row>
    <row r="74" spans="1:36" ht="15.75" x14ac:dyDescent="0.25">
      <c r="A74" s="54" t="str">
        <f t="shared" si="21"/>
        <v/>
      </c>
      <c r="B74" s="29" t="str">
        <f t="shared" si="8"/>
        <v/>
      </c>
      <c r="C74" s="98"/>
      <c r="D74" s="218"/>
      <c r="E74" s="18"/>
      <c r="F74" s="18"/>
      <c r="G74" s="18"/>
      <c r="H74" s="31" t="b">
        <v>0</v>
      </c>
      <c r="I74" s="99">
        <f t="shared" si="9"/>
        <v>0</v>
      </c>
      <c r="J74" s="99">
        <f t="shared" si="10"/>
        <v>0</v>
      </c>
      <c r="K74" s="99">
        <f t="shared" si="11"/>
        <v>0</v>
      </c>
      <c r="L74" s="99">
        <f t="shared" si="12"/>
        <v>0</v>
      </c>
      <c r="M74" s="99">
        <f t="shared" si="13"/>
        <v>0</v>
      </c>
      <c r="N74" s="99">
        <f t="shared" si="14"/>
        <v>0</v>
      </c>
      <c r="O74" s="99">
        <f t="shared" si="15"/>
        <v>0</v>
      </c>
      <c r="P74" s="99">
        <f t="shared" si="16"/>
        <v>0</v>
      </c>
      <c r="Q74" s="99">
        <f t="shared" si="17"/>
        <v>0</v>
      </c>
      <c r="R74" s="99">
        <f t="shared" si="18"/>
        <v>0</v>
      </c>
      <c r="S74" s="99">
        <f>SUM(SUMIF($A74:$A$79,$A74,$R74:$R$79),-$R74)</f>
        <v>0</v>
      </c>
      <c r="T74" s="98" t="s">
        <v>272</v>
      </c>
      <c r="U74" s="19" t="str">
        <f t="shared" si="19"/>
        <v/>
      </c>
      <c r="V74" s="210" t="str">
        <f t="shared" si="20"/>
        <v/>
      </c>
      <c r="W74" s="80"/>
      <c r="X74" s="28"/>
      <c r="Y74" s="34"/>
      <c r="Z74" s="34"/>
      <c r="AA74" s="109" t="str">
        <f>IF(C74&lt;&gt;"",IF(D74,(SUM(IF(SUMIF($A74:$A$79,$A74,$D74:$D$79)&gt;=400,1,0),IF(B74,(IF(B74&gt;16,1,0)),0),IF($Y$28=FALSE,0,3*VALUE(MID(A74,1,1))))),""),"")</f>
        <v/>
      </c>
    </row>
    <row r="75" spans="1:36" ht="15.75" x14ac:dyDescent="0.25">
      <c r="A75" s="54" t="str">
        <f t="shared" si="21"/>
        <v/>
      </c>
      <c r="B75" s="29" t="str">
        <f t="shared" si="8"/>
        <v/>
      </c>
      <c r="C75" s="98"/>
      <c r="D75" s="218"/>
      <c r="E75" s="18"/>
      <c r="F75" s="18"/>
      <c r="G75" s="18"/>
      <c r="H75" s="31" t="b">
        <v>0</v>
      </c>
      <c r="I75" s="99">
        <f t="shared" si="9"/>
        <v>0</v>
      </c>
      <c r="J75" s="99">
        <f t="shared" si="10"/>
        <v>0</v>
      </c>
      <c r="K75" s="99">
        <f t="shared" si="11"/>
        <v>0</v>
      </c>
      <c r="L75" s="99">
        <f t="shared" si="12"/>
        <v>0</v>
      </c>
      <c r="M75" s="99">
        <f t="shared" si="13"/>
        <v>0</v>
      </c>
      <c r="N75" s="99">
        <f t="shared" si="14"/>
        <v>0</v>
      </c>
      <c r="O75" s="99">
        <f t="shared" si="15"/>
        <v>0</v>
      </c>
      <c r="P75" s="99">
        <f t="shared" si="16"/>
        <v>0</v>
      </c>
      <c r="Q75" s="99">
        <f t="shared" si="17"/>
        <v>0</v>
      </c>
      <c r="R75" s="99">
        <f t="shared" si="18"/>
        <v>0</v>
      </c>
      <c r="S75" s="99">
        <f>SUM(SUMIF($A75:$A$79,$A75,$R75:$R$79),-$R75)</f>
        <v>0</v>
      </c>
      <c r="T75" s="98" t="s">
        <v>272</v>
      </c>
      <c r="U75" s="19" t="str">
        <f t="shared" si="19"/>
        <v/>
      </c>
      <c r="V75" s="210" t="str">
        <f t="shared" si="20"/>
        <v/>
      </c>
      <c r="W75" s="80"/>
      <c r="X75" s="28"/>
      <c r="Y75" s="34"/>
      <c r="Z75" s="34"/>
      <c r="AA75" s="109" t="str">
        <f>IF(C75&lt;&gt;"",IF(D75,(SUM(IF(SUMIF($A75:$A$79,$A75,$D75:$D$79)&gt;=400,1,0),IF(B75,(IF(B75&gt;16,1,0)),0),IF($Y$28=FALSE,0,3*VALUE(MID(A75,1,1))))),""),"")</f>
        <v/>
      </c>
    </row>
    <row r="76" spans="1:36" ht="15.75" x14ac:dyDescent="0.25">
      <c r="A76" s="54" t="str">
        <f t="shared" si="21"/>
        <v/>
      </c>
      <c r="B76" s="29" t="str">
        <f t="shared" si="8"/>
        <v/>
      </c>
      <c r="C76" s="98"/>
      <c r="D76" s="218"/>
      <c r="E76" s="18"/>
      <c r="F76" s="18"/>
      <c r="G76" s="18"/>
      <c r="H76" s="31" t="b">
        <v>0</v>
      </c>
      <c r="I76" s="99">
        <f t="shared" si="9"/>
        <v>0</v>
      </c>
      <c r="J76" s="99">
        <f t="shared" si="10"/>
        <v>0</v>
      </c>
      <c r="K76" s="99">
        <f t="shared" si="11"/>
        <v>0</v>
      </c>
      <c r="L76" s="99">
        <f t="shared" si="12"/>
        <v>0</v>
      </c>
      <c r="M76" s="99">
        <f t="shared" si="13"/>
        <v>0</v>
      </c>
      <c r="N76" s="99">
        <f t="shared" si="14"/>
        <v>0</v>
      </c>
      <c r="O76" s="99">
        <f t="shared" si="15"/>
        <v>0</v>
      </c>
      <c r="P76" s="99">
        <f t="shared" si="16"/>
        <v>0</v>
      </c>
      <c r="Q76" s="99">
        <f t="shared" si="17"/>
        <v>0</v>
      </c>
      <c r="R76" s="99">
        <f t="shared" si="18"/>
        <v>0</v>
      </c>
      <c r="S76" s="99">
        <f>SUM(SUMIF($A76:$A$79,$A76,$R76:$R$79),-$R76)</f>
        <v>0</v>
      </c>
      <c r="T76" s="98" t="s">
        <v>272</v>
      </c>
      <c r="U76" s="19" t="str">
        <f t="shared" si="19"/>
        <v/>
      </c>
      <c r="V76" s="210" t="str">
        <f t="shared" si="20"/>
        <v/>
      </c>
      <c r="W76" s="80"/>
      <c r="X76" s="28"/>
      <c r="Y76" s="34"/>
      <c r="Z76" s="34"/>
      <c r="AA76" s="109" t="str">
        <f>IF(C76&lt;&gt;"",IF(D76,(SUM(IF(SUMIF($A76:$A$79,$A76,$D76:$D$79)&gt;=400,1,0),IF(B76,(IF(B76&gt;16,1,0)),0),IF($Y$28=FALSE,0,3*VALUE(MID(A76,1,1))))),""),"")</f>
        <v/>
      </c>
    </row>
    <row r="77" spans="1:36" ht="15.75" x14ac:dyDescent="0.25">
      <c r="A77" s="54" t="str">
        <f t="shared" si="21"/>
        <v/>
      </c>
      <c r="B77" s="29" t="str">
        <f t="shared" si="8"/>
        <v/>
      </c>
      <c r="C77" s="98"/>
      <c r="D77" s="218"/>
      <c r="E77" s="18"/>
      <c r="F77" s="18"/>
      <c r="G77" s="18"/>
      <c r="H77" s="31" t="b">
        <v>0</v>
      </c>
      <c r="I77" s="99">
        <f t="shared" si="9"/>
        <v>0</v>
      </c>
      <c r="J77" s="99">
        <f t="shared" si="10"/>
        <v>0</v>
      </c>
      <c r="K77" s="99">
        <f t="shared" si="11"/>
        <v>0</v>
      </c>
      <c r="L77" s="99">
        <f t="shared" si="12"/>
        <v>0</v>
      </c>
      <c r="M77" s="99">
        <f t="shared" si="13"/>
        <v>0</v>
      </c>
      <c r="N77" s="99">
        <f t="shared" si="14"/>
        <v>0</v>
      </c>
      <c r="O77" s="99">
        <f t="shared" si="15"/>
        <v>0</v>
      </c>
      <c r="P77" s="99">
        <f t="shared" si="16"/>
        <v>0</v>
      </c>
      <c r="Q77" s="99">
        <f t="shared" si="17"/>
        <v>0</v>
      </c>
      <c r="R77" s="99">
        <f t="shared" si="18"/>
        <v>0</v>
      </c>
      <c r="S77" s="99">
        <f>SUM(SUMIF($A77:$A$79,$A77,$R77:$R$79),-$R77)</f>
        <v>0</v>
      </c>
      <c r="T77" s="98" t="s">
        <v>272</v>
      </c>
      <c r="U77" s="19" t="str">
        <f t="shared" si="19"/>
        <v/>
      </c>
      <c r="V77" s="210" t="str">
        <f t="shared" si="20"/>
        <v/>
      </c>
      <c r="W77" s="80"/>
      <c r="X77" s="55"/>
      <c r="Y77" s="55"/>
      <c r="Z77" s="34"/>
      <c r="AA77" s="109" t="str">
        <f>IF(C77&lt;&gt;"",IF(D77,(SUM(IF(SUMIF($A77:$A$79,$A77,$D77:$D$79)&gt;=400,1,0),IF(B77,(IF(B77&gt;16,1,0)),0),IF($Y$28=FALSE,0,3*VALUE(MID(A77,1,1))))),""),"")</f>
        <v/>
      </c>
    </row>
    <row r="78" spans="1:36" ht="15.75" x14ac:dyDescent="0.25">
      <c r="A78" s="54" t="str">
        <f t="shared" si="21"/>
        <v/>
      </c>
      <c r="B78" s="29" t="str">
        <f t="shared" si="8"/>
        <v/>
      </c>
      <c r="C78" s="98"/>
      <c r="D78" s="218"/>
      <c r="E78" s="18"/>
      <c r="F78" s="18"/>
      <c r="G78" s="18"/>
      <c r="H78" s="31" t="b">
        <v>0</v>
      </c>
      <c r="I78" s="99">
        <f t="shared" si="9"/>
        <v>0</v>
      </c>
      <c r="J78" s="99">
        <f t="shared" si="10"/>
        <v>0</v>
      </c>
      <c r="K78" s="99">
        <f t="shared" si="11"/>
        <v>0</v>
      </c>
      <c r="L78" s="99">
        <f t="shared" si="12"/>
        <v>0</v>
      </c>
      <c r="M78" s="99">
        <f t="shared" si="13"/>
        <v>0</v>
      </c>
      <c r="N78" s="99">
        <f t="shared" si="14"/>
        <v>0</v>
      </c>
      <c r="O78" s="99">
        <f t="shared" si="15"/>
        <v>0</v>
      </c>
      <c r="P78" s="99">
        <f t="shared" si="16"/>
        <v>0</v>
      </c>
      <c r="Q78" s="99">
        <f t="shared" si="17"/>
        <v>0</v>
      </c>
      <c r="R78" s="99">
        <f t="shared" si="18"/>
        <v>0</v>
      </c>
      <c r="S78" s="99">
        <f>SUM(SUMIF($A78:$A$79,$A78,$R78:$R$79),-$R78)</f>
        <v>0</v>
      </c>
      <c r="T78" s="98" t="s">
        <v>272</v>
      </c>
      <c r="U78" s="19" t="str">
        <f t="shared" si="19"/>
        <v/>
      </c>
      <c r="V78" s="210" t="str">
        <f t="shared" si="20"/>
        <v/>
      </c>
      <c r="W78" s="80"/>
      <c r="X78" s="55"/>
      <c r="Y78" s="55"/>
      <c r="Z78" s="34"/>
      <c r="AA78" s="109" t="str">
        <f>IF(C78&lt;&gt;"",IF(D78,(SUM(IF(SUMIF($A78:$A$79,$A78,$D78:$D$79)&gt;=400,1,0),IF(B78,(IF(B78&gt;16,1,0)),0),IF($Y$28=FALSE,0,3*VALUE(MID(A78,1,1))))),""),"")</f>
        <v/>
      </c>
    </row>
    <row r="79" spans="1:36" ht="15.75" x14ac:dyDescent="0.25">
      <c r="A79" s="54" t="str">
        <f t="shared" si="21"/>
        <v/>
      </c>
      <c r="B79" s="29" t="str">
        <f t="shared" si="8"/>
        <v/>
      </c>
      <c r="C79" s="98"/>
      <c r="D79" s="218"/>
      <c r="E79" s="18"/>
      <c r="F79" s="18"/>
      <c r="G79" s="18"/>
      <c r="H79" s="31" t="b">
        <v>0</v>
      </c>
      <c r="I79" s="99">
        <f t="shared" si="9"/>
        <v>0</v>
      </c>
      <c r="J79" s="99">
        <f t="shared" si="10"/>
        <v>0</v>
      </c>
      <c r="K79" s="99">
        <f t="shared" si="11"/>
        <v>0</v>
      </c>
      <c r="L79" s="99">
        <f t="shared" si="12"/>
        <v>0</v>
      </c>
      <c r="M79" s="99">
        <f t="shared" si="13"/>
        <v>0</v>
      </c>
      <c r="N79" s="99">
        <f t="shared" si="14"/>
        <v>0</v>
      </c>
      <c r="O79" s="99">
        <f t="shared" si="15"/>
        <v>0</v>
      </c>
      <c r="P79" s="99">
        <f t="shared" si="16"/>
        <v>0</v>
      </c>
      <c r="Q79" s="99">
        <f t="shared" si="17"/>
        <v>0</v>
      </c>
      <c r="R79" s="99">
        <f t="shared" si="18"/>
        <v>0</v>
      </c>
      <c r="S79" s="99">
        <f>SUM(SUMIF($A79:$A$79,$A79,$R79:$R$79),-$R79)</f>
        <v>0</v>
      </c>
      <c r="T79" s="98" t="s">
        <v>272</v>
      </c>
      <c r="U79" s="19" t="str">
        <f t="shared" si="19"/>
        <v/>
      </c>
      <c r="V79" s="210" t="str">
        <f t="shared" si="20"/>
        <v/>
      </c>
      <c r="W79" s="80"/>
      <c r="X79" s="55"/>
      <c r="Y79" s="55"/>
      <c r="Z79" s="55"/>
      <c r="AA79" s="109" t="str">
        <f>IF(C79&lt;&gt;"",IF(D79,(SUM(IF(SUMIF($A79:$A$79,$A79,$D79:$D$79)&gt;=400,1,0),IF(B79,(IF(B79&gt;16,1,0)),0),IF($Y$28=FALSE,0,3*VALUE(MID(A79,1,1))))),""),"")</f>
        <v/>
      </c>
    </row>
    <row r="80" spans="1:36" ht="13.5" thickBot="1" x14ac:dyDescent="0.25">
      <c r="AA80" s="109" t="str">
        <f>IF(C80&lt;&gt;"",IF(D80,(SUM(IF(SUMIF($A$79:$A80,$A80,$D$79:$D80)&gt;=400,1,0),IF(B80,(IF(B80&gt;16,1,0)),0),IF($Y$28=FALSE,0,3*VALUE(MID(A80,1,1))))),""),"")</f>
        <v/>
      </c>
    </row>
    <row r="81" spans="1:16" ht="16.5" thickBot="1" x14ac:dyDescent="0.3">
      <c r="A81" s="386" t="s">
        <v>260</v>
      </c>
      <c r="B81" s="387"/>
      <c r="C81" s="387"/>
      <c r="D81" s="387"/>
      <c r="E81" s="387"/>
      <c r="F81" s="387"/>
      <c r="G81" s="387"/>
      <c r="H81" s="388"/>
      <c r="I81" s="183"/>
      <c r="J81" s="183"/>
      <c r="K81" s="183"/>
      <c r="L81" s="183"/>
      <c r="M81" s="183"/>
      <c r="N81" s="183"/>
      <c r="O81" s="183"/>
      <c r="P81" s="184"/>
    </row>
    <row r="82" spans="1:16" ht="13.5" thickBot="1" x14ac:dyDescent="0.25">
      <c r="A82" s="190"/>
      <c r="B82" s="182"/>
      <c r="C82" s="389" t="s">
        <v>261</v>
      </c>
      <c r="D82" s="390"/>
      <c r="E82" s="391"/>
      <c r="F82" s="392" t="s">
        <v>262</v>
      </c>
      <c r="G82" s="393"/>
      <c r="H82" s="394"/>
      <c r="I82" s="191"/>
      <c r="J82" s="188"/>
      <c r="K82" s="188"/>
      <c r="L82" s="188"/>
      <c r="M82" s="189"/>
      <c r="N82" s="189"/>
      <c r="O82" s="189"/>
      <c r="P82" s="184"/>
    </row>
    <row r="83" spans="1:16" x14ac:dyDescent="0.2">
      <c r="A83" s="380" t="s">
        <v>263</v>
      </c>
      <c r="B83" s="381"/>
      <c r="C83" s="198"/>
      <c r="D83" s="372" t="s">
        <v>264</v>
      </c>
      <c r="E83" s="373"/>
      <c r="F83" s="176">
        <f>CONVERT(C83,"ft","m")</f>
        <v>0</v>
      </c>
      <c r="G83" s="374" t="s">
        <v>266</v>
      </c>
      <c r="H83" s="375"/>
      <c r="I83" s="192"/>
      <c r="J83" s="185"/>
      <c r="K83" s="186"/>
      <c r="L83" s="186"/>
      <c r="M83" s="186"/>
      <c r="N83" s="186"/>
      <c r="O83" s="186"/>
      <c r="P83" s="184"/>
    </row>
    <row r="84" spans="1:16" x14ac:dyDescent="0.2">
      <c r="A84" s="382"/>
      <c r="B84" s="383"/>
      <c r="C84" s="199"/>
      <c r="D84" s="395" t="s">
        <v>267</v>
      </c>
      <c r="E84" s="396"/>
      <c r="F84" s="177">
        <f>CONVERT(C84,"yd","m")</f>
        <v>0</v>
      </c>
      <c r="G84" s="397" t="s">
        <v>266</v>
      </c>
      <c r="H84" s="398"/>
      <c r="I84" s="192"/>
      <c r="J84" s="185"/>
      <c r="K84" s="186"/>
      <c r="L84" s="186"/>
      <c r="M84" s="186"/>
      <c r="N84" s="186"/>
      <c r="O84" s="186"/>
      <c r="P84" s="184"/>
    </row>
    <row r="85" spans="1:16" x14ac:dyDescent="0.2">
      <c r="A85" s="382"/>
      <c r="B85" s="383"/>
      <c r="C85" s="199"/>
      <c r="D85" s="399" t="s">
        <v>266</v>
      </c>
      <c r="E85" s="400"/>
      <c r="F85" s="178">
        <f>CONVERT(C85,"m","ft")</f>
        <v>0</v>
      </c>
      <c r="G85" s="397" t="s">
        <v>264</v>
      </c>
      <c r="H85" s="398"/>
      <c r="I85" s="192"/>
      <c r="J85" s="185"/>
      <c r="K85" s="187"/>
      <c r="L85" s="187"/>
      <c r="M85" s="187"/>
      <c r="N85" s="186"/>
      <c r="O85" s="186"/>
      <c r="P85" s="184"/>
    </row>
    <row r="86" spans="1:16" ht="13.5" thickBot="1" x14ac:dyDescent="0.25">
      <c r="A86" s="384"/>
      <c r="B86" s="385"/>
      <c r="C86" s="200"/>
      <c r="D86" s="401" t="s">
        <v>266</v>
      </c>
      <c r="E86" s="402"/>
      <c r="F86" s="179">
        <f>CONVERT(C86,"m","yd")</f>
        <v>0</v>
      </c>
      <c r="G86" s="378" t="s">
        <v>267</v>
      </c>
      <c r="H86" s="379"/>
      <c r="I86" s="192"/>
      <c r="J86" s="185"/>
      <c r="K86" s="187"/>
      <c r="L86" s="187"/>
      <c r="M86" s="187"/>
      <c r="N86" s="186"/>
      <c r="O86" s="186"/>
      <c r="P86" s="184"/>
    </row>
    <row r="87" spans="1:16" x14ac:dyDescent="0.2">
      <c r="A87" s="380" t="s">
        <v>265</v>
      </c>
      <c r="B87" s="381"/>
      <c r="C87" s="201"/>
      <c r="D87" s="372" t="s">
        <v>268</v>
      </c>
      <c r="E87" s="373"/>
      <c r="F87" s="180">
        <f>CONVERT(C87, "m","mm")</f>
        <v>0</v>
      </c>
      <c r="G87" s="374" t="s">
        <v>269</v>
      </c>
      <c r="H87" s="375"/>
      <c r="I87" s="192"/>
      <c r="J87" s="185"/>
      <c r="K87" s="186"/>
      <c r="L87" s="186"/>
      <c r="M87" s="186"/>
      <c r="N87" s="186"/>
      <c r="O87" s="186"/>
      <c r="P87" s="184"/>
    </row>
    <row r="88" spans="1:16" ht="13.5" thickBot="1" x14ac:dyDescent="0.25">
      <c r="A88" s="384"/>
      <c r="B88" s="385"/>
      <c r="C88" s="200"/>
      <c r="D88" s="376" t="s">
        <v>269</v>
      </c>
      <c r="E88" s="377"/>
      <c r="F88" s="181">
        <f>CONVERT(C88,"mm","m")</f>
        <v>0</v>
      </c>
      <c r="G88" s="378" t="s">
        <v>268</v>
      </c>
      <c r="H88" s="379"/>
      <c r="I88" s="192"/>
      <c r="J88" s="185"/>
      <c r="K88" s="186"/>
      <c r="L88" s="185"/>
      <c r="M88" s="186"/>
      <c r="N88" s="186"/>
      <c r="O88" s="186"/>
      <c r="P88" s="184"/>
    </row>
    <row r="89" spans="1:16" x14ac:dyDescent="0.2">
      <c r="I89" s="171"/>
      <c r="J89" s="185"/>
      <c r="K89" s="185"/>
      <c r="L89" s="185"/>
      <c r="M89" s="185"/>
      <c r="N89" s="185"/>
      <c r="O89" s="185"/>
      <c r="P89" s="184"/>
    </row>
    <row r="90" spans="1:16" x14ac:dyDescent="0.2">
      <c r="I90" s="171"/>
      <c r="J90" s="184"/>
      <c r="K90" s="184"/>
      <c r="L90" s="184"/>
      <c r="M90" s="184"/>
      <c r="N90" s="184"/>
      <c r="O90" s="184"/>
      <c r="P90" s="184"/>
    </row>
    <row r="91" spans="1:16" x14ac:dyDescent="0.2">
      <c r="J91" s="184"/>
      <c r="K91" s="184"/>
      <c r="L91" s="184"/>
      <c r="M91" s="184"/>
      <c r="N91" s="184"/>
      <c r="O91" s="184"/>
      <c r="P91" s="184"/>
    </row>
  </sheetData>
  <sheetProtection sheet="1" objects="1" scenarios="1" selectLockedCells="1"/>
  <mergeCells count="101">
    <mergeCell ref="A87:B88"/>
    <mergeCell ref="D87:E87"/>
    <mergeCell ref="G87:H87"/>
    <mergeCell ref="D88:E88"/>
    <mergeCell ref="G88:H88"/>
    <mergeCell ref="X46:Y46"/>
    <mergeCell ref="X47:Z50"/>
    <mergeCell ref="A81:H81"/>
    <mergeCell ref="C82:E82"/>
    <mergeCell ref="F82:H82"/>
    <mergeCell ref="A83:B86"/>
    <mergeCell ref="D83:E83"/>
    <mergeCell ref="G83:H83"/>
    <mergeCell ref="D84:E84"/>
    <mergeCell ref="G84:H84"/>
    <mergeCell ref="D85:E85"/>
    <mergeCell ref="G85:H85"/>
    <mergeCell ref="D86:E86"/>
    <mergeCell ref="G86:H86"/>
    <mergeCell ref="X40:Z40"/>
    <mergeCell ref="X41:Y41"/>
    <mergeCell ref="X42:Y42"/>
    <mergeCell ref="X43:Y43"/>
    <mergeCell ref="X44:Y44"/>
    <mergeCell ref="X45:Y45"/>
    <mergeCell ref="X29:Y29"/>
    <mergeCell ref="X35:Z35"/>
    <mergeCell ref="X36:Z36"/>
    <mergeCell ref="X37:Y37"/>
    <mergeCell ref="X38:Y38"/>
    <mergeCell ref="X39:Y39"/>
    <mergeCell ref="X25:Y25"/>
    <mergeCell ref="A28:H28"/>
    <mergeCell ref="M25:M27"/>
    <mergeCell ref="N25:N27"/>
    <mergeCell ref="O25:O27"/>
    <mergeCell ref="P25:P27"/>
    <mergeCell ref="Q25:Q27"/>
    <mergeCell ref="R25:R27"/>
    <mergeCell ref="G25:G27"/>
    <mergeCell ref="H25:H27"/>
    <mergeCell ref="I25:I27"/>
    <mergeCell ref="J25:J27"/>
    <mergeCell ref="K25:K27"/>
    <mergeCell ref="L25:L27"/>
    <mergeCell ref="A23:B23"/>
    <mergeCell ref="C23:D23"/>
    <mergeCell ref="F23:H23"/>
    <mergeCell ref="A24:V24"/>
    <mergeCell ref="A25:A27"/>
    <mergeCell ref="B25:B27"/>
    <mergeCell ref="C25:C27"/>
    <mergeCell ref="D25:D27"/>
    <mergeCell ref="E25:E27"/>
    <mergeCell ref="F25:F27"/>
    <mergeCell ref="S25:S27"/>
    <mergeCell ref="T25:T27"/>
    <mergeCell ref="U25:U27"/>
    <mergeCell ref="V25:V27"/>
    <mergeCell ref="L3:L17"/>
    <mergeCell ref="M3:M17"/>
    <mergeCell ref="A21:B21"/>
    <mergeCell ref="C21:D21"/>
    <mergeCell ref="F21:H21"/>
    <mergeCell ref="A22:B22"/>
    <mergeCell ref="C22:D22"/>
    <mergeCell ref="F22:H22"/>
    <mergeCell ref="X18:Z18"/>
    <mergeCell ref="A19:B19"/>
    <mergeCell ref="C19:D19"/>
    <mergeCell ref="F19:H19"/>
    <mergeCell ref="A20:B20"/>
    <mergeCell ref="C20:D20"/>
    <mergeCell ref="F20:H20"/>
    <mergeCell ref="A18:B18"/>
    <mergeCell ref="C18:D18"/>
    <mergeCell ref="F18:H18"/>
    <mergeCell ref="A1:B1"/>
    <mergeCell ref="C1:AJ1"/>
    <mergeCell ref="A2:V2"/>
    <mergeCell ref="W2:W4"/>
    <mergeCell ref="X2:X4"/>
    <mergeCell ref="Y2:Y4"/>
    <mergeCell ref="Z2:Z4"/>
    <mergeCell ref="A3:B17"/>
    <mergeCell ref="C3:D16"/>
    <mergeCell ref="E3:E16"/>
    <mergeCell ref="T3:T16"/>
    <mergeCell ref="U3:U16"/>
    <mergeCell ref="V3:V17"/>
    <mergeCell ref="C17:H17"/>
    <mergeCell ref="N3:N17"/>
    <mergeCell ref="O3:O17"/>
    <mergeCell ref="P3:P17"/>
    <mergeCell ref="Q3:Q17"/>
    <mergeCell ref="R3:R17"/>
    <mergeCell ref="S3:S17"/>
    <mergeCell ref="F3:H16"/>
    <mergeCell ref="I3:I17"/>
    <mergeCell ref="J3:J17"/>
    <mergeCell ref="K3:K17"/>
  </mergeCells>
  <conditionalFormatting sqref="W17:W18">
    <cfRule type="expression" dxfId="340" priority="6" stopIfTrue="1">
      <formula>SUM(4650-W17)&lt;0</formula>
    </cfRule>
  </conditionalFormatting>
  <conditionalFormatting sqref="Y22">
    <cfRule type="expression" dxfId="339" priority="7" stopIfTrue="1">
      <formula>SUM(4500-W17)&lt;0</formula>
    </cfRule>
    <cfRule type="expression" dxfId="338" priority="8" stopIfTrue="1">
      <formula>SUM(2490-Y22)&lt;0</formula>
    </cfRule>
  </conditionalFormatting>
  <conditionalFormatting sqref="Y23:Y24">
    <cfRule type="expression" dxfId="337" priority="9" stopIfTrue="1">
      <formula>SUM(4500-W17)&lt;0</formula>
    </cfRule>
    <cfRule type="expression" dxfId="336" priority="10" stopIfTrue="1">
      <formula>SUM(2490-Y22)&lt;0</formula>
    </cfRule>
    <cfRule type="cellIs" dxfId="335" priority="11" stopIfTrue="1" operator="equal">
      <formula>"Page Limit"</formula>
    </cfRule>
  </conditionalFormatting>
  <conditionalFormatting sqref="X23:X24">
    <cfRule type="expression" dxfId="334" priority="12" stopIfTrue="1">
      <formula>SUM(4500-W17)&lt;0</formula>
    </cfRule>
    <cfRule type="expression" dxfId="333" priority="13" stopIfTrue="1">
      <formula>SUM(2490-X22)&lt;0</formula>
    </cfRule>
    <cfRule type="cellIs" dxfId="332" priority="14" stopIfTrue="1" operator="equal">
      <formula>"Page Limit"</formula>
    </cfRule>
  </conditionalFormatting>
  <conditionalFormatting sqref="X22">
    <cfRule type="expression" dxfId="331" priority="15" stopIfTrue="1">
      <formula>SUM(4500-W17)&lt;0</formula>
    </cfRule>
    <cfRule type="expression" dxfId="330" priority="16" stopIfTrue="1">
      <formula>SUM(2490-X22)&lt;0</formula>
    </cfRule>
  </conditionalFormatting>
  <conditionalFormatting sqref="AA4:AA15 Z17">
    <cfRule type="cellIs" dxfId="329" priority="17" stopIfTrue="1" operator="greaterThan">
      <formula>0</formula>
    </cfRule>
    <cfRule type="cellIs" dxfId="328" priority="18" stopIfTrue="1" operator="lessThanOrEqual">
      <formula>0</formula>
    </cfRule>
  </conditionalFormatting>
  <conditionalFormatting sqref="Y17">
    <cfRule type="cellIs" dxfId="327" priority="19" stopIfTrue="1" operator="lessThan">
      <formula>5000</formula>
    </cfRule>
    <cfRule type="cellIs" dxfId="326" priority="20" stopIfTrue="1" operator="greaterThanOrEqual">
      <formula>5000</formula>
    </cfRule>
  </conditionalFormatting>
  <conditionalFormatting sqref="X17:X18">
    <cfRule type="cellIs" dxfId="325" priority="21" stopIfTrue="1" operator="lessThan">
      <formula>0</formula>
    </cfRule>
  </conditionalFormatting>
  <conditionalFormatting sqref="V18:V23 V29:V79">
    <cfRule type="cellIs" dxfId="324" priority="22" stopIfTrue="1" operator="equal">
      <formula>"Yes"</formula>
    </cfRule>
    <cfRule type="cellIs" dxfId="323" priority="23" stopIfTrue="1" operator="notEqual">
      <formula>"Yes"</formula>
    </cfRule>
  </conditionalFormatting>
  <conditionalFormatting sqref="A18:A23 A29:A79">
    <cfRule type="cellIs" dxfId="322" priority="24" stopIfTrue="1" operator="equal">
      <formula>1</formula>
    </cfRule>
    <cfRule type="cellIs" dxfId="321" priority="25" stopIfTrue="1" operator="equal">
      <formula>2</formula>
    </cfRule>
    <cfRule type="cellIs" dxfId="320" priority="26" stopIfTrue="1" operator="equal">
      <formula>3</formula>
    </cfRule>
  </conditionalFormatting>
  <conditionalFormatting sqref="Z23">
    <cfRule type="expression" dxfId="319" priority="3" stopIfTrue="1">
      <formula>SUM(4500-W17)&lt;0</formula>
    </cfRule>
    <cfRule type="expression" dxfId="318" priority="4" stopIfTrue="1">
      <formula>SUM(2490-Z22)&lt;0</formula>
    </cfRule>
    <cfRule type="cellIs" dxfId="317" priority="5" stopIfTrue="1" operator="equal">
      <formula>"Page Limit"</formula>
    </cfRule>
  </conditionalFormatting>
  <conditionalFormatting sqref="Z22">
    <cfRule type="expression" dxfId="316" priority="1">
      <formula>SUM(2490-Z22)&lt;0</formula>
    </cfRule>
    <cfRule type="expression" dxfId="315" priority="2">
      <formula>SUM(4500-W17)&lt;0</formula>
    </cfRule>
  </conditionalFormatting>
  <dataValidations count="12">
    <dataValidation type="list" allowBlank="1" showInputMessage="1" showErrorMessage="1" sqref="C18:D23" xr:uid="{00000000-0002-0000-0800-000000000000}">
      <formula1>$AC$33:$AC$34</formula1>
    </dataValidation>
    <dataValidation type="list" allowBlank="1" showInputMessage="1" showErrorMessage="1" promptTitle="These models include the:" prompt="R5KPS1EA, R5KPD2EA, R4K13VA, R4K16LV, R4K23VA,  and R4K17V" sqref="E29:E79" xr:uid="{00000000-0002-0000-0800-000001000000}">
      <formula1>$AB$4:$AB$8</formula1>
    </dataValidation>
    <dataValidation type="list" allowBlank="1" showInputMessage="1" showErrorMessage="1" sqref="F18:H23" xr:uid="{00000000-0002-0000-0800-000002000000}">
      <formula1>$AB$4:$AB$8</formula1>
    </dataValidation>
    <dataValidation type="list" allowBlank="1" showInputMessage="1" showErrorMessage="1" prompt="R4KFB1s are only valid with Audio Corridor Lights and the following stations:_x000a_R5KPS1A_x000a_R5KPS1EA_x000a_R5KPD2EA_x000a_R4K12A_x000a_R4K13VA_x000a_R4K17V_x000a_R4K23VA (up to 2 R4KFB1s)  " sqref="F29:F79" xr:uid="{00000000-0002-0000-0800-000003000000}">
      <formula1>$AB$4:$AB$6</formula1>
    </dataValidation>
    <dataValidation type="list" allowBlank="1" showInputMessage="1" showErrorMessage="1" sqref="T18:T23 T29:T79" xr:uid="{00000000-0002-0000-0800-000004000000}">
      <formula1>$AL$38:$AL$44</formula1>
    </dataValidation>
    <dataValidation type="list" allowBlank="1" showInputMessage="1" showErrorMessage="1" sqref="C29:C79" xr:uid="{00000000-0002-0000-0800-000005000000}">
      <formula1>$AC$4:$AC$32</formula1>
    </dataValidation>
    <dataValidation type="list" allowBlank="1" showInputMessage="1" showErrorMessage="1" prompt="Select 1, 2 or 3 for homerun connections_x000a_Select 1a-3e for parallel connections" sqref="A29:A79" xr:uid="{00000000-0002-0000-0800-000006000000}">
      <formula1>$AB$35:$AB$53</formula1>
    </dataValidation>
    <dataValidation type="list" allowBlank="1" showInputMessage="1" showErrorMessage="1" sqref="G29:G79" xr:uid="{00000000-0002-0000-0800-000007000000}">
      <formula1>$AB$4:$AB$20</formula1>
    </dataValidation>
    <dataValidation type="list" allowBlank="1" showInputMessage="1" showErrorMessage="1" prompt="You can manually enter in this field for run 1, 2 or 3." sqref="A18:B23" xr:uid="{00000000-0002-0000-0800-000008000000}">
      <formula1>$AB$35:$AB$52</formula1>
    </dataValidation>
    <dataValidation type="whole" operator="equal" allowBlank="1" showInputMessage="1" showErrorMessage="1" sqref="L18:N23 J18:J23" xr:uid="{00000000-0002-0000-0800-000009000000}">
      <formula1>0</formula1>
    </dataValidation>
    <dataValidation allowBlank="1" showInputMessage="1" showErrorMessage="1" prompt="Enter the length of cable between this node and the power supply." sqref="E18:E23" xr:uid="{00000000-0002-0000-0800-00000A000000}"/>
    <dataValidation type="whole" allowBlank="1" showInputMessage="1" showErrorMessage="1" prompt="Enter the length of cable between this node and the previous node." sqref="D29:D79" xr:uid="{00000000-0002-0000-0800-00000B000000}">
      <formula1>1</formula1>
      <formula2>5000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0321" r:id="rId3" name="Check Box 1">
              <controlPr locked="0" defaultSize="0" autoFill="0" autoLine="0" autoPict="0">
                <anchor moveWithCells="1">
                  <from>
                    <xdr:col>23</xdr:col>
                    <xdr:colOff>0</xdr:colOff>
                    <xdr:row>26</xdr:row>
                    <xdr:rowOff>76200</xdr:rowOff>
                  </from>
                  <to>
                    <xdr:col>24</xdr:col>
                    <xdr:colOff>628650</xdr:colOff>
                    <xdr:row>27</xdr:row>
                    <xdr:rowOff>152400</xdr:rowOff>
                  </to>
                </anchor>
              </controlPr>
            </control>
          </mc:Choice>
        </mc:AlternateContent>
        <mc:AlternateContent xmlns:mc="http://schemas.openxmlformats.org/markup-compatibility/2006">
          <mc:Choice Requires="x14">
            <control shapeId="440322" r:id="rId4" name="Check Box 2">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0323" r:id="rId5" name="Check Box 3">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0324" r:id="rId6" name="Check Box 4">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0325" r:id="rId7" name="Check Box 5">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0326" r:id="rId8" name="Check Box 6">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0327" r:id="rId9" name="Check Box 7">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0328" r:id="rId10" name="Spinner 8">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0329" r:id="rId11" name="Check Box 9">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0330" r:id="rId12" name="Check Box 10">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0331" r:id="rId13" name="Check Box 11">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0332" r:id="rId14" name="Check Box 12">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0333" r:id="rId15" name="Check Box 13">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0334" r:id="rId16" name="Check Box 14">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0335" r:id="rId17" name="Check Box 15">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0336" r:id="rId18" name="Check Box 16">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0337" r:id="rId19" name="Check Box 17">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0338" r:id="rId20" name="Check Box 18">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0339" r:id="rId21" name="Check Box 19">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0340" r:id="rId22" name="Check Box 20">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0341" r:id="rId23" name="Check Box 21">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0342" r:id="rId24" name="Check Box 22">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0343" r:id="rId25" name="Check Box 23">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0344" r:id="rId26" name="Check Box 24">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0345" r:id="rId27" name="Check Box 25">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0346" r:id="rId28" name="Check Box 26">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0347" r:id="rId29" name="Check Box 27">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0348" r:id="rId30" name="Check Box 28">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0349" r:id="rId31" name="Check Box 29">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0350" r:id="rId32" name="Check Box 30">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0351" r:id="rId33" name="Check Box 31">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0352" r:id="rId34" name="Check Box 32">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0353" r:id="rId35" name="Check Box 33">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0354" r:id="rId36" name="Check Box 34">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0355" r:id="rId37" name="Check Box 35">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0356" r:id="rId38" name="Check Box 36">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0357" r:id="rId39" name="Check Box 37">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0358" r:id="rId40" name="Check Box 38">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0359" r:id="rId41" name="Check Box 39">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0360" r:id="rId42" name="Check Box 40">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0361" r:id="rId43" name="Check Box 41">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0362" r:id="rId44" name="Check Box 42">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0363" r:id="rId45" name="Check Box 43">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0364" r:id="rId46" name="Check Box 44">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0365" r:id="rId47" name="Check Box 45">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0366" r:id="rId48" name="Check Box 46">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0367" r:id="rId49" name="Check Box 47">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0368" r:id="rId50" name="Check Box 48">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0369" r:id="rId51" name="Check Box 49">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0370" r:id="rId52" name="Check Box 50">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0371" r:id="rId53" name="Check Box 51">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0372" r:id="rId54" name="Check Box 52">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0373" r:id="rId55" name="Check Box 53">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0374" r:id="rId56" name="Check Box 54">
              <controlPr locked="0" defaultSize="0" print="0" autoFill="0" autoLine="0" autoPict="0">
                <anchor moveWithCells="1">
                  <from>
                    <xdr:col>7</xdr:col>
                    <xdr:colOff>171450</xdr:colOff>
                    <xdr:row>29</xdr:row>
                    <xdr:rowOff>0</xdr:rowOff>
                  </from>
                  <to>
                    <xdr:col>7</xdr:col>
                    <xdr:colOff>476250</xdr:colOff>
                    <xdr:row>30</xdr:row>
                    <xdr:rowOff>19050</xdr:rowOff>
                  </to>
                </anchor>
              </controlPr>
            </control>
          </mc:Choice>
        </mc:AlternateContent>
        <mc:AlternateContent xmlns:mc="http://schemas.openxmlformats.org/markup-compatibility/2006">
          <mc:Choice Requires="x14">
            <control shapeId="440375" r:id="rId57" name="Check Box 55">
              <controlPr locked="0" defaultSize="0" print="0" autoFill="0" autoLine="0" autoPict="0">
                <anchor moveWithCells="1">
                  <from>
                    <xdr:col>7</xdr:col>
                    <xdr:colOff>171450</xdr:colOff>
                    <xdr:row>30</xdr:row>
                    <xdr:rowOff>0</xdr:rowOff>
                  </from>
                  <to>
                    <xdr:col>7</xdr:col>
                    <xdr:colOff>476250</xdr:colOff>
                    <xdr:row>31</xdr:row>
                    <xdr:rowOff>19050</xdr:rowOff>
                  </to>
                </anchor>
              </controlPr>
            </control>
          </mc:Choice>
        </mc:AlternateContent>
        <mc:AlternateContent xmlns:mc="http://schemas.openxmlformats.org/markup-compatibility/2006">
          <mc:Choice Requires="x14">
            <control shapeId="440376" r:id="rId58" name="Check Box 56">
              <controlPr locked="0" defaultSize="0" print="0" autoFill="0" autoLine="0" autoPict="0">
                <anchor moveWithCells="1">
                  <from>
                    <xdr:col>7</xdr:col>
                    <xdr:colOff>171450</xdr:colOff>
                    <xdr:row>31</xdr:row>
                    <xdr:rowOff>0</xdr:rowOff>
                  </from>
                  <to>
                    <xdr:col>7</xdr:col>
                    <xdr:colOff>476250</xdr:colOff>
                    <xdr:row>32</xdr:row>
                    <xdr:rowOff>9525</xdr:rowOff>
                  </to>
                </anchor>
              </controlPr>
            </control>
          </mc:Choice>
        </mc:AlternateContent>
        <mc:AlternateContent xmlns:mc="http://schemas.openxmlformats.org/markup-compatibility/2006">
          <mc:Choice Requires="x14">
            <control shapeId="440377" r:id="rId59" name="Check Box 57">
              <controlPr locked="0" defaultSize="0" print="0" autoFill="0" autoLine="0" autoPict="0">
                <anchor moveWithCells="1">
                  <from>
                    <xdr:col>7</xdr:col>
                    <xdr:colOff>171450</xdr:colOff>
                    <xdr:row>33</xdr:row>
                    <xdr:rowOff>0</xdr:rowOff>
                  </from>
                  <to>
                    <xdr:col>7</xdr:col>
                    <xdr:colOff>476250</xdr:colOff>
                    <xdr:row>34</xdr:row>
                    <xdr:rowOff>9525</xdr:rowOff>
                  </to>
                </anchor>
              </controlPr>
            </control>
          </mc:Choice>
        </mc:AlternateContent>
        <mc:AlternateContent xmlns:mc="http://schemas.openxmlformats.org/markup-compatibility/2006">
          <mc:Choice Requires="x14">
            <control shapeId="440378" r:id="rId60" name="Check Box 58">
              <controlPr locked="0" defaultSize="0" print="0" autoFill="0" autoLine="0" autoPict="0">
                <anchor moveWithCells="1">
                  <from>
                    <xdr:col>7</xdr:col>
                    <xdr:colOff>171450</xdr:colOff>
                    <xdr:row>32</xdr:row>
                    <xdr:rowOff>0</xdr:rowOff>
                  </from>
                  <to>
                    <xdr:col>7</xdr:col>
                    <xdr:colOff>476250</xdr:colOff>
                    <xdr:row>33</xdr:row>
                    <xdr:rowOff>9525</xdr:rowOff>
                  </to>
                </anchor>
              </controlPr>
            </control>
          </mc:Choice>
        </mc:AlternateContent>
        <mc:AlternateContent xmlns:mc="http://schemas.openxmlformats.org/markup-compatibility/2006">
          <mc:Choice Requires="x14">
            <control shapeId="440379" r:id="rId61" name="Check Box 59">
              <controlPr locked="0" defaultSize="0" print="0" autoFill="0" autoLine="0" autoPict="0">
                <anchor moveWithCells="1">
                  <from>
                    <xdr:col>7</xdr:col>
                    <xdr:colOff>171450</xdr:colOff>
                    <xdr:row>28</xdr:row>
                    <xdr:rowOff>0</xdr:rowOff>
                  </from>
                  <to>
                    <xdr:col>7</xdr:col>
                    <xdr:colOff>552450</xdr:colOff>
                    <xdr:row>29</xdr:row>
                    <xdr:rowOff>19050</xdr:rowOff>
                  </to>
                </anchor>
              </controlPr>
            </control>
          </mc:Choice>
        </mc:AlternateContent>
        <mc:AlternateContent xmlns:mc="http://schemas.openxmlformats.org/markup-compatibility/2006">
          <mc:Choice Requires="x14">
            <control shapeId="440380" r:id="rId62" name="Spinner 60">
              <controlPr locked="0" defaultSize="0" autoPict="0">
                <anchor moveWithCells="1" sizeWithCells="1">
                  <from>
                    <xdr:col>23</xdr:col>
                    <xdr:colOff>161925</xdr:colOff>
                    <xdr:row>29</xdr:row>
                    <xdr:rowOff>85725</xdr:rowOff>
                  </from>
                  <to>
                    <xdr:col>23</xdr:col>
                    <xdr:colOff>438150</xdr:colOff>
                    <xdr:row>32</xdr:row>
                    <xdr:rowOff>171450</xdr:rowOff>
                  </to>
                </anchor>
              </controlPr>
            </control>
          </mc:Choice>
        </mc:AlternateContent>
        <mc:AlternateContent xmlns:mc="http://schemas.openxmlformats.org/markup-compatibility/2006">
          <mc:Choice Requires="x14">
            <control shapeId="440381" r:id="rId63" name="Check Box 61">
              <controlPr locked="0" defaultSize="0" print="0" autoFill="0" autoLine="0" autoPict="0">
                <anchor moveWithCells="1">
                  <from>
                    <xdr:col>7</xdr:col>
                    <xdr:colOff>171450</xdr:colOff>
                    <xdr:row>34</xdr:row>
                    <xdr:rowOff>0</xdr:rowOff>
                  </from>
                  <to>
                    <xdr:col>7</xdr:col>
                    <xdr:colOff>476250</xdr:colOff>
                    <xdr:row>35</xdr:row>
                    <xdr:rowOff>9525</xdr:rowOff>
                  </to>
                </anchor>
              </controlPr>
            </control>
          </mc:Choice>
        </mc:AlternateContent>
        <mc:AlternateContent xmlns:mc="http://schemas.openxmlformats.org/markup-compatibility/2006">
          <mc:Choice Requires="x14">
            <control shapeId="440382" r:id="rId64" name="Check Box 62">
              <controlPr locked="0" defaultSize="0" print="0" autoFill="0" autoLine="0" autoPict="0">
                <anchor moveWithCells="1">
                  <from>
                    <xdr:col>7</xdr:col>
                    <xdr:colOff>171450</xdr:colOff>
                    <xdr:row>35</xdr:row>
                    <xdr:rowOff>0</xdr:rowOff>
                  </from>
                  <to>
                    <xdr:col>7</xdr:col>
                    <xdr:colOff>476250</xdr:colOff>
                    <xdr:row>36</xdr:row>
                    <xdr:rowOff>19050</xdr:rowOff>
                  </to>
                </anchor>
              </controlPr>
            </control>
          </mc:Choice>
        </mc:AlternateContent>
        <mc:AlternateContent xmlns:mc="http://schemas.openxmlformats.org/markup-compatibility/2006">
          <mc:Choice Requires="x14">
            <control shapeId="440383" r:id="rId65" name="Check Box 63">
              <controlPr locked="0" defaultSize="0" print="0" autoFill="0" autoLine="0" autoPict="0">
                <anchor moveWithCells="1">
                  <from>
                    <xdr:col>7</xdr:col>
                    <xdr:colOff>171450</xdr:colOff>
                    <xdr:row>36</xdr:row>
                    <xdr:rowOff>0</xdr:rowOff>
                  </from>
                  <to>
                    <xdr:col>7</xdr:col>
                    <xdr:colOff>476250</xdr:colOff>
                    <xdr:row>37</xdr:row>
                    <xdr:rowOff>19050</xdr:rowOff>
                  </to>
                </anchor>
              </controlPr>
            </control>
          </mc:Choice>
        </mc:AlternateContent>
        <mc:AlternateContent xmlns:mc="http://schemas.openxmlformats.org/markup-compatibility/2006">
          <mc:Choice Requires="x14">
            <control shapeId="440384" r:id="rId66" name="Check Box 64">
              <controlPr locked="0" defaultSize="0" print="0" autoFill="0" autoLine="0" autoPict="0">
                <anchor moveWithCells="1">
                  <from>
                    <xdr:col>7</xdr:col>
                    <xdr:colOff>171450</xdr:colOff>
                    <xdr:row>37</xdr:row>
                    <xdr:rowOff>0</xdr:rowOff>
                  </from>
                  <to>
                    <xdr:col>7</xdr:col>
                    <xdr:colOff>476250</xdr:colOff>
                    <xdr:row>38</xdr:row>
                    <xdr:rowOff>19050</xdr:rowOff>
                  </to>
                </anchor>
              </controlPr>
            </control>
          </mc:Choice>
        </mc:AlternateContent>
        <mc:AlternateContent xmlns:mc="http://schemas.openxmlformats.org/markup-compatibility/2006">
          <mc:Choice Requires="x14">
            <control shapeId="440385" r:id="rId67" name="Check Box 65">
              <controlPr locked="0" defaultSize="0" print="0" autoFill="0" autoLine="0" autoPict="0">
                <anchor moveWithCells="1">
                  <from>
                    <xdr:col>7</xdr:col>
                    <xdr:colOff>171450</xdr:colOff>
                    <xdr:row>38</xdr:row>
                    <xdr:rowOff>0</xdr:rowOff>
                  </from>
                  <to>
                    <xdr:col>7</xdr:col>
                    <xdr:colOff>476250</xdr:colOff>
                    <xdr:row>39</xdr:row>
                    <xdr:rowOff>9525</xdr:rowOff>
                  </to>
                </anchor>
              </controlPr>
            </control>
          </mc:Choice>
        </mc:AlternateContent>
        <mc:AlternateContent xmlns:mc="http://schemas.openxmlformats.org/markup-compatibility/2006">
          <mc:Choice Requires="x14">
            <control shapeId="440386" r:id="rId68" name="Check Box 66">
              <controlPr locked="0" defaultSize="0" print="0" autoFill="0" autoLine="0" autoPict="0">
                <anchor moveWithCells="1">
                  <from>
                    <xdr:col>7</xdr:col>
                    <xdr:colOff>171450</xdr:colOff>
                    <xdr:row>39</xdr:row>
                    <xdr:rowOff>0</xdr:rowOff>
                  </from>
                  <to>
                    <xdr:col>7</xdr:col>
                    <xdr:colOff>476250</xdr:colOff>
                    <xdr:row>40</xdr:row>
                    <xdr:rowOff>9525</xdr:rowOff>
                  </to>
                </anchor>
              </controlPr>
            </control>
          </mc:Choice>
        </mc:AlternateContent>
        <mc:AlternateContent xmlns:mc="http://schemas.openxmlformats.org/markup-compatibility/2006">
          <mc:Choice Requires="x14">
            <control shapeId="440387" r:id="rId69" name="Check Box 67">
              <controlPr locked="0" defaultSize="0" print="0" autoFill="0" autoLine="0" autoPict="0">
                <anchor moveWithCells="1">
                  <from>
                    <xdr:col>7</xdr:col>
                    <xdr:colOff>171450</xdr:colOff>
                    <xdr:row>40</xdr:row>
                    <xdr:rowOff>0</xdr:rowOff>
                  </from>
                  <to>
                    <xdr:col>7</xdr:col>
                    <xdr:colOff>476250</xdr:colOff>
                    <xdr:row>41</xdr:row>
                    <xdr:rowOff>9525</xdr:rowOff>
                  </to>
                </anchor>
              </controlPr>
            </control>
          </mc:Choice>
        </mc:AlternateContent>
        <mc:AlternateContent xmlns:mc="http://schemas.openxmlformats.org/markup-compatibility/2006">
          <mc:Choice Requires="x14">
            <control shapeId="440388" r:id="rId70" name="Check Box 68">
              <controlPr locked="0" defaultSize="0" print="0" autoFill="0" autoLine="0" autoPict="0">
                <anchor moveWithCells="1">
                  <from>
                    <xdr:col>7</xdr:col>
                    <xdr:colOff>171450</xdr:colOff>
                    <xdr:row>41</xdr:row>
                    <xdr:rowOff>0</xdr:rowOff>
                  </from>
                  <to>
                    <xdr:col>7</xdr:col>
                    <xdr:colOff>476250</xdr:colOff>
                    <xdr:row>42</xdr:row>
                    <xdr:rowOff>19050</xdr:rowOff>
                  </to>
                </anchor>
              </controlPr>
            </control>
          </mc:Choice>
        </mc:AlternateContent>
        <mc:AlternateContent xmlns:mc="http://schemas.openxmlformats.org/markup-compatibility/2006">
          <mc:Choice Requires="x14">
            <control shapeId="440389" r:id="rId71" name="Check Box 69">
              <controlPr locked="0" defaultSize="0" print="0" autoFill="0" autoLine="0" autoPict="0">
                <anchor moveWithCells="1">
                  <from>
                    <xdr:col>7</xdr:col>
                    <xdr:colOff>171450</xdr:colOff>
                    <xdr:row>42</xdr:row>
                    <xdr:rowOff>0</xdr:rowOff>
                  </from>
                  <to>
                    <xdr:col>7</xdr:col>
                    <xdr:colOff>476250</xdr:colOff>
                    <xdr:row>43</xdr:row>
                    <xdr:rowOff>19050</xdr:rowOff>
                  </to>
                </anchor>
              </controlPr>
            </control>
          </mc:Choice>
        </mc:AlternateContent>
        <mc:AlternateContent xmlns:mc="http://schemas.openxmlformats.org/markup-compatibility/2006">
          <mc:Choice Requires="x14">
            <control shapeId="440390" r:id="rId72" name="Check Box 70">
              <controlPr locked="0" defaultSize="0" print="0" autoFill="0" autoLine="0" autoPict="0">
                <anchor moveWithCells="1">
                  <from>
                    <xdr:col>7</xdr:col>
                    <xdr:colOff>171450</xdr:colOff>
                    <xdr:row>43</xdr:row>
                    <xdr:rowOff>0</xdr:rowOff>
                  </from>
                  <to>
                    <xdr:col>7</xdr:col>
                    <xdr:colOff>476250</xdr:colOff>
                    <xdr:row>44</xdr:row>
                    <xdr:rowOff>19050</xdr:rowOff>
                  </to>
                </anchor>
              </controlPr>
            </control>
          </mc:Choice>
        </mc:AlternateContent>
        <mc:AlternateContent xmlns:mc="http://schemas.openxmlformats.org/markup-compatibility/2006">
          <mc:Choice Requires="x14">
            <control shapeId="440391" r:id="rId73" name="Check Box 71">
              <controlPr locked="0" defaultSize="0" print="0" autoFill="0" autoLine="0" autoPict="0">
                <anchor moveWithCells="1">
                  <from>
                    <xdr:col>7</xdr:col>
                    <xdr:colOff>171450</xdr:colOff>
                    <xdr:row>44</xdr:row>
                    <xdr:rowOff>0</xdr:rowOff>
                  </from>
                  <to>
                    <xdr:col>7</xdr:col>
                    <xdr:colOff>476250</xdr:colOff>
                    <xdr:row>45</xdr:row>
                    <xdr:rowOff>19050</xdr:rowOff>
                  </to>
                </anchor>
              </controlPr>
            </control>
          </mc:Choice>
        </mc:AlternateContent>
        <mc:AlternateContent xmlns:mc="http://schemas.openxmlformats.org/markup-compatibility/2006">
          <mc:Choice Requires="x14">
            <control shapeId="440392" r:id="rId74" name="Check Box 72">
              <controlPr locked="0" defaultSize="0" print="0" autoFill="0" autoLine="0" autoPict="0">
                <anchor moveWithCells="1">
                  <from>
                    <xdr:col>7</xdr:col>
                    <xdr:colOff>171450</xdr:colOff>
                    <xdr:row>45</xdr:row>
                    <xdr:rowOff>0</xdr:rowOff>
                  </from>
                  <to>
                    <xdr:col>7</xdr:col>
                    <xdr:colOff>476250</xdr:colOff>
                    <xdr:row>46</xdr:row>
                    <xdr:rowOff>9525</xdr:rowOff>
                  </to>
                </anchor>
              </controlPr>
            </control>
          </mc:Choice>
        </mc:AlternateContent>
        <mc:AlternateContent xmlns:mc="http://schemas.openxmlformats.org/markup-compatibility/2006">
          <mc:Choice Requires="x14">
            <control shapeId="440393" r:id="rId75" name="Check Box 73">
              <controlPr locked="0" defaultSize="0" print="0" autoFill="0" autoLine="0" autoPict="0">
                <anchor moveWithCells="1">
                  <from>
                    <xdr:col>7</xdr:col>
                    <xdr:colOff>171450</xdr:colOff>
                    <xdr:row>46</xdr:row>
                    <xdr:rowOff>0</xdr:rowOff>
                  </from>
                  <to>
                    <xdr:col>7</xdr:col>
                    <xdr:colOff>476250</xdr:colOff>
                    <xdr:row>47</xdr:row>
                    <xdr:rowOff>19050</xdr:rowOff>
                  </to>
                </anchor>
              </controlPr>
            </control>
          </mc:Choice>
        </mc:AlternateContent>
        <mc:AlternateContent xmlns:mc="http://schemas.openxmlformats.org/markup-compatibility/2006">
          <mc:Choice Requires="x14">
            <control shapeId="440394" r:id="rId76" name="Check Box 74">
              <controlPr locked="0" defaultSize="0" print="0" autoFill="0" autoLine="0" autoPict="0">
                <anchor moveWithCells="1">
                  <from>
                    <xdr:col>7</xdr:col>
                    <xdr:colOff>171450</xdr:colOff>
                    <xdr:row>47</xdr:row>
                    <xdr:rowOff>0</xdr:rowOff>
                  </from>
                  <to>
                    <xdr:col>7</xdr:col>
                    <xdr:colOff>476250</xdr:colOff>
                    <xdr:row>48</xdr:row>
                    <xdr:rowOff>19050</xdr:rowOff>
                  </to>
                </anchor>
              </controlPr>
            </control>
          </mc:Choice>
        </mc:AlternateContent>
        <mc:AlternateContent xmlns:mc="http://schemas.openxmlformats.org/markup-compatibility/2006">
          <mc:Choice Requires="x14">
            <control shapeId="440395" r:id="rId77" name="Check Box 75">
              <controlPr locked="0" defaultSize="0" print="0" autoFill="0" autoLine="0" autoPict="0">
                <anchor moveWithCells="1">
                  <from>
                    <xdr:col>7</xdr:col>
                    <xdr:colOff>171450</xdr:colOff>
                    <xdr:row>48</xdr:row>
                    <xdr:rowOff>0</xdr:rowOff>
                  </from>
                  <to>
                    <xdr:col>7</xdr:col>
                    <xdr:colOff>476250</xdr:colOff>
                    <xdr:row>49</xdr:row>
                    <xdr:rowOff>19050</xdr:rowOff>
                  </to>
                </anchor>
              </controlPr>
            </control>
          </mc:Choice>
        </mc:AlternateContent>
        <mc:AlternateContent xmlns:mc="http://schemas.openxmlformats.org/markup-compatibility/2006">
          <mc:Choice Requires="x14">
            <control shapeId="440396" r:id="rId78" name="Check Box 76">
              <controlPr locked="0" defaultSize="0" print="0" autoFill="0" autoLine="0" autoPict="0">
                <anchor moveWithCells="1">
                  <from>
                    <xdr:col>7</xdr:col>
                    <xdr:colOff>171450</xdr:colOff>
                    <xdr:row>49</xdr:row>
                    <xdr:rowOff>0</xdr:rowOff>
                  </from>
                  <to>
                    <xdr:col>7</xdr:col>
                    <xdr:colOff>476250</xdr:colOff>
                    <xdr:row>50</xdr:row>
                    <xdr:rowOff>19050</xdr:rowOff>
                  </to>
                </anchor>
              </controlPr>
            </control>
          </mc:Choice>
        </mc:AlternateContent>
        <mc:AlternateContent xmlns:mc="http://schemas.openxmlformats.org/markup-compatibility/2006">
          <mc:Choice Requires="x14">
            <control shapeId="440397" r:id="rId79" name="Check Box 77">
              <controlPr locked="0" defaultSize="0" print="0" autoFill="0" autoLine="0" autoPict="0">
                <anchor moveWithCells="1">
                  <from>
                    <xdr:col>7</xdr:col>
                    <xdr:colOff>171450</xdr:colOff>
                    <xdr:row>50</xdr:row>
                    <xdr:rowOff>0</xdr:rowOff>
                  </from>
                  <to>
                    <xdr:col>7</xdr:col>
                    <xdr:colOff>476250</xdr:colOff>
                    <xdr:row>51</xdr:row>
                    <xdr:rowOff>19050</xdr:rowOff>
                  </to>
                </anchor>
              </controlPr>
            </control>
          </mc:Choice>
        </mc:AlternateContent>
        <mc:AlternateContent xmlns:mc="http://schemas.openxmlformats.org/markup-compatibility/2006">
          <mc:Choice Requires="x14">
            <control shapeId="440398" r:id="rId80" name="Check Box 78">
              <controlPr locked="0" defaultSize="0" print="0" autoFill="0" autoLine="0" autoPict="0">
                <anchor moveWithCells="1">
                  <from>
                    <xdr:col>7</xdr:col>
                    <xdr:colOff>171450</xdr:colOff>
                    <xdr:row>51</xdr:row>
                    <xdr:rowOff>0</xdr:rowOff>
                  </from>
                  <to>
                    <xdr:col>7</xdr:col>
                    <xdr:colOff>476250</xdr:colOff>
                    <xdr:row>52</xdr:row>
                    <xdr:rowOff>19050</xdr:rowOff>
                  </to>
                </anchor>
              </controlPr>
            </control>
          </mc:Choice>
        </mc:AlternateContent>
        <mc:AlternateContent xmlns:mc="http://schemas.openxmlformats.org/markup-compatibility/2006">
          <mc:Choice Requires="x14">
            <control shapeId="440399" r:id="rId81" name="Check Box 79">
              <controlPr locked="0" defaultSize="0" print="0" autoFill="0" autoLine="0" autoPict="0">
                <anchor moveWithCells="1">
                  <from>
                    <xdr:col>7</xdr:col>
                    <xdr:colOff>171450</xdr:colOff>
                    <xdr:row>52</xdr:row>
                    <xdr:rowOff>0</xdr:rowOff>
                  </from>
                  <to>
                    <xdr:col>7</xdr:col>
                    <xdr:colOff>476250</xdr:colOff>
                    <xdr:row>53</xdr:row>
                    <xdr:rowOff>19050</xdr:rowOff>
                  </to>
                </anchor>
              </controlPr>
            </control>
          </mc:Choice>
        </mc:AlternateContent>
        <mc:AlternateContent xmlns:mc="http://schemas.openxmlformats.org/markup-compatibility/2006">
          <mc:Choice Requires="x14">
            <control shapeId="440400" r:id="rId82" name="Check Box 80">
              <controlPr locked="0" defaultSize="0" print="0" autoFill="0" autoLine="0" autoPict="0">
                <anchor moveWithCells="1">
                  <from>
                    <xdr:col>7</xdr:col>
                    <xdr:colOff>171450</xdr:colOff>
                    <xdr:row>53</xdr:row>
                    <xdr:rowOff>0</xdr:rowOff>
                  </from>
                  <to>
                    <xdr:col>7</xdr:col>
                    <xdr:colOff>476250</xdr:colOff>
                    <xdr:row>54</xdr:row>
                    <xdr:rowOff>19050</xdr:rowOff>
                  </to>
                </anchor>
              </controlPr>
            </control>
          </mc:Choice>
        </mc:AlternateContent>
        <mc:AlternateContent xmlns:mc="http://schemas.openxmlformats.org/markup-compatibility/2006">
          <mc:Choice Requires="x14">
            <control shapeId="440401" r:id="rId83" name="Check Box 81">
              <controlPr locked="0" defaultSize="0" print="0" autoFill="0" autoLine="0" autoPict="0">
                <anchor moveWithCells="1">
                  <from>
                    <xdr:col>7</xdr:col>
                    <xdr:colOff>171450</xdr:colOff>
                    <xdr:row>54</xdr:row>
                    <xdr:rowOff>0</xdr:rowOff>
                  </from>
                  <to>
                    <xdr:col>7</xdr:col>
                    <xdr:colOff>476250</xdr:colOff>
                    <xdr:row>55</xdr:row>
                    <xdr:rowOff>19050</xdr:rowOff>
                  </to>
                </anchor>
              </controlPr>
            </control>
          </mc:Choice>
        </mc:AlternateContent>
        <mc:AlternateContent xmlns:mc="http://schemas.openxmlformats.org/markup-compatibility/2006">
          <mc:Choice Requires="x14">
            <control shapeId="440402" r:id="rId84" name="Check Box 82">
              <controlPr locked="0" defaultSize="0" print="0" autoFill="0" autoLine="0" autoPict="0">
                <anchor moveWithCells="1">
                  <from>
                    <xdr:col>7</xdr:col>
                    <xdr:colOff>171450</xdr:colOff>
                    <xdr:row>55</xdr:row>
                    <xdr:rowOff>0</xdr:rowOff>
                  </from>
                  <to>
                    <xdr:col>7</xdr:col>
                    <xdr:colOff>476250</xdr:colOff>
                    <xdr:row>56</xdr:row>
                    <xdr:rowOff>19050</xdr:rowOff>
                  </to>
                </anchor>
              </controlPr>
            </control>
          </mc:Choice>
        </mc:AlternateContent>
        <mc:AlternateContent xmlns:mc="http://schemas.openxmlformats.org/markup-compatibility/2006">
          <mc:Choice Requires="x14">
            <control shapeId="440403" r:id="rId85" name="Check Box 83">
              <controlPr locked="0" defaultSize="0" print="0" autoFill="0" autoLine="0" autoPict="0">
                <anchor moveWithCells="1">
                  <from>
                    <xdr:col>7</xdr:col>
                    <xdr:colOff>171450</xdr:colOff>
                    <xdr:row>56</xdr:row>
                    <xdr:rowOff>0</xdr:rowOff>
                  </from>
                  <to>
                    <xdr:col>7</xdr:col>
                    <xdr:colOff>476250</xdr:colOff>
                    <xdr:row>57</xdr:row>
                    <xdr:rowOff>19050</xdr:rowOff>
                  </to>
                </anchor>
              </controlPr>
            </control>
          </mc:Choice>
        </mc:AlternateContent>
        <mc:AlternateContent xmlns:mc="http://schemas.openxmlformats.org/markup-compatibility/2006">
          <mc:Choice Requires="x14">
            <control shapeId="440404" r:id="rId86" name="Check Box 84">
              <controlPr locked="0" defaultSize="0" print="0" autoFill="0" autoLine="0" autoPict="0">
                <anchor moveWithCells="1">
                  <from>
                    <xdr:col>7</xdr:col>
                    <xdr:colOff>171450</xdr:colOff>
                    <xdr:row>57</xdr:row>
                    <xdr:rowOff>0</xdr:rowOff>
                  </from>
                  <to>
                    <xdr:col>7</xdr:col>
                    <xdr:colOff>476250</xdr:colOff>
                    <xdr:row>58</xdr:row>
                    <xdr:rowOff>19050</xdr:rowOff>
                  </to>
                </anchor>
              </controlPr>
            </control>
          </mc:Choice>
        </mc:AlternateContent>
        <mc:AlternateContent xmlns:mc="http://schemas.openxmlformats.org/markup-compatibility/2006">
          <mc:Choice Requires="x14">
            <control shapeId="440405" r:id="rId87" name="Check Box 85">
              <controlPr locked="0" defaultSize="0" print="0" autoFill="0" autoLine="0" autoPict="0">
                <anchor moveWithCells="1">
                  <from>
                    <xdr:col>7</xdr:col>
                    <xdr:colOff>171450</xdr:colOff>
                    <xdr:row>77</xdr:row>
                    <xdr:rowOff>0</xdr:rowOff>
                  </from>
                  <to>
                    <xdr:col>7</xdr:col>
                    <xdr:colOff>476250</xdr:colOff>
                    <xdr:row>78</xdr:row>
                    <xdr:rowOff>19050</xdr:rowOff>
                  </to>
                </anchor>
              </controlPr>
            </control>
          </mc:Choice>
        </mc:AlternateContent>
        <mc:AlternateContent xmlns:mc="http://schemas.openxmlformats.org/markup-compatibility/2006">
          <mc:Choice Requires="x14">
            <control shapeId="440406" r:id="rId88" name="Check Box 86">
              <controlPr locked="0" defaultSize="0" print="0" autoFill="0" autoLine="0" autoPict="0">
                <anchor moveWithCells="1">
                  <from>
                    <xdr:col>7</xdr:col>
                    <xdr:colOff>171450</xdr:colOff>
                    <xdr:row>78</xdr:row>
                    <xdr:rowOff>0</xdr:rowOff>
                  </from>
                  <to>
                    <xdr:col>7</xdr:col>
                    <xdr:colOff>476250</xdr:colOff>
                    <xdr:row>79</xdr:row>
                    <xdr:rowOff>19050</xdr:rowOff>
                  </to>
                </anchor>
              </controlPr>
            </control>
          </mc:Choice>
        </mc:AlternateContent>
        <mc:AlternateContent xmlns:mc="http://schemas.openxmlformats.org/markup-compatibility/2006">
          <mc:Choice Requires="x14">
            <control shapeId="440407" r:id="rId89" name="Check Box 87">
              <controlPr locked="0" defaultSize="0" print="0" autoFill="0" autoLine="0" autoPict="0">
                <anchor moveWithCells="1">
                  <from>
                    <xdr:col>7</xdr:col>
                    <xdr:colOff>171450</xdr:colOff>
                    <xdr:row>76</xdr:row>
                    <xdr:rowOff>0</xdr:rowOff>
                  </from>
                  <to>
                    <xdr:col>7</xdr:col>
                    <xdr:colOff>476250</xdr:colOff>
                    <xdr:row>77</xdr:row>
                    <xdr:rowOff>19050</xdr:rowOff>
                  </to>
                </anchor>
              </controlPr>
            </control>
          </mc:Choice>
        </mc:AlternateContent>
        <mc:AlternateContent xmlns:mc="http://schemas.openxmlformats.org/markup-compatibility/2006">
          <mc:Choice Requires="x14">
            <control shapeId="440408" r:id="rId90" name="Check Box 88">
              <controlPr locked="0" defaultSize="0" print="0" autoFill="0" autoLine="0" autoPict="0">
                <anchor moveWithCells="1">
                  <from>
                    <xdr:col>7</xdr:col>
                    <xdr:colOff>171450</xdr:colOff>
                    <xdr:row>75</xdr:row>
                    <xdr:rowOff>0</xdr:rowOff>
                  </from>
                  <to>
                    <xdr:col>7</xdr:col>
                    <xdr:colOff>476250</xdr:colOff>
                    <xdr:row>76</xdr:row>
                    <xdr:rowOff>19050</xdr:rowOff>
                  </to>
                </anchor>
              </controlPr>
            </control>
          </mc:Choice>
        </mc:AlternateContent>
        <mc:AlternateContent xmlns:mc="http://schemas.openxmlformats.org/markup-compatibility/2006">
          <mc:Choice Requires="x14">
            <control shapeId="440409" r:id="rId91" name="Check Box 89">
              <controlPr locked="0" defaultSize="0" print="0" autoFill="0" autoLine="0" autoPict="0">
                <anchor moveWithCells="1">
                  <from>
                    <xdr:col>7</xdr:col>
                    <xdr:colOff>171450</xdr:colOff>
                    <xdr:row>74</xdr:row>
                    <xdr:rowOff>0</xdr:rowOff>
                  </from>
                  <to>
                    <xdr:col>7</xdr:col>
                    <xdr:colOff>476250</xdr:colOff>
                    <xdr:row>75</xdr:row>
                    <xdr:rowOff>19050</xdr:rowOff>
                  </to>
                </anchor>
              </controlPr>
            </control>
          </mc:Choice>
        </mc:AlternateContent>
        <mc:AlternateContent xmlns:mc="http://schemas.openxmlformats.org/markup-compatibility/2006">
          <mc:Choice Requires="x14">
            <control shapeId="440410" r:id="rId92" name="Check Box 90">
              <controlPr locked="0" defaultSize="0" print="0" autoFill="0" autoLine="0" autoPict="0">
                <anchor moveWithCells="1">
                  <from>
                    <xdr:col>7</xdr:col>
                    <xdr:colOff>171450</xdr:colOff>
                    <xdr:row>73</xdr:row>
                    <xdr:rowOff>0</xdr:rowOff>
                  </from>
                  <to>
                    <xdr:col>7</xdr:col>
                    <xdr:colOff>476250</xdr:colOff>
                    <xdr:row>74</xdr:row>
                    <xdr:rowOff>19050</xdr:rowOff>
                  </to>
                </anchor>
              </controlPr>
            </control>
          </mc:Choice>
        </mc:AlternateContent>
        <mc:AlternateContent xmlns:mc="http://schemas.openxmlformats.org/markup-compatibility/2006">
          <mc:Choice Requires="x14">
            <control shapeId="440411" r:id="rId93" name="Check Box 91">
              <controlPr locked="0" defaultSize="0" print="0" autoFill="0" autoLine="0" autoPict="0">
                <anchor moveWithCells="1">
                  <from>
                    <xdr:col>7</xdr:col>
                    <xdr:colOff>171450</xdr:colOff>
                    <xdr:row>72</xdr:row>
                    <xdr:rowOff>0</xdr:rowOff>
                  </from>
                  <to>
                    <xdr:col>7</xdr:col>
                    <xdr:colOff>476250</xdr:colOff>
                    <xdr:row>73</xdr:row>
                    <xdr:rowOff>19050</xdr:rowOff>
                  </to>
                </anchor>
              </controlPr>
            </control>
          </mc:Choice>
        </mc:AlternateContent>
        <mc:AlternateContent xmlns:mc="http://schemas.openxmlformats.org/markup-compatibility/2006">
          <mc:Choice Requires="x14">
            <control shapeId="440412" r:id="rId94" name="Check Box 92">
              <controlPr locked="0" defaultSize="0" print="0" autoFill="0" autoLine="0" autoPict="0">
                <anchor moveWithCells="1">
                  <from>
                    <xdr:col>7</xdr:col>
                    <xdr:colOff>171450</xdr:colOff>
                    <xdr:row>71</xdr:row>
                    <xdr:rowOff>0</xdr:rowOff>
                  </from>
                  <to>
                    <xdr:col>7</xdr:col>
                    <xdr:colOff>476250</xdr:colOff>
                    <xdr:row>72</xdr:row>
                    <xdr:rowOff>19050</xdr:rowOff>
                  </to>
                </anchor>
              </controlPr>
            </control>
          </mc:Choice>
        </mc:AlternateContent>
        <mc:AlternateContent xmlns:mc="http://schemas.openxmlformats.org/markup-compatibility/2006">
          <mc:Choice Requires="x14">
            <control shapeId="440413" r:id="rId95" name="Check Box 93">
              <controlPr locked="0" defaultSize="0" print="0" autoFill="0" autoLine="0" autoPict="0">
                <anchor moveWithCells="1">
                  <from>
                    <xdr:col>7</xdr:col>
                    <xdr:colOff>171450</xdr:colOff>
                    <xdr:row>70</xdr:row>
                    <xdr:rowOff>0</xdr:rowOff>
                  </from>
                  <to>
                    <xdr:col>7</xdr:col>
                    <xdr:colOff>476250</xdr:colOff>
                    <xdr:row>71</xdr:row>
                    <xdr:rowOff>19050</xdr:rowOff>
                  </to>
                </anchor>
              </controlPr>
            </control>
          </mc:Choice>
        </mc:AlternateContent>
        <mc:AlternateContent xmlns:mc="http://schemas.openxmlformats.org/markup-compatibility/2006">
          <mc:Choice Requires="x14">
            <control shapeId="440414" r:id="rId96" name="Check Box 94">
              <controlPr locked="0" defaultSize="0" print="0" autoFill="0" autoLine="0" autoPict="0">
                <anchor moveWithCells="1">
                  <from>
                    <xdr:col>7</xdr:col>
                    <xdr:colOff>171450</xdr:colOff>
                    <xdr:row>68</xdr:row>
                    <xdr:rowOff>0</xdr:rowOff>
                  </from>
                  <to>
                    <xdr:col>7</xdr:col>
                    <xdr:colOff>476250</xdr:colOff>
                    <xdr:row>69</xdr:row>
                    <xdr:rowOff>19050</xdr:rowOff>
                  </to>
                </anchor>
              </controlPr>
            </control>
          </mc:Choice>
        </mc:AlternateContent>
        <mc:AlternateContent xmlns:mc="http://schemas.openxmlformats.org/markup-compatibility/2006">
          <mc:Choice Requires="x14">
            <control shapeId="440415" r:id="rId97" name="Check Box 95">
              <controlPr locked="0" defaultSize="0" print="0" autoFill="0" autoLine="0" autoPict="0">
                <anchor moveWithCells="1">
                  <from>
                    <xdr:col>7</xdr:col>
                    <xdr:colOff>171450</xdr:colOff>
                    <xdr:row>69</xdr:row>
                    <xdr:rowOff>0</xdr:rowOff>
                  </from>
                  <to>
                    <xdr:col>7</xdr:col>
                    <xdr:colOff>476250</xdr:colOff>
                    <xdr:row>70</xdr:row>
                    <xdr:rowOff>19050</xdr:rowOff>
                  </to>
                </anchor>
              </controlPr>
            </control>
          </mc:Choice>
        </mc:AlternateContent>
        <mc:AlternateContent xmlns:mc="http://schemas.openxmlformats.org/markup-compatibility/2006">
          <mc:Choice Requires="x14">
            <control shapeId="440416" r:id="rId98" name="Check Box 96">
              <controlPr locked="0" defaultSize="0" print="0" autoFill="0" autoLine="0" autoPict="0">
                <anchor moveWithCells="1">
                  <from>
                    <xdr:col>7</xdr:col>
                    <xdr:colOff>171450</xdr:colOff>
                    <xdr:row>67</xdr:row>
                    <xdr:rowOff>0</xdr:rowOff>
                  </from>
                  <to>
                    <xdr:col>7</xdr:col>
                    <xdr:colOff>476250</xdr:colOff>
                    <xdr:row>68</xdr:row>
                    <xdr:rowOff>19050</xdr:rowOff>
                  </to>
                </anchor>
              </controlPr>
            </control>
          </mc:Choice>
        </mc:AlternateContent>
        <mc:AlternateContent xmlns:mc="http://schemas.openxmlformats.org/markup-compatibility/2006">
          <mc:Choice Requires="x14">
            <control shapeId="440417" r:id="rId99" name="Check Box 97">
              <controlPr locked="0" defaultSize="0" print="0" autoFill="0" autoLine="0" autoPict="0">
                <anchor moveWithCells="1">
                  <from>
                    <xdr:col>7</xdr:col>
                    <xdr:colOff>171450</xdr:colOff>
                    <xdr:row>66</xdr:row>
                    <xdr:rowOff>0</xdr:rowOff>
                  </from>
                  <to>
                    <xdr:col>7</xdr:col>
                    <xdr:colOff>476250</xdr:colOff>
                    <xdr:row>67</xdr:row>
                    <xdr:rowOff>19050</xdr:rowOff>
                  </to>
                </anchor>
              </controlPr>
            </control>
          </mc:Choice>
        </mc:AlternateContent>
        <mc:AlternateContent xmlns:mc="http://schemas.openxmlformats.org/markup-compatibility/2006">
          <mc:Choice Requires="x14">
            <control shapeId="440418" r:id="rId100" name="Check Box 98">
              <controlPr locked="0" defaultSize="0" print="0" autoFill="0" autoLine="0" autoPict="0">
                <anchor moveWithCells="1">
                  <from>
                    <xdr:col>7</xdr:col>
                    <xdr:colOff>171450</xdr:colOff>
                    <xdr:row>65</xdr:row>
                    <xdr:rowOff>0</xdr:rowOff>
                  </from>
                  <to>
                    <xdr:col>7</xdr:col>
                    <xdr:colOff>476250</xdr:colOff>
                    <xdr:row>66</xdr:row>
                    <xdr:rowOff>19050</xdr:rowOff>
                  </to>
                </anchor>
              </controlPr>
            </control>
          </mc:Choice>
        </mc:AlternateContent>
        <mc:AlternateContent xmlns:mc="http://schemas.openxmlformats.org/markup-compatibility/2006">
          <mc:Choice Requires="x14">
            <control shapeId="440419" r:id="rId101" name="Check Box 99">
              <controlPr locked="0" defaultSize="0" print="0" autoFill="0" autoLine="0" autoPict="0">
                <anchor moveWithCells="1">
                  <from>
                    <xdr:col>7</xdr:col>
                    <xdr:colOff>171450</xdr:colOff>
                    <xdr:row>64</xdr:row>
                    <xdr:rowOff>0</xdr:rowOff>
                  </from>
                  <to>
                    <xdr:col>7</xdr:col>
                    <xdr:colOff>476250</xdr:colOff>
                    <xdr:row>65</xdr:row>
                    <xdr:rowOff>19050</xdr:rowOff>
                  </to>
                </anchor>
              </controlPr>
            </control>
          </mc:Choice>
        </mc:AlternateContent>
        <mc:AlternateContent xmlns:mc="http://schemas.openxmlformats.org/markup-compatibility/2006">
          <mc:Choice Requires="x14">
            <control shapeId="440420" r:id="rId102" name="Check Box 100">
              <controlPr locked="0" defaultSize="0" print="0" autoFill="0" autoLine="0" autoPict="0">
                <anchor moveWithCells="1">
                  <from>
                    <xdr:col>7</xdr:col>
                    <xdr:colOff>171450</xdr:colOff>
                    <xdr:row>63</xdr:row>
                    <xdr:rowOff>0</xdr:rowOff>
                  </from>
                  <to>
                    <xdr:col>7</xdr:col>
                    <xdr:colOff>476250</xdr:colOff>
                    <xdr:row>64</xdr:row>
                    <xdr:rowOff>19050</xdr:rowOff>
                  </to>
                </anchor>
              </controlPr>
            </control>
          </mc:Choice>
        </mc:AlternateContent>
        <mc:AlternateContent xmlns:mc="http://schemas.openxmlformats.org/markup-compatibility/2006">
          <mc:Choice Requires="x14">
            <control shapeId="440421" r:id="rId103" name="Check Box 101">
              <controlPr locked="0" defaultSize="0" print="0" autoFill="0" autoLine="0" autoPict="0">
                <anchor moveWithCells="1">
                  <from>
                    <xdr:col>7</xdr:col>
                    <xdr:colOff>171450</xdr:colOff>
                    <xdr:row>62</xdr:row>
                    <xdr:rowOff>0</xdr:rowOff>
                  </from>
                  <to>
                    <xdr:col>7</xdr:col>
                    <xdr:colOff>476250</xdr:colOff>
                    <xdr:row>63</xdr:row>
                    <xdr:rowOff>19050</xdr:rowOff>
                  </to>
                </anchor>
              </controlPr>
            </control>
          </mc:Choice>
        </mc:AlternateContent>
        <mc:AlternateContent xmlns:mc="http://schemas.openxmlformats.org/markup-compatibility/2006">
          <mc:Choice Requires="x14">
            <control shapeId="440422" r:id="rId104" name="Check Box 102">
              <controlPr locked="0" defaultSize="0" print="0" autoFill="0" autoLine="0" autoPict="0">
                <anchor moveWithCells="1">
                  <from>
                    <xdr:col>7</xdr:col>
                    <xdr:colOff>171450</xdr:colOff>
                    <xdr:row>61</xdr:row>
                    <xdr:rowOff>0</xdr:rowOff>
                  </from>
                  <to>
                    <xdr:col>7</xdr:col>
                    <xdr:colOff>476250</xdr:colOff>
                    <xdr:row>62</xdr:row>
                    <xdr:rowOff>19050</xdr:rowOff>
                  </to>
                </anchor>
              </controlPr>
            </control>
          </mc:Choice>
        </mc:AlternateContent>
        <mc:AlternateContent xmlns:mc="http://schemas.openxmlformats.org/markup-compatibility/2006">
          <mc:Choice Requires="x14">
            <control shapeId="440423" r:id="rId105" name="Check Box 103">
              <controlPr locked="0" defaultSize="0" print="0" autoFill="0" autoLine="0" autoPict="0">
                <anchor moveWithCells="1">
                  <from>
                    <xdr:col>7</xdr:col>
                    <xdr:colOff>171450</xdr:colOff>
                    <xdr:row>60</xdr:row>
                    <xdr:rowOff>0</xdr:rowOff>
                  </from>
                  <to>
                    <xdr:col>7</xdr:col>
                    <xdr:colOff>476250</xdr:colOff>
                    <xdr:row>61</xdr:row>
                    <xdr:rowOff>19050</xdr:rowOff>
                  </to>
                </anchor>
              </controlPr>
            </control>
          </mc:Choice>
        </mc:AlternateContent>
        <mc:AlternateContent xmlns:mc="http://schemas.openxmlformats.org/markup-compatibility/2006">
          <mc:Choice Requires="x14">
            <control shapeId="440424" r:id="rId106" name="Check Box 104">
              <controlPr locked="0" defaultSize="0" print="0" autoFill="0" autoLine="0" autoPict="0">
                <anchor moveWithCells="1">
                  <from>
                    <xdr:col>7</xdr:col>
                    <xdr:colOff>171450</xdr:colOff>
                    <xdr:row>59</xdr:row>
                    <xdr:rowOff>0</xdr:rowOff>
                  </from>
                  <to>
                    <xdr:col>7</xdr:col>
                    <xdr:colOff>476250</xdr:colOff>
                    <xdr:row>60</xdr:row>
                    <xdr:rowOff>19050</xdr:rowOff>
                  </to>
                </anchor>
              </controlPr>
            </control>
          </mc:Choice>
        </mc:AlternateContent>
        <mc:AlternateContent xmlns:mc="http://schemas.openxmlformats.org/markup-compatibility/2006">
          <mc:Choice Requires="x14">
            <control shapeId="440425" r:id="rId107" name="Check Box 105">
              <controlPr locked="0" defaultSize="0" print="0" autoFill="0" autoLine="0" autoPict="0">
                <anchor moveWithCells="1">
                  <from>
                    <xdr:col>7</xdr:col>
                    <xdr:colOff>171450</xdr:colOff>
                    <xdr:row>58</xdr:row>
                    <xdr:rowOff>0</xdr:rowOff>
                  </from>
                  <to>
                    <xdr:col>7</xdr:col>
                    <xdr:colOff>476250</xdr:colOff>
                    <xdr:row>59</xdr:row>
                    <xdr:rowOff>19050</xdr:rowOff>
                  </to>
                </anchor>
              </controlPr>
            </control>
          </mc:Choice>
        </mc:AlternateContent>
        <mc:AlternateContent xmlns:mc="http://schemas.openxmlformats.org/markup-compatibility/2006">
          <mc:Choice Requires="x14">
            <control shapeId="440426" r:id="rId108" name="Check Box 106">
              <controlPr locked="0" defaultSize="0" autoFill="0" autoLine="0" autoPict="0" altText="Staff Registration">
                <anchor moveWithCells="1">
                  <from>
                    <xdr:col>23</xdr:col>
                    <xdr:colOff>0</xdr:colOff>
                    <xdr:row>25</xdr:row>
                    <xdr:rowOff>19050</xdr:rowOff>
                  </from>
                  <to>
                    <xdr:col>24</xdr:col>
                    <xdr:colOff>628650</xdr:colOff>
                    <xdr:row>26</xdr:row>
                    <xdr:rowOff>76200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Headend</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Estimate</vt:lpstr>
      <vt:lpstr>Notes</vt:lpstr>
      <vt:lpstr>AA</vt:lpstr>
    </vt:vector>
  </TitlesOfParts>
  <Manager>John Bullock</Manager>
  <Company>Rauland-Borg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Responder 4000 Power Calculation Work Sheet</dc:title>
  <dc:subject>Responder 4000 Power Calculation</dc:subject>
  <dc:creator>Rauland-Borg</dc:creator>
  <cp:keywords>Responder 4000 Power Calculation Work Sheet</cp:keywords>
  <cp:lastModifiedBy>Clavey, Sandy</cp:lastModifiedBy>
  <cp:lastPrinted>2017-05-30T18:37:32Z</cp:lastPrinted>
  <dcterms:created xsi:type="dcterms:W3CDTF">2003-02-27T15:06:42Z</dcterms:created>
  <dcterms:modified xsi:type="dcterms:W3CDTF">2017-09-27T19:46:27Z</dcterms:modified>
  <cp:category>Responder 4000</cp:category>
</cp:coreProperties>
</file>