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31.2.75\serviciotecnico$\006 SOLICITUDES DE FONDOS\SOLICITUD DE FONDO\"/>
    </mc:Choice>
  </mc:AlternateContent>
  <bookViews>
    <workbookView xWindow="0" yWindow="0" windowWidth="20490" windowHeight="7620"/>
  </bookViews>
  <sheets>
    <sheet name="FONDOS 2021" sheetId="19" r:id="rId1"/>
    <sheet name="FONDOS 2020" sheetId="18" r:id="rId2"/>
    <sheet name="FONDOS 2019" sheetId="16" r:id="rId3"/>
    <sheet name="|TUD DE FONDO" sheetId="14" r:id="rId4"/>
    <sheet name="PERSONAL ST" sheetId="15" r:id="rId5"/>
  </sheets>
  <definedNames>
    <definedName name="_xlnm._FilterDatabase" localSheetId="1" hidden="1">'FONDOS 2020'!$A$5:$H$151</definedName>
    <definedName name="_xlnm._FilterDatabase" localSheetId="0" hidden="1">'FONDOS 2021'!$A$4:$H$16739</definedName>
    <definedName name="_xlnm.Print_Area" localSheetId="3">'|TUD DE FONDO'!$B$2:$K$45</definedName>
    <definedName name="NOMBRE">'PERSONAL ST'!$A:$A</definedName>
    <definedName name="RUT">'PERSONAL ST'!$B:$B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7" i="19" l="1"/>
  <c r="F88" i="19"/>
  <c r="F89" i="19"/>
  <c r="D4" i="14" l="1"/>
  <c r="F57" i="19" l="1"/>
  <c r="F56" i="19" l="1"/>
  <c r="F9" i="14" l="1"/>
  <c r="F157" i="19" l="1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28" i="19" l="1"/>
  <c r="F27" i="19"/>
  <c r="F26" i="19"/>
  <c r="F25" i="19"/>
  <c r="F24" i="19"/>
  <c r="F23" i="19"/>
  <c r="F22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34" i="19"/>
  <c r="F33" i="19"/>
  <c r="F32" i="19"/>
  <c r="F31" i="19"/>
  <c r="F30" i="19"/>
  <c r="F29" i="19" l="1"/>
  <c r="F32" i="14" l="1"/>
  <c r="F130" i="18" l="1"/>
  <c r="F129" i="18" l="1"/>
  <c r="F128" i="18" l="1"/>
  <c r="F127" i="18" l="1"/>
  <c r="F126" i="18" l="1"/>
  <c r="F125" i="18" l="1"/>
  <c r="F124" i="18" l="1"/>
  <c r="F123" i="18" l="1"/>
  <c r="F122" i="18" l="1"/>
  <c r="F121" i="18" l="1"/>
  <c r="F120" i="18" l="1"/>
  <c r="F119" i="18" l="1"/>
  <c r="F118" i="18" l="1"/>
  <c r="F117" i="18" l="1"/>
  <c r="F116" i="18" l="1"/>
  <c r="F115" i="18" l="1"/>
  <c r="F88" i="18"/>
  <c r="F114" i="18" l="1"/>
  <c r="F111" i="18" l="1"/>
  <c r="F112" i="18"/>
  <c r="F113" i="18"/>
  <c r="F110" i="18" l="1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 l="1"/>
  <c r="F73" i="18" l="1"/>
  <c r="F75" i="18" l="1"/>
  <c r="F70" i="18" l="1"/>
  <c r="F61" i="18" l="1"/>
  <c r="F63" i="18" l="1"/>
  <c r="F67" i="18" l="1"/>
  <c r="F59" i="18" l="1"/>
  <c r="H159" i="18" l="1"/>
  <c r="F58" i="18"/>
  <c r="F57" i="18" l="1"/>
  <c r="F56" i="18" l="1"/>
  <c r="F55" i="18" l="1"/>
  <c r="F47" i="18" l="1"/>
  <c r="F44" i="18" l="1"/>
  <c r="F45" i="18"/>
  <c r="F39" i="18" l="1"/>
  <c r="F27" i="18" l="1"/>
  <c r="F28" i="18"/>
  <c r="F29" i="18"/>
  <c r="F30" i="18"/>
  <c r="F31" i="18"/>
  <c r="F32" i="18"/>
  <c r="F33" i="18"/>
  <c r="F34" i="18"/>
  <c r="F35" i="18"/>
  <c r="F36" i="18"/>
  <c r="F37" i="18"/>
  <c r="F38" i="18"/>
  <c r="F26" i="18"/>
  <c r="F40" i="18"/>
  <c r="F41" i="18"/>
  <c r="F42" i="18"/>
  <c r="F43" i="18"/>
  <c r="F46" i="18"/>
  <c r="F48" i="18"/>
  <c r="F49" i="18"/>
  <c r="F50" i="18"/>
  <c r="F51" i="18"/>
  <c r="F52" i="18"/>
  <c r="F22" i="14" l="1"/>
  <c r="F54" i="18" l="1"/>
  <c r="F53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93" i="16" l="1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85" i="16" l="1"/>
  <c r="F86" i="16"/>
  <c r="F87" i="16"/>
  <c r="F88" i="16"/>
  <c r="F89" i="16"/>
  <c r="F90" i="16"/>
  <c r="F71" i="16" l="1"/>
  <c r="F72" i="16"/>
  <c r="F69" i="16" l="1"/>
  <c r="F70" i="16"/>
  <c r="F73" i="16"/>
  <c r="F74" i="16"/>
  <c r="F75" i="16"/>
  <c r="F76" i="16"/>
  <c r="F77" i="16"/>
  <c r="F78" i="16"/>
  <c r="F79" i="16"/>
  <c r="F80" i="16"/>
  <c r="F81" i="16"/>
  <c r="F82" i="16"/>
  <c r="F66" i="16" l="1"/>
  <c r="F56" i="16" l="1"/>
  <c r="F57" i="16"/>
  <c r="F58" i="16"/>
  <c r="F59" i="16"/>
  <c r="F60" i="16"/>
  <c r="F61" i="16"/>
  <c r="F62" i="16"/>
  <c r="F63" i="16"/>
  <c r="F64" i="16"/>
  <c r="F65" i="16"/>
  <c r="F67" i="16"/>
  <c r="F68" i="16"/>
  <c r="F83" i="16"/>
  <c r="F84" i="16"/>
  <c r="F91" i="16"/>
  <c r="F92" i="16"/>
  <c r="F45" i="16" l="1"/>
  <c r="F46" i="16"/>
  <c r="F47" i="16"/>
  <c r="F48" i="16"/>
  <c r="F49" i="16"/>
  <c r="F50" i="16"/>
  <c r="F54" i="16"/>
  <c r="F55" i="16"/>
  <c r="F109" i="16"/>
  <c r="F44" i="16"/>
  <c r="F51" i="16"/>
  <c r="F52" i="16"/>
  <c r="F53" i="16"/>
  <c r="F43" i="16" l="1"/>
  <c r="F41" i="16" l="1"/>
  <c r="F42" i="16"/>
  <c r="F39" i="16" l="1"/>
  <c r="F40" i="16"/>
  <c r="F38" i="16" l="1"/>
  <c r="F36" i="16"/>
  <c r="F37" i="16"/>
  <c r="F35" i="16"/>
  <c r="D34" i="16" l="1"/>
  <c r="F34" i="16" s="1"/>
  <c r="F33" i="16" l="1"/>
  <c r="F6" i="16" l="1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4"/>
</calcChain>
</file>

<file path=xl/comments1.xml><?xml version="1.0" encoding="utf-8"?>
<comments xmlns="http://schemas.openxmlformats.org/spreadsheetml/2006/main">
  <authors>
    <author>Servicio Tecnico Bodega</author>
  </authors>
  <commentList>
    <comment ref="E75" authorId="0" shapeId="0">
      <text>
        <r>
          <rPr>
            <b/>
            <sz val="9"/>
            <color indexed="81"/>
            <rFont val="Tahoma"/>
            <family val="2"/>
          </rPr>
          <t xml:space="preserve">SE DEPOSITA $ 30.236 PARA FDOS. 570/574/581/586/593
</t>
        </r>
      </text>
    </comment>
  </commentList>
</comments>
</file>

<file path=xl/sharedStrings.xml><?xml version="1.0" encoding="utf-8"?>
<sst xmlns="http://schemas.openxmlformats.org/spreadsheetml/2006/main" count="1037" uniqueCount="308">
  <si>
    <t>Solicitud de Fondo N°</t>
  </si>
  <si>
    <t>Nombre de solicitante</t>
  </si>
  <si>
    <t>Monto</t>
  </si>
  <si>
    <t>Total Gastado</t>
  </si>
  <si>
    <t>Cristian Yañez</t>
  </si>
  <si>
    <t>Carlos Alfaro</t>
  </si>
  <si>
    <t>Andres Yañez</t>
  </si>
  <si>
    <t>Sebastian Rojas</t>
  </si>
  <si>
    <t>Nelson Reyes</t>
  </si>
  <si>
    <t>Diferencia</t>
  </si>
  <si>
    <t>PENDIENTE</t>
  </si>
  <si>
    <t>ENTREGADO</t>
  </si>
  <si>
    <t>FORMULARIO SOLICITUD FONDO POR RENDIR</t>
  </si>
  <si>
    <t>Nº SOLICITUD:</t>
  </si>
  <si>
    <t xml:space="preserve">  SOPORTE TECNICO</t>
  </si>
  <si>
    <t xml:space="preserve">Responsable: </t>
  </si>
  <si>
    <t xml:space="preserve">RUT : </t>
  </si>
  <si>
    <t>DETALLES</t>
  </si>
  <si>
    <t>FONDO POR RENDIR</t>
  </si>
  <si>
    <t>MOTIVO DEL FONDO</t>
  </si>
  <si>
    <t>A Nombre de:</t>
  </si>
  <si>
    <t>RUT:</t>
  </si>
  <si>
    <t>Firma Solicitante</t>
  </si>
  <si>
    <t>18.847.975-8</t>
  </si>
  <si>
    <t>15.799.017-9</t>
  </si>
  <si>
    <t>16.660.021-9</t>
  </si>
  <si>
    <t>Detalle3</t>
  </si>
  <si>
    <t>Estado de Fondo2</t>
  </si>
  <si>
    <t>Fecha de Solicitud</t>
  </si>
  <si>
    <t>BATERIAS TAGS CLC</t>
  </si>
  <si>
    <t>viaje a Victoria – Temuco - Valdivia</t>
  </si>
  <si>
    <t>Entrega de Rendicion de Fondos Pendientes</t>
  </si>
  <si>
    <t>Rendicion de Fondos entregados a Jaime Araneda</t>
  </si>
  <si>
    <t>VIAJE A CONCEPCION - MANTENCION LASER</t>
  </si>
  <si>
    <t>COMPRAS DE PILAS - CLC</t>
  </si>
  <si>
    <t xml:space="preserve"> </t>
  </si>
  <si>
    <t>MANTENCION LASERS COOK - SUR DE CHILE</t>
  </si>
  <si>
    <t>GULDMANN HOSPITAL EXEQUIEL</t>
  </si>
  <si>
    <t>GULDMANN HOSPITAL EXEQUIEL (escaleras)</t>
  </si>
  <si>
    <t>Cristian Quiñones</t>
  </si>
  <si>
    <t>18,423,874-8</t>
  </si>
  <si>
    <t>NOMBRE</t>
  </si>
  <si>
    <t xml:space="preserve">RUT </t>
  </si>
  <si>
    <t>HOSPITAL DE CURICO.</t>
  </si>
  <si>
    <t>Fondos solicitados 2019</t>
  </si>
  <si>
    <t>TRABAJOS CLC</t>
  </si>
  <si>
    <t>TRASLADO PEDRO (ELPAS) POR CHILE</t>
  </si>
  <si>
    <t>SOLICITA CY</t>
  </si>
  <si>
    <t>USO MANTENCION LASER SUR DE CHILE</t>
  </si>
  <si>
    <t>Jorge Fernandez</t>
  </si>
  <si>
    <t>17,552,847-4</t>
  </si>
  <si>
    <t>mantencion 40 camas chillan</t>
  </si>
  <si>
    <t>GULDMANN INSTALACION RANCAGUA</t>
  </si>
  <si>
    <t>VIAJE DE ANDRES AL SUR DE CHILE</t>
  </si>
  <si>
    <t>VIAJE A COQUIMBO ENTREGA LASER</t>
  </si>
  <si>
    <t>VIAJE A TEMUCO (2 DIAS)</t>
  </si>
  <si>
    <t>VIAJE A VALDIVIA LASER COOK</t>
  </si>
  <si>
    <t>viaje a la serena</t>
  </si>
  <si>
    <t>COMPRA DE UPS</t>
  </si>
  <si>
    <t>MATERIAL REPARACION PUERTA</t>
  </si>
  <si>
    <t>POLERA MANGA LARGA</t>
  </si>
  <si>
    <t>VIAJE A LA SERENA</t>
  </si>
  <si>
    <t>COMPRA DE AGUA BIDESTILADA LASER</t>
  </si>
  <si>
    <t>COMPRA MATERIALES PROY. CURICO</t>
  </si>
  <si>
    <t>MANTENCION EQUIPOS LASER CONCEPCION - VICTORIA - TEMUCO</t>
  </si>
  <si>
    <t>MATERIALES REPARACION CENCMEX</t>
  </si>
  <si>
    <t>VIAJE LASER LITHO LA SERENA</t>
  </si>
  <si>
    <t>VIAJE A LA SERENA LASER LITHO</t>
  </si>
  <si>
    <t>PAGA DIRECTAMENTE CY</t>
  </si>
  <si>
    <t>TRABAJOS CLINICA SANATORIO ALEMAN</t>
  </si>
  <si>
    <t>COMPRA DE MATERIALES REVISION LASER</t>
  </si>
  <si>
    <t>TRABAJOS R4000 PUC</t>
  </si>
  <si>
    <t>MANTENCION HOSPITAL DE OSORNO R4000</t>
  </si>
  <si>
    <t>Eduardo Contreras</t>
  </si>
  <si>
    <t>18.095.606-9</t>
  </si>
  <si>
    <t>EXAMENES PRE-OCUPACIONALES HOSPITAL GUSTAVO FRICKE</t>
  </si>
  <si>
    <t>VIAJE A CONCEPCION / RETIRO GULDMANN</t>
  </si>
  <si>
    <t>FONDO ANDRES YAÑEZ - MANTENCION LASER NUEVA IMPERIAL</t>
  </si>
  <si>
    <t>MANTENCION LLAMADO DE ENFERMERA HOSPITAL DE COPIAPO</t>
  </si>
  <si>
    <t>Ricardo Carrasco</t>
  </si>
  <si>
    <t>MANTENCION EQUIPO LASER CASTRO</t>
  </si>
  <si>
    <t>TRABAJOS EN CLINICA LAS CONDES</t>
  </si>
  <si>
    <t>MATERIALES DESINSTALACION RIELES GULDMANN</t>
  </si>
  <si>
    <t>TRANSPORTE DE RIELES GULDMANN</t>
  </si>
  <si>
    <t xml:space="preserve">PASAPORTE </t>
  </si>
  <si>
    <t>ADAPTADOR EQUIPO LASER</t>
  </si>
  <si>
    <t>TRABAJOS EN CLINICA CHILLAN</t>
  </si>
  <si>
    <t>VIAJE A ANTOFAGASTA / EQUIPO LASER</t>
  </si>
  <si>
    <t>REVISION DE PROGRAMACION GUSTAVO FRICKE</t>
  </si>
  <si>
    <t>REUNION PROYECTO HOSPITAL DE SAN ANTONIO</t>
  </si>
  <si>
    <t>VIAJE A OSORNO / GARANTIA HOSPITAL</t>
  </si>
  <si>
    <t>TRABAJOS HGF / 2 PERSONAS</t>
  </si>
  <si>
    <t>VIAJE ANDRES COPIAPO / LASER</t>
  </si>
  <si>
    <t>7.751.279-9</t>
  </si>
  <si>
    <t>TRABAJO LLAMADO DE ENFERMERA, CLINICA CHILLAN</t>
  </si>
  <si>
    <t>VIAJE A COPIAPO Y LA SERENA / BRAZOS Y LASER COOK</t>
  </si>
  <si>
    <t>VIAJE A ANTOFAGASTA - IQUIQUE - ARICA, INSTALACION BRAZOS</t>
  </si>
  <si>
    <t>TRABAJOS EN CLINICA LAS CONDES EN AREA DE PABELLONES</t>
  </si>
  <si>
    <t>VIAJE A CHILLAN / PROGRAMACION RESPONDER 4000</t>
  </si>
  <si>
    <t>MANTENCION LASER COOK TEMUCO (ANDRES YAÑEZ)</t>
  </si>
  <si>
    <t>ELEMENTOS DE SEGURIDAD OBRA FELIX BULNES</t>
  </si>
  <si>
    <t>MANTENCION CYBER TM AYSEN</t>
  </si>
  <si>
    <t>TRABAJOS LLAMADO ENFERMERA Y REVISION DE LASER</t>
  </si>
  <si>
    <t>VIAJE SUR DE CHILE, INSTALACION BRAZOS</t>
  </si>
  <si>
    <t>TRABAJOS PROYECTO CLINICA LAS CONDES</t>
  </si>
  <si>
    <t>TRABAJOS HFB</t>
  </si>
  <si>
    <t>MANTENCION LITHO NUEVA IMPERIAL.</t>
  </si>
  <si>
    <t>TRABAJOS HOSPITAL DE TEMUCO</t>
  </si>
  <si>
    <t>TRABAJOS CLINICA BIO BIO - CONCEPCION</t>
  </si>
  <si>
    <t>PROYECTO FELIX BULNES</t>
  </si>
  <si>
    <t>HOSPITAL DE OSORNO Y HOSPITAL DE TEMUCO</t>
  </si>
  <si>
    <t>MANTENCION LITHO CALAMA</t>
  </si>
  <si>
    <t>PUESTA EN MARCHA LITHO PUNTA ARENAS</t>
  </si>
  <si>
    <t>CLC TRABAJOS EN EDIFICIO ROJO PISO 2°</t>
  </si>
  <si>
    <t>MANTENCION LASER CONCEPCION</t>
  </si>
  <si>
    <t>MANTENCION LASER VALDIVIA</t>
  </si>
  <si>
    <t>STICKERS CLINICA LAS CONDES</t>
  </si>
  <si>
    <t>CHILLAN - CONCEPCION - OSORNO</t>
  </si>
  <si>
    <t>MANTENCION LASER OVALLE</t>
  </si>
  <si>
    <t>PROYECTO CLC EDIFICIO ROJO 2° PISO</t>
  </si>
  <si>
    <t>PROYECTO CSM ONCOLOGIA PISO 2</t>
  </si>
  <si>
    <t>Falta devolucion de dinero por parte del responsable</t>
  </si>
  <si>
    <t>AGUA EQUIPOS LASER</t>
  </si>
  <si>
    <t>Fondos solicitados 2020</t>
  </si>
  <si>
    <t>PROYECTO CLINICA SANTA MARIA PISO 2° ONCOLOGIA</t>
  </si>
  <si>
    <t>VISITA TECNICA - CLINICA ALEMANA DE OSORNO</t>
  </si>
  <si>
    <t>MANTENCION LASER COQUIMBO</t>
  </si>
  <si>
    <t>Jorge Fernández</t>
  </si>
  <si>
    <t>VISITA TECNICA - LASER ANTOFAGASTA</t>
  </si>
  <si>
    <t>RECUPERACION DE EQUIPAJE POR CAPACITACION</t>
  </si>
  <si>
    <t>VISITA TECNICA PENSIONADO TALCA</t>
  </si>
  <si>
    <t>PROYECTO CURICO</t>
  </si>
  <si>
    <t>CAPACITACION TECNICA LASER TEMUCO</t>
  </si>
  <si>
    <t>MANTENCION LASER LA SERENA</t>
  </si>
  <si>
    <t>CLC BOLETAS YA CANCELADAS (SOLICITA RICARDO CARRASCO)</t>
  </si>
  <si>
    <t>TRABAJOS CLINICA LAS CONDES (ANDRES YAÑEZ) SOLICITA RICARDO CARRASCO</t>
  </si>
  <si>
    <t>CSM-PISO 5°</t>
  </si>
  <si>
    <t>TRABAJOS HOSPITAL GUSTAVO FRICKE</t>
  </si>
  <si>
    <t>BOLETAS TRABAJOS CLC</t>
  </si>
  <si>
    <t>Claudio Tomas Cortez</t>
  </si>
  <si>
    <t>18.121.558-5</t>
  </si>
  <si>
    <t>PROYECTO MUTUAL</t>
  </si>
  <si>
    <t>MANTENCION LASER COPIAPO Y ANTOFAGASTA</t>
  </si>
  <si>
    <t>MATERIALES Y MANTENCION EDAP-TMS</t>
  </si>
  <si>
    <t>MANTENCION LASER ANDRES YAÑEZ LOA ANDES PTO MONTT Y CASTRO</t>
  </si>
  <si>
    <t>TRABAJOS EN CLC (ANDRES YAÑEZ) SOLICITA RICARDO CARRASCO</t>
  </si>
  <si>
    <t>PROYECTO CLINICA SANTA MARIA PISO 4° TORRE B</t>
  </si>
  <si>
    <t>CSM-PISO 4°</t>
  </si>
  <si>
    <t>VIAJE A LA SERENA, CALIBRACION ECHOSENS</t>
  </si>
  <si>
    <t>MATERIALES REPARACION CLINICA LAS CONDES</t>
  </si>
  <si>
    <t>PROYECTO MUTUAL PARTE 2°</t>
  </si>
  <si>
    <t>VIAJE A LOS ANGELES / HOSPITAL DE LOS ANGELES</t>
  </si>
  <si>
    <t>CLC - ALMUERZOS Y ESTACIONAMIENTO</t>
  </si>
  <si>
    <t>TRABAJOS PUC</t>
  </si>
  <si>
    <t>MATERIALES PROYECTO HOSPITAL DE CURICO</t>
  </si>
  <si>
    <t xml:space="preserve">DESINSTALACION  SIST. GULDMANN </t>
  </si>
  <si>
    <t>558/2</t>
  </si>
  <si>
    <t>Viaje Mantencion Laser COOK en Clinica Alemana de Valdivia.</t>
  </si>
  <si>
    <t>TRABAJOS CLINICA VESPUCIO</t>
  </si>
  <si>
    <t>TRABAJOS MUTUAL 3ERA PARTE</t>
  </si>
  <si>
    <t>TRABAJOS HOSPITAL FELIX BULNES</t>
  </si>
  <si>
    <t>TRABAJOS CLINICA LAS CONDES , DOCUMENTO ENTREGADO EN TESORERIA,POR RC</t>
  </si>
  <si>
    <t>LLAVES LASER,Y REVISION DE CYBER TM.</t>
  </si>
  <si>
    <t xml:space="preserve">TRABAJOS PUC </t>
  </si>
  <si>
    <t>TRABAJO PROYECTO HOSPITAL DE CURICO</t>
  </si>
  <si>
    <t>Francisco Marifil</t>
  </si>
  <si>
    <t>17.150.754-5</t>
  </si>
  <si>
    <t xml:space="preserve">REVISION LASER </t>
  </si>
  <si>
    <t>COMPRA HERRAMIENTAS PARA EQUIPOS LASER,</t>
  </si>
  <si>
    <t>COMPRA AGUA BIDESTILADA//MANTECION EQUIPOS LASER.</t>
  </si>
  <si>
    <t>Bruno Leyton</t>
  </si>
  <si>
    <t>19.281.014-0</t>
  </si>
  <si>
    <t>ARMADO Y ENTREGA DE EQUIPOS GULDMAN.</t>
  </si>
  <si>
    <t>TRABAJOS HOSPITAL DE CURICO</t>
  </si>
  <si>
    <t>TRABAJOS ZONA NORTE   CALAMA/LOA/COQUIMBO/LA SERENA</t>
  </si>
  <si>
    <t>TRABAJOS EN CURANILAHUE Y LOS ANGELES.</t>
  </si>
  <si>
    <t>TRABAJOS EN VICTORIA/TEMUCO/NVA. IMPERIAL/PTO. MONTT/CASTRO</t>
  </si>
  <si>
    <t>TRABAJOS EN HOSP. REGIONAL DE CONCEPCION//CLINICA BIO BIO.</t>
  </si>
  <si>
    <t>TRABAJOS EN ZONA DE CASTRO   (ALOJAMIENTO)</t>
  </si>
  <si>
    <t>COMPRA AGUAS BIDESTILADAS PARA LASER.</t>
  </si>
  <si>
    <t>TRABAJOS HOSPITAL DE CURICO (devolucion de $ 15.050 05/08/2020)</t>
  </si>
  <si>
    <t>TRABAJOS PROYECTO CONCEPCION</t>
  </si>
  <si>
    <t>TRABAJOS EN HOSPITAL DE LOS ANGELES</t>
  </si>
  <si>
    <t>VIAJE CIUDAD CALAMA/LEVANTAMIENTO HOSPT. DEL COBRE.</t>
  </si>
  <si>
    <t>TRABAJOS EN HOSP. ANTOFAGASTA (MANTENCION LASER).</t>
  </si>
  <si>
    <t>VIAJE A LA SERENA PARA MANTENCION DE EQ. LASER.</t>
  </si>
  <si>
    <t xml:space="preserve">TRABAJOS CL. SANTA MARIA// DEVOLUCION 26/08/2020 </t>
  </si>
  <si>
    <t>PROYECTO HOSPITAL DE CALAMA.</t>
  </si>
  <si>
    <t xml:space="preserve">TRABAJOS EN ZONA DE CASTRO/TEMUCO  </t>
  </si>
  <si>
    <t xml:space="preserve">Cristian Quiñones </t>
  </si>
  <si>
    <t xml:space="preserve">TRABAJOS EN ZONA DE OSORNO  </t>
  </si>
  <si>
    <t>TRABAJOS EN HOSPT. DE QUILPUE</t>
  </si>
  <si>
    <t xml:space="preserve">COMPRA HERRAMIENTAS PARA REPARACION LASER </t>
  </si>
  <si>
    <t>VIAJE A CHILOE //LASER CYBER Y LITHO</t>
  </si>
  <si>
    <t>MANTENCION EQ. LASER SANTIAGO (3) VIAJE A COPIAPO.</t>
  </si>
  <si>
    <t>TRABAJOS EN HOSPITAL DE CURICO.</t>
  </si>
  <si>
    <t>COMPRA CAJA HERRAMIENTAS.</t>
  </si>
  <si>
    <t>Jorge Rubio</t>
  </si>
  <si>
    <t>12,655,443-5</t>
  </si>
  <si>
    <t>Jorg Rubio</t>
  </si>
  <si>
    <t>INSTALACION RIELES GULDMAN EN HUAP.</t>
  </si>
  <si>
    <t>ENTREGA Y REVISION DE Q. LASER EN HOSPT. DE CASTRO.</t>
  </si>
  <si>
    <t>REPARACION EQ. LASER LIHTO  **TEMUCO**</t>
  </si>
  <si>
    <t>COMPRA HERRAMIENTAS ELECTRICAS</t>
  </si>
  <si>
    <t>COMPRA HERRAMIENTAS ESCALERA (02 UNIDADES)HOSP. DE CALAMA.</t>
  </si>
  <si>
    <t>MANTENCIO EQ. LASER LITHO EN LOS ANDES.</t>
  </si>
  <si>
    <t>PROYECTO HOSP. TRAUMATOLOGICO DE CONCEPCION</t>
  </si>
  <si>
    <t>VIAJE CONCEPCION - CURICO - CHILLAN</t>
  </si>
  <si>
    <t>MANTENCIONES LASER VALDIVIA</t>
  </si>
  <si>
    <t>REVISION EQUIPOS UROLOGIA SANTIAGO</t>
  </si>
  <si>
    <t>PROYECTO HOSPITAL DE CURICO</t>
  </si>
  <si>
    <t>RETIRO EQUIPO GULDMANN RANCAGUA</t>
  </si>
  <si>
    <t>COMPRA DE BATERIAS PARA EQUIPO GL5</t>
  </si>
  <si>
    <t>MANTENCION Y REVISION EQUIPOS LASER (3) COQUIMBO - LA SERENA</t>
  </si>
  <si>
    <t>MANTENCION EQUIPO LITHO RED SALUD TEMUCO</t>
  </si>
  <si>
    <t>AGUA BIDESTILADA PARA EQUIPOS LASER</t>
  </si>
  <si>
    <t>VIAJE A CONCEPCION</t>
  </si>
  <si>
    <t>PROYECTO SANTA MARIA</t>
  </si>
  <si>
    <t>MANTENCION LASER VIÑA DEL MAR</t>
  </si>
  <si>
    <t>HERRAMIENTAS Y VISITAS TECNICAS SANTIAGO</t>
  </si>
  <si>
    <t>MANTENCION LASER CLINICA CIUDAD DEL MAR</t>
  </si>
  <si>
    <t>MANTENCION LASER SANTIAGO Y PUERTO MONTT</t>
  </si>
  <si>
    <t>MATERIALES TABLEROS ELPAS RAULAND PROY. HOSPITAL DE CURICO</t>
  </si>
  <si>
    <t>VIAJE A PUERTO MONTT</t>
  </si>
  <si>
    <t>CAPACITACIONES CALAMA</t>
  </si>
  <si>
    <t>Fondos solicitados 2021</t>
  </si>
  <si>
    <t>Revisión y Mantención Laser Santiago y Puerto Aysén</t>
  </si>
  <si>
    <t>MANTENCION EQUIPOS LASER (2) CONCEPCION</t>
  </si>
  <si>
    <t>MANTENCION EQUIPOS LASER VICTORIA - NUEVA IMPERIAL</t>
  </si>
  <si>
    <t>MANTENCION LASER HOSPITAL DE LA SERENA</t>
  </si>
  <si>
    <t>Rep Llamado Enf Hospital Traumatologico</t>
  </si>
  <si>
    <t xml:space="preserve">mantencion equipo laser en hospital de Antofagasta </t>
  </si>
  <si>
    <t>Proyecto 2do piso Clinica PUC</t>
  </si>
  <si>
    <t>MANTENCION LASER SANTIAGO - PUNTA ARENAS</t>
  </si>
  <si>
    <t>MANTENCION LASER HOSPITAL DE QUILPUE</t>
  </si>
  <si>
    <t>Tomas Cortez</t>
  </si>
  <si>
    <t>COMPRA MATERIALES PUC</t>
  </si>
  <si>
    <t>MANTENCION EQUIPO LASER SANTIAGO Y LOS ANDES</t>
  </si>
  <si>
    <t>HERRAMIENTAS Y REPARACION EQUIPO FOCAL ONE</t>
  </si>
  <si>
    <t>Freddy Rojas</t>
  </si>
  <si>
    <t>COMPRA DE AGUA BIDESTILADA LITRO</t>
  </si>
  <si>
    <t>13.063.563-6</t>
  </si>
  <si>
    <t>MANTENCION EQUIPOS UROLOGIA SANTIAGO - VALDIVIA</t>
  </si>
  <si>
    <t>Proyecto Clinica Vespucio</t>
  </si>
  <si>
    <t>MANTENCION LASER SANTIAGO - CONCEPCION</t>
  </si>
  <si>
    <t>MANTENCION LASER SANTIAGO - COPIAPO</t>
  </si>
  <si>
    <t>MANTENCION DE VIÑA</t>
  </si>
  <si>
    <t>ARMADO Y PRUEBA DE EQUIPO GULDMANN ARICA</t>
  </si>
  <si>
    <t>MANTENCION EQUIPOS LASER SANTIAGO (1) Y TEMUCO (3)</t>
  </si>
  <si>
    <t>TRABAJOS EN TEMUCO - NUEVA IMPERIAL - LAUTARO</t>
  </si>
  <si>
    <t>INSTALACION GULDMANN DEMO - NUEVA IMPERIAL</t>
  </si>
  <si>
    <t>Proyecto viña del mar , para estadia,alimento, traslado</t>
  </si>
  <si>
    <t>trabajos en hopital la florida</t>
  </si>
  <si>
    <t>MANTENCION EQUIPOS LASER SANTIAGO (1) Y COQUIMBO (2)</t>
  </si>
  <si>
    <t>BOLSO PARA HERRAMIENTAS DE EQUIPOS LASER</t>
  </si>
  <si>
    <t>VIAJE A CLINICA CHILLAN</t>
  </si>
  <si>
    <t>MANTENCION DE EQUIPO LASER EN CALAMA</t>
  </si>
  <si>
    <t>POR PROYECTO HOSPITAL LA FLORIDA</t>
  </si>
  <si>
    <t>COMPRA EQUIPO</t>
  </si>
  <si>
    <t>COMPRA MATERIALES SERVICIO TECNICO</t>
  </si>
  <si>
    <t>PROYECTO HOSPITAL DE SAN ANTONIO</t>
  </si>
  <si>
    <t>MANTENCION Y REVISION EQUIPOS SANTIAGO, VIÑA DEL MAR Y LAUTARO</t>
  </si>
  <si>
    <t>VIAJE SANTIAGO - CONCEPCION - CURANILAHUE - CURICO</t>
  </si>
  <si>
    <t>PROYECTO HOSPITAL LA FLORIDA</t>
  </si>
  <si>
    <t>Mantención Laser Hospital Castro</t>
  </si>
  <si>
    <t>Grua camioneta "16"</t>
  </si>
  <si>
    <t>MANTENCION EQUIPOS LASER SANTIAGO, LA SERENA Y COQUIMBO.</t>
  </si>
  <si>
    <t>694-A</t>
  </si>
  <si>
    <t>694-B</t>
  </si>
  <si>
    <t>INSTALACION GULDMANN DEMO - NUEVA IMPERIAL - TEMUCO</t>
  </si>
  <si>
    <t>Mantencion contrato gustavo fricke - Viña del Mar</t>
  </si>
  <si>
    <t>POR TRABAJOS EN HOSPITAL LA FLORIDA</t>
  </si>
  <si>
    <t>POR PROYECTO DE  CLINICA LAS CONDES</t>
  </si>
  <si>
    <t>Andres Torres</t>
  </si>
  <si>
    <t>POR PROYECTO DE RAULAND 5000 DIPRECA</t>
  </si>
  <si>
    <t>17.056.649-1</t>
  </si>
  <si>
    <t>ENTREGAS DE SILLAS A CONCEPCION Y PROYECTO CURICO</t>
  </si>
  <si>
    <t>MANTENCION LASER PUERTO AYSEN</t>
  </si>
  <si>
    <t>Proyecto CLC</t>
  </si>
  <si>
    <t>MANTENCION LASER OSORNO</t>
  </si>
  <si>
    <t>710*</t>
  </si>
  <si>
    <t>MANTENCION LASER NUEVA IMPERIAL Y VICTORIA</t>
  </si>
  <si>
    <t>VIAJE A TEMUCO GULDMANN - OSORNO LLAMADO DE ENFERMERA</t>
  </si>
  <si>
    <t>MANTENCION Y REVISION LASER ANTOFAGASTA Y SANTIAGO</t>
  </si>
  <si>
    <t>PROYECTO CLINICA LAS CONDES</t>
  </si>
  <si>
    <t>MANTENCION LASER FACH Y HERRAMIENTAS PARA EQUIPOS LASER</t>
  </si>
  <si>
    <t>Felipe Rojas</t>
  </si>
  <si>
    <t>PROYECTO HOSPITAL SALVADOR</t>
  </si>
  <si>
    <t>21.079.033-0</t>
  </si>
  <si>
    <t>PROYECTO HOSPITAL SAN ANTONIO</t>
  </si>
  <si>
    <t>Proyecto Adenda Hospital Curicó</t>
  </si>
  <si>
    <t>para instalacion de rieles Guldmann hospital nueva imperial</t>
  </si>
  <si>
    <t>para proyecto clinica las condes</t>
  </si>
  <si>
    <t>PROYECTO BOTON DE PANICO HOSP. DE CURICO Y GULDMANN DEMO CONCEPCION</t>
  </si>
  <si>
    <t>Proyecto Inst. Guldmann Hospital Las Higueras (visita terreno RC - CY)</t>
  </si>
  <si>
    <t>HERRAMIENTAS PARA EQUIPOS LASER</t>
  </si>
  <si>
    <t>MANTENCION EQUIPOS LASER SANTIAGO (2) Y LA SERENA</t>
  </si>
  <si>
    <t>varios servicio tecnico</t>
  </si>
  <si>
    <t>Compra EPP C Yañez y C Palma Proyecto Hospital Las Higueras</t>
  </si>
  <si>
    <t>Compras varias Servicio Tecnico</t>
  </si>
  <si>
    <t>COMPRA AGUA BIDESTILADA</t>
  </si>
  <si>
    <t>PARA PROYECTO CLINICA LAS CONDES</t>
  </si>
  <si>
    <t>Instalación rieles Guldmann hospital nueva imperial</t>
  </si>
  <si>
    <t>MANTENCION LASER SANTIAGO, LOS ANDES, TEMUCO Y CONCEPCION</t>
  </si>
  <si>
    <t>TRABAJOS DE GUSTAVO FRICKE</t>
  </si>
  <si>
    <t>Reunión Hospital Curico (RC+CY)</t>
  </si>
  <si>
    <t>FONDO CURICO - TEMUCO - OSORNO</t>
  </si>
  <si>
    <t>se solicita fondo de $ 816.188.- para trabajos en Curicó - Temuco - Osorno.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</si>
</sst>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&quot;$&quot;\ #,##0;[Red]\-&quot;$&quot;\ #,##0"/>
    <numFmt numFmtId="165" formatCode="_-&quot;$&quot;\ * #,##0.00_-;\-&quot;$&quot;\ * #,##0.00_-;_-&quot;$&quot;\ * &quot;-&quot;??_-;_-@_-"/>
    <numFmt numFmtId="166" formatCode="[$$-340A]\ #,##0"/>
    <numFmt numFmtId="167" formatCode="_-&quot;$&quot;\ * #,##0_-;\-&quot;$&quot;\ * #,##0_-;_-&quot;$&quot;\ * &quot;-&quot;??_-;_-@_-"/>
    <numFmt numFmtId="168" formatCode="[$-F800]dddd\,\ mmmm\ dd\,\ yyyy"/>
    <numFmt numFmtId="169" formatCode="\$\ #,##0"/>
    <numFmt numFmtId="170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0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9" borderId="22" applyNumberFormat="0" applyAlignment="0" applyProtection="0"/>
  </cellStyleXfs>
  <cellXfs count="347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167" fontId="0" fillId="0" borderId="0" xfId="2" applyNumberFormat="1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167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" fillId="4" borderId="8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167" fontId="1" fillId="4" borderId="10" xfId="2" applyNumberFormat="1" applyFont="1" applyFill="1" applyBorder="1" applyAlignment="1">
      <alignment horizontal="center" wrapText="1"/>
    </xf>
    <xf numFmtId="0" fontId="0" fillId="10" borderId="3" xfId="0" applyFill="1" applyBorder="1" applyAlignment="1">
      <alignment wrapText="1"/>
    </xf>
    <xf numFmtId="0" fontId="0" fillId="10" borderId="16" xfId="0" applyFill="1" applyBorder="1"/>
    <xf numFmtId="0" fontId="0" fillId="3" borderId="4" xfId="0" applyFill="1" applyBorder="1"/>
    <xf numFmtId="0" fontId="8" fillId="0" borderId="0" xfId="0" applyFont="1"/>
    <xf numFmtId="0" fontId="8" fillId="10" borderId="8" xfId="0" applyFont="1" applyFill="1" applyBorder="1" applyAlignment="1">
      <alignment wrapText="1"/>
    </xf>
    <xf numFmtId="0" fontId="8" fillId="3" borderId="9" xfId="0" applyFont="1" applyFill="1" applyBorder="1"/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vertical="center" wrapText="1"/>
    </xf>
    <xf numFmtId="0" fontId="0" fillId="3" borderId="9" xfId="0" applyFill="1" applyBorder="1" applyAlignment="1">
      <alignment vertical="center"/>
    </xf>
    <xf numFmtId="0" fontId="0" fillId="10" borderId="8" xfId="0" applyFill="1" applyBorder="1" applyAlignment="1">
      <alignment wrapText="1"/>
    </xf>
    <xf numFmtId="0" fontId="0" fillId="3" borderId="9" xfId="0" applyFill="1" applyBorder="1"/>
    <xf numFmtId="0" fontId="0" fillId="3" borderId="8" xfId="0" applyFill="1" applyBorder="1" applyAlignment="1">
      <alignment wrapText="1"/>
    </xf>
    <xf numFmtId="0" fontId="10" fillId="3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8" borderId="3" xfId="0" applyFont="1" applyFill="1" applyBorder="1" applyAlignment="1">
      <alignment horizontal="right"/>
    </xf>
    <xf numFmtId="0" fontId="4" fillId="3" borderId="8" xfId="3" applyFill="1" applyBorder="1" applyAlignment="1">
      <alignment wrapText="1"/>
    </xf>
    <xf numFmtId="0" fontId="1" fillId="8" borderId="5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10" fillId="3" borderId="0" xfId="0" applyFont="1" applyFill="1" applyAlignment="1">
      <alignment wrapText="1"/>
    </xf>
    <xf numFmtId="169" fontId="7" fillId="11" borderId="16" xfId="0" applyNumberFormat="1" applyFont="1" applyFill="1" applyBorder="1" applyAlignment="1">
      <alignment wrapText="1"/>
    </xf>
    <xf numFmtId="169" fontId="7" fillId="11" borderId="4" xfId="0" applyNumberFormat="1" applyFont="1" applyFill="1" applyBorder="1" applyAlignment="1">
      <alignment wrapText="1"/>
    </xf>
    <xf numFmtId="169" fontId="7" fillId="11" borderId="0" xfId="0" applyNumberFormat="1" applyFont="1" applyFill="1" applyAlignment="1">
      <alignment wrapText="1"/>
    </xf>
    <xf numFmtId="169" fontId="7" fillId="11" borderId="9" xfId="0" applyNumberFormat="1" applyFont="1" applyFill="1" applyBorder="1" applyAlignment="1">
      <alignment wrapText="1"/>
    </xf>
    <xf numFmtId="169" fontId="12" fillId="11" borderId="0" xfId="0" applyNumberFormat="1" applyFont="1" applyFill="1"/>
    <xf numFmtId="169" fontId="12" fillId="11" borderId="9" xfId="0" applyNumberFormat="1" applyFont="1" applyFill="1" applyBorder="1"/>
    <xf numFmtId="0" fontId="7" fillId="3" borderId="0" xfId="0" applyFont="1" applyFill="1" applyAlignment="1">
      <alignment horizontal="right" wrapText="1"/>
    </xf>
    <xf numFmtId="0" fontId="0" fillId="3" borderId="0" xfId="0" applyFill="1" applyAlignment="1">
      <alignment horizontal="center" wrapText="1"/>
    </xf>
    <xf numFmtId="0" fontId="7" fillId="3" borderId="0" xfId="0" applyFont="1" applyFill="1" applyAlignment="1">
      <alignment horizontal="left" wrapText="1"/>
    </xf>
    <xf numFmtId="0" fontId="13" fillId="10" borderId="8" xfId="0" applyFont="1" applyFill="1" applyBorder="1"/>
    <xf numFmtId="0" fontId="0" fillId="10" borderId="8" xfId="0" applyFill="1" applyBorder="1"/>
    <xf numFmtId="0" fontId="7" fillId="3" borderId="0" xfId="0" applyFont="1" applyFill="1"/>
    <xf numFmtId="0" fontId="13" fillId="3" borderId="0" xfId="0" applyFont="1" applyFill="1"/>
    <xf numFmtId="0" fontId="0" fillId="3" borderId="8" xfId="0" applyFill="1" applyBorder="1"/>
    <xf numFmtId="0" fontId="7" fillId="3" borderId="0" xfId="0" applyFont="1" applyFill="1" applyAlignment="1">
      <alignment horizontal="center"/>
    </xf>
    <xf numFmtId="166" fontId="7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center"/>
    </xf>
    <xf numFmtId="0" fontId="12" fillId="10" borderId="8" xfId="0" applyFont="1" applyFill="1" applyBorder="1" applyAlignment="1">
      <alignment wrapText="1"/>
    </xf>
    <xf numFmtId="0" fontId="10" fillId="3" borderId="0" xfId="0" applyFont="1" applyFill="1" applyAlignment="1">
      <alignment horizontal="center"/>
    </xf>
    <xf numFmtId="0" fontId="14" fillId="10" borderId="0" xfId="0" applyFont="1" applyFill="1" applyAlignment="1">
      <alignment horizontal="left" vertical="top" wrapText="1"/>
    </xf>
    <xf numFmtId="0" fontId="10" fillId="10" borderId="0" xfId="0" applyFont="1" applyFill="1" applyAlignment="1">
      <alignment horizontal="center" wrapText="1"/>
    </xf>
    <xf numFmtId="170" fontId="7" fillId="10" borderId="0" xfId="1" applyNumberFormat="1" applyFont="1" applyFill="1" applyAlignment="1">
      <alignment horizontal="right" wrapText="1"/>
    </xf>
    <xf numFmtId="0" fontId="7" fillId="10" borderId="0" xfId="0" applyFont="1" applyFill="1" applyAlignment="1">
      <alignment horizontal="center" wrapText="1"/>
    </xf>
    <xf numFmtId="0" fontId="13" fillId="3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7" fillId="10" borderId="0" xfId="0" applyFont="1" applyFill="1" applyAlignment="1">
      <alignment horizontal="right" wrapText="1"/>
    </xf>
    <xf numFmtId="0" fontId="12" fillId="10" borderId="0" xfId="0" applyFont="1" applyFill="1" applyAlignment="1">
      <alignment horizontal="left" wrapText="1"/>
    </xf>
    <xf numFmtId="0" fontId="1" fillId="10" borderId="0" xfId="0" applyFont="1" applyFill="1" applyAlignment="1">
      <alignment horizontal="center" wrapText="1"/>
    </xf>
    <xf numFmtId="0" fontId="12" fillId="10" borderId="5" xfId="0" applyFont="1" applyFill="1" applyBorder="1" applyAlignment="1">
      <alignment wrapText="1"/>
    </xf>
    <xf numFmtId="0" fontId="0" fillId="3" borderId="6" xfId="0" applyFill="1" applyBorder="1"/>
    <xf numFmtId="0" fontId="0" fillId="10" borderId="6" xfId="0" applyFill="1" applyBorder="1" applyAlignment="1">
      <alignment horizontal="center" wrapText="1"/>
    </xf>
    <xf numFmtId="0" fontId="0" fillId="10" borderId="6" xfId="0" applyFill="1" applyBorder="1" applyAlignment="1">
      <alignment wrapText="1"/>
    </xf>
    <xf numFmtId="0" fontId="0" fillId="3" borderId="7" xfId="0" applyFill="1" applyBorder="1"/>
    <xf numFmtId="165" fontId="16" fillId="4" borderId="10" xfId="2" applyFont="1" applyFill="1" applyBorder="1" applyAlignment="1">
      <alignment horizontal="center" wrapText="1"/>
    </xf>
    <xf numFmtId="0" fontId="0" fillId="6" borderId="1" xfId="0" applyFill="1" applyBorder="1"/>
    <xf numFmtId="167" fontId="1" fillId="7" borderId="1" xfId="2" applyNumberFormat="1" applyFont="1" applyFill="1" applyBorder="1" applyAlignment="1">
      <alignment horizontal="center"/>
    </xf>
    <xf numFmtId="0" fontId="1" fillId="7" borderId="15" xfId="0" applyFont="1" applyFill="1" applyBorder="1" applyAlignment="1">
      <alignment horizontal="left"/>
    </xf>
    <xf numFmtId="0" fontId="0" fillId="7" borderId="1" xfId="0" applyFill="1" applyBorder="1"/>
    <xf numFmtId="14" fontId="1" fillId="7" borderId="13" xfId="0" applyNumberFormat="1" applyFont="1" applyFill="1" applyBorder="1" applyAlignment="1">
      <alignment horizontal="center"/>
    </xf>
    <xf numFmtId="14" fontId="1" fillId="7" borderId="2" xfId="0" applyNumberFormat="1" applyFont="1" applyFill="1" applyBorder="1" applyAlignment="1">
      <alignment horizontal="center"/>
    </xf>
    <xf numFmtId="0" fontId="1" fillId="10" borderId="0" xfId="0" applyFont="1" applyFill="1" applyAlignment="1">
      <alignment horizontal="left" wrapText="1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6" fillId="7" borderId="2" xfId="0" applyFont="1" applyFill="1" applyBorder="1" applyAlignment="1">
      <alignment horizontal="center"/>
    </xf>
    <xf numFmtId="164" fontId="16" fillId="7" borderId="1" xfId="0" applyNumberFormat="1" applyFont="1" applyFill="1" applyBorder="1" applyAlignment="1">
      <alignment horizontal="center"/>
    </xf>
    <xf numFmtId="14" fontId="16" fillId="7" borderId="2" xfId="0" applyNumberFormat="1" applyFont="1" applyFill="1" applyBorder="1" applyAlignment="1">
      <alignment horizontal="center"/>
    </xf>
    <xf numFmtId="169" fontId="12" fillId="11" borderId="6" xfId="0" applyNumberFormat="1" applyFont="1" applyFill="1" applyBorder="1"/>
    <xf numFmtId="169" fontId="12" fillId="11" borderId="7" xfId="0" applyNumberFormat="1" applyFont="1" applyFill="1" applyBorder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167" fontId="16" fillId="7" borderId="1" xfId="2" applyNumberFormat="1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14" fontId="19" fillId="7" borderId="2" xfId="0" applyNumberFormat="1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14" fontId="20" fillId="7" borderId="2" xfId="0" applyNumberFormat="1" applyFont="1" applyFill="1" applyBorder="1" applyAlignment="1">
      <alignment horizontal="center"/>
    </xf>
    <xf numFmtId="164" fontId="20" fillId="7" borderId="1" xfId="0" applyNumberFormat="1" applyFont="1" applyFill="1" applyBorder="1" applyAlignment="1">
      <alignment horizontal="center"/>
    </xf>
    <xf numFmtId="167" fontId="20" fillId="7" borderId="1" xfId="2" applyNumberFormat="1" applyFont="1" applyFill="1" applyBorder="1" applyAlignment="1">
      <alignment horizontal="center"/>
    </xf>
    <xf numFmtId="0" fontId="21" fillId="1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7" fontId="17" fillId="7" borderId="1" xfId="2" applyNumberFormat="1" applyFont="1" applyFill="1" applyBorder="1" applyAlignment="1">
      <alignment horizontal="center"/>
    </xf>
    <xf numFmtId="164" fontId="19" fillId="7" borderId="1" xfId="0" applyNumberFormat="1" applyFont="1" applyFill="1" applyBorder="1" applyAlignment="1">
      <alignment horizontal="center"/>
    </xf>
    <xf numFmtId="167" fontId="19" fillId="7" borderId="1" xfId="2" applyNumberFormat="1" applyFont="1" applyFill="1" applyBorder="1" applyAlignment="1">
      <alignment horizontal="center"/>
    </xf>
    <xf numFmtId="164" fontId="22" fillId="7" borderId="1" xfId="2" applyNumberFormat="1" applyFont="1" applyFill="1" applyBorder="1" applyAlignment="1">
      <alignment horizontal="right"/>
    </xf>
    <xf numFmtId="0" fontId="17" fillId="7" borderId="2" xfId="0" applyFont="1" applyFill="1" applyBorder="1" applyAlignment="1">
      <alignment horizontal="center"/>
    </xf>
    <xf numFmtId="14" fontId="17" fillId="7" borderId="2" xfId="0" applyNumberFormat="1" applyFont="1" applyFill="1" applyBorder="1" applyAlignment="1">
      <alignment horizontal="center"/>
    </xf>
    <xf numFmtId="164" fontId="17" fillId="7" borderId="1" xfId="0" applyNumberFormat="1" applyFont="1" applyFill="1" applyBorder="1" applyAlignment="1">
      <alignment horizontal="center"/>
    </xf>
    <xf numFmtId="164" fontId="17" fillId="7" borderId="1" xfId="2" applyNumberFormat="1" applyFont="1" applyFill="1" applyBorder="1" applyAlignment="1">
      <alignment horizontal="right"/>
    </xf>
    <xf numFmtId="0" fontId="17" fillId="7" borderId="1" xfId="0" applyFont="1" applyFill="1" applyBorder="1" applyAlignment="1">
      <alignment horizontal="left"/>
    </xf>
    <xf numFmtId="0" fontId="3" fillId="7" borderId="1" xfId="0" applyFont="1" applyFill="1" applyBorder="1"/>
    <xf numFmtId="0" fontId="22" fillId="7" borderId="2" xfId="0" applyFont="1" applyFill="1" applyBorder="1" applyAlignment="1">
      <alignment horizontal="center"/>
    </xf>
    <xf numFmtId="14" fontId="22" fillId="7" borderId="2" xfId="0" applyNumberFormat="1" applyFont="1" applyFill="1" applyBorder="1" applyAlignment="1">
      <alignment horizontal="center"/>
    </xf>
    <xf numFmtId="164" fontId="22" fillId="7" borderId="1" xfId="0" applyNumberFormat="1" applyFont="1" applyFill="1" applyBorder="1" applyAlignment="1">
      <alignment horizontal="center"/>
    </xf>
    <xf numFmtId="167" fontId="22" fillId="7" borderId="1" xfId="2" applyNumberFormat="1" applyFont="1" applyFill="1" applyBorder="1" applyAlignment="1">
      <alignment horizontal="center"/>
    </xf>
    <xf numFmtId="0" fontId="0" fillId="0" borderId="0" xfId="0" applyFill="1"/>
    <xf numFmtId="14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3" fillId="7" borderId="2" xfId="0" applyFont="1" applyFill="1" applyBorder="1" applyAlignment="1">
      <alignment horizontal="center"/>
    </xf>
    <xf numFmtId="14" fontId="23" fillId="7" borderId="2" xfId="0" applyNumberFormat="1" applyFont="1" applyFill="1" applyBorder="1" applyAlignment="1">
      <alignment horizontal="center"/>
    </xf>
    <xf numFmtId="164" fontId="23" fillId="7" borderId="1" xfId="0" applyNumberFormat="1" applyFont="1" applyFill="1" applyBorder="1" applyAlignment="1">
      <alignment horizontal="center"/>
    </xf>
    <xf numFmtId="167" fontId="23" fillId="7" borderId="1" xfId="2" applyNumberFormat="1" applyFont="1" applyFill="1" applyBorder="1" applyAlignment="1">
      <alignment horizontal="center"/>
    </xf>
    <xf numFmtId="164" fontId="23" fillId="0" borderId="1" xfId="2" applyNumberFormat="1" applyFont="1" applyFill="1" applyBorder="1" applyAlignment="1">
      <alignment horizontal="right"/>
    </xf>
    <xf numFmtId="164" fontId="23" fillId="7" borderId="1" xfId="2" applyNumberFormat="1" applyFont="1" applyFill="1" applyBorder="1" applyAlignment="1">
      <alignment horizontal="right"/>
    </xf>
    <xf numFmtId="0" fontId="23" fillId="7" borderId="2" xfId="0" applyFont="1" applyFill="1" applyBorder="1" applyAlignment="1">
      <alignment horizontal="center" vertical="center"/>
    </xf>
    <xf numFmtId="14" fontId="23" fillId="7" borderId="2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164" fontId="23" fillId="7" borderId="1" xfId="0" applyNumberFormat="1" applyFont="1" applyFill="1" applyBorder="1" applyAlignment="1">
      <alignment horizontal="center" vertical="center"/>
    </xf>
    <xf numFmtId="167" fontId="23" fillId="7" borderId="1" xfId="2" applyNumberFormat="1" applyFont="1" applyFill="1" applyBorder="1" applyAlignment="1">
      <alignment horizontal="center" vertical="center"/>
    </xf>
    <xf numFmtId="164" fontId="23" fillId="7" borderId="1" xfId="2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4" fillId="7" borderId="2" xfId="0" applyFont="1" applyFill="1" applyBorder="1" applyAlignment="1">
      <alignment horizontal="center"/>
    </xf>
    <xf numFmtId="14" fontId="24" fillId="7" borderId="2" xfId="0" applyNumberFormat="1" applyFont="1" applyFill="1" applyBorder="1" applyAlignment="1">
      <alignment horizontal="center"/>
    </xf>
    <xf numFmtId="164" fontId="24" fillId="7" borderId="1" xfId="0" applyNumberFormat="1" applyFont="1" applyFill="1" applyBorder="1" applyAlignment="1">
      <alignment horizontal="center"/>
    </xf>
    <xf numFmtId="167" fontId="24" fillId="7" borderId="1" xfId="2" applyNumberFormat="1" applyFont="1" applyFill="1" applyBorder="1" applyAlignment="1">
      <alignment horizontal="center"/>
    </xf>
    <xf numFmtId="164" fontId="24" fillId="7" borderId="1" xfId="2" applyNumberFormat="1" applyFont="1" applyFill="1" applyBorder="1" applyAlignment="1">
      <alignment horizontal="right"/>
    </xf>
    <xf numFmtId="0" fontId="24" fillId="6" borderId="2" xfId="0" applyFont="1" applyFill="1" applyBorder="1" applyAlignment="1">
      <alignment horizontal="center"/>
    </xf>
    <xf numFmtId="14" fontId="24" fillId="6" borderId="2" xfId="0" applyNumberFormat="1" applyFont="1" applyFill="1" applyBorder="1" applyAlignment="1">
      <alignment horizontal="center"/>
    </xf>
    <xf numFmtId="164" fontId="24" fillId="6" borderId="1" xfId="0" applyNumberFormat="1" applyFont="1" applyFill="1" applyBorder="1" applyAlignment="1">
      <alignment horizontal="center"/>
    </xf>
    <xf numFmtId="164" fontId="24" fillId="6" borderId="1" xfId="2" applyNumberFormat="1" applyFont="1" applyFill="1" applyBorder="1" applyAlignment="1">
      <alignment horizontal="right"/>
    </xf>
    <xf numFmtId="0" fontId="24" fillId="13" borderId="2" xfId="0" applyFont="1" applyFill="1" applyBorder="1" applyAlignment="1">
      <alignment horizontal="center"/>
    </xf>
    <xf numFmtId="14" fontId="24" fillId="13" borderId="2" xfId="0" applyNumberFormat="1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164" fontId="24" fillId="13" borderId="1" xfId="0" applyNumberFormat="1" applyFont="1" applyFill="1" applyBorder="1" applyAlignment="1">
      <alignment horizontal="center"/>
    </xf>
    <xf numFmtId="164" fontId="24" fillId="13" borderId="1" xfId="2" applyNumberFormat="1" applyFont="1" applyFill="1" applyBorder="1" applyAlignment="1">
      <alignment horizontal="right"/>
    </xf>
    <xf numFmtId="0" fontId="1" fillId="13" borderId="1" xfId="0" applyFont="1" applyFill="1" applyBorder="1" applyAlignment="1">
      <alignment horizontal="left"/>
    </xf>
    <xf numFmtId="0" fontId="0" fillId="13" borderId="1" xfId="0" applyFill="1" applyBorder="1"/>
    <xf numFmtId="167" fontId="24" fillId="6" borderId="1" xfId="2" applyNumberFormat="1" applyFont="1" applyFill="1" applyBorder="1" applyAlignment="1">
      <alignment horizontal="right"/>
    </xf>
    <xf numFmtId="167" fontId="24" fillId="13" borderId="1" xfId="2" applyNumberFormat="1" applyFont="1" applyFill="1" applyBorder="1" applyAlignment="1">
      <alignment horizontal="right"/>
    </xf>
    <xf numFmtId="167" fontId="22" fillId="7" borderId="1" xfId="2" applyNumberFormat="1" applyFont="1" applyFill="1" applyBorder="1" applyAlignment="1">
      <alignment horizontal="right"/>
    </xf>
    <xf numFmtId="167" fontId="23" fillId="7" borderId="1" xfId="2" applyNumberFormat="1" applyFont="1" applyFill="1" applyBorder="1" applyAlignment="1">
      <alignment horizontal="right"/>
    </xf>
    <xf numFmtId="167" fontId="24" fillId="7" borderId="1" xfId="2" applyNumberFormat="1" applyFont="1" applyFill="1" applyBorder="1" applyAlignment="1">
      <alignment horizontal="right"/>
    </xf>
    <xf numFmtId="14" fontId="1" fillId="6" borderId="2" xfId="0" applyNumberFormat="1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4" fontId="17" fillId="7" borderId="12" xfId="0" applyNumberFormat="1" applyFont="1" applyFill="1" applyBorder="1" applyAlignment="1">
      <alignment horizontal="center"/>
    </xf>
    <xf numFmtId="164" fontId="17" fillId="7" borderId="14" xfId="0" applyNumberFormat="1" applyFont="1" applyFill="1" applyBorder="1" applyAlignment="1">
      <alignment horizontal="center"/>
    </xf>
    <xf numFmtId="167" fontId="17" fillId="7" borderId="14" xfId="2" applyNumberFormat="1" applyFont="1" applyFill="1" applyBorder="1" applyAlignment="1">
      <alignment horizontal="center"/>
    </xf>
    <xf numFmtId="164" fontId="17" fillId="7" borderId="14" xfId="2" applyNumberFormat="1" applyFont="1" applyFill="1" applyBorder="1" applyAlignment="1">
      <alignment horizontal="right"/>
    </xf>
    <xf numFmtId="0" fontId="17" fillId="7" borderId="14" xfId="0" applyFont="1" applyFill="1" applyBorder="1" applyAlignment="1">
      <alignment horizontal="left"/>
    </xf>
    <xf numFmtId="0" fontId="3" fillId="7" borderId="14" xfId="0" applyFont="1" applyFill="1" applyBorder="1"/>
    <xf numFmtId="0" fontId="25" fillId="6" borderId="2" xfId="0" applyFont="1" applyFill="1" applyBorder="1" applyAlignment="1">
      <alignment horizontal="center"/>
    </xf>
    <xf numFmtId="14" fontId="25" fillId="6" borderId="2" xfId="0" applyNumberFormat="1" applyFont="1" applyFill="1" applyBorder="1" applyAlignment="1">
      <alignment horizontal="center"/>
    </xf>
    <xf numFmtId="164" fontId="25" fillId="6" borderId="1" xfId="0" applyNumberFormat="1" applyFont="1" applyFill="1" applyBorder="1" applyAlignment="1">
      <alignment horizontal="center"/>
    </xf>
    <xf numFmtId="167" fontId="25" fillId="6" borderId="1" xfId="2" applyNumberFormat="1" applyFont="1" applyFill="1" applyBorder="1" applyAlignment="1">
      <alignment horizontal="center"/>
    </xf>
    <xf numFmtId="164" fontId="25" fillId="6" borderId="1" xfId="2" applyNumberFormat="1" applyFont="1" applyFill="1" applyBorder="1" applyAlignment="1">
      <alignment horizontal="right"/>
    </xf>
    <xf numFmtId="0" fontId="25" fillId="7" borderId="2" xfId="0" applyFont="1" applyFill="1" applyBorder="1" applyAlignment="1">
      <alignment horizontal="center"/>
    </xf>
    <xf numFmtId="14" fontId="25" fillId="7" borderId="2" xfId="0" applyNumberFormat="1" applyFont="1" applyFill="1" applyBorder="1" applyAlignment="1">
      <alignment horizontal="center"/>
    </xf>
    <xf numFmtId="164" fontId="25" fillId="7" borderId="1" xfId="0" applyNumberFormat="1" applyFont="1" applyFill="1" applyBorder="1" applyAlignment="1">
      <alignment horizontal="center"/>
    </xf>
    <xf numFmtId="167" fontId="25" fillId="7" borderId="1" xfId="2" applyNumberFormat="1" applyFont="1" applyFill="1" applyBorder="1" applyAlignment="1">
      <alignment horizontal="center"/>
    </xf>
    <xf numFmtId="164" fontId="25" fillId="7" borderId="1" xfId="2" applyNumberFormat="1" applyFont="1" applyFill="1" applyBorder="1" applyAlignment="1">
      <alignment horizontal="right"/>
    </xf>
    <xf numFmtId="0" fontId="3" fillId="0" borderId="0" xfId="0" applyFont="1" applyFill="1"/>
    <xf numFmtId="0" fontId="0" fillId="0" borderId="0" xfId="0" applyFill="1" applyAlignment="1">
      <alignment horizontal="right"/>
    </xf>
    <xf numFmtId="167" fontId="22" fillId="0" borderId="14" xfId="2" applyNumberFormat="1" applyFont="1" applyBorder="1" applyAlignment="1">
      <alignment horizontal="right"/>
    </xf>
    <xf numFmtId="0" fontId="0" fillId="6" borderId="1" xfId="0" applyFill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22" fillId="0" borderId="12" xfId="0" applyFont="1" applyBorder="1" applyAlignment="1">
      <alignment horizontal="center"/>
    </xf>
    <xf numFmtId="14" fontId="22" fillId="0" borderId="12" xfId="0" applyNumberFormat="1" applyFont="1" applyBorder="1" applyAlignment="1">
      <alignment horizontal="center"/>
    </xf>
    <xf numFmtId="164" fontId="22" fillId="0" borderId="14" xfId="0" applyNumberFormat="1" applyFont="1" applyBorder="1" applyAlignment="1">
      <alignment horizontal="center"/>
    </xf>
    <xf numFmtId="14" fontId="26" fillId="7" borderId="2" xfId="0" applyNumberFormat="1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164" fontId="26" fillId="7" borderId="1" xfId="0" applyNumberFormat="1" applyFont="1" applyFill="1" applyBorder="1" applyAlignment="1">
      <alignment horizontal="center" vertical="center"/>
    </xf>
    <xf numFmtId="167" fontId="26" fillId="7" borderId="1" xfId="2" applyNumberFormat="1" applyFont="1" applyFill="1" applyBorder="1" applyAlignment="1">
      <alignment horizontal="right"/>
    </xf>
    <xf numFmtId="164" fontId="26" fillId="7" borderId="1" xfId="2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0" fontId="26" fillId="7" borderId="2" xfId="0" applyFont="1" applyFill="1" applyBorder="1" applyAlignment="1">
      <alignment horizontal="center"/>
    </xf>
    <xf numFmtId="14" fontId="26" fillId="7" borderId="2" xfId="0" applyNumberFormat="1" applyFont="1" applyFill="1" applyBorder="1" applyAlignment="1">
      <alignment horizontal="center"/>
    </xf>
    <xf numFmtId="164" fontId="26" fillId="7" borderId="1" xfId="0" applyNumberFormat="1" applyFont="1" applyFill="1" applyBorder="1" applyAlignment="1">
      <alignment horizontal="center"/>
    </xf>
    <xf numFmtId="0" fontId="0" fillId="7" borderId="0" xfId="0" applyFill="1" applyAlignment="1">
      <alignment horizontal="right"/>
    </xf>
    <xf numFmtId="0" fontId="27" fillId="0" borderId="2" xfId="0" applyFont="1" applyFill="1" applyBorder="1" applyAlignment="1">
      <alignment horizontal="center"/>
    </xf>
    <xf numFmtId="14" fontId="27" fillId="0" borderId="2" xfId="0" applyNumberFormat="1" applyFont="1" applyFill="1" applyBorder="1" applyAlignment="1">
      <alignment horizontal="center"/>
    </xf>
    <xf numFmtId="164" fontId="27" fillId="0" borderId="1" xfId="0" applyNumberFormat="1" applyFont="1" applyFill="1" applyBorder="1" applyAlignment="1">
      <alignment horizontal="center"/>
    </xf>
    <xf numFmtId="167" fontId="27" fillId="0" borderId="1" xfId="2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27" fillId="0" borderId="1" xfId="2" applyNumberFormat="1" applyFont="1" applyFill="1" applyBorder="1" applyAlignment="1">
      <alignment horizontal="right"/>
    </xf>
    <xf numFmtId="0" fontId="27" fillId="6" borderId="2" xfId="0" applyFont="1" applyFill="1" applyBorder="1" applyAlignment="1">
      <alignment horizontal="center"/>
    </xf>
    <xf numFmtId="14" fontId="27" fillId="6" borderId="2" xfId="0" applyNumberFormat="1" applyFont="1" applyFill="1" applyBorder="1" applyAlignment="1">
      <alignment horizontal="center"/>
    </xf>
    <xf numFmtId="164" fontId="27" fillId="6" borderId="1" xfId="0" applyNumberFormat="1" applyFont="1" applyFill="1" applyBorder="1" applyAlignment="1">
      <alignment horizontal="center"/>
    </xf>
    <xf numFmtId="167" fontId="27" fillId="6" borderId="1" xfId="2" applyNumberFormat="1" applyFont="1" applyFill="1" applyBorder="1" applyAlignment="1">
      <alignment horizontal="center"/>
    </xf>
    <xf numFmtId="164" fontId="27" fillId="6" borderId="1" xfId="2" applyNumberFormat="1" applyFont="1" applyFill="1" applyBorder="1" applyAlignment="1">
      <alignment horizontal="right"/>
    </xf>
    <xf numFmtId="0" fontId="27" fillId="6" borderId="1" xfId="0" applyFont="1" applyFill="1" applyBorder="1" applyAlignment="1">
      <alignment horizontal="left"/>
    </xf>
    <xf numFmtId="0" fontId="17" fillId="14" borderId="2" xfId="0" applyFont="1" applyFill="1" applyBorder="1" applyAlignment="1">
      <alignment horizontal="center"/>
    </xf>
    <xf numFmtId="14" fontId="17" fillId="14" borderId="2" xfId="0" applyNumberFormat="1" applyFont="1" applyFill="1" applyBorder="1" applyAlignment="1">
      <alignment horizontal="center"/>
    </xf>
    <xf numFmtId="164" fontId="17" fillId="14" borderId="1" xfId="0" applyNumberFormat="1" applyFont="1" applyFill="1" applyBorder="1" applyAlignment="1">
      <alignment horizontal="center"/>
    </xf>
    <xf numFmtId="167" fontId="17" fillId="14" borderId="1" xfId="2" applyNumberFormat="1" applyFont="1" applyFill="1" applyBorder="1" applyAlignment="1">
      <alignment horizontal="center"/>
    </xf>
    <xf numFmtId="164" fontId="17" fillId="14" borderId="1" xfId="2" applyNumberFormat="1" applyFont="1" applyFill="1" applyBorder="1" applyAlignment="1">
      <alignment horizontal="right"/>
    </xf>
    <xf numFmtId="0" fontId="17" fillId="14" borderId="1" xfId="0" applyFont="1" applyFill="1" applyBorder="1" applyAlignment="1">
      <alignment horizontal="left"/>
    </xf>
    <xf numFmtId="0" fontId="3" fillId="14" borderId="1" xfId="0" applyFont="1" applyFill="1" applyBorder="1" applyAlignment="1">
      <alignment horizontal="left"/>
    </xf>
    <xf numFmtId="0" fontId="18" fillId="14" borderId="0" xfId="0" applyFont="1" applyFill="1" applyAlignment="1">
      <alignment horizontal="center"/>
    </xf>
    <xf numFmtId="0" fontId="0" fillId="0" borderId="0" xfId="0" applyFont="1" applyAlignment="1">
      <alignment horizontal="left" indent="3"/>
    </xf>
    <xf numFmtId="0" fontId="3" fillId="0" borderId="0" xfId="0" applyFont="1" applyFill="1" applyAlignment="1">
      <alignment horizontal="right"/>
    </xf>
    <xf numFmtId="0" fontId="27" fillId="7" borderId="2" xfId="0" applyFont="1" applyFill="1" applyBorder="1" applyAlignment="1">
      <alignment horizontal="center"/>
    </xf>
    <xf numFmtId="14" fontId="27" fillId="7" borderId="2" xfId="0" applyNumberFormat="1" applyFont="1" applyFill="1" applyBorder="1" applyAlignment="1">
      <alignment horizontal="center"/>
    </xf>
    <xf numFmtId="164" fontId="27" fillId="7" borderId="1" xfId="0" applyNumberFormat="1" applyFont="1" applyFill="1" applyBorder="1" applyAlignment="1">
      <alignment horizontal="center"/>
    </xf>
    <xf numFmtId="167" fontId="27" fillId="7" borderId="1" xfId="2" applyNumberFormat="1" applyFont="1" applyFill="1" applyBorder="1" applyAlignment="1">
      <alignment horizontal="center"/>
    </xf>
    <xf numFmtId="164" fontId="27" fillId="7" borderId="1" xfId="2" applyNumberFormat="1" applyFont="1" applyFill="1" applyBorder="1" applyAlignment="1">
      <alignment horizontal="right"/>
    </xf>
    <xf numFmtId="0" fontId="0" fillId="7" borderId="0" xfId="0" applyFill="1"/>
    <xf numFmtId="0" fontId="3" fillId="7" borderId="1" xfId="0" applyFont="1" applyFill="1" applyBorder="1" applyAlignment="1">
      <alignment horizontal="left"/>
    </xf>
    <xf numFmtId="0" fontId="28" fillId="6" borderId="2" xfId="0" applyFont="1" applyFill="1" applyBorder="1" applyAlignment="1">
      <alignment horizontal="center"/>
    </xf>
    <xf numFmtId="14" fontId="28" fillId="6" borderId="2" xfId="0" applyNumberFormat="1" applyFont="1" applyFill="1" applyBorder="1" applyAlignment="1">
      <alignment horizontal="center"/>
    </xf>
    <xf numFmtId="164" fontId="28" fillId="6" borderId="1" xfId="0" applyNumberFormat="1" applyFont="1" applyFill="1" applyBorder="1" applyAlignment="1">
      <alignment horizontal="center"/>
    </xf>
    <xf numFmtId="167" fontId="28" fillId="6" borderId="1" xfId="2" applyNumberFormat="1" applyFont="1" applyFill="1" applyBorder="1" applyAlignment="1">
      <alignment horizontal="center"/>
    </xf>
    <xf numFmtId="0" fontId="28" fillId="6" borderId="1" xfId="0" applyFont="1" applyFill="1" applyBorder="1" applyAlignment="1">
      <alignment horizontal="left"/>
    </xf>
    <xf numFmtId="0" fontId="28" fillId="7" borderId="2" xfId="0" applyFont="1" applyFill="1" applyBorder="1" applyAlignment="1">
      <alignment horizontal="center"/>
    </xf>
    <xf numFmtId="14" fontId="28" fillId="7" borderId="2" xfId="0" applyNumberFormat="1" applyFont="1" applyFill="1" applyBorder="1" applyAlignment="1">
      <alignment horizontal="center"/>
    </xf>
    <xf numFmtId="164" fontId="28" fillId="7" borderId="1" xfId="0" applyNumberFormat="1" applyFont="1" applyFill="1" applyBorder="1" applyAlignment="1">
      <alignment horizontal="center"/>
    </xf>
    <xf numFmtId="167" fontId="28" fillId="7" borderId="1" xfId="2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9" fillId="0" borderId="14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164" fontId="24" fillId="6" borderId="1" xfId="2" applyNumberFormat="1" applyFont="1" applyFill="1" applyBorder="1" applyAlignment="1">
      <alignment horizontal="center"/>
    </xf>
    <xf numFmtId="164" fontId="24" fillId="13" borderId="1" xfId="2" applyNumberFormat="1" applyFont="1" applyFill="1" applyBorder="1" applyAlignment="1">
      <alignment horizontal="center"/>
    </xf>
    <xf numFmtId="164" fontId="25" fillId="6" borderId="1" xfId="2" applyNumberFormat="1" applyFont="1" applyFill="1" applyBorder="1" applyAlignment="1">
      <alignment horizontal="center"/>
    </xf>
    <xf numFmtId="164" fontId="25" fillId="7" borderId="1" xfId="2" applyNumberFormat="1" applyFont="1" applyFill="1" applyBorder="1" applyAlignment="1">
      <alignment horizontal="center"/>
    </xf>
    <xf numFmtId="164" fontId="17" fillId="7" borderId="1" xfId="2" applyNumberFormat="1" applyFont="1" applyFill="1" applyBorder="1" applyAlignment="1">
      <alignment horizontal="center"/>
    </xf>
    <xf numFmtId="164" fontId="27" fillId="6" borderId="1" xfId="2" applyNumberFormat="1" applyFont="1" applyFill="1" applyBorder="1" applyAlignment="1">
      <alignment horizontal="center"/>
    </xf>
    <xf numFmtId="164" fontId="27" fillId="7" borderId="1" xfId="2" applyNumberFormat="1" applyFont="1" applyFill="1" applyBorder="1" applyAlignment="1">
      <alignment horizontal="center"/>
    </xf>
    <xf numFmtId="0" fontId="29" fillId="7" borderId="12" xfId="0" applyFont="1" applyFill="1" applyBorder="1" applyAlignment="1">
      <alignment horizontal="center"/>
    </xf>
    <xf numFmtId="14" fontId="29" fillId="7" borderId="12" xfId="0" applyNumberFormat="1" applyFont="1" applyFill="1" applyBorder="1" applyAlignment="1">
      <alignment horizontal="center"/>
    </xf>
    <xf numFmtId="164" fontId="29" fillId="7" borderId="14" xfId="0" applyNumberFormat="1" applyFont="1" applyFill="1" applyBorder="1" applyAlignment="1">
      <alignment horizontal="center"/>
    </xf>
    <xf numFmtId="167" fontId="29" fillId="7" borderId="14" xfId="2" applyNumberFormat="1" applyFont="1" applyFill="1" applyBorder="1" applyAlignment="1">
      <alignment horizontal="center"/>
    </xf>
    <xf numFmtId="164" fontId="29" fillId="7" borderId="14" xfId="2" applyNumberFormat="1" applyFont="1" applyFill="1" applyBorder="1" applyAlignment="1">
      <alignment horizontal="center"/>
    </xf>
    <xf numFmtId="0" fontId="0" fillId="7" borderId="14" xfId="0" applyFill="1" applyBorder="1" applyAlignment="1">
      <alignment horizontal="left"/>
    </xf>
    <xf numFmtId="0" fontId="22" fillId="7" borderId="12" xfId="0" applyFont="1" applyFill="1" applyBorder="1" applyAlignment="1">
      <alignment horizontal="center"/>
    </xf>
    <xf numFmtId="14" fontId="22" fillId="7" borderId="12" xfId="0" applyNumberFormat="1" applyFont="1" applyFill="1" applyBorder="1" applyAlignment="1">
      <alignment horizontal="center"/>
    </xf>
    <xf numFmtId="164" fontId="22" fillId="7" borderId="14" xfId="0" applyNumberFormat="1" applyFont="1" applyFill="1" applyBorder="1" applyAlignment="1">
      <alignment horizontal="center"/>
    </xf>
    <xf numFmtId="167" fontId="22" fillId="7" borderId="14" xfId="2" applyNumberFormat="1" applyFont="1" applyFill="1" applyBorder="1" applyAlignment="1">
      <alignment horizontal="right"/>
    </xf>
    <xf numFmtId="164" fontId="23" fillId="7" borderId="1" xfId="2" applyNumberFormat="1" applyFont="1" applyFill="1" applyBorder="1" applyAlignment="1">
      <alignment horizontal="center"/>
    </xf>
    <xf numFmtId="0" fontId="3" fillId="7" borderId="14" xfId="0" applyFont="1" applyFill="1" applyBorder="1" applyAlignment="1">
      <alignment horizontal="left"/>
    </xf>
    <xf numFmtId="0" fontId="1" fillId="7" borderId="12" xfId="0" applyFont="1" applyFill="1" applyBorder="1" applyAlignment="1">
      <alignment horizontal="center"/>
    </xf>
    <xf numFmtId="14" fontId="1" fillId="7" borderId="12" xfId="0" applyNumberFormat="1" applyFont="1" applyFill="1" applyBorder="1" applyAlignment="1">
      <alignment horizontal="center"/>
    </xf>
    <xf numFmtId="164" fontId="1" fillId="7" borderId="14" xfId="0" applyNumberFormat="1" applyFont="1" applyFill="1" applyBorder="1" applyAlignment="1">
      <alignment horizontal="center"/>
    </xf>
    <xf numFmtId="167" fontId="1" fillId="7" borderId="14" xfId="2" applyNumberFormat="1" applyFont="1" applyFill="1" applyBorder="1" applyAlignment="1">
      <alignment horizontal="center"/>
    </xf>
    <xf numFmtId="164" fontId="1" fillId="7" borderId="14" xfId="2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29" fillId="7" borderId="14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164" fontId="0" fillId="0" borderId="0" xfId="0" applyNumberFormat="1"/>
    <xf numFmtId="0" fontId="29" fillId="7" borderId="1" xfId="0" applyFont="1" applyFill="1" applyBorder="1" applyAlignment="1">
      <alignment horizontal="center"/>
    </xf>
    <xf numFmtId="14" fontId="29" fillId="7" borderId="1" xfId="0" applyNumberFormat="1" applyFont="1" applyFill="1" applyBorder="1" applyAlignment="1">
      <alignment horizontal="center"/>
    </xf>
    <xf numFmtId="164" fontId="29" fillId="7" borderId="1" xfId="0" applyNumberFormat="1" applyFont="1" applyFill="1" applyBorder="1" applyAlignment="1">
      <alignment horizontal="center"/>
    </xf>
    <xf numFmtId="167" fontId="29" fillId="7" borderId="1" xfId="2" applyNumberFormat="1" applyFont="1" applyFill="1" applyBorder="1" applyAlignment="1">
      <alignment horizontal="center"/>
    </xf>
    <xf numFmtId="164" fontId="29" fillId="7" borderId="1" xfId="2" applyNumberFormat="1" applyFont="1" applyFill="1" applyBorder="1" applyAlignment="1">
      <alignment horizontal="center"/>
    </xf>
    <xf numFmtId="0" fontId="29" fillId="7" borderId="0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4" fontId="29" fillId="0" borderId="1" xfId="0" applyNumberFormat="1" applyFont="1" applyFill="1" applyBorder="1" applyAlignment="1">
      <alignment horizontal="center"/>
    </xf>
    <xf numFmtId="164" fontId="29" fillId="0" borderId="1" xfId="0" applyNumberFormat="1" applyFont="1" applyFill="1" applyBorder="1" applyAlignment="1">
      <alignment horizontal="center"/>
    </xf>
    <xf numFmtId="167" fontId="29" fillId="0" borderId="1" xfId="2" applyNumberFormat="1" applyFont="1" applyFill="1" applyBorder="1" applyAlignment="1">
      <alignment horizontal="center"/>
    </xf>
    <xf numFmtId="164" fontId="29" fillId="0" borderId="1" xfId="2" applyNumberFormat="1" applyFont="1" applyFill="1" applyBorder="1" applyAlignment="1">
      <alignment horizontal="center"/>
    </xf>
    <xf numFmtId="0" fontId="1" fillId="15" borderId="24" xfId="0" applyFont="1" applyFill="1" applyBorder="1" applyAlignment="1">
      <alignment horizontal="left"/>
    </xf>
    <xf numFmtId="164" fontId="17" fillId="7" borderId="14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29" fillId="7" borderId="14" xfId="0" applyFont="1" applyFill="1" applyBorder="1" applyAlignment="1">
      <alignment horizontal="center"/>
    </xf>
    <xf numFmtId="14" fontId="29" fillId="7" borderId="14" xfId="0" applyNumberFormat="1" applyFont="1" applyFill="1" applyBorder="1" applyAlignment="1">
      <alignment horizontal="center"/>
    </xf>
    <xf numFmtId="0" fontId="0" fillId="7" borderId="14" xfId="0" applyFont="1" applyFill="1" applyBorder="1" applyAlignment="1">
      <alignment horizontal="left"/>
    </xf>
    <xf numFmtId="0" fontId="1" fillId="16" borderId="2" xfId="0" applyFont="1" applyFill="1" applyBorder="1" applyAlignment="1">
      <alignment horizontal="center"/>
    </xf>
    <xf numFmtId="0" fontId="0" fillId="16" borderId="24" xfId="0" applyFont="1" applyFill="1" applyBorder="1" applyAlignment="1">
      <alignment horizontal="left"/>
    </xf>
    <xf numFmtId="0" fontId="1" fillId="7" borderId="14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14" fontId="29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29" fillId="0" borderId="0" xfId="0" applyNumberFormat="1" applyFont="1" applyFill="1" applyBorder="1" applyAlignment="1">
      <alignment horizontal="center"/>
    </xf>
    <xf numFmtId="167" fontId="29" fillId="0" borderId="0" xfId="2" applyNumberFormat="1" applyFont="1" applyFill="1" applyBorder="1" applyAlignment="1">
      <alignment horizontal="center"/>
    </xf>
    <xf numFmtId="164" fontId="29" fillId="0" borderId="0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6" borderId="1" xfId="0" applyFont="1" applyFill="1" applyBorder="1" applyAlignment="1">
      <alignment horizontal="left"/>
    </xf>
    <xf numFmtId="0" fontId="29" fillId="6" borderId="1" xfId="0" applyFont="1" applyFill="1" applyBorder="1" applyAlignment="1">
      <alignment horizontal="center"/>
    </xf>
    <xf numFmtId="14" fontId="29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29" fillId="6" borderId="1" xfId="0" applyNumberFormat="1" applyFont="1" applyFill="1" applyBorder="1" applyAlignment="1">
      <alignment horizontal="center"/>
    </xf>
    <xf numFmtId="167" fontId="29" fillId="6" borderId="1" xfId="2" applyNumberFormat="1" applyFont="1" applyFill="1" applyBorder="1" applyAlignment="1">
      <alignment horizontal="center"/>
    </xf>
    <xf numFmtId="164" fontId="29" fillId="6" borderId="1" xfId="2" applyNumberFormat="1" applyFont="1" applyFill="1" applyBorder="1" applyAlignment="1">
      <alignment horizontal="center"/>
    </xf>
    <xf numFmtId="0" fontId="0" fillId="0" borderId="0" xfId="0" applyAlignment="1"/>
    <xf numFmtId="0" fontId="1" fillId="0" borderId="2" xfId="0" applyFont="1" applyFill="1" applyBorder="1" applyAlignment="1">
      <alignment horizontal="center"/>
    </xf>
    <xf numFmtId="164" fontId="27" fillId="0" borderId="1" xfId="2" applyNumberFormat="1" applyFont="1" applyFill="1" applyBorder="1" applyAlignment="1">
      <alignment horizontal="center"/>
    </xf>
    <xf numFmtId="0" fontId="0" fillId="6" borderId="0" xfId="0" applyFill="1"/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left" indent="3"/>
    </xf>
    <xf numFmtId="0" fontId="0" fillId="10" borderId="6" xfId="0" applyFill="1" applyBorder="1" applyAlignment="1">
      <alignment horizontal="center" wrapText="1"/>
    </xf>
    <xf numFmtId="0" fontId="11" fillId="5" borderId="17" xfId="0" applyFont="1" applyFill="1" applyBorder="1" applyAlignment="1">
      <alignment horizontal="center" wrapText="1"/>
    </xf>
    <xf numFmtId="0" fontId="11" fillId="5" borderId="23" xfId="0" applyFont="1" applyFill="1" applyBorder="1" applyAlignment="1">
      <alignment horizontal="center" wrapText="1"/>
    </xf>
    <xf numFmtId="0" fontId="11" fillId="5" borderId="18" xfId="0" applyFont="1" applyFill="1" applyBorder="1" applyAlignment="1">
      <alignment horizontal="center" wrapText="1"/>
    </xf>
    <xf numFmtId="49" fontId="7" fillId="11" borderId="3" xfId="0" applyNumberFormat="1" applyFont="1" applyFill="1" applyBorder="1" applyAlignment="1">
      <alignment horizontal="center" vertical="center" wrapText="1"/>
    </xf>
    <xf numFmtId="49" fontId="7" fillId="11" borderId="16" xfId="0" applyNumberFormat="1" applyFont="1" applyFill="1" applyBorder="1" applyAlignment="1">
      <alignment horizontal="center" vertical="center" wrapText="1"/>
    </xf>
    <xf numFmtId="49" fontId="7" fillId="11" borderId="4" xfId="0" applyNumberFormat="1" applyFont="1" applyFill="1" applyBorder="1" applyAlignment="1">
      <alignment horizontal="center" vertical="center" wrapText="1"/>
    </xf>
    <xf numFmtId="49" fontId="7" fillId="11" borderId="8" xfId="0" applyNumberFormat="1" applyFont="1" applyFill="1" applyBorder="1" applyAlignment="1">
      <alignment horizontal="center" vertical="center" wrapText="1"/>
    </xf>
    <xf numFmtId="49" fontId="7" fillId="11" borderId="0" xfId="0" applyNumberFormat="1" applyFont="1" applyFill="1" applyAlignment="1">
      <alignment horizontal="center" vertical="center" wrapText="1"/>
    </xf>
    <xf numFmtId="49" fontId="7" fillId="11" borderId="9" xfId="0" applyNumberFormat="1" applyFont="1" applyFill="1" applyBorder="1" applyAlignment="1">
      <alignment horizontal="center" vertical="center" wrapText="1"/>
    </xf>
    <xf numFmtId="49" fontId="7" fillId="11" borderId="5" xfId="0" applyNumberFormat="1" applyFont="1" applyFill="1" applyBorder="1" applyAlignment="1">
      <alignment horizontal="center" vertical="center" wrapText="1"/>
    </xf>
    <xf numFmtId="49" fontId="7" fillId="11" borderId="6" xfId="0" applyNumberFormat="1" applyFont="1" applyFill="1" applyBorder="1" applyAlignment="1">
      <alignment horizontal="center" vertical="center" wrapText="1"/>
    </xf>
    <xf numFmtId="49" fontId="7" fillId="11" borderId="7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wrapText="1"/>
    </xf>
    <xf numFmtId="0" fontId="14" fillId="10" borderId="0" xfId="0" applyFont="1" applyFill="1" applyAlignment="1">
      <alignment horizontal="left" wrapText="1"/>
    </xf>
    <xf numFmtId="0" fontId="7" fillId="3" borderId="0" xfId="0" applyFont="1" applyFill="1" applyAlignment="1">
      <alignment horizontal="center" wrapText="1"/>
    </xf>
    <xf numFmtId="49" fontId="15" fillId="3" borderId="0" xfId="0" applyNumberFormat="1" applyFont="1" applyFill="1" applyAlignment="1">
      <alignment horizontal="left" wrapText="1"/>
    </xf>
    <xf numFmtId="166" fontId="7" fillId="8" borderId="19" xfId="0" applyNumberFormat="1" applyFont="1" applyFill="1" applyBorder="1" applyAlignment="1">
      <alignment horizontal="center"/>
    </xf>
    <xf numFmtId="166" fontId="7" fillId="8" borderId="21" xfId="0" applyNumberFormat="1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169" fontId="7" fillId="11" borderId="3" xfId="0" applyNumberFormat="1" applyFont="1" applyFill="1" applyBorder="1" applyAlignment="1">
      <alignment horizontal="center" vertical="center" wrapText="1"/>
    </xf>
    <xf numFmtId="169" fontId="7" fillId="11" borderId="16" xfId="0" applyNumberFormat="1" applyFont="1" applyFill="1" applyBorder="1" applyAlignment="1">
      <alignment horizontal="center" vertical="center" wrapText="1"/>
    </xf>
    <xf numFmtId="169" fontId="7" fillId="11" borderId="8" xfId="0" applyNumberFormat="1" applyFont="1" applyFill="1" applyBorder="1" applyAlignment="1">
      <alignment horizontal="center" vertical="center" wrapText="1"/>
    </xf>
    <xf numFmtId="169" fontId="7" fillId="11" borderId="0" xfId="0" applyNumberFormat="1" applyFont="1" applyFill="1" applyAlignment="1">
      <alignment horizontal="center" vertical="center" wrapText="1"/>
    </xf>
    <xf numFmtId="169" fontId="7" fillId="11" borderId="5" xfId="0" applyNumberFormat="1" applyFont="1" applyFill="1" applyBorder="1" applyAlignment="1">
      <alignment horizontal="center" vertical="center" wrapText="1"/>
    </xf>
    <xf numFmtId="169" fontId="7" fillId="11" borderId="6" xfId="0" applyNumberFormat="1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distributed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168" fontId="7" fillId="3" borderId="20" xfId="0" applyNumberFormat="1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right" vertical="center" wrapText="1"/>
    </xf>
  </cellXfs>
  <cellStyles count="4">
    <cellStyle name="Celda de comprobación" xfId="3" builtinId="23"/>
    <cellStyle name="Millares" xfId="1" builtinId="3"/>
    <cellStyle name="Moneda" xfId="2" builtinId="4"/>
    <cellStyle name="Normal" xfId="0" builtinId="0"/>
  </cellStyles>
  <dxfs count="92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\ #,##0;[Red]\-&quot;$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\ #,##0;[Red]\-&quot;$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\ #,##0;[Red]\-&quot;$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\ #,##0;[Red]\-&quot;$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CCFFFF"/>
      <color rgb="FF66FFFF"/>
      <color rgb="FF00FFFF"/>
      <color rgb="FFFFFFCC"/>
      <color rgb="FF66FFCC"/>
      <color rgb="FF33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38</xdr:row>
      <xdr:rowOff>104774</xdr:rowOff>
    </xdr:from>
    <xdr:to>
      <xdr:col>4</xdr:col>
      <xdr:colOff>152400</xdr:colOff>
      <xdr:row>43</xdr:row>
      <xdr:rowOff>182879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058024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32" displayName="Tabla132" ref="A5:H77" totalsRowShown="0" headerRowDxfId="23" tableBorderDxfId="22" headerRowCellStyle="Moneda">
  <autoFilter ref="A5:H77"/>
  <tableColumns count="8">
    <tableColumn id="1" name="Solicitud de Fondo N°" dataDxfId="21"/>
    <tableColumn id="2" name="Fecha de Solicitud" dataDxfId="20"/>
    <tableColumn id="3" name="Nombre de solicitante" dataDxfId="19"/>
    <tableColumn id="4" name="Monto" dataDxfId="18"/>
    <tableColumn id="5" name="Total Gastado" dataDxfId="17" dataCellStyle="Moneda"/>
    <tableColumn id="6" name="Diferencia" dataDxfId="16" dataCellStyle="Moneda">
      <calculatedColumnFormula>D6-E6</calculatedColumnFormula>
    </tableColumn>
    <tableColumn id="7" name="Estado de Fondo2" dataDxfId="15"/>
    <tableColumn id="8" name="Detalle3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5:H109" totalsRowShown="0" headerRowDxfId="9" tableBorderDxfId="8" headerRowCellStyle="Moneda">
  <autoFilter ref="A5:H109"/>
  <sortState ref="A6:H98">
    <sortCondition ref="A5:A98"/>
  </sortState>
  <tableColumns count="8">
    <tableColumn id="1" name="Solicitud de Fondo N°" dataDxfId="7"/>
    <tableColumn id="2" name="Fecha de Solicitud" dataDxfId="6"/>
    <tableColumn id="3" name="Nombre de solicitante" dataDxfId="5"/>
    <tableColumn id="4" name="Monto" dataDxfId="4"/>
    <tableColumn id="5" name="Total Gastado" dataDxfId="3" dataCellStyle="Moneda"/>
    <tableColumn id="6" name="Diferencia" dataDxfId="2" dataCellStyle="Moneda">
      <calculatedColumnFormula>D6-E6</calculatedColumnFormula>
    </tableColumn>
    <tableColumn id="7" name="Estado de Fondo2" dataDxfId="1"/>
    <tableColumn id="8" name="Detalle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abSelected="1" topLeftCell="A90" zoomScaleNormal="100" workbookViewId="0">
      <selection activeCell="A103" sqref="A103:XFD103"/>
    </sheetView>
  </sheetViews>
  <sheetFormatPr baseColWidth="10" defaultColWidth="11.42578125" defaultRowHeight="15" x14ac:dyDescent="0.25"/>
  <cols>
    <col min="1" max="1" width="9.28515625" style="195" customWidth="1"/>
    <col min="2" max="2" width="22.28515625" style="196" bestFit="1" customWidth="1"/>
    <col min="3" max="3" width="24.28515625" style="307" customWidth="1"/>
    <col min="4" max="4" width="12.85546875" style="197" customWidth="1"/>
    <col min="5" max="5" width="20.42578125" style="198" bestFit="1" customWidth="1"/>
    <col min="6" max="6" width="17.85546875" style="308" customWidth="1"/>
    <col min="7" max="7" width="23.42578125" style="235" bestFit="1" customWidth="1"/>
    <col min="8" max="8" width="75.140625" style="200" bestFit="1" customWidth="1"/>
    <col min="9" max="16384" width="11.42578125" style="119"/>
  </cols>
  <sheetData>
    <row r="1" spans="1:8" x14ac:dyDescent="0.25">
      <c r="A1" s="310" t="s">
        <v>225</v>
      </c>
      <c r="B1" s="310"/>
      <c r="C1" s="310"/>
      <c r="D1" s="310"/>
      <c r="E1" s="310"/>
      <c r="F1" s="310"/>
      <c r="G1" s="310"/>
      <c r="H1" s="310"/>
    </row>
    <row r="2" spans="1:8" x14ac:dyDescent="0.25">
      <c r="A2" s="310"/>
      <c r="B2" s="310"/>
      <c r="C2" s="310"/>
      <c r="D2" s="310"/>
      <c r="E2" s="310"/>
      <c r="F2" s="310"/>
      <c r="G2" s="310"/>
      <c r="H2" s="310"/>
    </row>
    <row r="3" spans="1:8" ht="29.25" thickBot="1" x14ac:dyDescent="0.3">
      <c r="A3" s="10"/>
      <c r="B3" s="10"/>
      <c r="C3" s="10"/>
      <c r="D3" s="10"/>
      <c r="E3" s="11"/>
      <c r="F3" s="11"/>
      <c r="G3" s="12"/>
      <c r="H3"/>
    </row>
    <row r="4" spans="1:8" ht="45" x14ac:dyDescent="0.25">
      <c r="A4" s="13" t="s">
        <v>0</v>
      </c>
      <c r="B4" s="14" t="s">
        <v>28</v>
      </c>
      <c r="C4" s="14" t="s">
        <v>1</v>
      </c>
      <c r="D4" s="15" t="s">
        <v>2</v>
      </c>
      <c r="E4" s="16" t="s">
        <v>3</v>
      </c>
      <c r="F4" s="16" t="s">
        <v>9</v>
      </c>
      <c r="G4" s="14" t="s">
        <v>27</v>
      </c>
      <c r="H4" s="74" t="s">
        <v>26</v>
      </c>
    </row>
    <row r="5" spans="1:8" x14ac:dyDescent="0.25">
      <c r="A5" s="267">
        <v>643</v>
      </c>
      <c r="B5" s="268">
        <v>44203</v>
      </c>
      <c r="C5" s="121" t="s">
        <v>165</v>
      </c>
      <c r="D5" s="269">
        <v>166813</v>
      </c>
      <c r="E5" s="270">
        <v>166813</v>
      </c>
      <c r="F5" s="245">
        <f t="shared" ref="F5:F28" si="0">D5-E5</f>
        <v>0</v>
      </c>
      <c r="G5" s="8" t="s">
        <v>11</v>
      </c>
      <c r="H5" s="283" t="s">
        <v>222</v>
      </c>
    </row>
    <row r="6" spans="1:8" x14ac:dyDescent="0.25">
      <c r="A6" s="267">
        <v>644</v>
      </c>
      <c r="B6" s="268">
        <v>44204</v>
      </c>
      <c r="C6" s="121" t="s">
        <v>7</v>
      </c>
      <c r="D6" s="269">
        <v>200000</v>
      </c>
      <c r="E6" s="270"/>
      <c r="F6" s="245">
        <f t="shared" si="0"/>
        <v>200000</v>
      </c>
      <c r="G6" s="4" t="s">
        <v>11</v>
      </c>
      <c r="H6" s="283" t="s">
        <v>224</v>
      </c>
    </row>
    <row r="7" spans="1:8" x14ac:dyDescent="0.25">
      <c r="A7" s="267">
        <v>645</v>
      </c>
      <c r="B7" s="268">
        <v>44208</v>
      </c>
      <c r="C7" s="121" t="s">
        <v>139</v>
      </c>
      <c r="D7" s="269">
        <v>200000</v>
      </c>
      <c r="E7" s="270"/>
      <c r="F7" s="245">
        <f t="shared" si="0"/>
        <v>200000</v>
      </c>
      <c r="G7" s="4" t="s">
        <v>11</v>
      </c>
      <c r="H7" s="283" t="s">
        <v>223</v>
      </c>
    </row>
    <row r="8" spans="1:8" x14ac:dyDescent="0.25">
      <c r="A8" s="267">
        <v>646</v>
      </c>
      <c r="B8" s="268">
        <v>44211</v>
      </c>
      <c r="C8" s="121" t="s">
        <v>165</v>
      </c>
      <c r="D8" s="269">
        <v>80000</v>
      </c>
      <c r="E8" s="270">
        <v>80000</v>
      </c>
      <c r="F8" s="245">
        <f t="shared" si="0"/>
        <v>0</v>
      </c>
      <c r="G8" s="8" t="s">
        <v>11</v>
      </c>
      <c r="H8" s="283" t="s">
        <v>195</v>
      </c>
    </row>
    <row r="9" spans="1:8" x14ac:dyDescent="0.25">
      <c r="A9" s="267">
        <v>647</v>
      </c>
      <c r="B9" s="268">
        <v>44211</v>
      </c>
      <c r="C9" s="121" t="s">
        <v>5</v>
      </c>
      <c r="D9" s="269">
        <v>300000</v>
      </c>
      <c r="E9" s="270">
        <v>300587</v>
      </c>
      <c r="F9" s="243">
        <f t="shared" si="0"/>
        <v>-587</v>
      </c>
      <c r="G9" s="8" t="s">
        <v>11</v>
      </c>
      <c r="H9" s="283" t="s">
        <v>210</v>
      </c>
    </row>
    <row r="10" spans="1:8" x14ac:dyDescent="0.25">
      <c r="A10" s="109">
        <v>648</v>
      </c>
      <c r="B10" s="110">
        <v>44214</v>
      </c>
      <c r="C10" s="109" t="s">
        <v>127</v>
      </c>
      <c r="D10" s="111">
        <v>90302</v>
      </c>
      <c r="E10" s="105">
        <v>90302</v>
      </c>
      <c r="F10" s="243">
        <f t="shared" si="0"/>
        <v>0</v>
      </c>
      <c r="G10" s="113" t="s">
        <v>11</v>
      </c>
      <c r="H10" s="223" t="s">
        <v>226</v>
      </c>
    </row>
    <row r="11" spans="1:8" x14ac:dyDescent="0.25">
      <c r="A11" s="218">
        <v>649</v>
      </c>
      <c r="B11" s="219">
        <v>44217</v>
      </c>
      <c r="C11" s="6" t="s">
        <v>127</v>
      </c>
      <c r="D11" s="220">
        <v>123725</v>
      </c>
      <c r="E11" s="221">
        <v>123725</v>
      </c>
      <c r="F11" s="243">
        <f t="shared" si="0"/>
        <v>0</v>
      </c>
      <c r="G11" s="8" t="s">
        <v>11</v>
      </c>
      <c r="H11" s="190" t="s">
        <v>227</v>
      </c>
    </row>
    <row r="12" spans="1:8" x14ac:dyDescent="0.25">
      <c r="A12" s="218">
        <v>650</v>
      </c>
      <c r="B12" s="219">
        <v>44222</v>
      </c>
      <c r="C12" s="6" t="s">
        <v>5</v>
      </c>
      <c r="D12" s="220">
        <v>400000</v>
      </c>
      <c r="E12" s="221">
        <v>397606</v>
      </c>
      <c r="F12" s="245">
        <f t="shared" si="0"/>
        <v>2394</v>
      </c>
      <c r="G12" s="8" t="s">
        <v>11</v>
      </c>
      <c r="H12" s="283" t="s">
        <v>210</v>
      </c>
    </row>
    <row r="13" spans="1:8" x14ac:dyDescent="0.25">
      <c r="A13" s="218">
        <v>651</v>
      </c>
      <c r="B13" s="219">
        <v>44222</v>
      </c>
      <c r="C13" s="6" t="s">
        <v>165</v>
      </c>
      <c r="D13" s="220">
        <v>142000</v>
      </c>
      <c r="E13" s="221">
        <v>142000</v>
      </c>
      <c r="F13" s="245">
        <f t="shared" si="0"/>
        <v>0</v>
      </c>
      <c r="G13" s="8" t="s">
        <v>11</v>
      </c>
      <c r="H13" s="283" t="s">
        <v>210</v>
      </c>
    </row>
    <row r="14" spans="1:8" x14ac:dyDescent="0.25">
      <c r="A14" s="218">
        <v>652</v>
      </c>
      <c r="B14" s="219">
        <v>44225</v>
      </c>
      <c r="C14" s="6" t="s">
        <v>127</v>
      </c>
      <c r="D14" s="220">
        <v>127780</v>
      </c>
      <c r="E14" s="221">
        <v>127780</v>
      </c>
      <c r="F14" s="245">
        <f t="shared" si="0"/>
        <v>0</v>
      </c>
      <c r="G14" s="8" t="s">
        <v>11</v>
      </c>
      <c r="H14" s="190" t="s">
        <v>228</v>
      </c>
    </row>
    <row r="15" spans="1:8" x14ac:dyDescent="0.25">
      <c r="A15" s="218">
        <v>653</v>
      </c>
      <c r="B15" s="219">
        <v>44232</v>
      </c>
      <c r="C15" s="6" t="s">
        <v>127</v>
      </c>
      <c r="D15" s="220">
        <v>34255</v>
      </c>
      <c r="E15" s="221">
        <v>34255</v>
      </c>
      <c r="F15" s="245">
        <f t="shared" si="0"/>
        <v>0</v>
      </c>
      <c r="G15" s="8" t="s">
        <v>11</v>
      </c>
      <c r="H15" s="190" t="s">
        <v>229</v>
      </c>
    </row>
    <row r="16" spans="1:8" x14ac:dyDescent="0.25">
      <c r="A16" s="218">
        <v>654</v>
      </c>
      <c r="B16" s="219">
        <v>44235</v>
      </c>
      <c r="C16" s="6" t="s">
        <v>39</v>
      </c>
      <c r="D16" s="220">
        <v>100000</v>
      </c>
      <c r="E16" s="221">
        <v>27900</v>
      </c>
      <c r="F16" s="245">
        <f t="shared" si="0"/>
        <v>72100</v>
      </c>
      <c r="G16" s="8" t="s">
        <v>11</v>
      </c>
      <c r="H16" s="190" t="s">
        <v>230</v>
      </c>
    </row>
    <row r="17" spans="1:8" x14ac:dyDescent="0.25">
      <c r="A17" s="218">
        <v>655</v>
      </c>
      <c r="B17" s="219">
        <v>44244</v>
      </c>
      <c r="C17" s="6" t="s">
        <v>127</v>
      </c>
      <c r="D17" s="220">
        <v>46790</v>
      </c>
      <c r="E17" s="221">
        <v>46790</v>
      </c>
      <c r="F17" s="245">
        <f t="shared" si="0"/>
        <v>0</v>
      </c>
      <c r="G17" s="8" t="s">
        <v>11</v>
      </c>
      <c r="H17" s="190" t="s">
        <v>231</v>
      </c>
    </row>
    <row r="18" spans="1:8" x14ac:dyDescent="0.25">
      <c r="A18" s="218">
        <v>656</v>
      </c>
      <c r="B18" s="219">
        <v>44253</v>
      </c>
      <c r="C18" s="6" t="s">
        <v>139</v>
      </c>
      <c r="D18" s="220">
        <v>150000</v>
      </c>
      <c r="E18" s="221">
        <v>137818</v>
      </c>
      <c r="F18" s="245">
        <f t="shared" si="0"/>
        <v>12182</v>
      </c>
      <c r="G18" s="4" t="s">
        <v>11</v>
      </c>
      <c r="H18" s="190" t="s">
        <v>232</v>
      </c>
    </row>
    <row r="19" spans="1:8" x14ac:dyDescent="0.25">
      <c r="A19" s="218">
        <v>657</v>
      </c>
      <c r="B19" s="219">
        <v>44259</v>
      </c>
      <c r="C19" s="6" t="s">
        <v>127</v>
      </c>
      <c r="D19" s="220">
        <v>68421</v>
      </c>
      <c r="E19" s="221">
        <v>68421</v>
      </c>
      <c r="F19" s="245">
        <f t="shared" si="0"/>
        <v>0</v>
      </c>
      <c r="G19" s="4" t="s">
        <v>11</v>
      </c>
      <c r="H19" s="190" t="s">
        <v>233</v>
      </c>
    </row>
    <row r="20" spans="1:8" x14ac:dyDescent="0.25">
      <c r="A20" s="218">
        <v>658</v>
      </c>
      <c r="B20" s="219">
        <v>44263</v>
      </c>
      <c r="C20" s="6" t="s">
        <v>127</v>
      </c>
      <c r="D20" s="220">
        <v>21796</v>
      </c>
      <c r="E20" s="221">
        <v>21796</v>
      </c>
      <c r="F20" s="245">
        <f t="shared" si="0"/>
        <v>0</v>
      </c>
      <c r="G20" s="8" t="s">
        <v>11</v>
      </c>
      <c r="H20" s="190" t="s">
        <v>234</v>
      </c>
    </row>
    <row r="21" spans="1:8" x14ac:dyDescent="0.25">
      <c r="A21" s="218">
        <v>659</v>
      </c>
      <c r="B21" s="219">
        <v>44263</v>
      </c>
      <c r="C21" s="6" t="s">
        <v>165</v>
      </c>
      <c r="D21" s="220">
        <v>90000</v>
      </c>
      <c r="E21" s="221">
        <v>96297</v>
      </c>
      <c r="F21" s="245">
        <v>0</v>
      </c>
      <c r="G21" s="8" t="s">
        <v>11</v>
      </c>
      <c r="H21" s="190" t="s">
        <v>131</v>
      </c>
    </row>
    <row r="22" spans="1:8" x14ac:dyDescent="0.25">
      <c r="A22" s="218">
        <v>660</v>
      </c>
      <c r="B22" s="219">
        <v>44270</v>
      </c>
      <c r="C22" s="6" t="s">
        <v>235</v>
      </c>
      <c r="D22" s="220">
        <v>150000</v>
      </c>
      <c r="E22" s="221"/>
      <c r="F22" s="245">
        <f t="shared" si="0"/>
        <v>150000</v>
      </c>
      <c r="G22" s="235" t="s">
        <v>11</v>
      </c>
      <c r="H22" s="190" t="s">
        <v>236</v>
      </c>
    </row>
    <row r="23" spans="1:8" ht="14.25" customHeight="1" x14ac:dyDescent="0.25">
      <c r="A23" s="218">
        <v>661</v>
      </c>
      <c r="B23" s="219">
        <v>44270</v>
      </c>
      <c r="C23" s="6" t="s">
        <v>5</v>
      </c>
      <c r="D23" s="220">
        <v>607247</v>
      </c>
      <c r="E23" s="221">
        <v>607247</v>
      </c>
      <c r="F23" s="245">
        <f t="shared" si="0"/>
        <v>0</v>
      </c>
      <c r="G23" s="8" t="s">
        <v>11</v>
      </c>
      <c r="H23" s="190" t="s">
        <v>131</v>
      </c>
    </row>
    <row r="24" spans="1:8" x14ac:dyDescent="0.25">
      <c r="A24" s="218">
        <v>662</v>
      </c>
      <c r="B24" s="219">
        <v>44271</v>
      </c>
      <c r="C24" s="6" t="s">
        <v>127</v>
      </c>
      <c r="D24" s="220">
        <v>30662</v>
      </c>
      <c r="E24" s="221">
        <v>30662</v>
      </c>
      <c r="F24" s="245">
        <f t="shared" si="0"/>
        <v>0</v>
      </c>
      <c r="G24" s="8" t="s">
        <v>11</v>
      </c>
      <c r="H24" s="190" t="s">
        <v>237</v>
      </c>
    </row>
    <row r="25" spans="1:8" x14ac:dyDescent="0.25">
      <c r="A25" s="218">
        <v>663</v>
      </c>
      <c r="B25" s="219">
        <v>44273</v>
      </c>
      <c r="C25" s="6" t="s">
        <v>127</v>
      </c>
      <c r="D25" s="220">
        <v>29240</v>
      </c>
      <c r="E25" s="221">
        <v>29240</v>
      </c>
      <c r="F25" s="245">
        <f t="shared" si="0"/>
        <v>0</v>
      </c>
      <c r="G25" s="8" t="s">
        <v>11</v>
      </c>
      <c r="H25" s="190" t="s">
        <v>238</v>
      </c>
    </row>
    <row r="26" spans="1:8" x14ac:dyDescent="0.25">
      <c r="A26" s="218">
        <v>664</v>
      </c>
      <c r="B26" s="219">
        <v>44273</v>
      </c>
      <c r="C26" s="6" t="s">
        <v>239</v>
      </c>
      <c r="D26" s="220">
        <v>132280</v>
      </c>
      <c r="E26" s="221"/>
      <c r="F26" s="245">
        <f t="shared" si="0"/>
        <v>132280</v>
      </c>
      <c r="G26" s="4" t="s">
        <v>11</v>
      </c>
      <c r="H26" s="190" t="s">
        <v>240</v>
      </c>
    </row>
    <row r="27" spans="1:8" x14ac:dyDescent="0.25">
      <c r="A27" s="218">
        <v>665</v>
      </c>
      <c r="B27" s="219">
        <v>44278</v>
      </c>
      <c r="C27" s="6" t="s">
        <v>165</v>
      </c>
      <c r="D27" s="220">
        <v>80000</v>
      </c>
      <c r="E27" s="221">
        <v>78848</v>
      </c>
      <c r="F27" s="245">
        <f t="shared" si="0"/>
        <v>1152</v>
      </c>
      <c r="G27" s="4" t="s">
        <v>11</v>
      </c>
      <c r="H27" s="190" t="s">
        <v>131</v>
      </c>
    </row>
    <row r="28" spans="1:8" x14ac:dyDescent="0.25">
      <c r="A28" s="218">
        <v>666</v>
      </c>
      <c r="B28" s="219">
        <v>44280</v>
      </c>
      <c r="C28" s="6" t="s">
        <v>5</v>
      </c>
      <c r="D28" s="220">
        <v>500000</v>
      </c>
      <c r="E28" s="221">
        <v>471880</v>
      </c>
      <c r="F28" s="245">
        <f t="shared" si="0"/>
        <v>28120</v>
      </c>
      <c r="G28" s="4" t="s">
        <v>11</v>
      </c>
      <c r="H28" s="190" t="s">
        <v>131</v>
      </c>
    </row>
    <row r="29" spans="1:8" x14ac:dyDescent="0.25">
      <c r="A29" s="218">
        <v>667</v>
      </c>
      <c r="B29" s="219">
        <v>44291</v>
      </c>
      <c r="C29" s="6" t="s">
        <v>5</v>
      </c>
      <c r="D29" s="220">
        <v>300000</v>
      </c>
      <c r="E29" s="221">
        <v>296200</v>
      </c>
      <c r="F29" s="245">
        <f>D29-E29</f>
        <v>3800</v>
      </c>
      <c r="G29" s="4" t="s">
        <v>11</v>
      </c>
      <c r="H29" s="190" t="s">
        <v>131</v>
      </c>
    </row>
    <row r="30" spans="1:8" x14ac:dyDescent="0.25">
      <c r="A30" s="218">
        <v>668</v>
      </c>
      <c r="B30" s="219">
        <v>44298</v>
      </c>
      <c r="C30" s="6" t="s">
        <v>127</v>
      </c>
      <c r="D30" s="220">
        <v>92839</v>
      </c>
      <c r="E30" s="221">
        <v>92839</v>
      </c>
      <c r="F30" s="245">
        <f t="shared" ref="F30:F34" si="1">D30-E30</f>
        <v>0</v>
      </c>
      <c r="G30" s="8" t="s">
        <v>11</v>
      </c>
      <c r="H30" s="190" t="s">
        <v>242</v>
      </c>
    </row>
    <row r="31" spans="1:8" x14ac:dyDescent="0.25">
      <c r="A31" s="218">
        <v>1</v>
      </c>
      <c r="B31" s="219">
        <v>44300</v>
      </c>
      <c r="C31" s="6" t="s">
        <v>7</v>
      </c>
      <c r="D31" s="220">
        <v>100000</v>
      </c>
      <c r="E31" s="221">
        <v>91111</v>
      </c>
      <c r="F31" s="245">
        <f t="shared" si="1"/>
        <v>8889</v>
      </c>
      <c r="G31" s="235" t="s">
        <v>11</v>
      </c>
      <c r="H31" s="190" t="s">
        <v>243</v>
      </c>
    </row>
    <row r="32" spans="1:8" x14ac:dyDescent="0.25">
      <c r="A32" s="218">
        <v>670</v>
      </c>
      <c r="B32" s="219">
        <v>44301</v>
      </c>
      <c r="C32" s="6" t="s">
        <v>127</v>
      </c>
      <c r="D32" s="220">
        <v>33110</v>
      </c>
      <c r="E32" s="221">
        <v>33110</v>
      </c>
      <c r="F32" s="245">
        <f t="shared" si="1"/>
        <v>0</v>
      </c>
      <c r="G32" s="8" t="s">
        <v>11</v>
      </c>
      <c r="H32" s="190" t="s">
        <v>244</v>
      </c>
    </row>
    <row r="33" spans="1:8" x14ac:dyDescent="0.25">
      <c r="A33" s="218">
        <v>671</v>
      </c>
      <c r="B33" s="219">
        <v>44307</v>
      </c>
      <c r="C33" s="6" t="s">
        <v>127</v>
      </c>
      <c r="D33" s="220">
        <v>67040</v>
      </c>
      <c r="E33" s="221"/>
      <c r="F33" s="245">
        <f t="shared" si="1"/>
        <v>67040</v>
      </c>
      <c r="G33" s="8" t="s">
        <v>11</v>
      </c>
      <c r="H33" s="190" t="s">
        <v>245</v>
      </c>
    </row>
    <row r="34" spans="1:8" x14ac:dyDescent="0.25">
      <c r="A34" s="202">
        <v>672</v>
      </c>
      <c r="B34" s="203">
        <v>44313</v>
      </c>
      <c r="C34" s="5" t="s">
        <v>7</v>
      </c>
      <c r="D34" s="204">
        <v>150000</v>
      </c>
      <c r="E34" s="205"/>
      <c r="F34" s="244">
        <f t="shared" si="1"/>
        <v>150000</v>
      </c>
      <c r="G34" s="235" t="s">
        <v>10</v>
      </c>
      <c r="H34" s="179" t="s">
        <v>246</v>
      </c>
    </row>
    <row r="35" spans="1:8" x14ac:dyDescent="0.25">
      <c r="A35" s="218">
        <v>673</v>
      </c>
      <c r="B35" s="219">
        <v>44316</v>
      </c>
      <c r="C35" s="6" t="s">
        <v>127</v>
      </c>
      <c r="D35" s="220">
        <v>47676</v>
      </c>
      <c r="E35" s="221">
        <v>47676</v>
      </c>
      <c r="F35" s="245">
        <v>0</v>
      </c>
      <c r="G35" s="8" t="s">
        <v>11</v>
      </c>
      <c r="H35" s="190" t="s">
        <v>247</v>
      </c>
    </row>
    <row r="36" spans="1:8" x14ac:dyDescent="0.25">
      <c r="A36" s="218">
        <v>674</v>
      </c>
      <c r="B36" s="219">
        <v>44322</v>
      </c>
      <c r="C36" s="6" t="s">
        <v>239</v>
      </c>
      <c r="D36" s="220">
        <v>150000</v>
      </c>
      <c r="E36" s="221">
        <v>139300</v>
      </c>
      <c r="F36" s="245">
        <v>10700</v>
      </c>
      <c r="G36" s="235" t="s">
        <v>11</v>
      </c>
      <c r="H36" s="190" t="s">
        <v>240</v>
      </c>
    </row>
    <row r="37" spans="1:8" ht="16.5" customHeight="1" x14ac:dyDescent="0.25">
      <c r="A37" s="218">
        <v>675</v>
      </c>
      <c r="B37" s="219">
        <v>44323</v>
      </c>
      <c r="C37" s="6" t="s">
        <v>127</v>
      </c>
      <c r="D37" s="220">
        <v>81151</v>
      </c>
      <c r="E37" s="221">
        <v>81151</v>
      </c>
      <c r="F37" s="245">
        <v>0</v>
      </c>
      <c r="G37" s="8" t="s">
        <v>11</v>
      </c>
      <c r="H37" s="190" t="s">
        <v>248</v>
      </c>
    </row>
    <row r="38" spans="1:8" x14ac:dyDescent="0.25">
      <c r="A38" s="218">
        <v>676</v>
      </c>
      <c r="B38" s="219">
        <v>44327</v>
      </c>
      <c r="C38" s="6" t="s">
        <v>165</v>
      </c>
      <c r="D38" s="220">
        <v>300000</v>
      </c>
      <c r="E38" s="221">
        <v>297760</v>
      </c>
      <c r="F38" s="245">
        <f>D38-E38</f>
        <v>2240</v>
      </c>
      <c r="G38" s="8" t="s">
        <v>11</v>
      </c>
      <c r="H38" s="190" t="s">
        <v>131</v>
      </c>
    </row>
    <row r="39" spans="1:8" x14ac:dyDescent="0.25">
      <c r="A39" s="218">
        <v>677</v>
      </c>
      <c r="B39" s="219">
        <v>44327</v>
      </c>
      <c r="C39" s="6" t="s">
        <v>5</v>
      </c>
      <c r="D39" s="220">
        <v>98391</v>
      </c>
      <c r="E39" s="221">
        <v>98391</v>
      </c>
      <c r="F39" s="245">
        <f t="shared" ref="F39:F102" si="2">D39-E39</f>
        <v>0</v>
      </c>
      <c r="G39" s="8" t="s">
        <v>11</v>
      </c>
      <c r="H39" s="190" t="s">
        <v>249</v>
      </c>
    </row>
    <row r="40" spans="1:8" x14ac:dyDescent="0.25">
      <c r="A40" s="218">
        <v>678</v>
      </c>
      <c r="B40" s="219">
        <v>44327</v>
      </c>
      <c r="C40" s="6" t="s">
        <v>5</v>
      </c>
      <c r="D40" s="220">
        <v>231375</v>
      </c>
      <c r="E40" s="221">
        <v>231375</v>
      </c>
      <c r="F40" s="245">
        <f t="shared" si="2"/>
        <v>0</v>
      </c>
      <c r="G40" s="8" t="s">
        <v>11</v>
      </c>
      <c r="H40" s="190" t="s">
        <v>250</v>
      </c>
    </row>
    <row r="41" spans="1:8" x14ac:dyDescent="0.25">
      <c r="A41" s="218">
        <v>679</v>
      </c>
      <c r="B41" s="219">
        <v>44327</v>
      </c>
      <c r="C41" s="6" t="s">
        <v>5</v>
      </c>
      <c r="D41" s="220">
        <v>239290</v>
      </c>
      <c r="E41" s="221">
        <v>239290</v>
      </c>
      <c r="F41" s="245">
        <f t="shared" si="2"/>
        <v>0</v>
      </c>
      <c r="G41" s="8" t="s">
        <v>11</v>
      </c>
      <c r="H41" s="190" t="s">
        <v>131</v>
      </c>
    </row>
    <row r="42" spans="1:8" x14ac:dyDescent="0.25">
      <c r="A42" s="202">
        <v>680</v>
      </c>
      <c r="B42" s="203">
        <v>44327</v>
      </c>
      <c r="C42" s="5" t="s">
        <v>7</v>
      </c>
      <c r="D42" s="204">
        <v>180000</v>
      </c>
      <c r="E42" s="205"/>
      <c r="F42" s="244">
        <f t="shared" si="2"/>
        <v>180000</v>
      </c>
      <c r="G42" s="235" t="s">
        <v>10</v>
      </c>
      <c r="H42" s="179" t="s">
        <v>251</v>
      </c>
    </row>
    <row r="43" spans="1:8" x14ac:dyDescent="0.25">
      <c r="A43" s="202">
        <v>681</v>
      </c>
      <c r="B43" s="203">
        <v>44334</v>
      </c>
      <c r="C43" s="5" t="s">
        <v>7</v>
      </c>
      <c r="D43" s="204">
        <v>100000</v>
      </c>
      <c r="E43" s="205"/>
      <c r="F43" s="244"/>
      <c r="G43" s="8" t="s">
        <v>11</v>
      </c>
      <c r="H43" s="179" t="s">
        <v>252</v>
      </c>
    </row>
    <row r="44" spans="1:8" x14ac:dyDescent="0.25">
      <c r="A44" s="218">
        <v>682</v>
      </c>
      <c r="B44" s="219">
        <v>44335</v>
      </c>
      <c r="C44" s="6" t="s">
        <v>127</v>
      </c>
      <c r="D44" s="220">
        <v>81640</v>
      </c>
      <c r="E44" s="221">
        <v>81640</v>
      </c>
      <c r="F44" s="245">
        <f t="shared" si="2"/>
        <v>0</v>
      </c>
      <c r="G44" s="8" t="s">
        <v>11</v>
      </c>
      <c r="H44" s="190" t="s">
        <v>253</v>
      </c>
    </row>
    <row r="45" spans="1:8" x14ac:dyDescent="0.25">
      <c r="A45" s="218">
        <v>683</v>
      </c>
      <c r="B45" s="219">
        <v>44340</v>
      </c>
      <c r="C45" s="6" t="s">
        <v>127</v>
      </c>
      <c r="D45" s="220">
        <v>43980</v>
      </c>
      <c r="E45" s="221">
        <v>43980</v>
      </c>
      <c r="F45" s="245">
        <f t="shared" si="2"/>
        <v>0</v>
      </c>
      <c r="G45" s="8" t="s">
        <v>11</v>
      </c>
      <c r="H45" s="190" t="s">
        <v>254</v>
      </c>
    </row>
    <row r="46" spans="1:8" x14ac:dyDescent="0.25">
      <c r="A46" s="218">
        <v>684</v>
      </c>
      <c r="B46" s="219">
        <v>44343</v>
      </c>
      <c r="C46" s="6" t="s">
        <v>39</v>
      </c>
      <c r="D46" s="220">
        <v>32870</v>
      </c>
      <c r="E46" s="221"/>
      <c r="F46" s="245">
        <f t="shared" si="2"/>
        <v>32870</v>
      </c>
      <c r="G46" s="235" t="s">
        <v>11</v>
      </c>
      <c r="H46" s="190" t="s">
        <v>255</v>
      </c>
    </row>
    <row r="47" spans="1:8" x14ac:dyDescent="0.25">
      <c r="A47" s="218">
        <v>685</v>
      </c>
      <c r="B47" s="219">
        <v>44343</v>
      </c>
      <c r="C47" s="6" t="s">
        <v>127</v>
      </c>
      <c r="D47" s="220">
        <v>39080</v>
      </c>
      <c r="E47" s="221">
        <v>39080</v>
      </c>
      <c r="F47" s="245">
        <f t="shared" si="2"/>
        <v>0</v>
      </c>
      <c r="G47" s="8" t="s">
        <v>11</v>
      </c>
      <c r="H47" s="190" t="s">
        <v>256</v>
      </c>
    </row>
    <row r="48" spans="1:8" x14ac:dyDescent="0.25">
      <c r="A48" s="218">
        <v>686</v>
      </c>
      <c r="B48" s="219">
        <v>44344</v>
      </c>
      <c r="C48" s="6" t="s">
        <v>5</v>
      </c>
      <c r="D48" s="220">
        <v>100000</v>
      </c>
      <c r="E48" s="221">
        <v>92386</v>
      </c>
      <c r="F48" s="245">
        <f t="shared" si="2"/>
        <v>7614</v>
      </c>
      <c r="G48" s="8" t="s">
        <v>11</v>
      </c>
      <c r="H48" s="190" t="s">
        <v>131</v>
      </c>
    </row>
    <row r="49" spans="1:8" x14ac:dyDescent="0.25">
      <c r="A49" s="202">
        <v>687</v>
      </c>
      <c r="B49" s="203">
        <v>44350</v>
      </c>
      <c r="C49" s="5" t="s">
        <v>7</v>
      </c>
      <c r="D49" s="204">
        <v>120000</v>
      </c>
      <c r="E49" s="205"/>
      <c r="F49" s="244">
        <f t="shared" si="2"/>
        <v>120000</v>
      </c>
      <c r="G49" s="8" t="s">
        <v>11</v>
      </c>
      <c r="H49" s="179" t="s">
        <v>257</v>
      </c>
    </row>
    <row r="50" spans="1:8" x14ac:dyDescent="0.25">
      <c r="A50" s="218">
        <v>688</v>
      </c>
      <c r="B50" s="219">
        <v>44355</v>
      </c>
      <c r="C50" s="6" t="s">
        <v>79</v>
      </c>
      <c r="D50" s="220">
        <v>603960</v>
      </c>
      <c r="E50" s="221"/>
      <c r="F50" s="245">
        <f t="shared" si="2"/>
        <v>603960</v>
      </c>
      <c r="G50" s="235" t="s">
        <v>11</v>
      </c>
      <c r="H50" s="190" t="s">
        <v>258</v>
      </c>
    </row>
    <row r="51" spans="1:8" x14ac:dyDescent="0.25">
      <c r="A51" s="202">
        <v>689</v>
      </c>
      <c r="B51" s="203">
        <v>44356</v>
      </c>
      <c r="C51" s="5" t="s">
        <v>79</v>
      </c>
      <c r="D51" s="204">
        <v>68551</v>
      </c>
      <c r="E51" s="205"/>
      <c r="F51" s="244">
        <f t="shared" si="2"/>
        <v>68551</v>
      </c>
      <c r="G51" s="235" t="s">
        <v>10</v>
      </c>
      <c r="H51" s="179" t="s">
        <v>259</v>
      </c>
    </row>
    <row r="52" spans="1:8" x14ac:dyDescent="0.25">
      <c r="A52" s="218">
        <v>690</v>
      </c>
      <c r="B52" s="219">
        <v>44357</v>
      </c>
      <c r="C52" s="6" t="s">
        <v>165</v>
      </c>
      <c r="D52" s="220">
        <v>200000</v>
      </c>
      <c r="E52" s="221">
        <v>168570</v>
      </c>
      <c r="F52" s="245">
        <f t="shared" si="2"/>
        <v>31430</v>
      </c>
      <c r="G52" s="8" t="s">
        <v>11</v>
      </c>
      <c r="H52" s="190" t="s">
        <v>260</v>
      </c>
    </row>
    <row r="53" spans="1:8" x14ac:dyDescent="0.25">
      <c r="A53" s="218">
        <v>691</v>
      </c>
      <c r="B53" s="219">
        <v>44357</v>
      </c>
      <c r="C53" s="6" t="s">
        <v>5</v>
      </c>
      <c r="D53" s="220">
        <v>595000</v>
      </c>
      <c r="E53" s="221">
        <v>595000</v>
      </c>
      <c r="F53" s="245">
        <f t="shared" si="2"/>
        <v>0</v>
      </c>
      <c r="G53" s="8" t="s">
        <v>11</v>
      </c>
      <c r="H53" s="190" t="s">
        <v>260</v>
      </c>
    </row>
    <row r="54" spans="1:8" x14ac:dyDescent="0.25">
      <c r="A54" s="218">
        <v>692</v>
      </c>
      <c r="B54" s="219">
        <v>44357</v>
      </c>
      <c r="C54" s="6" t="s">
        <v>127</v>
      </c>
      <c r="D54" s="220">
        <v>135046</v>
      </c>
      <c r="E54" s="221">
        <v>135046</v>
      </c>
      <c r="F54" s="245">
        <f t="shared" si="2"/>
        <v>0</v>
      </c>
      <c r="G54" s="8" t="s">
        <v>11</v>
      </c>
      <c r="H54" s="190" t="s">
        <v>261</v>
      </c>
    </row>
    <row r="55" spans="1:8" x14ac:dyDescent="0.25">
      <c r="A55" s="218">
        <v>693</v>
      </c>
      <c r="B55" s="219">
        <v>44357</v>
      </c>
      <c r="C55" s="6" t="s">
        <v>5</v>
      </c>
      <c r="D55" s="220">
        <v>165940</v>
      </c>
      <c r="E55" s="221">
        <v>165940</v>
      </c>
      <c r="F55" s="245">
        <f t="shared" si="2"/>
        <v>0</v>
      </c>
      <c r="G55" s="8" t="s">
        <v>11</v>
      </c>
      <c r="H55" s="190" t="s">
        <v>262</v>
      </c>
    </row>
    <row r="56" spans="1:8" x14ac:dyDescent="0.25">
      <c r="A56" s="6" t="s">
        <v>267</v>
      </c>
      <c r="B56" s="219">
        <v>44365</v>
      </c>
      <c r="C56" s="6" t="s">
        <v>5</v>
      </c>
      <c r="D56" s="220">
        <v>114990</v>
      </c>
      <c r="E56" s="221">
        <v>114990</v>
      </c>
      <c r="F56" s="245">
        <f t="shared" si="2"/>
        <v>0</v>
      </c>
      <c r="G56" s="8" t="s">
        <v>11</v>
      </c>
      <c r="H56" s="190" t="s">
        <v>131</v>
      </c>
    </row>
    <row r="57" spans="1:8" x14ac:dyDescent="0.25">
      <c r="A57" s="202">
        <v>695</v>
      </c>
      <c r="B57" s="203">
        <v>44371</v>
      </c>
      <c r="C57" s="5" t="s">
        <v>7</v>
      </c>
      <c r="D57" s="204">
        <v>100000</v>
      </c>
      <c r="E57" s="205"/>
      <c r="F57" s="244">
        <f t="shared" si="2"/>
        <v>100000</v>
      </c>
      <c r="G57" s="8" t="s">
        <v>11</v>
      </c>
      <c r="H57" s="179" t="s">
        <v>263</v>
      </c>
    </row>
    <row r="58" spans="1:8" x14ac:dyDescent="0.25">
      <c r="A58" s="202">
        <v>696</v>
      </c>
      <c r="B58" s="203">
        <v>44376</v>
      </c>
      <c r="C58" s="5" t="s">
        <v>79</v>
      </c>
      <c r="D58" s="204">
        <v>250000</v>
      </c>
      <c r="E58" s="205"/>
      <c r="F58" s="244">
        <f t="shared" si="2"/>
        <v>250000</v>
      </c>
      <c r="G58" s="4" t="s">
        <v>10</v>
      </c>
      <c r="H58" s="179" t="s">
        <v>264</v>
      </c>
    </row>
    <row r="59" spans="1:8" x14ac:dyDescent="0.25">
      <c r="A59" s="218">
        <v>697</v>
      </c>
      <c r="B59" s="219">
        <v>44376</v>
      </c>
      <c r="C59" s="6" t="s">
        <v>79</v>
      </c>
      <c r="D59" s="220">
        <v>45000</v>
      </c>
      <c r="E59" s="221"/>
      <c r="F59" s="245">
        <f t="shared" si="2"/>
        <v>45000</v>
      </c>
      <c r="G59" s="8" t="s">
        <v>11</v>
      </c>
      <c r="H59" s="190" t="s">
        <v>265</v>
      </c>
    </row>
    <row r="60" spans="1:8" x14ac:dyDescent="0.25">
      <c r="A60" s="6" t="s">
        <v>268</v>
      </c>
      <c r="B60" s="219">
        <v>44369</v>
      </c>
      <c r="C60" s="6" t="s">
        <v>127</v>
      </c>
      <c r="D60" s="220">
        <v>107381</v>
      </c>
      <c r="E60" s="221">
        <v>107381</v>
      </c>
      <c r="F60" s="245">
        <f t="shared" si="2"/>
        <v>0</v>
      </c>
      <c r="G60" s="8" t="s">
        <v>11</v>
      </c>
      <c r="H60" s="190" t="s">
        <v>266</v>
      </c>
    </row>
    <row r="61" spans="1:8" x14ac:dyDescent="0.25">
      <c r="A61" s="218">
        <v>698</v>
      </c>
      <c r="B61" s="219">
        <v>44382</v>
      </c>
      <c r="C61" s="6" t="s">
        <v>239</v>
      </c>
      <c r="D61" s="220">
        <v>97000</v>
      </c>
      <c r="E61" s="221">
        <v>95520</v>
      </c>
      <c r="F61" s="245">
        <f t="shared" si="2"/>
        <v>1480</v>
      </c>
      <c r="G61" s="8" t="s">
        <v>11</v>
      </c>
      <c r="H61" s="190" t="s">
        <v>240</v>
      </c>
    </row>
    <row r="62" spans="1:8" x14ac:dyDescent="0.25">
      <c r="A62" s="218">
        <v>699</v>
      </c>
      <c r="B62" s="219">
        <v>44385</v>
      </c>
      <c r="C62" s="6" t="s">
        <v>127</v>
      </c>
      <c r="D62" s="220">
        <v>70078</v>
      </c>
      <c r="E62" s="221">
        <v>70078</v>
      </c>
      <c r="F62" s="245">
        <f t="shared" si="2"/>
        <v>0</v>
      </c>
      <c r="G62" s="8" t="s">
        <v>11</v>
      </c>
      <c r="H62" s="190" t="s">
        <v>115</v>
      </c>
    </row>
    <row r="63" spans="1:8" x14ac:dyDescent="0.25">
      <c r="A63" s="218">
        <v>700</v>
      </c>
      <c r="B63" s="219">
        <v>44386</v>
      </c>
      <c r="C63" s="6" t="s">
        <v>5</v>
      </c>
      <c r="D63" s="220">
        <v>300000</v>
      </c>
      <c r="E63" s="221">
        <v>283440</v>
      </c>
      <c r="F63" s="245">
        <f t="shared" si="2"/>
        <v>16560</v>
      </c>
      <c r="G63" s="8" t="s">
        <v>11</v>
      </c>
      <c r="H63" s="190" t="s">
        <v>269</v>
      </c>
    </row>
    <row r="64" spans="1:8" x14ac:dyDescent="0.25">
      <c r="A64" s="218">
        <v>701</v>
      </c>
      <c r="B64" s="219">
        <v>44386</v>
      </c>
      <c r="C64" s="6" t="s">
        <v>165</v>
      </c>
      <c r="D64" s="220">
        <v>250000</v>
      </c>
      <c r="E64" s="221">
        <v>246691</v>
      </c>
      <c r="F64" s="245">
        <f t="shared" si="2"/>
        <v>3309</v>
      </c>
      <c r="G64" s="8" t="s">
        <v>11</v>
      </c>
      <c r="H64" s="190" t="s">
        <v>210</v>
      </c>
    </row>
    <row r="65" spans="1:8" x14ac:dyDescent="0.25">
      <c r="A65" s="202">
        <v>702</v>
      </c>
      <c r="B65" s="203">
        <v>44386</v>
      </c>
      <c r="C65" s="5" t="s">
        <v>235</v>
      </c>
      <c r="D65" s="204">
        <v>250000</v>
      </c>
      <c r="E65" s="205"/>
      <c r="F65" s="244">
        <f t="shared" si="2"/>
        <v>250000</v>
      </c>
      <c r="G65" s="235" t="s">
        <v>10</v>
      </c>
      <c r="H65" s="179" t="s">
        <v>270</v>
      </c>
    </row>
    <row r="66" spans="1:8" x14ac:dyDescent="0.25">
      <c r="A66" s="218">
        <v>703</v>
      </c>
      <c r="B66" s="80">
        <v>44396</v>
      </c>
      <c r="C66" s="6" t="s">
        <v>7</v>
      </c>
      <c r="D66" s="220">
        <v>50000</v>
      </c>
      <c r="E66" s="221"/>
      <c r="F66" s="245">
        <f t="shared" si="2"/>
        <v>50000</v>
      </c>
      <c r="G66" s="8" t="s">
        <v>11</v>
      </c>
      <c r="H66" s="190" t="s">
        <v>271</v>
      </c>
    </row>
    <row r="67" spans="1:8" x14ac:dyDescent="0.25">
      <c r="A67" s="218">
        <v>704</v>
      </c>
      <c r="B67" s="219">
        <v>44398</v>
      </c>
      <c r="C67" s="6" t="s">
        <v>7</v>
      </c>
      <c r="D67" s="220">
        <v>100000</v>
      </c>
      <c r="E67" s="221"/>
      <c r="F67" s="245">
        <f t="shared" si="2"/>
        <v>100000</v>
      </c>
      <c r="G67" s="8" t="s">
        <v>11</v>
      </c>
      <c r="H67" s="190" t="s">
        <v>272</v>
      </c>
    </row>
    <row r="68" spans="1:8" x14ac:dyDescent="0.25">
      <c r="A68" s="218">
        <v>705</v>
      </c>
      <c r="B68" s="219">
        <v>44399</v>
      </c>
      <c r="C68" s="6" t="s">
        <v>273</v>
      </c>
      <c r="D68" s="220">
        <v>300000</v>
      </c>
      <c r="E68" s="221">
        <v>561555</v>
      </c>
      <c r="F68" s="245">
        <f t="shared" si="2"/>
        <v>-261555</v>
      </c>
      <c r="G68" s="8" t="s">
        <v>10</v>
      </c>
      <c r="H68" s="190" t="s">
        <v>274</v>
      </c>
    </row>
    <row r="69" spans="1:8" x14ac:dyDescent="0.25">
      <c r="A69" s="202">
        <v>706</v>
      </c>
      <c r="B69" s="203">
        <v>44403</v>
      </c>
      <c r="C69" s="5" t="s">
        <v>5</v>
      </c>
      <c r="D69" s="204">
        <v>300000</v>
      </c>
      <c r="E69" s="205"/>
      <c r="F69" s="244">
        <f t="shared" si="2"/>
        <v>300000</v>
      </c>
      <c r="G69" s="4" t="s">
        <v>10</v>
      </c>
      <c r="H69" s="179" t="s">
        <v>276</v>
      </c>
    </row>
    <row r="70" spans="1:8" x14ac:dyDescent="0.25">
      <c r="A70" s="218">
        <v>707</v>
      </c>
      <c r="B70" s="219">
        <v>44406</v>
      </c>
      <c r="C70" s="6" t="s">
        <v>127</v>
      </c>
      <c r="D70" s="220">
        <v>94850</v>
      </c>
      <c r="E70" s="221">
        <v>94850</v>
      </c>
      <c r="F70" s="245">
        <f t="shared" si="2"/>
        <v>0</v>
      </c>
      <c r="G70" s="8" t="s">
        <v>11</v>
      </c>
      <c r="H70" s="190" t="s">
        <v>277</v>
      </c>
    </row>
    <row r="71" spans="1:8" x14ac:dyDescent="0.25">
      <c r="A71" s="218">
        <v>708</v>
      </c>
      <c r="B71" s="219">
        <v>44412</v>
      </c>
      <c r="C71" s="6" t="s">
        <v>7</v>
      </c>
      <c r="D71" s="220">
        <v>100000</v>
      </c>
      <c r="E71" s="221"/>
      <c r="F71" s="245">
        <f t="shared" si="2"/>
        <v>100000</v>
      </c>
      <c r="G71" s="8" t="s">
        <v>11</v>
      </c>
      <c r="H71" s="190" t="s">
        <v>278</v>
      </c>
    </row>
    <row r="72" spans="1:8" x14ac:dyDescent="0.25">
      <c r="A72" s="218">
        <v>709</v>
      </c>
      <c r="B72" s="219">
        <v>44413</v>
      </c>
      <c r="C72" s="6" t="s">
        <v>127</v>
      </c>
      <c r="D72" s="220">
        <v>49624</v>
      </c>
      <c r="E72" s="221">
        <v>49624</v>
      </c>
      <c r="F72" s="245">
        <f t="shared" si="2"/>
        <v>0</v>
      </c>
      <c r="G72" s="8" t="s">
        <v>11</v>
      </c>
      <c r="H72" s="190" t="s">
        <v>279</v>
      </c>
    </row>
    <row r="73" spans="1:8" s="223" customFormat="1" x14ac:dyDescent="0.25">
      <c r="A73" s="218">
        <v>710</v>
      </c>
      <c r="B73" s="219">
        <v>44426</v>
      </c>
      <c r="C73" s="6" t="s">
        <v>7</v>
      </c>
      <c r="D73" s="220">
        <v>100000</v>
      </c>
      <c r="E73" s="221"/>
      <c r="F73" s="245">
        <f t="shared" si="2"/>
        <v>100000</v>
      </c>
      <c r="G73" s="8" t="s">
        <v>11</v>
      </c>
      <c r="H73" s="190" t="s">
        <v>278</v>
      </c>
    </row>
    <row r="74" spans="1:8" x14ac:dyDescent="0.25">
      <c r="A74" s="6" t="s">
        <v>280</v>
      </c>
      <c r="B74" s="219">
        <v>44424</v>
      </c>
      <c r="C74" s="6" t="s">
        <v>127</v>
      </c>
      <c r="D74" s="220">
        <v>219537</v>
      </c>
      <c r="E74" s="221">
        <v>219537</v>
      </c>
      <c r="F74" s="245">
        <f t="shared" si="2"/>
        <v>0</v>
      </c>
      <c r="G74" s="8" t="s">
        <v>11</v>
      </c>
      <c r="H74" s="190" t="s">
        <v>281</v>
      </c>
    </row>
    <row r="75" spans="1:8" x14ac:dyDescent="0.25">
      <c r="A75" s="202">
        <v>711</v>
      </c>
      <c r="B75" s="203">
        <v>44427</v>
      </c>
      <c r="C75" s="5" t="s">
        <v>5</v>
      </c>
      <c r="D75" s="204">
        <v>600000</v>
      </c>
      <c r="E75" s="205"/>
      <c r="F75" s="244">
        <f t="shared" si="2"/>
        <v>600000</v>
      </c>
      <c r="G75" s="4" t="s">
        <v>10</v>
      </c>
      <c r="H75" s="179" t="s">
        <v>282</v>
      </c>
    </row>
    <row r="76" spans="1:8" x14ac:dyDescent="0.25">
      <c r="A76" s="218">
        <v>712</v>
      </c>
      <c r="B76" s="219">
        <v>44427</v>
      </c>
      <c r="C76" s="6" t="s">
        <v>165</v>
      </c>
      <c r="D76" s="220">
        <v>300000</v>
      </c>
      <c r="E76" s="221"/>
      <c r="F76" s="245">
        <f t="shared" si="2"/>
        <v>300000</v>
      </c>
      <c r="G76" s="4" t="s">
        <v>11</v>
      </c>
      <c r="H76" s="190" t="s">
        <v>131</v>
      </c>
    </row>
    <row r="77" spans="1:8" x14ac:dyDescent="0.25">
      <c r="A77" s="218">
        <v>713</v>
      </c>
      <c r="B77" s="219">
        <v>44428</v>
      </c>
      <c r="C77" s="6" t="s">
        <v>127</v>
      </c>
      <c r="D77" s="220">
        <v>61855</v>
      </c>
      <c r="E77" s="221">
        <v>61855</v>
      </c>
      <c r="F77" s="245">
        <f t="shared" si="2"/>
        <v>0</v>
      </c>
      <c r="G77" s="8" t="s">
        <v>11</v>
      </c>
      <c r="H77" s="190" t="s">
        <v>283</v>
      </c>
    </row>
    <row r="78" spans="1:8" x14ac:dyDescent="0.25">
      <c r="A78" s="218">
        <v>714</v>
      </c>
      <c r="B78" s="219">
        <v>44447</v>
      </c>
      <c r="C78" s="6" t="s">
        <v>39</v>
      </c>
      <c r="D78" s="220">
        <v>100000</v>
      </c>
      <c r="E78" s="221"/>
      <c r="F78" s="245">
        <f t="shared" si="2"/>
        <v>100000</v>
      </c>
      <c r="G78" s="4" t="s">
        <v>11</v>
      </c>
      <c r="H78" s="190" t="s">
        <v>284</v>
      </c>
    </row>
    <row r="79" spans="1:8" x14ac:dyDescent="0.25">
      <c r="A79" s="218">
        <v>715</v>
      </c>
      <c r="B79" s="219">
        <v>44449</v>
      </c>
      <c r="C79" s="6" t="s">
        <v>127</v>
      </c>
      <c r="D79" s="220">
        <v>37595</v>
      </c>
      <c r="E79" s="221">
        <v>37595</v>
      </c>
      <c r="F79" s="245">
        <f t="shared" si="2"/>
        <v>0</v>
      </c>
      <c r="G79" s="8" t="s">
        <v>11</v>
      </c>
      <c r="H79" s="190" t="s">
        <v>114</v>
      </c>
    </row>
    <row r="80" spans="1:8" x14ac:dyDescent="0.25">
      <c r="A80" s="218">
        <v>716</v>
      </c>
      <c r="B80" s="219">
        <v>44453</v>
      </c>
      <c r="C80" s="6" t="s">
        <v>39</v>
      </c>
      <c r="D80" s="220">
        <v>100000</v>
      </c>
      <c r="E80" s="221"/>
      <c r="F80" s="245">
        <f t="shared" si="2"/>
        <v>100000</v>
      </c>
      <c r="G80" s="235" t="s">
        <v>11</v>
      </c>
      <c r="H80" s="190" t="s">
        <v>284</v>
      </c>
    </row>
    <row r="81" spans="1:8" x14ac:dyDescent="0.25">
      <c r="A81" s="218">
        <v>717</v>
      </c>
      <c r="B81" s="219">
        <v>44459</v>
      </c>
      <c r="C81" s="6" t="s">
        <v>127</v>
      </c>
      <c r="D81" s="220">
        <v>39688</v>
      </c>
      <c r="E81" s="221">
        <v>39688</v>
      </c>
      <c r="F81" s="245">
        <f t="shared" si="2"/>
        <v>0</v>
      </c>
      <c r="G81" s="8" t="s">
        <v>11</v>
      </c>
      <c r="H81" s="190" t="s">
        <v>285</v>
      </c>
    </row>
    <row r="82" spans="1:8" x14ac:dyDescent="0.25">
      <c r="A82" s="218">
        <v>718</v>
      </c>
      <c r="B82" s="219">
        <v>44460</v>
      </c>
      <c r="C82" s="6" t="s">
        <v>286</v>
      </c>
      <c r="D82" s="220">
        <v>150000</v>
      </c>
      <c r="E82" s="221"/>
      <c r="F82" s="245">
        <f t="shared" si="2"/>
        <v>150000</v>
      </c>
      <c r="G82" s="235" t="s">
        <v>11</v>
      </c>
      <c r="H82" s="190" t="s">
        <v>287</v>
      </c>
    </row>
    <row r="83" spans="1:8" x14ac:dyDescent="0.25">
      <c r="A83" s="202">
        <v>719</v>
      </c>
      <c r="B83" s="203">
        <v>44462</v>
      </c>
      <c r="C83" s="5" t="s">
        <v>39</v>
      </c>
      <c r="D83" s="204">
        <v>100000</v>
      </c>
      <c r="E83" s="205"/>
      <c r="F83" s="244">
        <f t="shared" si="2"/>
        <v>100000</v>
      </c>
      <c r="G83" s="235" t="s">
        <v>10</v>
      </c>
      <c r="H83" s="179" t="s">
        <v>284</v>
      </c>
    </row>
    <row r="84" spans="1:8" x14ac:dyDescent="0.25">
      <c r="A84" s="202">
        <v>720</v>
      </c>
      <c r="B84" s="203">
        <v>44468</v>
      </c>
      <c r="C84" s="5" t="s">
        <v>7</v>
      </c>
      <c r="D84" s="204">
        <v>40000</v>
      </c>
      <c r="E84" s="205"/>
      <c r="F84" s="244">
        <f t="shared" si="2"/>
        <v>40000</v>
      </c>
      <c r="G84" s="235" t="s">
        <v>10</v>
      </c>
      <c r="H84" s="179" t="s">
        <v>284</v>
      </c>
    </row>
    <row r="85" spans="1:8" s="223" customFormat="1" x14ac:dyDescent="0.25">
      <c r="A85" s="218">
        <v>721</v>
      </c>
      <c r="B85" s="219">
        <v>44469</v>
      </c>
      <c r="C85" s="6" t="s">
        <v>79</v>
      </c>
      <c r="D85" s="220">
        <v>250000</v>
      </c>
      <c r="E85" s="221"/>
      <c r="F85" s="245">
        <f t="shared" si="2"/>
        <v>250000</v>
      </c>
      <c r="G85" s="8" t="s">
        <v>11</v>
      </c>
      <c r="H85" s="190" t="s">
        <v>289</v>
      </c>
    </row>
    <row r="86" spans="1:8" x14ac:dyDescent="0.25">
      <c r="A86" s="202">
        <v>722</v>
      </c>
      <c r="B86" s="203">
        <v>44473</v>
      </c>
      <c r="C86" s="5" t="s">
        <v>79</v>
      </c>
      <c r="D86" s="204">
        <v>250000</v>
      </c>
      <c r="E86" s="205"/>
      <c r="F86" s="244">
        <f t="shared" si="2"/>
        <v>250000</v>
      </c>
      <c r="G86" s="235" t="s">
        <v>10</v>
      </c>
      <c r="H86" s="179" t="s">
        <v>289</v>
      </c>
    </row>
    <row r="87" spans="1:8" s="223" customFormat="1" x14ac:dyDescent="0.25">
      <c r="A87" s="218">
        <v>723</v>
      </c>
      <c r="B87" s="80">
        <v>44474</v>
      </c>
      <c r="C87" s="6" t="s">
        <v>79</v>
      </c>
      <c r="D87" s="220">
        <v>500301</v>
      </c>
      <c r="E87" s="221"/>
      <c r="F87" s="245">
        <f t="shared" si="2"/>
        <v>500301</v>
      </c>
      <c r="G87" s="8" t="s">
        <v>11</v>
      </c>
      <c r="H87" s="190" t="s">
        <v>290</v>
      </c>
    </row>
    <row r="88" spans="1:8" s="223" customFormat="1" x14ac:dyDescent="0.25">
      <c r="A88" s="218">
        <v>724</v>
      </c>
      <c r="B88" s="219">
        <v>44477</v>
      </c>
      <c r="C88" s="6" t="s">
        <v>5</v>
      </c>
      <c r="D88" s="220">
        <v>700000</v>
      </c>
      <c r="E88" s="221">
        <v>688916</v>
      </c>
      <c r="F88" s="245">
        <f t="shared" si="2"/>
        <v>11084</v>
      </c>
      <c r="G88" s="8" t="s">
        <v>11</v>
      </c>
      <c r="H88" s="190" t="s">
        <v>291</v>
      </c>
    </row>
    <row r="89" spans="1:8" x14ac:dyDescent="0.25">
      <c r="A89" s="202">
        <v>725</v>
      </c>
      <c r="B89" s="203">
        <v>44477</v>
      </c>
      <c r="C89" s="5" t="s">
        <v>39</v>
      </c>
      <c r="D89" s="204">
        <v>100000</v>
      </c>
      <c r="E89" s="205"/>
      <c r="F89" s="244">
        <f t="shared" si="2"/>
        <v>100000</v>
      </c>
      <c r="G89" s="235" t="s">
        <v>11</v>
      </c>
      <c r="H89" s="179" t="s">
        <v>292</v>
      </c>
    </row>
    <row r="90" spans="1:8" s="223" customFormat="1" x14ac:dyDescent="0.25">
      <c r="A90" s="218">
        <v>726</v>
      </c>
      <c r="B90" s="219">
        <v>44477</v>
      </c>
      <c r="C90" s="6" t="s">
        <v>5</v>
      </c>
      <c r="D90" s="220">
        <v>247810</v>
      </c>
      <c r="E90" s="221">
        <v>247810</v>
      </c>
      <c r="F90" s="245">
        <f t="shared" si="2"/>
        <v>0</v>
      </c>
      <c r="G90" s="8" t="s">
        <v>11</v>
      </c>
      <c r="H90" s="190" t="s">
        <v>293</v>
      </c>
    </row>
    <row r="91" spans="1:8" x14ac:dyDescent="0.25">
      <c r="A91" s="195">
        <v>727</v>
      </c>
      <c r="B91" s="196">
        <v>44481</v>
      </c>
      <c r="C91" s="307" t="s">
        <v>79</v>
      </c>
      <c r="D91" s="197">
        <v>100000</v>
      </c>
      <c r="F91" s="308">
        <f t="shared" si="2"/>
        <v>100000</v>
      </c>
      <c r="G91" s="235" t="s">
        <v>11</v>
      </c>
      <c r="H91" s="200" t="s">
        <v>294</v>
      </c>
    </row>
    <row r="92" spans="1:8" x14ac:dyDescent="0.25">
      <c r="A92" s="218">
        <v>728</v>
      </c>
      <c r="B92" s="219">
        <v>44482</v>
      </c>
      <c r="C92" s="6" t="s">
        <v>127</v>
      </c>
      <c r="D92" s="220">
        <v>97460</v>
      </c>
      <c r="E92" s="221">
        <v>97460</v>
      </c>
      <c r="F92" s="245">
        <f t="shared" si="2"/>
        <v>0</v>
      </c>
      <c r="G92" s="8" t="s">
        <v>11</v>
      </c>
      <c r="H92" s="190" t="s">
        <v>295</v>
      </c>
    </row>
    <row r="93" spans="1:8" x14ac:dyDescent="0.25">
      <c r="A93" s="218">
        <v>729</v>
      </c>
      <c r="B93" s="219">
        <v>44482</v>
      </c>
      <c r="C93" s="6" t="s">
        <v>127</v>
      </c>
      <c r="D93" s="220">
        <v>45294</v>
      </c>
      <c r="E93" s="221">
        <v>45294</v>
      </c>
      <c r="F93" s="245">
        <f t="shared" si="2"/>
        <v>0</v>
      </c>
      <c r="G93" s="8" t="s">
        <v>11</v>
      </c>
      <c r="H93" s="190" t="s">
        <v>296</v>
      </c>
    </row>
    <row r="94" spans="1:8" x14ac:dyDescent="0.25">
      <c r="A94" s="195">
        <v>730</v>
      </c>
      <c r="B94" s="196">
        <v>44483</v>
      </c>
      <c r="C94" s="307" t="s">
        <v>79</v>
      </c>
      <c r="D94" s="197">
        <v>94010</v>
      </c>
      <c r="F94" s="308">
        <f t="shared" si="2"/>
        <v>94010</v>
      </c>
      <c r="G94" s="235" t="s">
        <v>11</v>
      </c>
      <c r="H94" s="200" t="s">
        <v>297</v>
      </c>
    </row>
    <row r="95" spans="1:8" x14ac:dyDescent="0.25">
      <c r="A95" s="195">
        <v>731</v>
      </c>
      <c r="B95" s="196">
        <v>44483</v>
      </c>
      <c r="C95" s="307" t="s">
        <v>79</v>
      </c>
      <c r="D95" s="197">
        <v>77720</v>
      </c>
      <c r="F95" s="308">
        <f t="shared" si="2"/>
        <v>77720</v>
      </c>
      <c r="G95" s="235" t="s">
        <v>11</v>
      </c>
      <c r="H95" s="200" t="s">
        <v>298</v>
      </c>
    </row>
    <row r="96" spans="1:8" x14ac:dyDescent="0.25">
      <c r="A96" s="195">
        <v>732</v>
      </c>
      <c r="B96" s="196">
        <v>44483</v>
      </c>
      <c r="C96" s="307" t="s">
        <v>79</v>
      </c>
      <c r="D96" s="197">
        <v>143340</v>
      </c>
      <c r="F96" s="308">
        <f t="shared" si="2"/>
        <v>143340</v>
      </c>
      <c r="G96" s="235" t="s">
        <v>11</v>
      </c>
      <c r="H96" s="200" t="s">
        <v>299</v>
      </c>
    </row>
    <row r="97" spans="1:8" x14ac:dyDescent="0.25">
      <c r="A97" s="218">
        <v>733</v>
      </c>
      <c r="B97" s="219">
        <v>44484</v>
      </c>
      <c r="C97" s="6" t="s">
        <v>239</v>
      </c>
      <c r="D97" s="220">
        <v>70000</v>
      </c>
      <c r="E97" s="221"/>
      <c r="F97" s="245">
        <f t="shared" si="2"/>
        <v>70000</v>
      </c>
      <c r="G97" s="235" t="s">
        <v>11</v>
      </c>
      <c r="H97" s="190" t="s">
        <v>300</v>
      </c>
    </row>
    <row r="98" spans="1:8" x14ac:dyDescent="0.25">
      <c r="A98" s="202">
        <v>734</v>
      </c>
      <c r="B98" s="203">
        <v>44489</v>
      </c>
      <c r="C98" s="5" t="s">
        <v>7</v>
      </c>
      <c r="D98" s="204">
        <v>100000</v>
      </c>
      <c r="E98" s="205"/>
      <c r="F98" s="244">
        <f t="shared" si="2"/>
        <v>100000</v>
      </c>
      <c r="G98" s="235" t="s">
        <v>10</v>
      </c>
      <c r="H98" s="179" t="s">
        <v>301</v>
      </c>
    </row>
    <row r="99" spans="1:8" s="309" customFormat="1" x14ac:dyDescent="0.25">
      <c r="A99" s="202">
        <v>735</v>
      </c>
      <c r="B99" s="203">
        <v>44490</v>
      </c>
      <c r="C99" s="5" t="s">
        <v>5</v>
      </c>
      <c r="D99" s="204">
        <v>700000</v>
      </c>
      <c r="E99" s="205"/>
      <c r="F99" s="244">
        <f t="shared" si="2"/>
        <v>700000</v>
      </c>
      <c r="G99" s="4" t="s">
        <v>10</v>
      </c>
      <c r="H99" s="179" t="s">
        <v>302</v>
      </c>
    </row>
    <row r="100" spans="1:8" x14ac:dyDescent="0.25">
      <c r="A100" s="218">
        <v>736</v>
      </c>
      <c r="B100" s="219">
        <v>44498</v>
      </c>
      <c r="C100" s="6" t="s">
        <v>127</v>
      </c>
      <c r="D100" s="220">
        <v>113188</v>
      </c>
      <c r="E100" s="221">
        <v>113188</v>
      </c>
      <c r="F100" s="245">
        <f t="shared" si="2"/>
        <v>0</v>
      </c>
      <c r="G100" s="8" t="s">
        <v>11</v>
      </c>
      <c r="H100" s="190" t="s">
        <v>303</v>
      </c>
    </row>
    <row r="101" spans="1:8" x14ac:dyDescent="0.25">
      <c r="A101" s="202">
        <v>737</v>
      </c>
      <c r="B101" s="203">
        <v>44502</v>
      </c>
      <c r="C101" s="5" t="s">
        <v>7</v>
      </c>
      <c r="D101" s="204">
        <v>62000</v>
      </c>
      <c r="E101" s="205"/>
      <c r="F101" s="244">
        <f t="shared" si="2"/>
        <v>62000</v>
      </c>
      <c r="G101" s="235" t="s">
        <v>10</v>
      </c>
      <c r="H101" s="179" t="s">
        <v>304</v>
      </c>
    </row>
    <row r="102" spans="1:8" x14ac:dyDescent="0.25">
      <c r="A102" s="195">
        <v>738</v>
      </c>
      <c r="B102" s="196">
        <v>44503</v>
      </c>
      <c r="C102" s="307" t="s">
        <v>79</v>
      </c>
      <c r="D102" s="197">
        <v>63607</v>
      </c>
      <c r="F102" s="308">
        <f t="shared" si="2"/>
        <v>63607</v>
      </c>
      <c r="H102" s="200" t="s">
        <v>305</v>
      </c>
    </row>
    <row r="103" spans="1:8" s="309" customFormat="1" x14ac:dyDescent="0.25">
      <c r="A103" s="202">
        <v>739</v>
      </c>
      <c r="B103" s="203">
        <v>44504</v>
      </c>
      <c r="C103" s="5" t="s">
        <v>5</v>
      </c>
      <c r="D103" s="204">
        <v>816188</v>
      </c>
      <c r="E103" s="205"/>
      <c r="F103" s="244">
        <f t="shared" ref="F103:F157" si="3">D103-E103</f>
        <v>816188</v>
      </c>
      <c r="G103" s="4" t="s">
        <v>10</v>
      </c>
      <c r="H103" s="179" t="s">
        <v>306</v>
      </c>
    </row>
    <row r="104" spans="1:8" x14ac:dyDescent="0.25">
      <c r="F104" s="308">
        <f t="shared" si="3"/>
        <v>0</v>
      </c>
    </row>
    <row r="105" spans="1:8" x14ac:dyDescent="0.25">
      <c r="F105" s="308">
        <f t="shared" si="3"/>
        <v>0</v>
      </c>
    </row>
    <row r="106" spans="1:8" x14ac:dyDescent="0.25">
      <c r="F106" s="308">
        <f t="shared" si="3"/>
        <v>0</v>
      </c>
    </row>
    <row r="107" spans="1:8" x14ac:dyDescent="0.25">
      <c r="F107" s="308">
        <f t="shared" si="3"/>
        <v>0</v>
      </c>
    </row>
    <row r="108" spans="1:8" x14ac:dyDescent="0.25">
      <c r="F108" s="308">
        <f t="shared" si="3"/>
        <v>0</v>
      </c>
    </row>
    <row r="109" spans="1:8" x14ac:dyDescent="0.25">
      <c r="F109" s="308">
        <f t="shared" si="3"/>
        <v>0</v>
      </c>
    </row>
    <row r="110" spans="1:8" x14ac:dyDescent="0.25">
      <c r="F110" s="308">
        <f t="shared" si="3"/>
        <v>0</v>
      </c>
    </row>
    <row r="111" spans="1:8" x14ac:dyDescent="0.25">
      <c r="F111" s="308">
        <f t="shared" si="3"/>
        <v>0</v>
      </c>
    </row>
    <row r="112" spans="1:8" x14ac:dyDescent="0.25">
      <c r="F112" s="308">
        <f t="shared" si="3"/>
        <v>0</v>
      </c>
    </row>
    <row r="113" spans="6:6" x14ac:dyDescent="0.25">
      <c r="F113" s="308">
        <f t="shared" si="3"/>
        <v>0</v>
      </c>
    </row>
    <row r="114" spans="6:6" x14ac:dyDescent="0.25">
      <c r="F114" s="308">
        <f t="shared" si="3"/>
        <v>0</v>
      </c>
    </row>
    <row r="115" spans="6:6" x14ac:dyDescent="0.25">
      <c r="F115" s="308">
        <f t="shared" si="3"/>
        <v>0</v>
      </c>
    </row>
    <row r="116" spans="6:6" x14ac:dyDescent="0.25">
      <c r="F116" s="308">
        <f t="shared" si="3"/>
        <v>0</v>
      </c>
    </row>
    <row r="117" spans="6:6" x14ac:dyDescent="0.25">
      <c r="F117" s="308">
        <f t="shared" si="3"/>
        <v>0</v>
      </c>
    </row>
    <row r="118" spans="6:6" x14ac:dyDescent="0.25">
      <c r="F118" s="308">
        <f t="shared" si="3"/>
        <v>0</v>
      </c>
    </row>
    <row r="119" spans="6:6" x14ac:dyDescent="0.25">
      <c r="F119" s="308">
        <f t="shared" si="3"/>
        <v>0</v>
      </c>
    </row>
    <row r="120" spans="6:6" x14ac:dyDescent="0.25">
      <c r="F120" s="308">
        <f t="shared" si="3"/>
        <v>0</v>
      </c>
    </row>
    <row r="121" spans="6:6" x14ac:dyDescent="0.25">
      <c r="F121" s="308">
        <f t="shared" si="3"/>
        <v>0</v>
      </c>
    </row>
    <row r="122" spans="6:6" x14ac:dyDescent="0.25">
      <c r="F122" s="308">
        <f t="shared" si="3"/>
        <v>0</v>
      </c>
    </row>
    <row r="123" spans="6:6" x14ac:dyDescent="0.25">
      <c r="F123" s="308">
        <f t="shared" si="3"/>
        <v>0</v>
      </c>
    </row>
    <row r="124" spans="6:6" x14ac:dyDescent="0.25">
      <c r="F124" s="308">
        <f t="shared" si="3"/>
        <v>0</v>
      </c>
    </row>
    <row r="125" spans="6:6" x14ac:dyDescent="0.25">
      <c r="F125" s="308">
        <f t="shared" si="3"/>
        <v>0</v>
      </c>
    </row>
    <row r="126" spans="6:6" x14ac:dyDescent="0.25">
      <c r="F126" s="308">
        <f t="shared" si="3"/>
        <v>0</v>
      </c>
    </row>
    <row r="127" spans="6:6" x14ac:dyDescent="0.25">
      <c r="F127" s="308">
        <f t="shared" si="3"/>
        <v>0</v>
      </c>
    </row>
    <row r="128" spans="6:6" x14ac:dyDescent="0.25">
      <c r="F128" s="308">
        <f t="shared" si="3"/>
        <v>0</v>
      </c>
    </row>
    <row r="129" spans="6:6" x14ac:dyDescent="0.25">
      <c r="F129" s="308">
        <f t="shared" si="3"/>
        <v>0</v>
      </c>
    </row>
    <row r="130" spans="6:6" x14ac:dyDescent="0.25">
      <c r="F130" s="308">
        <f t="shared" si="3"/>
        <v>0</v>
      </c>
    </row>
    <row r="131" spans="6:6" x14ac:dyDescent="0.25">
      <c r="F131" s="308">
        <f t="shared" si="3"/>
        <v>0</v>
      </c>
    </row>
    <row r="132" spans="6:6" x14ac:dyDescent="0.25">
      <c r="F132" s="308">
        <f t="shared" si="3"/>
        <v>0</v>
      </c>
    </row>
    <row r="133" spans="6:6" x14ac:dyDescent="0.25">
      <c r="F133" s="308">
        <f t="shared" si="3"/>
        <v>0</v>
      </c>
    </row>
    <row r="134" spans="6:6" x14ac:dyDescent="0.25">
      <c r="F134" s="308">
        <f t="shared" si="3"/>
        <v>0</v>
      </c>
    </row>
    <row r="135" spans="6:6" x14ac:dyDescent="0.25">
      <c r="F135" s="308">
        <f t="shared" si="3"/>
        <v>0</v>
      </c>
    </row>
    <row r="136" spans="6:6" x14ac:dyDescent="0.25">
      <c r="F136" s="308">
        <f t="shared" si="3"/>
        <v>0</v>
      </c>
    </row>
    <row r="137" spans="6:6" x14ac:dyDescent="0.25">
      <c r="F137" s="308">
        <f t="shared" si="3"/>
        <v>0</v>
      </c>
    </row>
    <row r="138" spans="6:6" x14ac:dyDescent="0.25">
      <c r="F138" s="308">
        <f t="shared" si="3"/>
        <v>0</v>
      </c>
    </row>
    <row r="139" spans="6:6" x14ac:dyDescent="0.25">
      <c r="F139" s="308">
        <f t="shared" si="3"/>
        <v>0</v>
      </c>
    </row>
    <row r="140" spans="6:6" x14ac:dyDescent="0.25">
      <c r="F140" s="308">
        <f t="shared" si="3"/>
        <v>0</v>
      </c>
    </row>
    <row r="141" spans="6:6" x14ac:dyDescent="0.25">
      <c r="F141" s="308">
        <f t="shared" si="3"/>
        <v>0</v>
      </c>
    </row>
    <row r="142" spans="6:6" x14ac:dyDescent="0.25">
      <c r="F142" s="308">
        <f t="shared" si="3"/>
        <v>0</v>
      </c>
    </row>
    <row r="143" spans="6:6" x14ac:dyDescent="0.25">
      <c r="F143" s="308">
        <f t="shared" si="3"/>
        <v>0</v>
      </c>
    </row>
    <row r="144" spans="6:6" x14ac:dyDescent="0.25">
      <c r="F144" s="308">
        <f t="shared" si="3"/>
        <v>0</v>
      </c>
    </row>
    <row r="145" spans="6:6" x14ac:dyDescent="0.25">
      <c r="F145" s="308">
        <f t="shared" si="3"/>
        <v>0</v>
      </c>
    </row>
    <row r="146" spans="6:6" x14ac:dyDescent="0.25">
      <c r="F146" s="308">
        <f t="shared" si="3"/>
        <v>0</v>
      </c>
    </row>
    <row r="147" spans="6:6" x14ac:dyDescent="0.25">
      <c r="F147" s="308">
        <f t="shared" si="3"/>
        <v>0</v>
      </c>
    </row>
    <row r="148" spans="6:6" x14ac:dyDescent="0.25">
      <c r="F148" s="308">
        <f t="shared" si="3"/>
        <v>0</v>
      </c>
    </row>
    <row r="149" spans="6:6" x14ac:dyDescent="0.25">
      <c r="F149" s="308">
        <f t="shared" si="3"/>
        <v>0</v>
      </c>
    </row>
    <row r="150" spans="6:6" x14ac:dyDescent="0.25">
      <c r="F150" s="308">
        <f t="shared" si="3"/>
        <v>0</v>
      </c>
    </row>
    <row r="151" spans="6:6" x14ac:dyDescent="0.25">
      <c r="F151" s="308">
        <f t="shared" si="3"/>
        <v>0</v>
      </c>
    </row>
    <row r="152" spans="6:6" x14ac:dyDescent="0.25">
      <c r="F152" s="308">
        <f t="shared" si="3"/>
        <v>0</v>
      </c>
    </row>
    <row r="153" spans="6:6" x14ac:dyDescent="0.25">
      <c r="F153" s="308">
        <f t="shared" si="3"/>
        <v>0</v>
      </c>
    </row>
    <row r="154" spans="6:6" x14ac:dyDescent="0.25">
      <c r="F154" s="308">
        <f t="shared" si="3"/>
        <v>0</v>
      </c>
    </row>
    <row r="155" spans="6:6" x14ac:dyDescent="0.25">
      <c r="F155" s="308">
        <f t="shared" si="3"/>
        <v>0</v>
      </c>
    </row>
    <row r="156" spans="6:6" x14ac:dyDescent="0.25">
      <c r="F156" s="308">
        <f t="shared" si="3"/>
        <v>0</v>
      </c>
    </row>
    <row r="157" spans="6:6" x14ac:dyDescent="0.25">
      <c r="F157" s="308">
        <f t="shared" si="3"/>
        <v>0</v>
      </c>
    </row>
  </sheetData>
  <autoFilter ref="A4:H16739"/>
  <mergeCells count="1">
    <mergeCell ref="A1:H2"/>
  </mergeCells>
  <conditionalFormatting sqref="G8 G19:G1048576">
    <cfRule type="cellIs" dxfId="91" priority="5" operator="equal">
      <formula>"ENTREGADO"</formula>
    </cfRule>
    <cfRule type="cellIs" dxfId="90" priority="6" operator="equal">
      <formula>"PENDIENTE"</formula>
    </cfRule>
  </conditionalFormatting>
  <conditionalFormatting sqref="G10:G18">
    <cfRule type="cellIs" dxfId="89" priority="11" operator="equal">
      <formula>"ENTREGADO"</formula>
    </cfRule>
    <cfRule type="cellIs" dxfId="88" priority="12" operator="equal">
      <formula>"PENDIENTE"</formula>
    </cfRule>
  </conditionalFormatting>
  <conditionalFormatting sqref="G5:G7">
    <cfRule type="cellIs" dxfId="87" priority="9" operator="equal">
      <formula>"ENTREGADO"</formula>
    </cfRule>
    <cfRule type="cellIs" dxfId="86" priority="10" operator="equal">
      <formula>"PENDIENTE"</formula>
    </cfRule>
  </conditionalFormatting>
  <conditionalFormatting sqref="G9">
    <cfRule type="cellIs" dxfId="85" priority="7" operator="equal">
      <formula>"ENTREGADO"</formula>
    </cfRule>
    <cfRule type="cellIs" dxfId="84" priority="8" operator="equal">
      <formula>"PENDIENTE"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167"/>
  <sheetViews>
    <sheetView topLeftCell="A108" zoomScaleNormal="100" workbookViewId="0">
      <selection activeCell="E135" sqref="E135"/>
    </sheetView>
  </sheetViews>
  <sheetFormatPr baseColWidth="10" defaultColWidth="11.42578125" defaultRowHeight="15" x14ac:dyDescent="0.25"/>
  <cols>
    <col min="1" max="1" width="9.28515625" style="1" customWidth="1"/>
    <col min="2" max="2" width="22.28515625" style="1" bestFit="1" customWidth="1"/>
    <col min="3" max="3" width="24.28515625" style="1" customWidth="1"/>
    <col min="4" max="4" width="12.85546875" style="1" customWidth="1"/>
    <col min="5" max="5" width="20.42578125" style="9" bestFit="1" customWidth="1"/>
    <col min="6" max="6" width="17.85546875" style="9" customWidth="1"/>
    <col min="7" max="7" width="23.42578125" style="3" bestFit="1" customWidth="1"/>
    <col min="8" max="8" width="75.140625" bestFit="1" customWidth="1"/>
    <col min="9" max="16384" width="11.42578125" style="119"/>
  </cols>
  <sheetData>
    <row r="2" spans="1:8" ht="15" customHeight="1" x14ac:dyDescent="0.25">
      <c r="A2" s="310" t="s">
        <v>123</v>
      </c>
      <c r="B2" s="310"/>
      <c r="C2" s="310"/>
      <c r="D2" s="310"/>
      <c r="E2" s="310"/>
      <c r="F2" s="310"/>
      <c r="G2" s="310"/>
      <c r="H2" s="310"/>
    </row>
    <row r="3" spans="1:8" ht="15" customHeight="1" x14ac:dyDescent="0.25">
      <c r="A3" s="310"/>
      <c r="B3" s="310"/>
      <c r="C3" s="310"/>
      <c r="D3" s="310"/>
      <c r="E3" s="310"/>
      <c r="F3" s="310"/>
      <c r="G3" s="310"/>
      <c r="H3" s="310"/>
    </row>
    <row r="4" spans="1:8" ht="29.25" thickBot="1" x14ac:dyDescent="0.3">
      <c r="A4" s="10"/>
      <c r="B4" s="10"/>
      <c r="C4" s="10"/>
      <c r="D4" s="10"/>
      <c r="E4" s="11"/>
      <c r="F4" s="11"/>
      <c r="G4" s="12"/>
    </row>
    <row r="5" spans="1:8" ht="45" x14ac:dyDescent="0.25">
      <c r="A5" s="13" t="s">
        <v>0</v>
      </c>
      <c r="B5" s="14" t="s">
        <v>28</v>
      </c>
      <c r="C5" s="14" t="s">
        <v>1</v>
      </c>
      <c r="D5" s="15" t="s">
        <v>2</v>
      </c>
      <c r="E5" s="16" t="s">
        <v>3</v>
      </c>
      <c r="F5" s="16" t="s">
        <v>9</v>
      </c>
      <c r="G5" s="14" t="s">
        <v>27</v>
      </c>
      <c r="H5" s="74" t="s">
        <v>26</v>
      </c>
    </row>
    <row r="6" spans="1:8" x14ac:dyDescent="0.25">
      <c r="A6" s="142">
        <v>488</v>
      </c>
      <c r="B6" s="143">
        <v>43696</v>
      </c>
      <c r="C6" s="5" t="s">
        <v>79</v>
      </c>
      <c r="D6" s="144">
        <v>100000</v>
      </c>
      <c r="E6" s="153"/>
      <c r="F6" s="239">
        <f t="shared" ref="F6:F8" si="0">D6-E6</f>
        <v>100000</v>
      </c>
      <c r="G6" s="4" t="s">
        <v>10</v>
      </c>
      <c r="H6" s="75" t="s">
        <v>87</v>
      </c>
    </row>
    <row r="7" spans="1:8" x14ac:dyDescent="0.25">
      <c r="A7" s="146">
        <v>489</v>
      </c>
      <c r="B7" s="147">
        <v>43696</v>
      </c>
      <c r="C7" s="148" t="s">
        <v>7</v>
      </c>
      <c r="D7" s="149">
        <v>20000</v>
      </c>
      <c r="E7" s="154"/>
      <c r="F7" s="240">
        <f t="shared" si="0"/>
        <v>20000</v>
      </c>
      <c r="G7" s="151" t="s">
        <v>10</v>
      </c>
      <c r="H7" s="152" t="s">
        <v>88</v>
      </c>
    </row>
    <row r="8" spans="1:8" x14ac:dyDescent="0.25">
      <c r="A8" s="142">
        <v>494</v>
      </c>
      <c r="B8" s="158">
        <v>43718</v>
      </c>
      <c r="C8" s="5" t="s">
        <v>79</v>
      </c>
      <c r="D8" s="144">
        <v>100000</v>
      </c>
      <c r="E8" s="153"/>
      <c r="F8" s="239">
        <f t="shared" si="0"/>
        <v>100000</v>
      </c>
      <c r="G8" s="4" t="s">
        <v>10</v>
      </c>
      <c r="H8" s="75" t="s">
        <v>92</v>
      </c>
    </row>
    <row r="9" spans="1:8" ht="14.25" customHeight="1" x14ac:dyDescent="0.25">
      <c r="A9" s="166">
        <v>501</v>
      </c>
      <c r="B9" s="167"/>
      <c r="C9" s="5" t="s">
        <v>7</v>
      </c>
      <c r="D9" s="168">
        <v>560000</v>
      </c>
      <c r="E9" s="169"/>
      <c r="F9" s="241">
        <f t="shared" ref="F9:F11" si="1">D9-E9</f>
        <v>560000</v>
      </c>
      <c r="G9" s="4" t="s">
        <v>10</v>
      </c>
      <c r="H9" s="75" t="s">
        <v>103</v>
      </c>
    </row>
    <row r="10" spans="1:8" x14ac:dyDescent="0.25">
      <c r="A10" s="171">
        <v>507</v>
      </c>
      <c r="B10" s="172">
        <v>43776</v>
      </c>
      <c r="C10" s="6" t="s">
        <v>5</v>
      </c>
      <c r="D10" s="173">
        <v>80000</v>
      </c>
      <c r="E10" s="174">
        <v>77400</v>
      </c>
      <c r="F10" s="242">
        <f t="shared" si="1"/>
        <v>2600</v>
      </c>
      <c r="G10" s="8" t="s">
        <v>11</v>
      </c>
      <c r="H10" s="78" t="s">
        <v>43</v>
      </c>
    </row>
    <row r="11" spans="1:8" s="217" customFormat="1" x14ac:dyDescent="0.25">
      <c r="A11" s="109">
        <v>517</v>
      </c>
      <c r="B11" s="110">
        <v>43805</v>
      </c>
      <c r="C11" s="109" t="s">
        <v>7</v>
      </c>
      <c r="D11" s="111">
        <v>60000</v>
      </c>
      <c r="E11" s="105">
        <v>56806</v>
      </c>
      <c r="F11" s="243">
        <f t="shared" si="1"/>
        <v>3194</v>
      </c>
      <c r="G11" s="113" t="s">
        <v>11</v>
      </c>
      <c r="H11" s="224" t="s">
        <v>113</v>
      </c>
    </row>
    <row r="12" spans="1:8" s="177" customFormat="1" x14ac:dyDescent="0.25">
      <c r="A12" s="202">
        <v>523</v>
      </c>
      <c r="B12" s="203">
        <v>43822</v>
      </c>
      <c r="C12" s="202" t="s">
        <v>7</v>
      </c>
      <c r="D12" s="204">
        <v>60000</v>
      </c>
      <c r="E12" s="205"/>
      <c r="F12" s="244">
        <f t="shared" ref="F12:F24" si="2">D12-E12</f>
        <v>60000</v>
      </c>
      <c r="G12" s="207" t="s">
        <v>10</v>
      </c>
      <c r="H12" s="179" t="s">
        <v>119</v>
      </c>
    </row>
    <row r="13" spans="1:8" s="177" customFormat="1" x14ac:dyDescent="0.25">
      <c r="A13" s="218">
        <v>525</v>
      </c>
      <c r="B13" s="219">
        <v>43838</v>
      </c>
      <c r="C13" s="6" t="s">
        <v>79</v>
      </c>
      <c r="D13" s="220">
        <v>120000</v>
      </c>
      <c r="E13" s="221">
        <v>120000</v>
      </c>
      <c r="F13" s="245">
        <f t="shared" si="2"/>
        <v>0</v>
      </c>
      <c r="G13" s="8" t="s">
        <v>11</v>
      </c>
      <c r="H13" s="190" t="s">
        <v>122</v>
      </c>
    </row>
    <row r="14" spans="1:8" s="177" customFormat="1" x14ac:dyDescent="0.25">
      <c r="A14" s="218">
        <v>526</v>
      </c>
      <c r="B14" s="219">
        <v>43839</v>
      </c>
      <c r="C14" s="6" t="s">
        <v>7</v>
      </c>
      <c r="D14" s="220">
        <v>47600</v>
      </c>
      <c r="E14" s="221">
        <v>23800</v>
      </c>
      <c r="F14" s="245">
        <f t="shared" si="2"/>
        <v>23800</v>
      </c>
      <c r="G14" s="8" t="s">
        <v>11</v>
      </c>
      <c r="H14" s="190" t="s">
        <v>116</v>
      </c>
    </row>
    <row r="15" spans="1:8" s="177" customFormat="1" x14ac:dyDescent="0.25">
      <c r="A15" s="218">
        <v>527</v>
      </c>
      <c r="B15" s="219">
        <v>43843</v>
      </c>
      <c r="C15" s="6" t="s">
        <v>5</v>
      </c>
      <c r="D15" s="220">
        <v>82700</v>
      </c>
      <c r="E15" s="221">
        <v>82700</v>
      </c>
      <c r="F15" s="245">
        <f t="shared" si="2"/>
        <v>0</v>
      </c>
      <c r="G15" s="8" t="s">
        <v>11</v>
      </c>
      <c r="H15" s="190" t="s">
        <v>124</v>
      </c>
    </row>
    <row r="16" spans="1:8" s="177" customFormat="1" x14ac:dyDescent="0.25">
      <c r="A16" s="218">
        <v>528</v>
      </c>
      <c r="B16" s="219">
        <v>43843</v>
      </c>
      <c r="C16" s="6" t="s">
        <v>5</v>
      </c>
      <c r="D16" s="220">
        <v>200000</v>
      </c>
      <c r="E16" s="221">
        <v>162320</v>
      </c>
      <c r="F16" s="245">
        <f t="shared" si="2"/>
        <v>37680</v>
      </c>
      <c r="G16" s="8" t="s">
        <v>11</v>
      </c>
      <c r="H16" s="190" t="s">
        <v>125</v>
      </c>
    </row>
    <row r="17" spans="1:8" s="177" customFormat="1" x14ac:dyDescent="0.25">
      <c r="A17" s="218">
        <v>529</v>
      </c>
      <c r="B17" s="219">
        <v>43851</v>
      </c>
      <c r="C17" s="6" t="s">
        <v>5</v>
      </c>
      <c r="D17" s="220">
        <v>100000</v>
      </c>
      <c r="E17" s="221">
        <v>87510</v>
      </c>
      <c r="F17" s="245">
        <f t="shared" si="2"/>
        <v>12490</v>
      </c>
      <c r="G17" s="8" t="s">
        <v>11</v>
      </c>
      <c r="H17" s="190" t="s">
        <v>126</v>
      </c>
    </row>
    <row r="18" spans="1:8" s="177" customFormat="1" x14ac:dyDescent="0.25">
      <c r="A18" s="218">
        <v>530</v>
      </c>
      <c r="B18" s="219">
        <v>43857</v>
      </c>
      <c r="C18" s="6" t="s">
        <v>5</v>
      </c>
      <c r="D18" s="220">
        <v>114760</v>
      </c>
      <c r="E18" s="221">
        <v>114760</v>
      </c>
      <c r="F18" s="245">
        <f t="shared" si="2"/>
        <v>0</v>
      </c>
      <c r="G18" s="8" t="s">
        <v>11</v>
      </c>
      <c r="H18" s="190" t="s">
        <v>124</v>
      </c>
    </row>
    <row r="19" spans="1:8" s="177" customFormat="1" x14ac:dyDescent="0.25">
      <c r="A19" s="218">
        <v>531</v>
      </c>
      <c r="B19" s="219">
        <v>43857</v>
      </c>
      <c r="C19" s="6" t="s">
        <v>127</v>
      </c>
      <c r="D19" s="220">
        <v>150000</v>
      </c>
      <c r="E19" s="221"/>
      <c r="F19" s="245">
        <f t="shared" si="2"/>
        <v>150000</v>
      </c>
      <c r="G19" s="8" t="s">
        <v>11</v>
      </c>
      <c r="H19" s="190" t="s">
        <v>128</v>
      </c>
    </row>
    <row r="20" spans="1:8" s="177" customFormat="1" x14ac:dyDescent="0.25">
      <c r="A20" s="218">
        <v>532</v>
      </c>
      <c r="B20" s="219">
        <v>43857</v>
      </c>
      <c r="C20" s="6" t="s">
        <v>127</v>
      </c>
      <c r="D20" s="220">
        <v>66800</v>
      </c>
      <c r="E20" s="221"/>
      <c r="F20" s="245">
        <f t="shared" si="2"/>
        <v>66800</v>
      </c>
      <c r="G20" s="8" t="s">
        <v>11</v>
      </c>
      <c r="H20" s="190" t="s">
        <v>129</v>
      </c>
    </row>
    <row r="21" spans="1:8" s="177" customFormat="1" x14ac:dyDescent="0.25">
      <c r="A21" s="218">
        <v>533</v>
      </c>
      <c r="B21" s="219">
        <v>43859</v>
      </c>
      <c r="C21" s="6" t="s">
        <v>5</v>
      </c>
      <c r="D21" s="220">
        <v>33400</v>
      </c>
      <c r="E21" s="221">
        <v>33400</v>
      </c>
      <c r="F21" s="245">
        <f t="shared" si="2"/>
        <v>0</v>
      </c>
      <c r="G21" s="8" t="s">
        <v>11</v>
      </c>
      <c r="H21" s="190" t="s">
        <v>130</v>
      </c>
    </row>
    <row r="22" spans="1:8" s="234" customFormat="1" x14ac:dyDescent="0.25">
      <c r="A22" s="109">
        <v>534</v>
      </c>
      <c r="B22" s="110">
        <v>43859</v>
      </c>
      <c r="C22" s="109" t="s">
        <v>7</v>
      </c>
      <c r="D22" s="111">
        <v>60000</v>
      </c>
      <c r="E22" s="105"/>
      <c r="F22" s="243">
        <f t="shared" si="2"/>
        <v>60000</v>
      </c>
      <c r="G22" s="113" t="s">
        <v>11</v>
      </c>
      <c r="H22" s="113" t="s">
        <v>161</v>
      </c>
    </row>
    <row r="23" spans="1:8" s="177" customFormat="1" x14ac:dyDescent="0.25">
      <c r="A23" s="218">
        <v>535</v>
      </c>
      <c r="B23" s="219">
        <v>43861</v>
      </c>
      <c r="C23" s="6" t="s">
        <v>5</v>
      </c>
      <c r="D23" s="220">
        <v>80000</v>
      </c>
      <c r="E23" s="221">
        <v>73150</v>
      </c>
      <c r="F23" s="245">
        <f t="shared" si="2"/>
        <v>6850</v>
      </c>
      <c r="G23" s="8" t="s">
        <v>11</v>
      </c>
      <c r="H23" s="190" t="s">
        <v>131</v>
      </c>
    </row>
    <row r="24" spans="1:8" s="177" customFormat="1" x14ac:dyDescent="0.25">
      <c r="A24" s="218">
        <v>536</v>
      </c>
      <c r="B24" s="219">
        <v>43864</v>
      </c>
      <c r="C24" s="6" t="s">
        <v>127</v>
      </c>
      <c r="D24" s="220">
        <v>100000</v>
      </c>
      <c r="E24" s="221"/>
      <c r="F24" s="245">
        <f t="shared" si="2"/>
        <v>100000</v>
      </c>
      <c r="G24" s="8" t="s">
        <v>11</v>
      </c>
      <c r="H24" s="190" t="s">
        <v>132</v>
      </c>
    </row>
    <row r="25" spans="1:8" s="177" customFormat="1" x14ac:dyDescent="0.25">
      <c r="A25" s="218">
        <v>537</v>
      </c>
      <c r="B25" s="219">
        <v>43866</v>
      </c>
      <c r="C25" s="6" t="s">
        <v>127</v>
      </c>
      <c r="D25" s="220">
        <v>100000</v>
      </c>
      <c r="E25" s="221"/>
      <c r="F25" s="245">
        <f>D25-E25</f>
        <v>100000</v>
      </c>
      <c r="G25" s="8" t="s">
        <v>11</v>
      </c>
      <c r="H25" s="190" t="s">
        <v>133</v>
      </c>
    </row>
    <row r="26" spans="1:8" s="217" customFormat="1" x14ac:dyDescent="0.25">
      <c r="A26" s="109">
        <v>538</v>
      </c>
      <c r="B26" s="110">
        <v>43875</v>
      </c>
      <c r="C26" s="109" t="s">
        <v>5</v>
      </c>
      <c r="D26" s="111">
        <v>80000</v>
      </c>
      <c r="E26" s="105">
        <v>2620</v>
      </c>
      <c r="F26" s="243">
        <f t="shared" ref="F26:F45" si="3">D26-E26</f>
        <v>77380</v>
      </c>
      <c r="G26" s="113" t="s">
        <v>11</v>
      </c>
      <c r="H26" s="224" t="s">
        <v>135</v>
      </c>
    </row>
    <row r="27" spans="1:8" s="177" customFormat="1" x14ac:dyDescent="0.25">
      <c r="A27" s="230">
        <v>539</v>
      </c>
      <c r="B27" s="231">
        <v>43873</v>
      </c>
      <c r="C27" s="230" t="s">
        <v>7</v>
      </c>
      <c r="D27" s="232">
        <v>50000</v>
      </c>
      <c r="E27" s="233"/>
      <c r="F27" s="245">
        <f t="shared" si="3"/>
        <v>50000</v>
      </c>
      <c r="G27" s="238" t="s">
        <v>11</v>
      </c>
      <c r="H27" s="190" t="s">
        <v>134</v>
      </c>
    </row>
    <row r="28" spans="1:8" s="177" customFormat="1" x14ac:dyDescent="0.25">
      <c r="A28" s="230">
        <v>540</v>
      </c>
      <c r="B28" s="231">
        <v>43878</v>
      </c>
      <c r="C28" s="6" t="s">
        <v>39</v>
      </c>
      <c r="D28" s="232">
        <v>88890</v>
      </c>
      <c r="E28" s="233">
        <v>88890</v>
      </c>
      <c r="F28" s="245">
        <f t="shared" si="3"/>
        <v>0</v>
      </c>
      <c r="G28" s="8" t="s">
        <v>11</v>
      </c>
      <c r="H28" s="190" t="s">
        <v>138</v>
      </c>
    </row>
    <row r="29" spans="1:8" s="177" customFormat="1" x14ac:dyDescent="0.25">
      <c r="A29" s="230">
        <v>541</v>
      </c>
      <c r="B29" s="231">
        <v>43878</v>
      </c>
      <c r="C29" s="6" t="s">
        <v>5</v>
      </c>
      <c r="D29" s="232">
        <v>40940</v>
      </c>
      <c r="E29" s="233">
        <v>40940</v>
      </c>
      <c r="F29" s="245">
        <f t="shared" si="3"/>
        <v>0</v>
      </c>
      <c r="G29" s="8" t="s">
        <v>11</v>
      </c>
      <c r="H29" s="190" t="s">
        <v>136</v>
      </c>
    </row>
    <row r="30" spans="1:8" s="177" customFormat="1" x14ac:dyDescent="0.25">
      <c r="A30" s="230">
        <v>542</v>
      </c>
      <c r="B30" s="231">
        <v>43878</v>
      </c>
      <c r="C30" s="6" t="s">
        <v>5</v>
      </c>
      <c r="D30" s="232">
        <v>50780</v>
      </c>
      <c r="E30" s="233">
        <v>50780</v>
      </c>
      <c r="F30" s="245">
        <f t="shared" si="3"/>
        <v>0</v>
      </c>
      <c r="G30" s="8" t="s">
        <v>11</v>
      </c>
      <c r="H30" s="190" t="s">
        <v>137</v>
      </c>
    </row>
    <row r="31" spans="1:8" s="177" customFormat="1" x14ac:dyDescent="0.25">
      <c r="A31" s="230">
        <v>543</v>
      </c>
      <c r="B31" s="231">
        <v>43879</v>
      </c>
      <c r="C31" s="230" t="s">
        <v>139</v>
      </c>
      <c r="D31" s="232">
        <v>50000</v>
      </c>
      <c r="E31" s="233">
        <v>49430</v>
      </c>
      <c r="F31" s="245">
        <f t="shared" si="3"/>
        <v>570</v>
      </c>
      <c r="G31" s="8" t="s">
        <v>11</v>
      </c>
      <c r="H31" s="190" t="s">
        <v>136</v>
      </c>
    </row>
    <row r="32" spans="1:8" s="177" customFormat="1" x14ac:dyDescent="0.25">
      <c r="A32" s="230">
        <v>544</v>
      </c>
      <c r="B32" s="231">
        <v>43880</v>
      </c>
      <c r="C32" s="230" t="s">
        <v>5</v>
      </c>
      <c r="D32" s="232">
        <v>50000</v>
      </c>
      <c r="E32" s="233">
        <v>46560</v>
      </c>
      <c r="F32" s="245">
        <f t="shared" si="3"/>
        <v>3440</v>
      </c>
      <c r="G32" s="8" t="s">
        <v>11</v>
      </c>
      <c r="H32" s="190" t="s">
        <v>141</v>
      </c>
    </row>
    <row r="33" spans="1:8" s="177" customFormat="1" x14ac:dyDescent="0.25">
      <c r="A33" s="225">
        <v>545</v>
      </c>
      <c r="B33" s="226">
        <v>43880</v>
      </c>
      <c r="C33" s="225" t="s">
        <v>127</v>
      </c>
      <c r="D33" s="227">
        <v>200000</v>
      </c>
      <c r="E33" s="228"/>
      <c r="F33" s="244">
        <f t="shared" si="3"/>
        <v>200000</v>
      </c>
      <c r="G33" s="229" t="s">
        <v>10</v>
      </c>
      <c r="H33" s="179" t="s">
        <v>142</v>
      </c>
    </row>
    <row r="34" spans="1:8" s="177" customFormat="1" x14ac:dyDescent="0.25">
      <c r="A34" s="230">
        <v>546</v>
      </c>
      <c r="B34" s="231">
        <v>43882</v>
      </c>
      <c r="C34" s="6" t="s">
        <v>127</v>
      </c>
      <c r="D34" s="232">
        <v>91120</v>
      </c>
      <c r="E34" s="233"/>
      <c r="F34" s="245">
        <f t="shared" si="3"/>
        <v>91120</v>
      </c>
      <c r="G34" s="8" t="s">
        <v>11</v>
      </c>
      <c r="H34" s="190" t="s">
        <v>143</v>
      </c>
    </row>
    <row r="35" spans="1:8" s="217" customFormat="1" x14ac:dyDescent="0.25">
      <c r="A35" s="109">
        <v>547</v>
      </c>
      <c r="B35" s="110">
        <v>43885</v>
      </c>
      <c r="C35" s="109" t="s">
        <v>5</v>
      </c>
      <c r="D35" s="111">
        <v>220000</v>
      </c>
      <c r="E35" s="105"/>
      <c r="F35" s="243">
        <f t="shared" si="3"/>
        <v>220000</v>
      </c>
      <c r="G35" s="113" t="s">
        <v>11</v>
      </c>
      <c r="H35" s="224" t="s">
        <v>144</v>
      </c>
    </row>
    <row r="36" spans="1:8" s="217" customFormat="1" x14ac:dyDescent="0.25">
      <c r="A36" s="109">
        <v>548</v>
      </c>
      <c r="B36" s="110">
        <v>43885</v>
      </c>
      <c r="C36" s="109" t="s">
        <v>5</v>
      </c>
      <c r="D36" s="111">
        <v>50000</v>
      </c>
      <c r="E36" s="105">
        <v>35880</v>
      </c>
      <c r="F36" s="243">
        <f t="shared" si="3"/>
        <v>14120</v>
      </c>
      <c r="G36" s="113" t="s">
        <v>11</v>
      </c>
      <c r="H36" s="224" t="s">
        <v>145</v>
      </c>
    </row>
    <row r="37" spans="1:8" s="177" customFormat="1" x14ac:dyDescent="0.25">
      <c r="A37" s="230">
        <v>549</v>
      </c>
      <c r="B37" s="231">
        <v>43886</v>
      </c>
      <c r="C37" s="6" t="s">
        <v>5</v>
      </c>
      <c r="D37" s="232">
        <v>50770</v>
      </c>
      <c r="E37" s="233">
        <v>50770</v>
      </c>
      <c r="F37" s="245">
        <f t="shared" si="3"/>
        <v>0</v>
      </c>
      <c r="G37" s="8" t="s">
        <v>11</v>
      </c>
      <c r="H37" s="190" t="s">
        <v>141</v>
      </c>
    </row>
    <row r="38" spans="1:8" s="177" customFormat="1" x14ac:dyDescent="0.25">
      <c r="A38" s="230">
        <v>550</v>
      </c>
      <c r="B38" s="231">
        <v>43886</v>
      </c>
      <c r="C38" s="6" t="s">
        <v>5</v>
      </c>
      <c r="D38" s="232">
        <v>72530</v>
      </c>
      <c r="E38" s="233">
        <v>72530</v>
      </c>
      <c r="F38" s="245">
        <f t="shared" si="3"/>
        <v>0</v>
      </c>
      <c r="G38" s="8" t="s">
        <v>11</v>
      </c>
      <c r="H38" s="190" t="s">
        <v>146</v>
      </c>
    </row>
    <row r="39" spans="1:8" s="177" customFormat="1" x14ac:dyDescent="0.25">
      <c r="A39" s="225">
        <v>551</v>
      </c>
      <c r="B39" s="226">
        <v>43892</v>
      </c>
      <c r="C39" s="225" t="s">
        <v>139</v>
      </c>
      <c r="D39" s="227">
        <v>50000</v>
      </c>
      <c r="E39" s="228"/>
      <c r="F39" s="244">
        <f t="shared" ref="F39" si="4">D39-E39</f>
        <v>50000</v>
      </c>
      <c r="G39" s="229" t="s">
        <v>10</v>
      </c>
      <c r="H39" s="179" t="s">
        <v>147</v>
      </c>
    </row>
    <row r="40" spans="1:8" s="177" customFormat="1" x14ac:dyDescent="0.25">
      <c r="A40" s="230">
        <v>552</v>
      </c>
      <c r="B40" s="231">
        <v>43893</v>
      </c>
      <c r="C40" s="6" t="s">
        <v>7</v>
      </c>
      <c r="D40" s="232">
        <v>45000</v>
      </c>
      <c r="E40" s="233"/>
      <c r="F40" s="245">
        <f t="shared" si="3"/>
        <v>45000</v>
      </c>
      <c r="G40" s="8" t="s">
        <v>11</v>
      </c>
      <c r="H40" s="190" t="s">
        <v>148</v>
      </c>
    </row>
    <row r="41" spans="1:8" s="177" customFormat="1" x14ac:dyDescent="0.25">
      <c r="A41" s="230">
        <v>553</v>
      </c>
      <c r="B41" s="231">
        <v>43893</v>
      </c>
      <c r="C41" s="6" t="s">
        <v>39</v>
      </c>
      <c r="D41" s="232">
        <v>20000</v>
      </c>
      <c r="E41" s="233"/>
      <c r="F41" s="245">
        <f t="shared" si="3"/>
        <v>20000</v>
      </c>
      <c r="G41" s="4" t="s">
        <v>11</v>
      </c>
      <c r="H41" s="190" t="s">
        <v>149</v>
      </c>
    </row>
    <row r="42" spans="1:8" s="177" customFormat="1" x14ac:dyDescent="0.25">
      <c r="A42" s="230">
        <v>554</v>
      </c>
      <c r="B42" s="231">
        <v>43900</v>
      </c>
      <c r="C42" s="6" t="s">
        <v>5</v>
      </c>
      <c r="D42" s="232">
        <v>43320</v>
      </c>
      <c r="E42" s="233"/>
      <c r="F42" s="245">
        <f t="shared" si="3"/>
        <v>43320</v>
      </c>
      <c r="G42" s="8" t="s">
        <v>11</v>
      </c>
      <c r="H42" s="190" t="s">
        <v>150</v>
      </c>
    </row>
    <row r="43" spans="1:8" s="177" customFormat="1" x14ac:dyDescent="0.25">
      <c r="A43" s="230">
        <v>555</v>
      </c>
      <c r="B43" s="231">
        <v>43900</v>
      </c>
      <c r="C43" s="6" t="s">
        <v>5</v>
      </c>
      <c r="D43" s="232">
        <v>79580</v>
      </c>
      <c r="E43" s="233"/>
      <c r="F43" s="245">
        <f t="shared" si="3"/>
        <v>79580</v>
      </c>
      <c r="G43" s="8" t="s">
        <v>11</v>
      </c>
      <c r="H43" s="190" t="s">
        <v>151</v>
      </c>
    </row>
    <row r="44" spans="1:8" s="177" customFormat="1" x14ac:dyDescent="0.25">
      <c r="A44" s="230">
        <v>556</v>
      </c>
      <c r="B44" s="231">
        <v>43902</v>
      </c>
      <c r="C44" s="6" t="s">
        <v>7</v>
      </c>
      <c r="D44" s="232">
        <v>80000</v>
      </c>
      <c r="E44" s="233"/>
      <c r="F44" s="245">
        <f t="shared" si="3"/>
        <v>80000</v>
      </c>
      <c r="G44" s="8" t="s">
        <v>11</v>
      </c>
      <c r="H44" s="190" t="s">
        <v>152</v>
      </c>
    </row>
    <row r="45" spans="1:8" s="177" customFormat="1" x14ac:dyDescent="0.25">
      <c r="A45" s="230">
        <v>557</v>
      </c>
      <c r="B45" s="231">
        <v>43902</v>
      </c>
      <c r="C45" s="6" t="s">
        <v>139</v>
      </c>
      <c r="D45" s="232">
        <v>60000</v>
      </c>
      <c r="E45" s="233"/>
      <c r="F45" s="245">
        <f t="shared" si="3"/>
        <v>60000</v>
      </c>
      <c r="G45" s="4" t="s">
        <v>11</v>
      </c>
      <c r="H45" s="190" t="s">
        <v>153</v>
      </c>
    </row>
    <row r="46" spans="1:8" s="177" customFormat="1" x14ac:dyDescent="0.25">
      <c r="A46" s="230">
        <v>558</v>
      </c>
      <c r="B46" s="231">
        <v>43902</v>
      </c>
      <c r="C46" s="6" t="s">
        <v>5</v>
      </c>
      <c r="D46" s="232">
        <v>200000</v>
      </c>
      <c r="E46" s="233"/>
      <c r="F46" s="245">
        <f t="shared" ref="F46:F52" si="5">D46-E46</f>
        <v>200000</v>
      </c>
      <c r="G46" s="8" t="s">
        <v>11</v>
      </c>
      <c r="H46" s="190" t="s">
        <v>154</v>
      </c>
    </row>
    <row r="47" spans="1:8" s="177" customFormat="1" x14ac:dyDescent="0.25">
      <c r="A47" s="6" t="s">
        <v>156</v>
      </c>
      <c r="B47" s="231">
        <v>43902</v>
      </c>
      <c r="C47" s="6" t="s">
        <v>127</v>
      </c>
      <c r="D47" s="232">
        <v>100000</v>
      </c>
      <c r="E47" s="233"/>
      <c r="F47" s="245">
        <f t="shared" ref="F47" si="6">D47-E47</f>
        <v>100000</v>
      </c>
      <c r="G47" s="8" t="s">
        <v>11</v>
      </c>
      <c r="H47" s="190" t="s">
        <v>157</v>
      </c>
    </row>
    <row r="48" spans="1:8" s="177" customFormat="1" x14ac:dyDescent="0.25">
      <c r="A48" s="230">
        <v>559</v>
      </c>
      <c r="B48" s="231">
        <v>43903</v>
      </c>
      <c r="C48" s="6" t="s">
        <v>127</v>
      </c>
      <c r="D48" s="232">
        <v>25000</v>
      </c>
      <c r="E48" s="233"/>
      <c r="F48" s="245">
        <f t="shared" si="5"/>
        <v>25000</v>
      </c>
      <c r="G48" s="8" t="s">
        <v>11</v>
      </c>
      <c r="H48" s="190" t="s">
        <v>155</v>
      </c>
    </row>
    <row r="49" spans="1:8" s="177" customFormat="1" x14ac:dyDescent="0.25">
      <c r="A49" s="230">
        <v>560</v>
      </c>
      <c r="B49" s="231">
        <v>43907</v>
      </c>
      <c r="C49" s="6" t="s">
        <v>139</v>
      </c>
      <c r="D49" s="232">
        <v>21000</v>
      </c>
      <c r="E49" s="233"/>
      <c r="F49" s="245">
        <f t="shared" si="5"/>
        <v>21000</v>
      </c>
      <c r="G49" s="8" t="s">
        <v>11</v>
      </c>
      <c r="H49" s="190" t="s">
        <v>158</v>
      </c>
    </row>
    <row r="50" spans="1:8" s="177" customFormat="1" x14ac:dyDescent="0.25">
      <c r="A50" s="230">
        <v>561</v>
      </c>
      <c r="B50" s="231">
        <v>43907</v>
      </c>
      <c r="C50" s="6" t="s">
        <v>5</v>
      </c>
      <c r="D50" s="232">
        <v>60000</v>
      </c>
      <c r="E50" s="233"/>
      <c r="F50" s="245">
        <f t="shared" si="5"/>
        <v>60000</v>
      </c>
      <c r="G50" s="8" t="s">
        <v>11</v>
      </c>
      <c r="H50" s="190" t="s">
        <v>159</v>
      </c>
    </row>
    <row r="51" spans="1:8" s="177" customFormat="1" x14ac:dyDescent="0.25">
      <c r="A51" s="230">
        <v>562</v>
      </c>
      <c r="B51" s="231">
        <v>43909</v>
      </c>
      <c r="C51" s="6" t="s">
        <v>73</v>
      </c>
      <c r="D51" s="232">
        <v>60000</v>
      </c>
      <c r="E51" s="233"/>
      <c r="F51" s="245">
        <f t="shared" si="5"/>
        <v>60000</v>
      </c>
      <c r="G51" s="4" t="s">
        <v>11</v>
      </c>
      <c r="H51" s="190" t="s">
        <v>160</v>
      </c>
    </row>
    <row r="52" spans="1:8" s="177" customFormat="1" x14ac:dyDescent="0.25">
      <c r="A52" s="230">
        <v>563</v>
      </c>
      <c r="B52" s="231">
        <v>43920</v>
      </c>
      <c r="C52" s="6" t="s">
        <v>7</v>
      </c>
      <c r="D52" s="232">
        <v>200000</v>
      </c>
      <c r="E52" s="233"/>
      <c r="F52" s="245">
        <f t="shared" si="5"/>
        <v>200000</v>
      </c>
      <c r="G52" s="235" t="s">
        <v>11</v>
      </c>
      <c r="H52" s="190" t="s">
        <v>81</v>
      </c>
    </row>
    <row r="53" spans="1:8" s="177" customFormat="1" x14ac:dyDescent="0.25">
      <c r="A53" s="218">
        <v>564</v>
      </c>
      <c r="B53" s="219">
        <v>43921</v>
      </c>
      <c r="C53" s="6" t="s">
        <v>127</v>
      </c>
      <c r="D53" s="220">
        <v>35000</v>
      </c>
      <c r="E53" s="221"/>
      <c r="F53" s="245">
        <f>D53-E53</f>
        <v>35000</v>
      </c>
      <c r="G53" s="4" t="s">
        <v>11</v>
      </c>
      <c r="H53" s="190" t="s">
        <v>162</v>
      </c>
    </row>
    <row r="54" spans="1:8" s="177" customFormat="1" x14ac:dyDescent="0.25">
      <c r="A54" s="252">
        <v>565</v>
      </c>
      <c r="B54" s="253">
        <v>43922</v>
      </c>
      <c r="C54" s="6" t="s">
        <v>139</v>
      </c>
      <c r="D54" s="254">
        <v>60000</v>
      </c>
      <c r="E54" s="255"/>
      <c r="F54" s="256">
        <f t="shared" ref="F54" si="7">D54-E54</f>
        <v>60000</v>
      </c>
      <c r="G54" s="236" t="s">
        <v>11</v>
      </c>
      <c r="H54" s="251" t="s">
        <v>163</v>
      </c>
    </row>
    <row r="55" spans="1:8" s="177" customFormat="1" x14ac:dyDescent="0.25">
      <c r="A55" s="246">
        <v>566</v>
      </c>
      <c r="B55" s="247">
        <v>43923</v>
      </c>
      <c r="C55" s="246" t="s">
        <v>5</v>
      </c>
      <c r="D55" s="248">
        <v>80000</v>
      </c>
      <c r="E55" s="249">
        <v>79210</v>
      </c>
      <c r="F55" s="250">
        <f>D55-E55</f>
        <v>790</v>
      </c>
      <c r="G55" s="4" t="s">
        <v>11</v>
      </c>
      <c r="H55" s="251" t="s">
        <v>164</v>
      </c>
    </row>
    <row r="56" spans="1:8" s="177" customFormat="1" x14ac:dyDescent="0.25">
      <c r="A56" s="246">
        <v>567</v>
      </c>
      <c r="B56" s="247">
        <v>43930</v>
      </c>
      <c r="C56" s="6" t="s">
        <v>139</v>
      </c>
      <c r="D56" s="248">
        <v>60000</v>
      </c>
      <c r="E56" s="249"/>
      <c r="F56" s="250">
        <f>D56-E56</f>
        <v>60000</v>
      </c>
      <c r="G56" s="263" t="s">
        <v>11</v>
      </c>
      <c r="H56" s="251" t="s">
        <v>163</v>
      </c>
    </row>
    <row r="57" spans="1:8" x14ac:dyDescent="0.25">
      <c r="A57" s="246">
        <v>568</v>
      </c>
      <c r="B57" s="247">
        <v>43924</v>
      </c>
      <c r="C57" s="6" t="s">
        <v>7</v>
      </c>
      <c r="D57" s="248">
        <v>120000</v>
      </c>
      <c r="E57" s="249">
        <v>119932</v>
      </c>
      <c r="F57" s="250">
        <f>D57-E57</f>
        <v>68</v>
      </c>
      <c r="G57" s="237" t="s">
        <v>11</v>
      </c>
      <c r="H57" s="190" t="s">
        <v>81</v>
      </c>
    </row>
    <row r="58" spans="1:8" x14ac:dyDescent="0.25">
      <c r="A58" s="246">
        <v>569</v>
      </c>
      <c r="B58" s="247">
        <v>43937</v>
      </c>
      <c r="C58" s="6" t="s">
        <v>5</v>
      </c>
      <c r="D58" s="248">
        <v>80000</v>
      </c>
      <c r="E58" s="249"/>
      <c r="F58" s="250">
        <f>D58-E58</f>
        <v>80000</v>
      </c>
      <c r="G58" s="237" t="s">
        <v>11</v>
      </c>
      <c r="H58" s="251" t="s">
        <v>164</v>
      </c>
    </row>
    <row r="59" spans="1:8" x14ac:dyDescent="0.25">
      <c r="A59" s="246">
        <v>570</v>
      </c>
      <c r="B59" s="247">
        <v>43941</v>
      </c>
      <c r="C59" s="6" t="s">
        <v>165</v>
      </c>
      <c r="D59" s="248">
        <v>80000</v>
      </c>
      <c r="E59" s="249">
        <v>80000</v>
      </c>
      <c r="F59" s="279">
        <f>Tabla132[[#This Row],[Monto]]-Tabla132[[#This Row],[Total Gastado]]</f>
        <v>0</v>
      </c>
      <c r="G59" s="237" t="s">
        <v>11</v>
      </c>
      <c r="H59" s="257" t="s">
        <v>164</v>
      </c>
    </row>
    <row r="60" spans="1:8" x14ac:dyDescent="0.25">
      <c r="A60" s="258">
        <v>571</v>
      </c>
      <c r="B60" s="259">
        <v>43945</v>
      </c>
      <c r="C60" s="6" t="s">
        <v>139</v>
      </c>
      <c r="D60" s="260">
        <v>80000</v>
      </c>
      <c r="E60" s="261"/>
      <c r="F60" s="262">
        <v>80000</v>
      </c>
      <c r="G60" s="263" t="s">
        <v>11</v>
      </c>
      <c r="H60" s="251" t="s">
        <v>153</v>
      </c>
    </row>
    <row r="61" spans="1:8" x14ac:dyDescent="0.25">
      <c r="A61" s="246">
        <v>572</v>
      </c>
      <c r="B61" s="247">
        <v>43949</v>
      </c>
      <c r="C61" s="6" t="s">
        <v>7</v>
      </c>
      <c r="D61" s="248">
        <v>100000</v>
      </c>
      <c r="E61" s="249">
        <v>97690</v>
      </c>
      <c r="F61" s="250">
        <f>Tabla132[[#This Row],[Monto]]-Tabla132[[#This Row],[Total Gastado]]</f>
        <v>2310</v>
      </c>
      <c r="G61" s="237" t="s">
        <v>11</v>
      </c>
      <c r="H61" s="190" t="s">
        <v>81</v>
      </c>
    </row>
    <row r="62" spans="1:8" x14ac:dyDescent="0.25">
      <c r="A62" s="246">
        <v>573</v>
      </c>
      <c r="B62" s="247">
        <v>43949</v>
      </c>
      <c r="C62" s="6" t="s">
        <v>73</v>
      </c>
      <c r="D62" s="248">
        <v>30000</v>
      </c>
      <c r="E62" s="249"/>
      <c r="F62" s="250">
        <v>30000</v>
      </c>
      <c r="G62" s="237" t="s">
        <v>11</v>
      </c>
      <c r="H62" s="251" t="s">
        <v>160</v>
      </c>
    </row>
    <row r="63" spans="1:8" x14ac:dyDescent="0.25">
      <c r="A63" s="246">
        <v>574</v>
      </c>
      <c r="B63" s="247">
        <v>43950</v>
      </c>
      <c r="C63" s="6" t="s">
        <v>165</v>
      </c>
      <c r="D63" s="248">
        <v>80000</v>
      </c>
      <c r="E63" s="249">
        <v>80000</v>
      </c>
      <c r="F63" s="250">
        <f>D63-E63</f>
        <v>0</v>
      </c>
      <c r="G63" s="237" t="s">
        <v>11</v>
      </c>
      <c r="H63" s="251" t="s">
        <v>173</v>
      </c>
    </row>
    <row r="64" spans="1:8" x14ac:dyDescent="0.25">
      <c r="A64" s="246">
        <v>575</v>
      </c>
      <c r="B64" s="247">
        <v>43950</v>
      </c>
      <c r="C64" s="6" t="s">
        <v>127</v>
      </c>
      <c r="D64" s="248">
        <v>15000</v>
      </c>
      <c r="E64" s="249"/>
      <c r="F64" s="250">
        <v>15000</v>
      </c>
      <c r="G64" s="237" t="s">
        <v>11</v>
      </c>
      <c r="H64" s="251" t="s">
        <v>167</v>
      </c>
    </row>
    <row r="65" spans="1:8" x14ac:dyDescent="0.25">
      <c r="A65" s="246">
        <v>576</v>
      </c>
      <c r="B65" s="247">
        <v>43955</v>
      </c>
      <c r="C65" s="6" t="s">
        <v>127</v>
      </c>
      <c r="D65" s="248">
        <v>38461</v>
      </c>
      <c r="E65" s="249"/>
      <c r="F65" s="250">
        <v>38461</v>
      </c>
      <c r="G65" s="263" t="s">
        <v>11</v>
      </c>
      <c r="H65" s="251" t="s">
        <v>168</v>
      </c>
    </row>
    <row r="66" spans="1:8" x14ac:dyDescent="0.25">
      <c r="A66" s="246">
        <v>577</v>
      </c>
      <c r="B66" s="247">
        <v>43956</v>
      </c>
      <c r="C66" s="6" t="s">
        <v>127</v>
      </c>
      <c r="D66" s="248">
        <v>120000</v>
      </c>
      <c r="E66" s="249"/>
      <c r="F66" s="250">
        <v>120000</v>
      </c>
      <c r="G66" s="237" t="s">
        <v>11</v>
      </c>
      <c r="H66" s="251" t="s">
        <v>169</v>
      </c>
    </row>
    <row r="67" spans="1:8" x14ac:dyDescent="0.25">
      <c r="A67" s="246">
        <v>578</v>
      </c>
      <c r="B67" s="247">
        <v>43957</v>
      </c>
      <c r="C67" s="6" t="s">
        <v>5</v>
      </c>
      <c r="D67" s="248">
        <v>80000</v>
      </c>
      <c r="E67" s="249">
        <v>79950</v>
      </c>
      <c r="F67" s="250">
        <f>D67-E67</f>
        <v>50</v>
      </c>
      <c r="G67" s="237" t="s">
        <v>11</v>
      </c>
      <c r="H67" s="251" t="s">
        <v>164</v>
      </c>
    </row>
    <row r="68" spans="1:8" x14ac:dyDescent="0.25">
      <c r="A68" s="246">
        <v>579</v>
      </c>
      <c r="B68" s="247">
        <v>43962</v>
      </c>
      <c r="C68" s="6" t="s">
        <v>170</v>
      </c>
      <c r="D68" s="248">
        <v>60000</v>
      </c>
      <c r="E68" s="249"/>
      <c r="F68" s="250">
        <v>60000</v>
      </c>
      <c r="G68" s="263" t="s">
        <v>11</v>
      </c>
      <c r="H68" s="251" t="s">
        <v>164</v>
      </c>
    </row>
    <row r="69" spans="1:8" x14ac:dyDescent="0.25">
      <c r="A69" s="246">
        <v>580</v>
      </c>
      <c r="B69" s="247">
        <v>43969</v>
      </c>
      <c r="C69" s="6" t="s">
        <v>127</v>
      </c>
      <c r="D69" s="248">
        <v>38848</v>
      </c>
      <c r="E69" s="249"/>
      <c r="F69" s="250">
        <v>38848</v>
      </c>
      <c r="G69" s="263" t="s">
        <v>11</v>
      </c>
      <c r="H69" s="251" t="s">
        <v>172</v>
      </c>
    </row>
    <row r="70" spans="1:8" x14ac:dyDescent="0.25">
      <c r="A70" s="246">
        <v>581</v>
      </c>
      <c r="B70" s="247">
        <v>43971</v>
      </c>
      <c r="C70" s="6" t="s">
        <v>165</v>
      </c>
      <c r="D70" s="248">
        <v>80000</v>
      </c>
      <c r="E70" s="249">
        <v>80000</v>
      </c>
      <c r="F70" s="250">
        <f>Tabla132[[#This Row],[Monto]]-Tabla132[[#This Row],[Total Gastado]]</f>
        <v>0</v>
      </c>
      <c r="G70" s="237" t="s">
        <v>11</v>
      </c>
      <c r="H70" s="251" t="s">
        <v>173</v>
      </c>
    </row>
    <row r="71" spans="1:8" x14ac:dyDescent="0.25">
      <c r="A71" s="246">
        <v>582</v>
      </c>
      <c r="B71" s="247">
        <v>43976</v>
      </c>
      <c r="C71" s="6" t="s">
        <v>139</v>
      </c>
      <c r="D71" s="248">
        <v>250000</v>
      </c>
      <c r="E71" s="249"/>
      <c r="F71" s="250">
        <v>250000</v>
      </c>
      <c r="G71" s="264" t="s">
        <v>11</v>
      </c>
      <c r="H71" s="251" t="s">
        <v>174</v>
      </c>
    </row>
    <row r="72" spans="1:8" x14ac:dyDescent="0.25">
      <c r="A72" s="246">
        <v>583</v>
      </c>
      <c r="B72" s="247">
        <v>43984</v>
      </c>
      <c r="C72" s="6" t="s">
        <v>5</v>
      </c>
      <c r="D72" s="248">
        <v>200000</v>
      </c>
      <c r="E72" s="249"/>
      <c r="F72" s="250">
        <v>200000</v>
      </c>
      <c r="G72" s="263" t="s">
        <v>11</v>
      </c>
      <c r="H72" s="251" t="s">
        <v>173</v>
      </c>
    </row>
    <row r="73" spans="1:8" x14ac:dyDescent="0.25">
      <c r="A73" s="159">
        <v>584</v>
      </c>
      <c r="B73" s="160">
        <v>43987</v>
      </c>
      <c r="C73" s="109" t="s">
        <v>5</v>
      </c>
      <c r="D73" s="161">
        <v>250000</v>
      </c>
      <c r="E73" s="162">
        <v>234950</v>
      </c>
      <c r="F73" s="279">
        <f>Tabla132[[#This Row],[Monto]]-Tabla132[[#This Row],[Total Gastado]]</f>
        <v>15050</v>
      </c>
      <c r="G73" s="263" t="s">
        <v>11</v>
      </c>
      <c r="H73" s="251" t="s">
        <v>180</v>
      </c>
    </row>
    <row r="74" spans="1:8" x14ac:dyDescent="0.25">
      <c r="A74" s="246">
        <v>585</v>
      </c>
      <c r="B74" s="247">
        <v>43999</v>
      </c>
      <c r="C74" s="6" t="s">
        <v>139</v>
      </c>
      <c r="D74" s="248">
        <v>60000</v>
      </c>
      <c r="E74" s="249">
        <v>59260</v>
      </c>
      <c r="F74" s="250">
        <v>740</v>
      </c>
      <c r="G74" s="263" t="s">
        <v>11</v>
      </c>
      <c r="H74" s="251" t="s">
        <v>186</v>
      </c>
    </row>
    <row r="75" spans="1:8" x14ac:dyDescent="0.25">
      <c r="A75" s="246">
        <v>586</v>
      </c>
      <c r="B75" s="247">
        <v>44013</v>
      </c>
      <c r="C75" s="6" t="s">
        <v>165</v>
      </c>
      <c r="D75" s="248">
        <v>80000</v>
      </c>
      <c r="E75" s="249">
        <v>80000</v>
      </c>
      <c r="F75" s="250">
        <f>Tabla132[[#This Row],[Monto]]-Tabla132[[#This Row],[Total Gastado]]</f>
        <v>0</v>
      </c>
      <c r="G75" s="263" t="s">
        <v>11</v>
      </c>
      <c r="H75" s="251" t="s">
        <v>173</v>
      </c>
    </row>
    <row r="76" spans="1:8" x14ac:dyDescent="0.25">
      <c r="A76" s="246">
        <v>587</v>
      </c>
      <c r="B76" s="247">
        <v>44033</v>
      </c>
      <c r="C76" s="6" t="s">
        <v>5</v>
      </c>
      <c r="D76" s="248">
        <v>200000</v>
      </c>
      <c r="E76" s="249"/>
      <c r="F76" s="250">
        <v>200000</v>
      </c>
      <c r="G76" s="263" t="s">
        <v>11</v>
      </c>
      <c r="H76" s="251" t="s">
        <v>175</v>
      </c>
    </row>
    <row r="77" spans="1:8" x14ac:dyDescent="0.25">
      <c r="A77" s="246">
        <v>588</v>
      </c>
      <c r="B77" s="247">
        <v>44040</v>
      </c>
      <c r="C77" s="6" t="s">
        <v>139</v>
      </c>
      <c r="D77" s="248">
        <v>350000</v>
      </c>
      <c r="E77" s="249"/>
      <c r="F77" s="250">
        <v>350000</v>
      </c>
      <c r="G77" s="289" t="s">
        <v>11</v>
      </c>
      <c r="H77" s="251" t="s">
        <v>176</v>
      </c>
    </row>
    <row r="78" spans="1:8" x14ac:dyDescent="0.25">
      <c r="A78" s="246">
        <v>589</v>
      </c>
      <c r="B78" s="247">
        <v>44040</v>
      </c>
      <c r="C78" s="6" t="s">
        <v>127</v>
      </c>
      <c r="D78" s="248">
        <v>30700</v>
      </c>
      <c r="E78" s="249"/>
      <c r="F78" s="250">
        <v>30700</v>
      </c>
      <c r="G78" s="263" t="s">
        <v>11</v>
      </c>
      <c r="H78" s="251" t="s">
        <v>177</v>
      </c>
    </row>
    <row r="79" spans="1:8" x14ac:dyDescent="0.25">
      <c r="A79" s="267">
        <v>590</v>
      </c>
      <c r="B79" s="268">
        <v>44040</v>
      </c>
      <c r="C79" s="121" t="s">
        <v>139</v>
      </c>
      <c r="D79" s="269">
        <v>200000</v>
      </c>
      <c r="E79" s="270"/>
      <c r="F79" s="271">
        <v>200000</v>
      </c>
      <c r="G79" s="278" t="s">
        <v>11</v>
      </c>
      <c r="H79" s="190" t="s">
        <v>178</v>
      </c>
    </row>
    <row r="80" spans="1:8" x14ac:dyDescent="0.25">
      <c r="A80" s="267">
        <v>591</v>
      </c>
      <c r="B80" s="268">
        <v>44040</v>
      </c>
      <c r="C80" s="121" t="s">
        <v>127</v>
      </c>
      <c r="D80" s="269">
        <v>120000</v>
      </c>
      <c r="E80" s="270"/>
      <c r="F80" s="271">
        <v>120000</v>
      </c>
      <c r="G80" s="8" t="s">
        <v>11</v>
      </c>
      <c r="H80" s="190" t="s">
        <v>179</v>
      </c>
    </row>
    <row r="81" spans="1:8" x14ac:dyDescent="0.25">
      <c r="A81" s="267">
        <v>592</v>
      </c>
      <c r="B81" s="268">
        <v>44047</v>
      </c>
      <c r="C81" s="6" t="s">
        <v>5</v>
      </c>
      <c r="D81" s="269">
        <v>80000</v>
      </c>
      <c r="E81" s="270"/>
      <c r="F81" s="271">
        <v>80000</v>
      </c>
      <c r="G81" s="8" t="s">
        <v>11</v>
      </c>
      <c r="H81" s="282" t="s">
        <v>173</v>
      </c>
    </row>
    <row r="82" spans="1:8" x14ac:dyDescent="0.25">
      <c r="A82" s="267">
        <v>593</v>
      </c>
      <c r="B82" s="268">
        <v>44053</v>
      </c>
      <c r="C82" s="287" t="s">
        <v>165</v>
      </c>
      <c r="D82" s="269">
        <v>80000</v>
      </c>
      <c r="E82" s="270"/>
      <c r="F82" s="271">
        <v>80000</v>
      </c>
      <c r="G82" s="8" t="s">
        <v>11</v>
      </c>
      <c r="H82" s="288" t="s">
        <v>173</v>
      </c>
    </row>
    <row r="83" spans="1:8" x14ac:dyDescent="0.25">
      <c r="A83" s="267">
        <v>594</v>
      </c>
      <c r="B83" s="268">
        <v>44053</v>
      </c>
      <c r="C83" s="6" t="s">
        <v>5</v>
      </c>
      <c r="D83" s="269">
        <v>100000</v>
      </c>
      <c r="E83" s="270"/>
      <c r="F83" s="271">
        <v>100000</v>
      </c>
      <c r="G83" s="8" t="s">
        <v>11</v>
      </c>
      <c r="H83" s="282" t="s">
        <v>181</v>
      </c>
    </row>
    <row r="84" spans="1:8" x14ac:dyDescent="0.25">
      <c r="A84" s="267">
        <v>595</v>
      </c>
      <c r="B84" s="268">
        <v>44060</v>
      </c>
      <c r="C84" s="6" t="s">
        <v>127</v>
      </c>
      <c r="D84" s="269">
        <v>46650</v>
      </c>
      <c r="E84" s="270"/>
      <c r="F84" s="271">
        <v>46650</v>
      </c>
      <c r="G84" s="8" t="s">
        <v>11</v>
      </c>
      <c r="H84" s="282" t="s">
        <v>184</v>
      </c>
    </row>
    <row r="85" spans="1:8" x14ac:dyDescent="0.25">
      <c r="A85" s="284">
        <v>596</v>
      </c>
      <c r="B85" s="285">
        <v>44060</v>
      </c>
      <c r="C85" s="258" t="s">
        <v>5</v>
      </c>
      <c r="D85" s="248">
        <v>450000</v>
      </c>
      <c r="E85" s="249"/>
      <c r="F85" s="250">
        <v>450000</v>
      </c>
      <c r="G85" s="289" t="s">
        <v>11</v>
      </c>
      <c r="H85" s="286" t="s">
        <v>182</v>
      </c>
    </row>
    <row r="86" spans="1:8" x14ac:dyDescent="0.25">
      <c r="A86" s="267">
        <v>597</v>
      </c>
      <c r="B86" s="268">
        <v>44060</v>
      </c>
      <c r="C86" s="121" t="s">
        <v>165</v>
      </c>
      <c r="D86" s="269">
        <v>80000</v>
      </c>
      <c r="E86" s="270"/>
      <c r="F86" s="271">
        <v>80000</v>
      </c>
      <c r="G86" s="235" t="s">
        <v>11</v>
      </c>
      <c r="H86" s="288" t="s">
        <v>173</v>
      </c>
    </row>
    <row r="87" spans="1:8" x14ac:dyDescent="0.25">
      <c r="A87" s="267">
        <v>598</v>
      </c>
      <c r="B87" s="268">
        <v>44067</v>
      </c>
      <c r="C87" s="121" t="s">
        <v>6</v>
      </c>
      <c r="D87" s="269">
        <v>80000</v>
      </c>
      <c r="E87" s="270"/>
      <c r="F87" s="271">
        <v>80000</v>
      </c>
      <c r="G87" s="235" t="s">
        <v>11</v>
      </c>
      <c r="H87" s="283" t="s">
        <v>183</v>
      </c>
    </row>
    <row r="88" spans="1:8" x14ac:dyDescent="0.25">
      <c r="A88" s="267">
        <v>599</v>
      </c>
      <c r="B88" s="268">
        <v>44067</v>
      </c>
      <c r="C88" s="121" t="s">
        <v>5</v>
      </c>
      <c r="D88" s="269">
        <v>80000</v>
      </c>
      <c r="E88" s="270">
        <v>72810</v>
      </c>
      <c r="F88" s="271">
        <f>D88-E88</f>
        <v>7190</v>
      </c>
      <c r="G88" s="8" t="s">
        <v>11</v>
      </c>
      <c r="H88" s="288" t="s">
        <v>173</v>
      </c>
    </row>
    <row r="89" spans="1:8" x14ac:dyDescent="0.25">
      <c r="A89" s="267">
        <v>600</v>
      </c>
      <c r="B89" s="268">
        <v>44069</v>
      </c>
      <c r="C89" s="121" t="s">
        <v>127</v>
      </c>
      <c r="D89" s="269">
        <v>38350</v>
      </c>
      <c r="E89" s="270"/>
      <c r="F89" s="271">
        <v>38350</v>
      </c>
      <c r="G89" s="235" t="s">
        <v>11</v>
      </c>
      <c r="H89" s="283" t="s">
        <v>185</v>
      </c>
    </row>
    <row r="90" spans="1:8" x14ac:dyDescent="0.25">
      <c r="A90" s="267">
        <v>601</v>
      </c>
      <c r="B90" s="268">
        <v>44077</v>
      </c>
      <c r="C90" s="121" t="s">
        <v>7</v>
      </c>
      <c r="D90" s="269">
        <v>400000</v>
      </c>
      <c r="E90" s="270"/>
      <c r="F90" s="271">
        <v>400000</v>
      </c>
      <c r="G90" s="235" t="s">
        <v>11</v>
      </c>
      <c r="H90" s="283" t="s">
        <v>187</v>
      </c>
    </row>
    <row r="91" spans="1:8" x14ac:dyDescent="0.25">
      <c r="A91" s="267">
        <v>602</v>
      </c>
      <c r="B91" s="268">
        <v>44077</v>
      </c>
      <c r="C91" s="121" t="s">
        <v>5</v>
      </c>
      <c r="D91" s="269">
        <v>250000</v>
      </c>
      <c r="E91" s="270"/>
      <c r="F91" s="271">
        <v>250000</v>
      </c>
      <c r="G91" s="235" t="s">
        <v>11</v>
      </c>
      <c r="H91" s="283" t="s">
        <v>188</v>
      </c>
    </row>
    <row r="92" spans="1:8" x14ac:dyDescent="0.25">
      <c r="A92" s="267">
        <v>603</v>
      </c>
      <c r="B92" s="268">
        <v>44077</v>
      </c>
      <c r="C92" s="121" t="s">
        <v>189</v>
      </c>
      <c r="D92" s="269">
        <v>100000</v>
      </c>
      <c r="E92" s="270"/>
      <c r="F92" s="271">
        <v>100000</v>
      </c>
      <c r="G92" s="235" t="s">
        <v>11</v>
      </c>
      <c r="H92" s="283" t="s">
        <v>190</v>
      </c>
    </row>
    <row r="93" spans="1:8" x14ac:dyDescent="0.25">
      <c r="A93" s="267">
        <v>604</v>
      </c>
      <c r="B93" s="268">
        <v>44081</v>
      </c>
      <c r="C93" s="121" t="s">
        <v>127</v>
      </c>
      <c r="D93" s="269">
        <v>24555</v>
      </c>
      <c r="E93" s="270"/>
      <c r="F93" s="271">
        <v>24555</v>
      </c>
      <c r="G93" s="235" t="s">
        <v>11</v>
      </c>
      <c r="H93" s="283" t="s">
        <v>191</v>
      </c>
    </row>
    <row r="94" spans="1:8" x14ac:dyDescent="0.25">
      <c r="A94" s="267">
        <v>605</v>
      </c>
      <c r="B94" s="268">
        <v>44081</v>
      </c>
      <c r="C94" s="121" t="s">
        <v>127</v>
      </c>
      <c r="D94" s="269">
        <v>35230</v>
      </c>
      <c r="E94" s="270"/>
      <c r="F94" s="271">
        <v>35230</v>
      </c>
      <c r="G94" s="235" t="s">
        <v>11</v>
      </c>
      <c r="H94" s="283" t="s">
        <v>192</v>
      </c>
    </row>
    <row r="95" spans="1:8" x14ac:dyDescent="0.25">
      <c r="A95" s="267">
        <v>606</v>
      </c>
      <c r="B95" s="268">
        <v>44081</v>
      </c>
      <c r="C95" s="121" t="s">
        <v>6</v>
      </c>
      <c r="D95" s="269">
        <v>250000</v>
      </c>
      <c r="E95" s="270"/>
      <c r="F95" s="271">
        <v>250000</v>
      </c>
      <c r="G95" s="235" t="s">
        <v>11</v>
      </c>
      <c r="H95" s="283" t="s">
        <v>193</v>
      </c>
    </row>
    <row r="96" spans="1:8" x14ac:dyDescent="0.25">
      <c r="A96" s="273">
        <v>607</v>
      </c>
      <c r="B96" s="274">
        <v>44083</v>
      </c>
      <c r="C96" s="281" t="s">
        <v>7</v>
      </c>
      <c r="D96" s="275">
        <v>400000</v>
      </c>
      <c r="E96" s="276">
        <v>267077</v>
      </c>
      <c r="F96" s="277">
        <f>D96-E96</f>
        <v>132923</v>
      </c>
      <c r="G96" s="235" t="s">
        <v>10</v>
      </c>
      <c r="H96" s="280" t="s">
        <v>187</v>
      </c>
    </row>
    <row r="97" spans="1:8" x14ac:dyDescent="0.25">
      <c r="A97" s="267">
        <v>608</v>
      </c>
      <c r="B97" s="268">
        <v>44088</v>
      </c>
      <c r="C97" s="121" t="s">
        <v>127</v>
      </c>
      <c r="D97" s="269">
        <v>93276</v>
      </c>
      <c r="E97" s="270"/>
      <c r="F97" s="271">
        <f t="shared" ref="F97:F114" si="8">D97-E97</f>
        <v>93276</v>
      </c>
      <c r="G97" s="235" t="s">
        <v>11</v>
      </c>
      <c r="H97" s="283" t="s">
        <v>194</v>
      </c>
    </row>
    <row r="98" spans="1:8" x14ac:dyDescent="0.25">
      <c r="A98" s="267">
        <v>609</v>
      </c>
      <c r="B98" s="268">
        <v>44088</v>
      </c>
      <c r="C98" s="121" t="s">
        <v>5</v>
      </c>
      <c r="D98" s="269">
        <v>250000</v>
      </c>
      <c r="E98" s="270">
        <v>207830</v>
      </c>
      <c r="F98" s="271">
        <f t="shared" si="8"/>
        <v>42170</v>
      </c>
      <c r="G98" s="8" t="s">
        <v>11</v>
      </c>
      <c r="H98" s="283" t="s">
        <v>207</v>
      </c>
    </row>
    <row r="99" spans="1:8" x14ac:dyDescent="0.25">
      <c r="A99" s="267">
        <v>610</v>
      </c>
      <c r="B99" s="268">
        <v>44088</v>
      </c>
      <c r="C99" s="121" t="s">
        <v>165</v>
      </c>
      <c r="D99" s="269">
        <v>80000</v>
      </c>
      <c r="E99" s="270"/>
      <c r="F99" s="271">
        <f t="shared" si="8"/>
        <v>80000</v>
      </c>
      <c r="G99" s="235" t="s">
        <v>11</v>
      </c>
      <c r="H99" s="283" t="s">
        <v>195</v>
      </c>
    </row>
    <row r="100" spans="1:8" x14ac:dyDescent="0.25">
      <c r="A100" s="267">
        <v>611</v>
      </c>
      <c r="B100" s="268">
        <v>44090</v>
      </c>
      <c r="C100" s="121" t="s">
        <v>139</v>
      </c>
      <c r="D100" s="269">
        <v>50000</v>
      </c>
      <c r="E100" s="270"/>
      <c r="F100" s="271">
        <f t="shared" si="8"/>
        <v>50000</v>
      </c>
      <c r="G100" s="235" t="s">
        <v>11</v>
      </c>
      <c r="H100" s="283" t="s">
        <v>196</v>
      </c>
    </row>
    <row r="101" spans="1:8" x14ac:dyDescent="0.25">
      <c r="A101" s="273">
        <v>612</v>
      </c>
      <c r="B101" s="274">
        <v>44095</v>
      </c>
      <c r="C101" s="281" t="s">
        <v>7</v>
      </c>
      <c r="D101" s="275">
        <v>200000</v>
      </c>
      <c r="E101" s="276"/>
      <c r="F101" s="277">
        <f t="shared" si="8"/>
        <v>200000</v>
      </c>
      <c r="G101" s="235" t="s">
        <v>10</v>
      </c>
      <c r="H101" s="280" t="s">
        <v>187</v>
      </c>
    </row>
    <row r="102" spans="1:8" x14ac:dyDescent="0.25">
      <c r="A102" s="267">
        <v>613</v>
      </c>
      <c r="B102" s="268">
        <v>44098</v>
      </c>
      <c r="C102" s="121" t="s">
        <v>199</v>
      </c>
      <c r="D102" s="269">
        <v>30888</v>
      </c>
      <c r="E102" s="270"/>
      <c r="F102" s="271">
        <f t="shared" si="8"/>
        <v>30888</v>
      </c>
      <c r="G102" s="235" t="s">
        <v>11</v>
      </c>
      <c r="H102" s="283" t="s">
        <v>200</v>
      </c>
    </row>
    <row r="103" spans="1:8" x14ac:dyDescent="0.25">
      <c r="A103" s="267">
        <v>614</v>
      </c>
      <c r="B103" s="268">
        <v>44099</v>
      </c>
      <c r="C103" s="121" t="s">
        <v>127</v>
      </c>
      <c r="D103" s="269">
        <v>71230</v>
      </c>
      <c r="E103" s="270"/>
      <c r="F103" s="271">
        <f t="shared" si="8"/>
        <v>71230</v>
      </c>
      <c r="G103" s="235" t="s">
        <v>10</v>
      </c>
      <c r="H103" s="283" t="s">
        <v>201</v>
      </c>
    </row>
    <row r="104" spans="1:8" x14ac:dyDescent="0.25">
      <c r="A104" s="267">
        <v>615</v>
      </c>
      <c r="B104" s="268">
        <v>44099</v>
      </c>
      <c r="C104" s="121" t="s">
        <v>197</v>
      </c>
      <c r="D104" s="269">
        <v>38080</v>
      </c>
      <c r="E104" s="270"/>
      <c r="F104" s="271">
        <f t="shared" si="8"/>
        <v>38080</v>
      </c>
      <c r="G104" s="235" t="s">
        <v>10</v>
      </c>
      <c r="H104" s="283" t="s">
        <v>200</v>
      </c>
    </row>
    <row r="105" spans="1:8" x14ac:dyDescent="0.25">
      <c r="A105" s="267">
        <v>616</v>
      </c>
      <c r="B105" s="268">
        <v>44103</v>
      </c>
      <c r="C105" s="121" t="s">
        <v>127</v>
      </c>
      <c r="D105" s="269">
        <v>48600</v>
      </c>
      <c r="E105" s="270"/>
      <c r="F105" s="271">
        <f t="shared" si="8"/>
        <v>48600</v>
      </c>
      <c r="G105" s="235" t="s">
        <v>11</v>
      </c>
      <c r="H105" s="283" t="s">
        <v>202</v>
      </c>
    </row>
    <row r="106" spans="1:8" x14ac:dyDescent="0.25">
      <c r="A106" s="267">
        <v>617</v>
      </c>
      <c r="B106" s="268">
        <v>44104</v>
      </c>
      <c r="C106" s="121" t="s">
        <v>165</v>
      </c>
      <c r="D106" s="269">
        <v>80000</v>
      </c>
      <c r="E106" s="270">
        <v>80000</v>
      </c>
      <c r="F106" s="271">
        <f t="shared" si="8"/>
        <v>0</v>
      </c>
      <c r="G106" s="8" t="s">
        <v>11</v>
      </c>
      <c r="H106" s="283" t="s">
        <v>195</v>
      </c>
    </row>
    <row r="107" spans="1:8" x14ac:dyDescent="0.25">
      <c r="A107" s="267">
        <v>618</v>
      </c>
      <c r="B107" s="268">
        <v>44104</v>
      </c>
      <c r="C107" s="121" t="s">
        <v>79</v>
      </c>
      <c r="D107" s="269">
        <v>50949</v>
      </c>
      <c r="E107" s="270"/>
      <c r="F107" s="271">
        <f t="shared" si="8"/>
        <v>50949</v>
      </c>
      <c r="G107" s="235" t="s">
        <v>11</v>
      </c>
      <c r="H107" s="283" t="s">
        <v>203</v>
      </c>
    </row>
    <row r="108" spans="1:8" x14ac:dyDescent="0.25">
      <c r="A108" s="267">
        <v>619</v>
      </c>
      <c r="B108" s="268">
        <v>44105</v>
      </c>
      <c r="C108" s="121" t="s">
        <v>79</v>
      </c>
      <c r="D108" s="269">
        <v>220000</v>
      </c>
      <c r="E108" s="270">
        <v>219960</v>
      </c>
      <c r="F108" s="271">
        <f t="shared" si="8"/>
        <v>40</v>
      </c>
      <c r="G108" s="235" t="s">
        <v>11</v>
      </c>
      <c r="H108" s="283" t="s">
        <v>204</v>
      </c>
    </row>
    <row r="109" spans="1:8" x14ac:dyDescent="0.25">
      <c r="A109" s="267">
        <v>620</v>
      </c>
      <c r="B109" s="268">
        <v>44105</v>
      </c>
      <c r="C109" s="121" t="s">
        <v>127</v>
      </c>
      <c r="D109" s="269">
        <v>30941</v>
      </c>
      <c r="E109" s="270">
        <v>0</v>
      </c>
      <c r="F109" s="271">
        <f t="shared" si="8"/>
        <v>30941</v>
      </c>
      <c r="G109" s="235" t="s">
        <v>10</v>
      </c>
      <c r="H109" s="283" t="s">
        <v>205</v>
      </c>
    </row>
    <row r="110" spans="1:8" x14ac:dyDescent="0.25">
      <c r="A110" s="300">
        <v>621</v>
      </c>
      <c r="B110" s="301">
        <v>44109</v>
      </c>
      <c r="C110" s="302" t="s">
        <v>170</v>
      </c>
      <c r="D110" s="303">
        <v>329047</v>
      </c>
      <c r="E110" s="304">
        <v>329047</v>
      </c>
      <c r="F110" s="305">
        <f t="shared" si="8"/>
        <v>0</v>
      </c>
      <c r="G110" s="4" t="s">
        <v>10</v>
      </c>
      <c r="H110" s="299" t="s">
        <v>206</v>
      </c>
    </row>
    <row r="111" spans="1:8" x14ac:dyDescent="0.25">
      <c r="A111" s="267">
        <v>622</v>
      </c>
      <c r="B111" s="268">
        <v>44123</v>
      </c>
      <c r="C111" s="121" t="s">
        <v>127</v>
      </c>
      <c r="D111" s="269">
        <v>20112</v>
      </c>
      <c r="E111" s="270"/>
      <c r="F111" s="271">
        <f t="shared" si="8"/>
        <v>20112</v>
      </c>
      <c r="G111" s="8" t="s">
        <v>11</v>
      </c>
      <c r="H111" s="283" t="s">
        <v>209</v>
      </c>
    </row>
    <row r="112" spans="1:8" x14ac:dyDescent="0.25">
      <c r="A112" s="267">
        <v>623</v>
      </c>
      <c r="B112" s="268">
        <v>44123</v>
      </c>
      <c r="C112" s="121" t="s">
        <v>127</v>
      </c>
      <c r="D112" s="269">
        <v>136904</v>
      </c>
      <c r="E112" s="270"/>
      <c r="F112" s="271">
        <f t="shared" si="8"/>
        <v>136904</v>
      </c>
      <c r="G112" s="8" t="s">
        <v>11</v>
      </c>
      <c r="H112" s="283" t="s">
        <v>208</v>
      </c>
    </row>
    <row r="113" spans="1:8" x14ac:dyDescent="0.25">
      <c r="A113" s="267">
        <v>624</v>
      </c>
      <c r="B113" s="268">
        <v>44126</v>
      </c>
      <c r="C113" s="121" t="s">
        <v>5</v>
      </c>
      <c r="D113" s="269">
        <v>80000</v>
      </c>
      <c r="E113" s="270">
        <v>77570</v>
      </c>
      <c r="F113" s="271">
        <f t="shared" si="8"/>
        <v>2430</v>
      </c>
      <c r="G113" s="8" t="s">
        <v>11</v>
      </c>
      <c r="H113" s="283" t="s">
        <v>210</v>
      </c>
    </row>
    <row r="114" spans="1:8" x14ac:dyDescent="0.25">
      <c r="A114" s="267">
        <v>625</v>
      </c>
      <c r="B114" s="268">
        <v>44127</v>
      </c>
      <c r="C114" s="121" t="s">
        <v>127</v>
      </c>
      <c r="D114" s="269">
        <v>18900</v>
      </c>
      <c r="E114" s="270"/>
      <c r="F114" s="271">
        <f t="shared" si="8"/>
        <v>18900</v>
      </c>
      <c r="G114" s="8" t="s">
        <v>11</v>
      </c>
      <c r="H114" s="283" t="s">
        <v>211</v>
      </c>
    </row>
    <row r="115" spans="1:8" x14ac:dyDescent="0.25">
      <c r="A115" s="267">
        <v>626</v>
      </c>
      <c r="B115" s="268">
        <v>44130</v>
      </c>
      <c r="C115" s="121" t="s">
        <v>165</v>
      </c>
      <c r="D115" s="269">
        <v>80000</v>
      </c>
      <c r="E115" s="270">
        <v>80000</v>
      </c>
      <c r="F115" s="271">
        <f t="shared" ref="F115:F130" si="9">D115-E115</f>
        <v>0</v>
      </c>
      <c r="G115" s="8" t="s">
        <v>11</v>
      </c>
      <c r="H115" s="283" t="s">
        <v>195</v>
      </c>
    </row>
    <row r="116" spans="1:8" x14ac:dyDescent="0.25">
      <c r="A116" s="267">
        <v>627</v>
      </c>
      <c r="B116" s="268">
        <v>44131</v>
      </c>
      <c r="C116" s="121" t="s">
        <v>127</v>
      </c>
      <c r="D116" s="269">
        <v>100488</v>
      </c>
      <c r="E116" s="270"/>
      <c r="F116" s="271">
        <f t="shared" si="9"/>
        <v>100488</v>
      </c>
      <c r="G116" s="8" t="s">
        <v>11</v>
      </c>
      <c r="H116" s="283" t="s">
        <v>212</v>
      </c>
    </row>
    <row r="117" spans="1:8" x14ac:dyDescent="0.25">
      <c r="A117" s="267">
        <v>628</v>
      </c>
      <c r="B117" s="268">
        <v>44137</v>
      </c>
      <c r="C117" s="121" t="s">
        <v>5</v>
      </c>
      <c r="D117" s="269">
        <v>600000</v>
      </c>
      <c r="E117" s="270"/>
      <c r="F117" s="271">
        <f t="shared" si="9"/>
        <v>600000</v>
      </c>
      <c r="G117" s="8" t="s">
        <v>11</v>
      </c>
      <c r="H117" s="283" t="s">
        <v>210</v>
      </c>
    </row>
    <row r="118" spans="1:8" x14ac:dyDescent="0.25">
      <c r="A118" s="267">
        <v>629</v>
      </c>
      <c r="B118" s="268">
        <v>44144</v>
      </c>
      <c r="C118" s="121" t="s">
        <v>127</v>
      </c>
      <c r="D118" s="269">
        <v>110318</v>
      </c>
      <c r="E118" s="270"/>
      <c r="F118" s="271">
        <f t="shared" si="9"/>
        <v>110318</v>
      </c>
      <c r="G118" s="8" t="s">
        <v>11</v>
      </c>
      <c r="H118" s="283" t="s">
        <v>213</v>
      </c>
    </row>
    <row r="119" spans="1:8" x14ac:dyDescent="0.25">
      <c r="A119" s="267">
        <v>630</v>
      </c>
      <c r="B119" s="268">
        <v>44146</v>
      </c>
      <c r="C119" s="121" t="s">
        <v>127</v>
      </c>
      <c r="D119" s="269">
        <v>43300</v>
      </c>
      <c r="E119" s="270"/>
      <c r="F119" s="271">
        <f t="shared" si="9"/>
        <v>43300</v>
      </c>
      <c r="G119" s="8" t="s">
        <v>11</v>
      </c>
      <c r="H119" s="283" t="s">
        <v>214</v>
      </c>
    </row>
    <row r="120" spans="1:8" x14ac:dyDescent="0.25">
      <c r="A120" s="267">
        <v>631</v>
      </c>
      <c r="B120" s="268">
        <v>44147</v>
      </c>
      <c r="C120" s="121" t="s">
        <v>127</v>
      </c>
      <c r="D120" s="269">
        <v>132300</v>
      </c>
      <c r="E120" s="270"/>
      <c r="F120" s="271">
        <f t="shared" si="9"/>
        <v>132300</v>
      </c>
      <c r="G120" s="8" t="s">
        <v>11</v>
      </c>
      <c r="H120" s="283" t="s">
        <v>215</v>
      </c>
    </row>
    <row r="121" spans="1:8" x14ac:dyDescent="0.25">
      <c r="A121" s="267">
        <v>632</v>
      </c>
      <c r="B121" s="268">
        <v>44151</v>
      </c>
      <c r="C121" s="121" t="s">
        <v>5</v>
      </c>
      <c r="D121" s="269">
        <v>416290</v>
      </c>
      <c r="E121" s="270">
        <v>416290</v>
      </c>
      <c r="F121" s="271">
        <f t="shared" si="9"/>
        <v>0</v>
      </c>
      <c r="G121" s="8" t="s">
        <v>11</v>
      </c>
      <c r="H121" s="283" t="s">
        <v>210</v>
      </c>
    </row>
    <row r="122" spans="1:8" x14ac:dyDescent="0.25">
      <c r="A122" s="267">
        <v>633</v>
      </c>
      <c r="B122" s="268">
        <v>44153</v>
      </c>
      <c r="C122" s="121" t="s">
        <v>5</v>
      </c>
      <c r="D122" s="269">
        <v>300000</v>
      </c>
      <c r="E122" s="270">
        <v>278685</v>
      </c>
      <c r="F122" s="271">
        <f t="shared" si="9"/>
        <v>21315</v>
      </c>
      <c r="G122" s="8" t="s">
        <v>11</v>
      </c>
      <c r="H122" s="283" t="s">
        <v>210</v>
      </c>
    </row>
    <row r="123" spans="1:8" x14ac:dyDescent="0.25">
      <c r="A123" s="300">
        <v>634</v>
      </c>
      <c r="B123" s="301">
        <v>44153</v>
      </c>
      <c r="C123" s="302" t="s">
        <v>189</v>
      </c>
      <c r="D123" s="303">
        <v>66000</v>
      </c>
      <c r="E123" s="304"/>
      <c r="F123" s="305">
        <f t="shared" si="9"/>
        <v>66000</v>
      </c>
      <c r="G123" s="4" t="s">
        <v>10</v>
      </c>
      <c r="H123" s="299" t="s">
        <v>216</v>
      </c>
    </row>
    <row r="124" spans="1:8" x14ac:dyDescent="0.25">
      <c r="A124" s="300">
        <v>635</v>
      </c>
      <c r="B124" s="301">
        <v>44154</v>
      </c>
      <c r="C124" s="302" t="s">
        <v>79</v>
      </c>
      <c r="D124" s="303">
        <v>100000</v>
      </c>
      <c r="E124" s="304"/>
      <c r="F124" s="305">
        <f t="shared" si="9"/>
        <v>100000</v>
      </c>
      <c r="G124" s="4" t="s">
        <v>10</v>
      </c>
      <c r="H124" s="299" t="s">
        <v>217</v>
      </c>
    </row>
    <row r="125" spans="1:8" x14ac:dyDescent="0.25">
      <c r="A125" s="267">
        <v>636</v>
      </c>
      <c r="B125" s="268">
        <v>44158</v>
      </c>
      <c r="C125" s="121" t="s">
        <v>127</v>
      </c>
      <c r="D125" s="269">
        <v>37521</v>
      </c>
      <c r="E125" s="270"/>
      <c r="F125" s="271">
        <f t="shared" si="9"/>
        <v>37521</v>
      </c>
      <c r="G125" s="8" t="s">
        <v>11</v>
      </c>
      <c r="H125" s="283" t="s">
        <v>218</v>
      </c>
    </row>
    <row r="126" spans="1:8" x14ac:dyDescent="0.25">
      <c r="A126" s="267">
        <v>637</v>
      </c>
      <c r="B126" s="268">
        <v>44165</v>
      </c>
      <c r="C126" s="121" t="s">
        <v>127</v>
      </c>
      <c r="D126" s="269">
        <v>21942</v>
      </c>
      <c r="E126" s="270"/>
      <c r="F126" s="271">
        <f t="shared" si="9"/>
        <v>21942</v>
      </c>
      <c r="G126" s="8" t="s">
        <v>11</v>
      </c>
      <c r="H126" s="283" t="s">
        <v>219</v>
      </c>
    </row>
    <row r="127" spans="1:8" x14ac:dyDescent="0.25">
      <c r="A127" s="267">
        <v>638</v>
      </c>
      <c r="B127" s="268">
        <v>44169</v>
      </c>
      <c r="C127" s="121" t="s">
        <v>127</v>
      </c>
      <c r="D127" s="269">
        <v>31708</v>
      </c>
      <c r="E127" s="270"/>
      <c r="F127" s="271">
        <f t="shared" si="9"/>
        <v>31708</v>
      </c>
      <c r="G127" s="8" t="s">
        <v>11</v>
      </c>
      <c r="H127" s="283" t="s">
        <v>220</v>
      </c>
    </row>
    <row r="128" spans="1:8" x14ac:dyDescent="0.25">
      <c r="A128" s="267">
        <v>639</v>
      </c>
      <c r="B128" s="268">
        <v>44179</v>
      </c>
      <c r="C128" s="121" t="s">
        <v>165</v>
      </c>
      <c r="D128" s="269">
        <v>80000</v>
      </c>
      <c r="E128" s="270">
        <v>77735</v>
      </c>
      <c r="F128" s="271">
        <f t="shared" si="9"/>
        <v>2265</v>
      </c>
      <c r="G128" s="8" t="s">
        <v>11</v>
      </c>
      <c r="H128" s="283" t="s">
        <v>195</v>
      </c>
    </row>
    <row r="129" spans="1:8" s="223" customFormat="1" x14ac:dyDescent="0.25">
      <c r="A129" s="267">
        <v>640</v>
      </c>
      <c r="B129" s="268">
        <v>44181</v>
      </c>
      <c r="C129" s="121" t="s">
        <v>5</v>
      </c>
      <c r="D129" s="269">
        <v>300000</v>
      </c>
      <c r="E129" s="270">
        <v>281547</v>
      </c>
      <c r="F129" s="271">
        <f t="shared" si="9"/>
        <v>18453</v>
      </c>
      <c r="G129" s="8" t="s">
        <v>11</v>
      </c>
      <c r="H129" s="283" t="s">
        <v>210</v>
      </c>
    </row>
    <row r="130" spans="1:8" x14ac:dyDescent="0.25">
      <c r="A130" s="267">
        <v>641</v>
      </c>
      <c r="B130" s="268">
        <v>44186</v>
      </c>
      <c r="C130" s="121" t="s">
        <v>127</v>
      </c>
      <c r="D130" s="269">
        <v>72872</v>
      </c>
      <c r="E130" s="270"/>
      <c r="F130" s="271">
        <f t="shared" si="9"/>
        <v>72872</v>
      </c>
      <c r="G130" s="8" t="s">
        <v>11</v>
      </c>
      <c r="H130" s="283" t="s">
        <v>221</v>
      </c>
    </row>
    <row r="131" spans="1:8" s="223" customFormat="1" x14ac:dyDescent="0.25">
      <c r="A131" s="267">
        <v>642</v>
      </c>
      <c r="B131" s="268">
        <v>44186</v>
      </c>
      <c r="C131" s="121" t="s">
        <v>165</v>
      </c>
      <c r="D131" s="269">
        <v>80000</v>
      </c>
      <c r="E131" s="270"/>
      <c r="F131" s="271"/>
      <c r="G131" s="8" t="s">
        <v>11</v>
      </c>
      <c r="H131" s="283" t="s">
        <v>195</v>
      </c>
    </row>
    <row r="137" spans="1:8" x14ac:dyDescent="0.25">
      <c r="A137" s="273"/>
      <c r="B137" s="274"/>
      <c r="C137" s="281"/>
      <c r="D137" s="275"/>
      <c r="E137" s="276"/>
      <c r="F137" s="277"/>
      <c r="G137" s="235"/>
      <c r="H137" s="298"/>
    </row>
    <row r="138" spans="1:8" x14ac:dyDescent="0.25">
      <c r="A138" s="273"/>
      <c r="B138" s="274"/>
      <c r="C138" s="281"/>
      <c r="D138" s="275"/>
      <c r="E138" s="276"/>
      <c r="F138" s="277"/>
      <c r="G138" s="235"/>
      <c r="H138" s="298"/>
    </row>
    <row r="139" spans="1:8" x14ac:dyDescent="0.25">
      <c r="A139" s="273"/>
      <c r="B139" s="274"/>
      <c r="C139" s="281"/>
      <c r="D139" s="275"/>
      <c r="E139" s="276"/>
      <c r="F139" s="277"/>
      <c r="G139" s="235"/>
      <c r="H139" s="298"/>
    </row>
    <row r="140" spans="1:8" x14ac:dyDescent="0.25">
      <c r="A140" s="273"/>
      <c r="B140" s="274"/>
      <c r="C140" s="281"/>
      <c r="D140" s="275"/>
      <c r="E140" s="276"/>
      <c r="F140" s="277"/>
      <c r="G140" s="235"/>
      <c r="H140" s="298"/>
    </row>
    <row r="141" spans="1:8" x14ac:dyDescent="0.25">
      <c r="A141" s="273"/>
      <c r="B141" s="274"/>
      <c r="C141" s="281"/>
      <c r="D141" s="275"/>
      <c r="E141" s="276"/>
      <c r="F141" s="277"/>
      <c r="G141" s="235"/>
      <c r="H141" s="298"/>
    </row>
    <row r="142" spans="1:8" x14ac:dyDescent="0.25">
      <c r="A142" s="273"/>
      <c r="B142" s="274"/>
      <c r="C142" s="281"/>
      <c r="D142" s="275"/>
      <c r="E142" s="276"/>
      <c r="F142" s="277"/>
      <c r="G142" s="235"/>
      <c r="H142" s="298"/>
    </row>
    <row r="143" spans="1:8" x14ac:dyDescent="0.25">
      <c r="A143" s="273"/>
      <c r="B143" s="274"/>
      <c r="C143" s="281"/>
      <c r="D143" s="275"/>
      <c r="E143" s="276"/>
      <c r="F143" s="277"/>
      <c r="G143" s="235"/>
      <c r="H143" s="298"/>
    </row>
    <row r="144" spans="1:8" x14ac:dyDescent="0.25">
      <c r="A144" s="273"/>
      <c r="B144" s="274"/>
      <c r="C144" s="281"/>
      <c r="D144" s="275"/>
      <c r="E144" s="276"/>
      <c r="F144" s="277"/>
      <c r="G144" s="235"/>
      <c r="H144" s="298"/>
    </row>
    <row r="145" spans="1:8" x14ac:dyDescent="0.25">
      <c r="A145" s="273"/>
      <c r="B145" s="274"/>
      <c r="C145" s="281"/>
      <c r="D145" s="275"/>
      <c r="E145" s="276"/>
      <c r="F145" s="277"/>
      <c r="G145" s="235"/>
      <c r="H145" s="298"/>
    </row>
    <row r="146" spans="1:8" x14ac:dyDescent="0.25">
      <c r="A146" s="273"/>
      <c r="B146" s="274"/>
      <c r="C146" s="281"/>
      <c r="D146" s="275"/>
      <c r="E146" s="276"/>
      <c r="F146" s="277"/>
      <c r="G146" s="235"/>
      <c r="H146" s="298"/>
    </row>
    <row r="147" spans="1:8" x14ac:dyDescent="0.25">
      <c r="A147" s="273"/>
      <c r="B147" s="274"/>
      <c r="C147" s="281"/>
      <c r="D147" s="275"/>
      <c r="E147" s="276"/>
      <c r="F147" s="277"/>
      <c r="G147" s="235"/>
      <c r="H147" s="298"/>
    </row>
    <row r="148" spans="1:8" x14ac:dyDescent="0.25">
      <c r="A148" s="273"/>
      <c r="B148" s="274"/>
      <c r="C148" s="281"/>
      <c r="D148" s="275"/>
      <c r="E148" s="276"/>
      <c r="F148" s="277"/>
      <c r="G148" s="235"/>
      <c r="H148" s="298"/>
    </row>
    <row r="149" spans="1:8" x14ac:dyDescent="0.25">
      <c r="A149" s="273"/>
      <c r="B149" s="274"/>
      <c r="C149" s="281"/>
      <c r="D149" s="275"/>
      <c r="E149" s="276"/>
      <c r="F149" s="277"/>
      <c r="G149" s="235"/>
      <c r="H149" s="298"/>
    </row>
    <row r="150" spans="1:8" x14ac:dyDescent="0.25">
      <c r="A150" s="273"/>
      <c r="B150" s="274"/>
      <c r="C150" s="281"/>
      <c r="D150" s="275"/>
      <c r="E150" s="276"/>
      <c r="F150" s="277"/>
      <c r="G150" s="235"/>
      <c r="H150" s="298"/>
    </row>
    <row r="151" spans="1:8" x14ac:dyDescent="0.25">
      <c r="A151" s="273"/>
      <c r="B151" s="274"/>
      <c r="C151" s="281"/>
      <c r="D151" s="275"/>
      <c r="E151" s="276"/>
      <c r="F151" s="277"/>
      <c r="G151" s="235"/>
      <c r="H151" s="298"/>
    </row>
    <row r="152" spans="1:8" x14ac:dyDescent="0.25">
      <c r="A152" s="290"/>
      <c r="B152" s="291"/>
      <c r="C152" s="292"/>
      <c r="D152" s="293"/>
      <c r="E152" s="294"/>
      <c r="F152" s="295"/>
      <c r="G152" s="296"/>
      <c r="H152" s="297"/>
    </row>
    <row r="153" spans="1:8" x14ac:dyDescent="0.25">
      <c r="A153" s="290"/>
      <c r="B153" s="291"/>
      <c r="C153" s="292"/>
      <c r="D153" s="293"/>
      <c r="E153" s="294"/>
      <c r="F153" s="295"/>
      <c r="G153" s="296"/>
      <c r="H153" s="297"/>
    </row>
    <row r="154" spans="1:8" x14ac:dyDescent="0.25">
      <c r="A154" s="290"/>
      <c r="B154" s="291"/>
      <c r="C154" s="292"/>
      <c r="D154" s="293"/>
      <c r="E154" s="294"/>
      <c r="F154" s="295"/>
      <c r="G154" s="296"/>
      <c r="H154" s="297"/>
    </row>
    <row r="155" spans="1:8" x14ac:dyDescent="0.25">
      <c r="A155" s="290"/>
      <c r="B155" s="291"/>
      <c r="C155" s="292"/>
      <c r="D155" s="293"/>
      <c r="E155" s="294"/>
      <c r="F155" s="295"/>
      <c r="G155" s="296"/>
      <c r="H155" s="297"/>
    </row>
    <row r="156" spans="1:8" x14ac:dyDescent="0.25">
      <c r="A156" s="290"/>
      <c r="B156" s="291"/>
      <c r="C156" s="292"/>
      <c r="D156" s="293"/>
      <c r="E156" s="294"/>
      <c r="F156" s="295"/>
      <c r="G156" s="296"/>
      <c r="H156" s="297"/>
    </row>
    <row r="157" spans="1:8" x14ac:dyDescent="0.25">
      <c r="A157" s="272"/>
      <c r="B157" s="311" t="s">
        <v>31</v>
      </c>
      <c r="C157" s="311"/>
      <c r="D157" s="311"/>
      <c r="E157" s="306"/>
      <c r="F157" s="306"/>
      <c r="G157" s="306"/>
      <c r="H157" s="306"/>
    </row>
    <row r="158" spans="1:8" x14ac:dyDescent="0.25">
      <c r="A158" s="82"/>
      <c r="B158" s="311" t="s">
        <v>32</v>
      </c>
      <c r="C158" s="311"/>
      <c r="D158" s="311"/>
      <c r="E158" s="306"/>
      <c r="F158" s="306"/>
      <c r="G158" s="306"/>
      <c r="H158" s="306"/>
    </row>
    <row r="159" spans="1:8" x14ac:dyDescent="0.25">
      <c r="H159" s="266">
        <f>F59+F63</f>
        <v>0</v>
      </c>
    </row>
    <row r="160" spans="1:8" x14ac:dyDescent="0.25">
      <c r="B160" s="9"/>
      <c r="C160" s="9"/>
      <c r="D160" s="9"/>
      <c r="H160" s="265"/>
    </row>
    <row r="161" spans="1:6" x14ac:dyDescent="0.25">
      <c r="A161" s="9"/>
    </row>
    <row r="167" spans="1:6" x14ac:dyDescent="0.25">
      <c r="F167" s="9" t="s">
        <v>35</v>
      </c>
    </row>
  </sheetData>
  <mergeCells count="3">
    <mergeCell ref="A2:H3"/>
    <mergeCell ref="B158:D158"/>
    <mergeCell ref="B157:D157"/>
  </mergeCells>
  <conditionalFormatting sqref="G40:G46 G6:G38 G48:G77">
    <cfRule type="cellIs" dxfId="83" priority="71" operator="equal">
      <formula>"ENTREGADO"</formula>
    </cfRule>
    <cfRule type="cellIs" dxfId="82" priority="72" operator="equal">
      <formula>"PENDIENTE"</formula>
    </cfRule>
  </conditionalFormatting>
  <conditionalFormatting sqref="G39">
    <cfRule type="cellIs" dxfId="81" priority="67" operator="equal">
      <formula>"ENTREGADO"</formula>
    </cfRule>
    <cfRule type="cellIs" dxfId="80" priority="68" operator="equal">
      <formula>"PENDIENTE"</formula>
    </cfRule>
  </conditionalFormatting>
  <conditionalFormatting sqref="G47">
    <cfRule type="cellIs" dxfId="79" priority="65" operator="equal">
      <formula>"ENTREGADO"</formula>
    </cfRule>
    <cfRule type="cellIs" dxfId="78" priority="66" operator="equal">
      <formula>"PENDIENTE"</formula>
    </cfRule>
  </conditionalFormatting>
  <conditionalFormatting sqref="G78">
    <cfRule type="cellIs" dxfId="77" priority="61" operator="equal">
      <formula>"ENTREGADO"</formula>
    </cfRule>
    <cfRule type="cellIs" dxfId="76" priority="62" operator="equal">
      <formula>"PENDIENTE"</formula>
    </cfRule>
  </conditionalFormatting>
  <conditionalFormatting sqref="G80">
    <cfRule type="cellIs" dxfId="75" priority="57" operator="equal">
      <formula>"ENTREGADO"</formula>
    </cfRule>
    <cfRule type="cellIs" dxfId="74" priority="58" operator="equal">
      <formula>"PENDIENTE"</formula>
    </cfRule>
  </conditionalFormatting>
  <conditionalFormatting sqref="G81">
    <cfRule type="cellIs" dxfId="73" priority="55" operator="equal">
      <formula>"ENTREGADO"</formula>
    </cfRule>
    <cfRule type="cellIs" dxfId="72" priority="56" operator="equal">
      <formula>"PENDIENTE"</formula>
    </cfRule>
  </conditionalFormatting>
  <conditionalFormatting sqref="G79">
    <cfRule type="cellIs" dxfId="71" priority="53" operator="equal">
      <formula>"ENTREGADO"</formula>
    </cfRule>
    <cfRule type="cellIs" dxfId="70" priority="54" operator="equal">
      <formula>"PENDIENTE"</formula>
    </cfRule>
  </conditionalFormatting>
  <conditionalFormatting sqref="G82:G93 G95 G97:G98">
    <cfRule type="cellIs" dxfId="69" priority="51" operator="equal">
      <formula>"ENTREGADO"</formula>
    </cfRule>
    <cfRule type="cellIs" dxfId="68" priority="52" operator="equal">
      <formula>"PENDIENTE"</formula>
    </cfRule>
  </conditionalFormatting>
  <conditionalFormatting sqref="G94">
    <cfRule type="cellIs" dxfId="67" priority="49" operator="equal">
      <formula>"ENTREGADO"</formula>
    </cfRule>
    <cfRule type="cellIs" dxfId="66" priority="50" operator="equal">
      <formula>"PENDIENTE"</formula>
    </cfRule>
  </conditionalFormatting>
  <conditionalFormatting sqref="G109:G114 G116:G127 G149:G156">
    <cfRule type="cellIs" dxfId="65" priority="47" operator="equal">
      <formula>"ENTREGADO"</formula>
    </cfRule>
    <cfRule type="cellIs" dxfId="64" priority="48" operator="equal">
      <formula>"PENDIENTE"</formula>
    </cfRule>
  </conditionalFormatting>
  <conditionalFormatting sqref="G96">
    <cfRule type="cellIs" dxfId="63" priority="45" operator="equal">
      <formula>"ENTREGADO"</formula>
    </cfRule>
    <cfRule type="cellIs" dxfId="62" priority="46" operator="equal">
      <formula>"PENDIENTE"</formula>
    </cfRule>
  </conditionalFormatting>
  <conditionalFormatting sqref="G99:G100">
    <cfRule type="cellIs" dxfId="61" priority="43" operator="equal">
      <formula>"ENTREGADO"</formula>
    </cfRule>
    <cfRule type="cellIs" dxfId="60" priority="44" operator="equal">
      <formula>"PENDIENTE"</formula>
    </cfRule>
  </conditionalFormatting>
  <conditionalFormatting sqref="G103">
    <cfRule type="cellIs" dxfId="59" priority="41" operator="equal">
      <formula>"ENTREGADO"</formula>
    </cfRule>
    <cfRule type="cellIs" dxfId="58" priority="42" operator="equal">
      <formula>"PENDIENTE"</formula>
    </cfRule>
  </conditionalFormatting>
  <conditionalFormatting sqref="G103">
    <cfRule type="cellIs" dxfId="57" priority="39" operator="equal">
      <formula>"ENTREGADO"</formula>
    </cfRule>
    <cfRule type="cellIs" dxfId="56" priority="40" operator="equal">
      <formula>"PENDIENTE"</formula>
    </cfRule>
  </conditionalFormatting>
  <conditionalFormatting sqref="G100">
    <cfRule type="cellIs" dxfId="55" priority="37" operator="equal">
      <formula>"ENTREGADO"</formula>
    </cfRule>
    <cfRule type="cellIs" dxfId="54" priority="38" operator="equal">
      <formula>"PENDIENTE"</formula>
    </cfRule>
  </conditionalFormatting>
  <conditionalFormatting sqref="G102">
    <cfRule type="cellIs" dxfId="53" priority="35" operator="equal">
      <formula>"ENTREGADO"</formula>
    </cfRule>
    <cfRule type="cellIs" dxfId="52" priority="36" operator="equal">
      <formula>"PENDIENTE"</formula>
    </cfRule>
  </conditionalFormatting>
  <conditionalFormatting sqref="G101">
    <cfRule type="cellIs" dxfId="51" priority="33" operator="equal">
      <formula>"ENTREGADO"</formula>
    </cfRule>
    <cfRule type="cellIs" dxfId="50" priority="34" operator="equal">
      <formula>"PENDIENTE"</formula>
    </cfRule>
  </conditionalFormatting>
  <conditionalFormatting sqref="G101">
    <cfRule type="cellIs" dxfId="49" priority="31" operator="equal">
      <formula>"ENTREGADO"</formula>
    </cfRule>
    <cfRule type="cellIs" dxfId="48" priority="32" operator="equal">
      <formula>"PENDIENTE"</formula>
    </cfRule>
  </conditionalFormatting>
  <conditionalFormatting sqref="G104">
    <cfRule type="cellIs" dxfId="47" priority="29" operator="equal">
      <formula>"ENTREGADO"</formula>
    </cfRule>
    <cfRule type="cellIs" dxfId="46" priority="30" operator="equal">
      <formula>"PENDIENTE"</formula>
    </cfRule>
  </conditionalFormatting>
  <conditionalFormatting sqref="G105">
    <cfRule type="cellIs" dxfId="45" priority="27" operator="equal">
      <formula>"ENTREGADO"</formula>
    </cfRule>
    <cfRule type="cellIs" dxfId="44" priority="28" operator="equal">
      <formula>"PENDIENTE"</formula>
    </cfRule>
  </conditionalFormatting>
  <conditionalFormatting sqref="G106">
    <cfRule type="cellIs" dxfId="43" priority="25" operator="equal">
      <formula>"ENTREGADO"</formula>
    </cfRule>
    <cfRule type="cellIs" dxfId="42" priority="26" operator="equal">
      <formula>"PENDIENTE"</formula>
    </cfRule>
  </conditionalFormatting>
  <conditionalFormatting sqref="G107">
    <cfRule type="cellIs" dxfId="41" priority="23" operator="equal">
      <formula>"ENTREGADO"</formula>
    </cfRule>
    <cfRule type="cellIs" dxfId="40" priority="24" operator="equal">
      <formula>"PENDIENTE"</formula>
    </cfRule>
  </conditionalFormatting>
  <conditionalFormatting sqref="G108">
    <cfRule type="cellIs" dxfId="39" priority="21" operator="equal">
      <formula>"ENTREGADO"</formula>
    </cfRule>
    <cfRule type="cellIs" dxfId="38" priority="22" operator="equal">
      <formula>"PENDIENTE"</formula>
    </cfRule>
  </conditionalFormatting>
  <conditionalFormatting sqref="G115">
    <cfRule type="cellIs" dxfId="37" priority="19" operator="equal">
      <formula>"ENTREGADO"</formula>
    </cfRule>
    <cfRule type="cellIs" dxfId="36" priority="20" operator="equal">
      <formula>"PENDIENTE"</formula>
    </cfRule>
  </conditionalFormatting>
  <conditionalFormatting sqref="G146:G148">
    <cfRule type="cellIs" dxfId="35" priority="17" operator="equal">
      <formula>"ENTREGADO"</formula>
    </cfRule>
    <cfRule type="cellIs" dxfId="34" priority="18" operator="equal">
      <formula>"PENDIENTE"</formula>
    </cfRule>
  </conditionalFormatting>
  <conditionalFormatting sqref="G143:G145">
    <cfRule type="cellIs" dxfId="33" priority="15" operator="equal">
      <formula>"ENTREGADO"</formula>
    </cfRule>
    <cfRule type="cellIs" dxfId="32" priority="16" operator="equal">
      <formula>"PENDIENTE"</formula>
    </cfRule>
  </conditionalFormatting>
  <conditionalFormatting sqref="G140:G142">
    <cfRule type="cellIs" dxfId="31" priority="13" operator="equal">
      <formula>"ENTREGADO"</formula>
    </cfRule>
    <cfRule type="cellIs" dxfId="30" priority="14" operator="equal">
      <formula>"PENDIENTE"</formula>
    </cfRule>
  </conditionalFormatting>
  <conditionalFormatting sqref="G137:G139">
    <cfRule type="cellIs" dxfId="29" priority="11" operator="equal">
      <formula>"ENTREGADO"</formula>
    </cfRule>
    <cfRule type="cellIs" dxfId="28" priority="12" operator="equal">
      <formula>"PENDIENTE"</formula>
    </cfRule>
  </conditionalFormatting>
  <conditionalFormatting sqref="G131">
    <cfRule type="cellIs" dxfId="27" priority="7" operator="equal">
      <formula>"ENTREGADO"</formula>
    </cfRule>
    <cfRule type="cellIs" dxfId="26" priority="8" operator="equal">
      <formula>"PENDIENTE"</formula>
    </cfRule>
  </conditionalFormatting>
  <conditionalFormatting sqref="G128:G130">
    <cfRule type="cellIs" dxfId="25" priority="5" operator="equal">
      <formula>"ENTREGADO"</formula>
    </cfRule>
    <cfRule type="cellIs" dxfId="24" priority="6" operator="equal">
      <formula>"PENDIENTE"</formula>
    </cfRule>
  </conditionalFormatting>
  <pageMargins left="0.7" right="0.7" top="0.75" bottom="0.75" header="0.3" footer="0.3"/>
  <pageSetup scale="62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H122"/>
  <sheetViews>
    <sheetView zoomScaleNormal="100" workbookViewId="0">
      <selection activeCell="C106" sqref="C106"/>
    </sheetView>
  </sheetViews>
  <sheetFormatPr baseColWidth="10" defaultColWidth="11.42578125" defaultRowHeight="15" x14ac:dyDescent="0.25"/>
  <cols>
    <col min="1" max="1" width="9.28515625" style="1" customWidth="1"/>
    <col min="2" max="2" width="22.28515625" style="1" bestFit="1" customWidth="1"/>
    <col min="3" max="3" width="24.28515625" style="1" customWidth="1"/>
    <col min="4" max="4" width="12.85546875" style="1" customWidth="1"/>
    <col min="5" max="5" width="20.42578125" style="9" bestFit="1" customWidth="1"/>
    <col min="6" max="6" width="17.85546875" style="9" customWidth="1"/>
    <col min="7" max="7" width="23.42578125" style="3" bestFit="1" customWidth="1"/>
    <col min="8" max="8" width="54.85546875" customWidth="1"/>
    <col min="9" max="16384" width="11.42578125" style="119"/>
  </cols>
  <sheetData>
    <row r="2" spans="1:8" ht="15" customHeight="1" x14ac:dyDescent="0.25">
      <c r="A2" s="310" t="s">
        <v>44</v>
      </c>
      <c r="B2" s="310"/>
      <c r="C2" s="310"/>
      <c r="D2" s="310"/>
      <c r="E2" s="310"/>
      <c r="F2" s="310"/>
      <c r="G2" s="310"/>
      <c r="H2" s="310"/>
    </row>
    <row r="3" spans="1:8" ht="15" customHeight="1" x14ac:dyDescent="0.25">
      <c r="A3" s="310"/>
      <c r="B3" s="310"/>
      <c r="C3" s="310"/>
      <c r="D3" s="310"/>
      <c r="E3" s="310"/>
      <c r="F3" s="310"/>
      <c r="G3" s="310"/>
      <c r="H3" s="310"/>
    </row>
    <row r="4" spans="1:8" ht="29.25" thickBot="1" x14ac:dyDescent="0.3">
      <c r="A4" s="10"/>
      <c r="B4" s="10"/>
      <c r="C4" s="10"/>
      <c r="D4" s="10"/>
      <c r="E4" s="11"/>
      <c r="F4" s="11"/>
      <c r="G4" s="12"/>
    </row>
    <row r="5" spans="1:8" ht="45" x14ac:dyDescent="0.25">
      <c r="A5" s="13" t="s">
        <v>0</v>
      </c>
      <c r="B5" s="14" t="s">
        <v>28</v>
      </c>
      <c r="C5" s="14" t="s">
        <v>1</v>
      </c>
      <c r="D5" s="15" t="s">
        <v>2</v>
      </c>
      <c r="E5" s="16" t="s">
        <v>3</v>
      </c>
      <c r="F5" s="16" t="s">
        <v>9</v>
      </c>
      <c r="G5" s="14" t="s">
        <v>27</v>
      </c>
      <c r="H5" s="74" t="s">
        <v>26</v>
      </c>
    </row>
    <row r="6" spans="1:8" x14ac:dyDescent="0.25">
      <c r="A6" s="6">
        <v>394</v>
      </c>
      <c r="B6" s="79">
        <v>43178</v>
      </c>
      <c r="C6" s="6" t="s">
        <v>6</v>
      </c>
      <c r="D6" s="7">
        <v>200000</v>
      </c>
      <c r="E6" s="76">
        <v>115380</v>
      </c>
      <c r="F6" s="76">
        <f t="shared" ref="F6:F43" si="0">D6-E6</f>
        <v>84620</v>
      </c>
      <c r="G6" s="77" t="s">
        <v>11</v>
      </c>
      <c r="H6" s="78" t="s">
        <v>30</v>
      </c>
    </row>
    <row r="7" spans="1:8" x14ac:dyDescent="0.25">
      <c r="A7" s="6">
        <v>400</v>
      </c>
      <c r="B7" s="80">
        <v>43206</v>
      </c>
      <c r="C7" s="6" t="s">
        <v>6</v>
      </c>
      <c r="D7" s="7">
        <v>200000</v>
      </c>
      <c r="E7" s="76">
        <v>178500</v>
      </c>
      <c r="F7" s="76">
        <f t="shared" si="0"/>
        <v>21500</v>
      </c>
      <c r="G7" s="77" t="s">
        <v>11</v>
      </c>
      <c r="H7" s="78" t="s">
        <v>29</v>
      </c>
    </row>
    <row r="8" spans="1:8" x14ac:dyDescent="0.25">
      <c r="A8" s="84">
        <v>417</v>
      </c>
      <c r="B8" s="86">
        <v>43298</v>
      </c>
      <c r="C8" s="6" t="s">
        <v>6</v>
      </c>
      <c r="D8" s="85">
        <v>100000</v>
      </c>
      <c r="E8" s="95">
        <v>100000</v>
      </c>
      <c r="F8" s="76">
        <f t="shared" si="0"/>
        <v>0</v>
      </c>
      <c r="G8" s="8" t="s">
        <v>11</v>
      </c>
      <c r="H8" s="78" t="s">
        <v>33</v>
      </c>
    </row>
    <row r="9" spans="1:8" x14ac:dyDescent="0.25">
      <c r="A9" s="84">
        <v>418</v>
      </c>
      <c r="B9" s="86">
        <v>43298</v>
      </c>
      <c r="C9" s="6" t="s">
        <v>6</v>
      </c>
      <c r="D9" s="85">
        <v>200000</v>
      </c>
      <c r="E9" s="95">
        <v>200000</v>
      </c>
      <c r="F9" s="76">
        <f t="shared" si="0"/>
        <v>0</v>
      </c>
      <c r="G9" s="8" t="s">
        <v>11</v>
      </c>
      <c r="H9" s="78" t="s">
        <v>34</v>
      </c>
    </row>
    <row r="10" spans="1:8" x14ac:dyDescent="0.25">
      <c r="A10" s="96">
        <v>428</v>
      </c>
      <c r="B10" s="97">
        <v>43377</v>
      </c>
      <c r="C10" s="6" t="s">
        <v>6</v>
      </c>
      <c r="D10" s="106">
        <v>250000</v>
      </c>
      <c r="E10" s="107">
        <v>250000</v>
      </c>
      <c r="F10" s="76">
        <f t="shared" si="0"/>
        <v>0</v>
      </c>
      <c r="G10" s="8" t="s">
        <v>11</v>
      </c>
      <c r="H10" s="78" t="s">
        <v>36</v>
      </c>
    </row>
    <row r="11" spans="1:8" x14ac:dyDescent="0.25">
      <c r="A11" s="99">
        <v>434</v>
      </c>
      <c r="B11" s="100">
        <v>43420</v>
      </c>
      <c r="C11" s="99" t="s">
        <v>8</v>
      </c>
      <c r="D11" s="101">
        <v>200000</v>
      </c>
      <c r="E11" s="102">
        <v>200000</v>
      </c>
      <c r="F11" s="76">
        <f t="shared" si="0"/>
        <v>0</v>
      </c>
      <c r="G11" s="8" t="s">
        <v>11</v>
      </c>
      <c r="H11" s="78" t="s">
        <v>37</v>
      </c>
    </row>
    <row r="12" spans="1:8" x14ac:dyDescent="0.25">
      <c r="A12" s="99">
        <v>436</v>
      </c>
      <c r="B12" s="100">
        <v>43425</v>
      </c>
      <c r="C12" s="99" t="s">
        <v>8</v>
      </c>
      <c r="D12" s="101">
        <v>200000</v>
      </c>
      <c r="E12" s="102">
        <v>200000</v>
      </c>
      <c r="F12" s="76">
        <f t="shared" si="0"/>
        <v>0</v>
      </c>
      <c r="G12" s="8" t="s">
        <v>11</v>
      </c>
      <c r="H12" s="78" t="s">
        <v>38</v>
      </c>
    </row>
    <row r="13" spans="1:8" x14ac:dyDescent="0.25">
      <c r="A13" s="99">
        <v>443</v>
      </c>
      <c r="B13" s="100">
        <v>43467</v>
      </c>
      <c r="C13" s="6" t="s">
        <v>5</v>
      </c>
      <c r="D13" s="101">
        <v>70000</v>
      </c>
      <c r="E13" s="102">
        <v>68110</v>
      </c>
      <c r="F13" s="76">
        <f t="shared" si="0"/>
        <v>1890</v>
      </c>
      <c r="G13" s="8" t="s">
        <v>11</v>
      </c>
      <c r="H13" s="78" t="s">
        <v>43</v>
      </c>
    </row>
    <row r="14" spans="1:8" x14ac:dyDescent="0.25">
      <c r="A14" s="99">
        <v>444</v>
      </c>
      <c r="B14" s="110">
        <v>43488</v>
      </c>
      <c r="C14" s="109" t="s">
        <v>5</v>
      </c>
      <c r="D14" s="111">
        <v>70000</v>
      </c>
      <c r="E14" s="105">
        <v>69000</v>
      </c>
      <c r="F14" s="112">
        <f t="shared" si="0"/>
        <v>1000</v>
      </c>
      <c r="G14" s="8" t="s">
        <v>11</v>
      </c>
      <c r="H14" s="114" t="s">
        <v>43</v>
      </c>
    </row>
    <row r="15" spans="1:8" x14ac:dyDescent="0.25">
      <c r="A15" s="109">
        <v>445</v>
      </c>
      <c r="B15" s="110">
        <v>43488</v>
      </c>
      <c r="C15" s="109" t="s">
        <v>7</v>
      </c>
      <c r="D15" s="111">
        <v>40000</v>
      </c>
      <c r="E15" s="105">
        <v>39400</v>
      </c>
      <c r="F15" s="112">
        <f t="shared" si="0"/>
        <v>600</v>
      </c>
      <c r="G15" s="113" t="s">
        <v>11</v>
      </c>
      <c r="H15" s="114" t="s">
        <v>45</v>
      </c>
    </row>
    <row r="16" spans="1:8" x14ac:dyDescent="0.25">
      <c r="A16" s="99">
        <v>446</v>
      </c>
      <c r="B16" s="80" t="s">
        <v>47</v>
      </c>
      <c r="C16" s="6" t="s">
        <v>4</v>
      </c>
      <c r="D16" s="101">
        <v>60000</v>
      </c>
      <c r="E16" s="102">
        <v>56838</v>
      </c>
      <c r="F16" s="108">
        <f t="shared" si="0"/>
        <v>3162</v>
      </c>
      <c r="G16" s="8" t="s">
        <v>11</v>
      </c>
      <c r="H16" s="78" t="s">
        <v>46</v>
      </c>
    </row>
    <row r="17" spans="1:8" x14ac:dyDescent="0.25">
      <c r="A17" s="99">
        <v>447</v>
      </c>
      <c r="B17" s="80" t="s">
        <v>47</v>
      </c>
      <c r="C17" s="6" t="s">
        <v>4</v>
      </c>
      <c r="D17" s="101">
        <v>180000</v>
      </c>
      <c r="E17" s="76" t="s">
        <v>68</v>
      </c>
      <c r="F17" s="108" t="e">
        <f t="shared" si="0"/>
        <v>#VALUE!</v>
      </c>
      <c r="G17" s="8" t="s">
        <v>11</v>
      </c>
      <c r="H17" s="78" t="s">
        <v>48</v>
      </c>
    </row>
    <row r="18" spans="1:8" x14ac:dyDescent="0.25">
      <c r="A18" s="115">
        <v>448</v>
      </c>
      <c r="B18" s="116">
        <v>43517</v>
      </c>
      <c r="C18" s="115" t="s">
        <v>7</v>
      </c>
      <c r="D18" s="117">
        <v>40000</v>
      </c>
      <c r="E18" s="118">
        <v>39200</v>
      </c>
      <c r="F18" s="108">
        <f t="shared" si="0"/>
        <v>800</v>
      </c>
      <c r="G18" s="8" t="s">
        <v>11</v>
      </c>
      <c r="H18" s="78" t="s">
        <v>45</v>
      </c>
    </row>
    <row r="19" spans="1:8" x14ac:dyDescent="0.25">
      <c r="A19" s="115">
        <v>449</v>
      </c>
      <c r="B19" s="116">
        <v>43524</v>
      </c>
      <c r="C19" s="6" t="s">
        <v>39</v>
      </c>
      <c r="D19" s="117">
        <v>300000</v>
      </c>
      <c r="E19" s="118"/>
      <c r="F19" s="108">
        <f t="shared" si="0"/>
        <v>300000</v>
      </c>
      <c r="G19" s="8" t="s">
        <v>11</v>
      </c>
      <c r="H19" s="78" t="s">
        <v>51</v>
      </c>
    </row>
    <row r="20" spans="1:8" x14ac:dyDescent="0.25">
      <c r="A20" s="115">
        <v>450</v>
      </c>
      <c r="B20" s="116">
        <v>43549</v>
      </c>
      <c r="C20" s="115" t="s">
        <v>5</v>
      </c>
      <c r="D20" s="117">
        <v>70000</v>
      </c>
      <c r="E20" s="118">
        <v>69400</v>
      </c>
      <c r="F20" s="108">
        <f t="shared" si="0"/>
        <v>600</v>
      </c>
      <c r="G20" s="8" t="s">
        <v>11</v>
      </c>
      <c r="H20" s="114" t="s">
        <v>43</v>
      </c>
    </row>
    <row r="21" spans="1:8" x14ac:dyDescent="0.25">
      <c r="A21" s="115">
        <v>451</v>
      </c>
      <c r="B21" s="116">
        <v>43546</v>
      </c>
      <c r="C21" s="6" t="s">
        <v>5</v>
      </c>
      <c r="D21" s="117">
        <v>60000</v>
      </c>
      <c r="E21" s="118">
        <v>58300</v>
      </c>
      <c r="F21" s="108">
        <f t="shared" si="0"/>
        <v>1700</v>
      </c>
      <c r="G21" s="8" t="s">
        <v>11</v>
      </c>
      <c r="H21" s="78" t="s">
        <v>52</v>
      </c>
    </row>
    <row r="22" spans="1:8" x14ac:dyDescent="0.25">
      <c r="A22" s="115">
        <v>452</v>
      </c>
      <c r="B22" s="116">
        <v>43552</v>
      </c>
      <c r="C22" s="115" t="s">
        <v>4</v>
      </c>
      <c r="D22" s="117">
        <v>250000</v>
      </c>
      <c r="E22" s="76" t="s">
        <v>68</v>
      </c>
      <c r="F22" s="108" t="e">
        <f t="shared" si="0"/>
        <v>#VALUE!</v>
      </c>
      <c r="G22" s="8" t="s">
        <v>11</v>
      </c>
      <c r="H22" s="78" t="s">
        <v>53</v>
      </c>
    </row>
    <row r="23" spans="1:8" x14ac:dyDescent="0.25">
      <c r="A23" s="115">
        <v>453</v>
      </c>
      <c r="B23" s="116">
        <v>43553</v>
      </c>
      <c r="C23" s="115" t="s">
        <v>5</v>
      </c>
      <c r="D23" s="117">
        <v>41000</v>
      </c>
      <c r="E23" s="118">
        <v>41000</v>
      </c>
      <c r="F23" s="108">
        <f t="shared" si="0"/>
        <v>0</v>
      </c>
      <c r="G23" s="8" t="s">
        <v>11</v>
      </c>
      <c r="H23" s="78" t="s">
        <v>54</v>
      </c>
    </row>
    <row r="24" spans="1:8" x14ac:dyDescent="0.25">
      <c r="A24" s="115">
        <v>454</v>
      </c>
      <c r="B24" s="116">
        <v>43556</v>
      </c>
      <c r="C24" s="6" t="s">
        <v>5</v>
      </c>
      <c r="D24" s="117">
        <v>150000</v>
      </c>
      <c r="E24" s="118">
        <v>144880</v>
      </c>
      <c r="F24" s="108">
        <f t="shared" si="0"/>
        <v>5120</v>
      </c>
      <c r="G24" s="8" t="s">
        <v>11</v>
      </c>
      <c r="H24" s="78" t="s">
        <v>55</v>
      </c>
    </row>
    <row r="25" spans="1:8" x14ac:dyDescent="0.25">
      <c r="A25" s="115">
        <v>455</v>
      </c>
      <c r="B25" s="116">
        <v>43556</v>
      </c>
      <c r="C25" s="6" t="s">
        <v>7</v>
      </c>
      <c r="D25" s="117">
        <v>50000</v>
      </c>
      <c r="E25" s="118">
        <v>48250</v>
      </c>
      <c r="F25" s="108">
        <f t="shared" si="0"/>
        <v>1750</v>
      </c>
      <c r="G25" s="8" t="s">
        <v>11</v>
      </c>
      <c r="H25" s="78" t="s">
        <v>57</v>
      </c>
    </row>
    <row r="26" spans="1:8" x14ac:dyDescent="0.25">
      <c r="A26" s="115">
        <v>456</v>
      </c>
      <c r="B26" s="116">
        <v>43563</v>
      </c>
      <c r="C26" s="6" t="s">
        <v>7</v>
      </c>
      <c r="D26" s="117">
        <v>20000</v>
      </c>
      <c r="E26" s="118">
        <v>19550</v>
      </c>
      <c r="F26" s="108">
        <f t="shared" si="0"/>
        <v>450</v>
      </c>
      <c r="G26" s="8" t="s">
        <v>11</v>
      </c>
      <c r="H26" s="78" t="s">
        <v>61</v>
      </c>
    </row>
    <row r="27" spans="1:8" x14ac:dyDescent="0.25">
      <c r="A27" s="115">
        <v>457</v>
      </c>
      <c r="B27" s="116">
        <v>43559</v>
      </c>
      <c r="C27" s="115" t="s">
        <v>4</v>
      </c>
      <c r="D27" s="117">
        <v>300000</v>
      </c>
      <c r="E27" s="76" t="s">
        <v>68</v>
      </c>
      <c r="F27" s="108" t="e">
        <f t="shared" si="0"/>
        <v>#VALUE!</v>
      </c>
      <c r="G27" s="8" t="s">
        <v>11</v>
      </c>
      <c r="H27" s="78" t="s">
        <v>58</v>
      </c>
    </row>
    <row r="28" spans="1:8" x14ac:dyDescent="0.25">
      <c r="A28" s="115">
        <v>458</v>
      </c>
      <c r="B28" s="116">
        <v>43559</v>
      </c>
      <c r="C28" s="6" t="s">
        <v>7</v>
      </c>
      <c r="D28" s="117">
        <v>40000</v>
      </c>
      <c r="E28" s="118">
        <v>36900</v>
      </c>
      <c r="F28" s="108">
        <f t="shared" si="0"/>
        <v>3100</v>
      </c>
      <c r="G28" s="8" t="s">
        <v>11</v>
      </c>
      <c r="H28" s="78" t="s">
        <v>45</v>
      </c>
    </row>
    <row r="29" spans="1:8" x14ac:dyDescent="0.25">
      <c r="A29" s="115">
        <v>459</v>
      </c>
      <c r="B29" s="116">
        <v>43565</v>
      </c>
      <c r="C29" s="6" t="s">
        <v>49</v>
      </c>
      <c r="D29" s="117">
        <v>20000</v>
      </c>
      <c r="E29" s="118">
        <v>16990</v>
      </c>
      <c r="F29" s="108">
        <f t="shared" si="0"/>
        <v>3010</v>
      </c>
      <c r="G29" s="8" t="s">
        <v>11</v>
      </c>
      <c r="H29" s="78" t="s">
        <v>59</v>
      </c>
    </row>
    <row r="30" spans="1:8" x14ac:dyDescent="0.25">
      <c r="A30" s="115">
        <v>460</v>
      </c>
      <c r="B30" s="116">
        <v>43566</v>
      </c>
      <c r="C30" s="6" t="s">
        <v>7</v>
      </c>
      <c r="D30" s="117">
        <v>40000</v>
      </c>
      <c r="E30" s="118"/>
      <c r="F30" s="108">
        <f t="shared" si="0"/>
        <v>40000</v>
      </c>
      <c r="G30" s="8" t="s">
        <v>11</v>
      </c>
      <c r="H30" s="78" t="s">
        <v>45</v>
      </c>
    </row>
    <row r="31" spans="1:8" x14ac:dyDescent="0.25">
      <c r="A31" s="115">
        <v>461</v>
      </c>
      <c r="B31" s="116">
        <v>43566</v>
      </c>
      <c r="C31" s="6" t="s">
        <v>49</v>
      </c>
      <c r="D31" s="117">
        <v>15000</v>
      </c>
      <c r="E31" s="118">
        <v>13690</v>
      </c>
      <c r="F31" s="108">
        <f t="shared" si="0"/>
        <v>1310</v>
      </c>
      <c r="G31" s="8" t="s">
        <v>11</v>
      </c>
      <c r="H31" s="78" t="s">
        <v>60</v>
      </c>
    </row>
    <row r="32" spans="1:8" x14ac:dyDescent="0.25">
      <c r="A32" s="115">
        <v>462</v>
      </c>
      <c r="B32" s="100">
        <v>43566</v>
      </c>
      <c r="C32" s="6" t="s">
        <v>5</v>
      </c>
      <c r="D32" s="101">
        <v>68720</v>
      </c>
      <c r="E32" s="102">
        <v>68720</v>
      </c>
      <c r="F32" s="108">
        <f t="shared" si="0"/>
        <v>0</v>
      </c>
      <c r="G32" s="8" t="s">
        <v>11</v>
      </c>
      <c r="H32" s="78" t="s">
        <v>56</v>
      </c>
    </row>
    <row r="33" spans="1:8" x14ac:dyDescent="0.25">
      <c r="A33" s="115">
        <v>463</v>
      </c>
      <c r="B33" s="120">
        <v>43573</v>
      </c>
      <c r="C33" s="121" t="s">
        <v>49</v>
      </c>
      <c r="D33" s="7">
        <v>100000</v>
      </c>
      <c r="E33" s="76">
        <v>100000</v>
      </c>
      <c r="F33" s="108">
        <f t="shared" si="0"/>
        <v>0</v>
      </c>
      <c r="G33" s="8" t="s">
        <v>11</v>
      </c>
      <c r="H33" s="78" t="s">
        <v>62</v>
      </c>
    </row>
    <row r="34" spans="1:8" x14ac:dyDescent="0.25">
      <c r="A34" s="115">
        <v>464</v>
      </c>
      <c r="B34" s="116">
        <v>43577</v>
      </c>
      <c r="C34" s="6" t="s">
        <v>5</v>
      </c>
      <c r="D34" s="117">
        <f>35420+22000+700</f>
        <v>58120</v>
      </c>
      <c r="E34" s="118">
        <v>58120</v>
      </c>
      <c r="F34" s="108">
        <f t="shared" si="0"/>
        <v>0</v>
      </c>
      <c r="G34" s="8" t="s">
        <v>11</v>
      </c>
      <c r="H34" s="78" t="s">
        <v>63</v>
      </c>
    </row>
    <row r="35" spans="1:8" x14ac:dyDescent="0.25">
      <c r="A35" s="115">
        <v>465</v>
      </c>
      <c r="B35" s="116">
        <v>43577</v>
      </c>
      <c r="C35" s="6" t="s">
        <v>5</v>
      </c>
      <c r="D35" s="117">
        <v>250000</v>
      </c>
      <c r="E35" s="118">
        <v>159790</v>
      </c>
      <c r="F35" s="108">
        <f t="shared" si="0"/>
        <v>90210</v>
      </c>
      <c r="G35" s="8" t="s">
        <v>11</v>
      </c>
      <c r="H35" s="78" t="s">
        <v>64</v>
      </c>
    </row>
    <row r="36" spans="1:8" x14ac:dyDescent="0.25">
      <c r="A36" s="122">
        <v>466</v>
      </c>
      <c r="B36" s="123">
        <v>43577</v>
      </c>
      <c r="C36" s="6" t="s">
        <v>7</v>
      </c>
      <c r="D36" s="124">
        <v>50000</v>
      </c>
      <c r="E36" s="125"/>
      <c r="F36" s="108">
        <f t="shared" si="0"/>
        <v>50000</v>
      </c>
      <c r="G36" s="8" t="s">
        <v>11</v>
      </c>
      <c r="H36" s="78" t="s">
        <v>45</v>
      </c>
    </row>
    <row r="37" spans="1:8" x14ac:dyDescent="0.25">
      <c r="A37" s="122">
        <v>467</v>
      </c>
      <c r="B37" s="123">
        <v>43580</v>
      </c>
      <c r="C37" s="6" t="s">
        <v>49</v>
      </c>
      <c r="D37" s="124">
        <v>14000</v>
      </c>
      <c r="E37" s="125">
        <v>13980</v>
      </c>
      <c r="F37" s="108">
        <f t="shared" si="0"/>
        <v>20</v>
      </c>
      <c r="G37" s="8" t="s">
        <v>11</v>
      </c>
      <c r="H37" s="78" t="s">
        <v>65</v>
      </c>
    </row>
    <row r="38" spans="1:8" x14ac:dyDescent="0.25">
      <c r="A38" s="122">
        <v>468</v>
      </c>
      <c r="B38" s="123">
        <v>43580</v>
      </c>
      <c r="C38" s="6" t="s">
        <v>49</v>
      </c>
      <c r="D38" s="124">
        <v>70000</v>
      </c>
      <c r="E38" s="125">
        <v>35800</v>
      </c>
      <c r="F38" s="108">
        <f t="shared" si="0"/>
        <v>34200</v>
      </c>
      <c r="G38" s="8" t="s">
        <v>11</v>
      </c>
      <c r="H38" s="78" t="s">
        <v>66</v>
      </c>
    </row>
    <row r="39" spans="1:8" x14ac:dyDescent="0.25">
      <c r="A39" s="122">
        <v>469</v>
      </c>
      <c r="B39" s="123">
        <v>43600</v>
      </c>
      <c r="C39" s="6" t="s">
        <v>49</v>
      </c>
      <c r="D39" s="124">
        <v>50000</v>
      </c>
      <c r="E39" s="125">
        <v>42831</v>
      </c>
      <c r="F39" s="108">
        <f t="shared" si="0"/>
        <v>7169</v>
      </c>
      <c r="G39" s="8" t="s">
        <v>11</v>
      </c>
      <c r="H39" s="78" t="s">
        <v>70</v>
      </c>
    </row>
    <row r="40" spans="1:8" x14ac:dyDescent="0.25">
      <c r="A40" s="122">
        <v>470</v>
      </c>
      <c r="B40" s="123">
        <v>43588</v>
      </c>
      <c r="C40" s="6" t="s">
        <v>49</v>
      </c>
      <c r="D40" s="124">
        <v>35000</v>
      </c>
      <c r="E40" s="125">
        <v>26940</v>
      </c>
      <c r="F40" s="108">
        <f t="shared" si="0"/>
        <v>8060</v>
      </c>
      <c r="G40" s="8" t="s">
        <v>11</v>
      </c>
      <c r="H40" s="78" t="s">
        <v>67</v>
      </c>
    </row>
    <row r="41" spans="1:8" x14ac:dyDescent="0.25">
      <c r="A41" s="122">
        <v>471</v>
      </c>
      <c r="B41" s="123">
        <v>43591</v>
      </c>
      <c r="C41" s="6" t="s">
        <v>5</v>
      </c>
      <c r="D41" s="124">
        <v>70000</v>
      </c>
      <c r="E41" s="125">
        <v>64000</v>
      </c>
      <c r="F41" s="108">
        <f t="shared" si="0"/>
        <v>6000</v>
      </c>
      <c r="G41" s="8" t="s">
        <v>11</v>
      </c>
      <c r="H41" s="78" t="s">
        <v>43</v>
      </c>
    </row>
    <row r="42" spans="1:8" x14ac:dyDescent="0.25">
      <c r="A42" s="122">
        <v>472</v>
      </c>
      <c r="B42" s="123">
        <v>43598</v>
      </c>
      <c r="C42" s="6" t="s">
        <v>5</v>
      </c>
      <c r="D42" s="124">
        <v>200000</v>
      </c>
      <c r="E42" s="125">
        <v>66600</v>
      </c>
      <c r="F42" s="108">
        <f t="shared" si="0"/>
        <v>133400</v>
      </c>
      <c r="G42" s="8" t="s">
        <v>11</v>
      </c>
      <c r="H42" s="78" t="s">
        <v>69</v>
      </c>
    </row>
    <row r="43" spans="1:8" x14ac:dyDescent="0.25">
      <c r="A43" s="122">
        <v>473</v>
      </c>
      <c r="B43" s="123">
        <v>43602</v>
      </c>
      <c r="C43" s="6" t="s">
        <v>49</v>
      </c>
      <c r="D43" s="124">
        <v>20000</v>
      </c>
      <c r="E43" s="125">
        <v>19380</v>
      </c>
      <c r="F43" s="108">
        <f t="shared" si="0"/>
        <v>620</v>
      </c>
      <c r="G43" s="8" t="s">
        <v>11</v>
      </c>
      <c r="H43" s="78" t="s">
        <v>71</v>
      </c>
    </row>
    <row r="44" spans="1:8" x14ac:dyDescent="0.25">
      <c r="A44" s="122">
        <v>474</v>
      </c>
      <c r="B44" s="123">
        <v>43608</v>
      </c>
      <c r="C44" s="6" t="s">
        <v>5</v>
      </c>
      <c r="D44" s="124">
        <v>400000</v>
      </c>
      <c r="E44" s="125">
        <v>392130</v>
      </c>
      <c r="F44" s="127">
        <f t="shared" ref="F44:F109" si="1">D44-E44</f>
        <v>7870</v>
      </c>
      <c r="G44" s="8" t="s">
        <v>11</v>
      </c>
      <c r="H44" s="78" t="s">
        <v>72</v>
      </c>
    </row>
    <row r="45" spans="1:8" x14ac:dyDescent="0.25">
      <c r="A45" s="122">
        <v>475</v>
      </c>
      <c r="B45" s="123">
        <v>43609</v>
      </c>
      <c r="C45" s="6" t="s">
        <v>73</v>
      </c>
      <c r="D45" s="124">
        <v>14300</v>
      </c>
      <c r="E45" s="125">
        <v>14300</v>
      </c>
      <c r="F45" s="127">
        <f t="shared" ref="F45:F50" si="2">D45-E45</f>
        <v>0</v>
      </c>
      <c r="G45" s="8" t="s">
        <v>11</v>
      </c>
      <c r="H45" s="78" t="s">
        <v>75</v>
      </c>
    </row>
    <row r="46" spans="1:8" x14ac:dyDescent="0.25">
      <c r="A46" s="122">
        <v>476</v>
      </c>
      <c r="B46" s="123">
        <v>43621</v>
      </c>
      <c r="C46" s="6" t="s">
        <v>39</v>
      </c>
      <c r="D46" s="124">
        <v>60000</v>
      </c>
      <c r="E46" s="125">
        <v>30960</v>
      </c>
      <c r="F46" s="127">
        <f t="shared" si="2"/>
        <v>29040</v>
      </c>
      <c r="G46" s="8" t="s">
        <v>11</v>
      </c>
      <c r="H46" s="78" t="s">
        <v>76</v>
      </c>
    </row>
    <row r="47" spans="1:8" x14ac:dyDescent="0.25">
      <c r="A47" s="122">
        <v>477</v>
      </c>
      <c r="B47" s="123">
        <v>43633</v>
      </c>
      <c r="C47" s="6" t="s">
        <v>5</v>
      </c>
      <c r="D47" s="124">
        <v>100000</v>
      </c>
      <c r="E47" s="125">
        <v>26140</v>
      </c>
      <c r="F47" s="127">
        <f t="shared" si="2"/>
        <v>73860</v>
      </c>
      <c r="G47" s="8" t="s">
        <v>11</v>
      </c>
      <c r="H47" s="78" t="s">
        <v>77</v>
      </c>
    </row>
    <row r="48" spans="1:8" x14ac:dyDescent="0.25">
      <c r="A48" s="122">
        <v>478</v>
      </c>
      <c r="B48" s="123">
        <v>43637</v>
      </c>
      <c r="C48" s="6" t="s">
        <v>5</v>
      </c>
      <c r="D48" s="124">
        <v>400000</v>
      </c>
      <c r="E48" s="125">
        <v>298580</v>
      </c>
      <c r="F48" s="127">
        <f t="shared" si="2"/>
        <v>101420</v>
      </c>
      <c r="G48" s="8" t="s">
        <v>11</v>
      </c>
      <c r="H48" s="78" t="s">
        <v>78</v>
      </c>
    </row>
    <row r="49" spans="1:8" x14ac:dyDescent="0.25">
      <c r="A49" s="122">
        <v>479</v>
      </c>
      <c r="B49" s="123">
        <v>43641</v>
      </c>
      <c r="C49" s="6" t="s">
        <v>49</v>
      </c>
      <c r="D49" s="124">
        <v>120000</v>
      </c>
      <c r="E49" s="125"/>
      <c r="F49" s="127">
        <f t="shared" si="2"/>
        <v>120000</v>
      </c>
      <c r="G49" s="8" t="s">
        <v>11</v>
      </c>
      <c r="H49" s="78" t="s">
        <v>80</v>
      </c>
    </row>
    <row r="50" spans="1:8" x14ac:dyDescent="0.25">
      <c r="A50" s="122">
        <v>480</v>
      </c>
      <c r="B50" s="123">
        <v>43656</v>
      </c>
      <c r="C50" s="6" t="s">
        <v>7</v>
      </c>
      <c r="D50" s="124">
        <v>50000</v>
      </c>
      <c r="E50" s="156"/>
      <c r="F50" s="127">
        <f t="shared" si="2"/>
        <v>50000</v>
      </c>
      <c r="G50" s="8" t="s">
        <v>11</v>
      </c>
      <c r="H50" s="78" t="s">
        <v>81</v>
      </c>
    </row>
    <row r="51" spans="1:8" x14ac:dyDescent="0.25">
      <c r="A51" s="122">
        <v>481</v>
      </c>
      <c r="B51" s="123">
        <v>43668</v>
      </c>
      <c r="C51" s="6" t="s">
        <v>73</v>
      </c>
      <c r="D51" s="124">
        <v>80000</v>
      </c>
      <c r="E51" s="125">
        <v>72070</v>
      </c>
      <c r="F51" s="127">
        <f t="shared" si="1"/>
        <v>7930</v>
      </c>
      <c r="G51" s="8" t="s">
        <v>11</v>
      </c>
      <c r="H51" s="78" t="s">
        <v>82</v>
      </c>
    </row>
    <row r="52" spans="1:8" x14ac:dyDescent="0.25">
      <c r="A52" s="122">
        <v>482</v>
      </c>
      <c r="B52" s="123">
        <v>43669</v>
      </c>
      <c r="C52" s="6" t="s">
        <v>49</v>
      </c>
      <c r="D52" s="124">
        <v>30000</v>
      </c>
      <c r="E52" s="156"/>
      <c r="F52" s="127">
        <f t="shared" si="1"/>
        <v>30000</v>
      </c>
      <c r="G52" s="8" t="s">
        <v>11</v>
      </c>
      <c r="H52" s="78" t="s">
        <v>83</v>
      </c>
    </row>
    <row r="53" spans="1:8" s="136" customFormat="1" x14ac:dyDescent="0.25">
      <c r="A53" s="128">
        <v>483</v>
      </c>
      <c r="B53" s="129">
        <v>43676</v>
      </c>
      <c r="C53" s="130" t="s">
        <v>49</v>
      </c>
      <c r="D53" s="131">
        <v>90000</v>
      </c>
      <c r="E53" s="132">
        <v>89740</v>
      </c>
      <c r="F53" s="133">
        <f t="shared" si="1"/>
        <v>260</v>
      </c>
      <c r="G53" s="134" t="s">
        <v>11</v>
      </c>
      <c r="H53" s="135" t="s">
        <v>84</v>
      </c>
    </row>
    <row r="54" spans="1:8" x14ac:dyDescent="0.25">
      <c r="A54" s="115">
        <v>484</v>
      </c>
      <c r="B54" s="116">
        <v>43677</v>
      </c>
      <c r="C54" s="6" t="s">
        <v>49</v>
      </c>
      <c r="D54" s="117">
        <v>120000</v>
      </c>
      <c r="E54" s="155"/>
      <c r="F54" s="127">
        <f t="shared" si="1"/>
        <v>120000</v>
      </c>
      <c r="G54" s="8" t="s">
        <v>11</v>
      </c>
      <c r="H54" s="78" t="s">
        <v>62</v>
      </c>
    </row>
    <row r="55" spans="1:8" x14ac:dyDescent="0.25">
      <c r="A55" s="115">
        <v>485</v>
      </c>
      <c r="B55" s="116">
        <v>43682</v>
      </c>
      <c r="C55" s="6" t="s">
        <v>5</v>
      </c>
      <c r="D55" s="117">
        <v>70000</v>
      </c>
      <c r="E55" s="155">
        <v>66300</v>
      </c>
      <c r="F55" s="127">
        <f t="shared" si="1"/>
        <v>3700</v>
      </c>
      <c r="G55" s="8" t="s">
        <v>11</v>
      </c>
      <c r="H55" s="78" t="s">
        <v>43</v>
      </c>
    </row>
    <row r="56" spans="1:8" x14ac:dyDescent="0.25">
      <c r="A56" s="137">
        <v>486</v>
      </c>
      <c r="B56" s="138">
        <v>43683</v>
      </c>
      <c r="C56" s="6" t="s">
        <v>49</v>
      </c>
      <c r="D56" s="139">
        <v>60000</v>
      </c>
      <c r="E56" s="140">
        <v>51459</v>
      </c>
      <c r="F56" s="141">
        <f t="shared" ref="F56:F63" si="3">D56-E56</f>
        <v>8541</v>
      </c>
      <c r="G56" s="8" t="s">
        <v>11</v>
      </c>
      <c r="H56" s="78" t="s">
        <v>85</v>
      </c>
    </row>
    <row r="57" spans="1:8" x14ac:dyDescent="0.25">
      <c r="A57" s="137">
        <v>487</v>
      </c>
      <c r="B57" s="138">
        <v>43686</v>
      </c>
      <c r="C57" s="6" t="s">
        <v>73</v>
      </c>
      <c r="D57" s="139">
        <v>240000</v>
      </c>
      <c r="E57" s="140">
        <v>129360</v>
      </c>
      <c r="F57" s="141">
        <f t="shared" si="3"/>
        <v>110640</v>
      </c>
      <c r="G57" s="8" t="s">
        <v>11</v>
      </c>
      <c r="H57" s="78" t="s">
        <v>86</v>
      </c>
    </row>
    <row r="58" spans="1:8" x14ac:dyDescent="0.25">
      <c r="A58" s="142">
        <v>488</v>
      </c>
      <c r="B58" s="143">
        <v>43696</v>
      </c>
      <c r="C58" s="5" t="s">
        <v>79</v>
      </c>
      <c r="D58" s="144">
        <v>100000</v>
      </c>
      <c r="E58" s="153"/>
      <c r="F58" s="145">
        <f t="shared" si="3"/>
        <v>100000</v>
      </c>
      <c r="G58" s="4" t="s">
        <v>10</v>
      </c>
      <c r="H58" s="75" t="s">
        <v>87</v>
      </c>
    </row>
    <row r="59" spans="1:8" x14ac:dyDescent="0.25">
      <c r="A59" s="146">
        <v>489</v>
      </c>
      <c r="B59" s="147">
        <v>43696</v>
      </c>
      <c r="C59" s="148" t="s">
        <v>7</v>
      </c>
      <c r="D59" s="149">
        <v>20000</v>
      </c>
      <c r="E59" s="154"/>
      <c r="F59" s="150">
        <f t="shared" si="3"/>
        <v>20000</v>
      </c>
      <c r="G59" s="151" t="s">
        <v>10</v>
      </c>
      <c r="H59" s="152" t="s">
        <v>88</v>
      </c>
    </row>
    <row r="60" spans="1:8" x14ac:dyDescent="0.25">
      <c r="A60" s="137">
        <v>490</v>
      </c>
      <c r="B60" s="138">
        <v>43699</v>
      </c>
      <c r="C60" s="6" t="s">
        <v>5</v>
      </c>
      <c r="D60" s="139">
        <v>21600</v>
      </c>
      <c r="E60" s="140">
        <v>21600</v>
      </c>
      <c r="F60" s="141">
        <f t="shared" si="3"/>
        <v>0</v>
      </c>
      <c r="G60" s="8" t="s">
        <v>11</v>
      </c>
      <c r="H60" s="78" t="s">
        <v>89</v>
      </c>
    </row>
    <row r="61" spans="1:8" x14ac:dyDescent="0.25">
      <c r="A61" s="137">
        <v>491</v>
      </c>
      <c r="B61" s="138">
        <v>43703</v>
      </c>
      <c r="C61" s="6" t="s">
        <v>7</v>
      </c>
      <c r="D61" s="139">
        <v>40000</v>
      </c>
      <c r="E61" s="157">
        <v>39990</v>
      </c>
      <c r="F61" s="141">
        <f t="shared" si="3"/>
        <v>10</v>
      </c>
      <c r="G61" s="8" t="s">
        <v>11</v>
      </c>
      <c r="H61" s="78" t="s">
        <v>81</v>
      </c>
    </row>
    <row r="62" spans="1:8" x14ac:dyDescent="0.25">
      <c r="A62" s="137">
        <v>492</v>
      </c>
      <c r="B62" s="138">
        <v>43704</v>
      </c>
      <c r="C62" s="6" t="s">
        <v>5</v>
      </c>
      <c r="D62" s="139">
        <v>120000</v>
      </c>
      <c r="E62" s="157">
        <v>64990</v>
      </c>
      <c r="F62" s="141">
        <f t="shared" si="3"/>
        <v>55010</v>
      </c>
      <c r="G62" s="8" t="s">
        <v>11</v>
      </c>
      <c r="H62" s="78" t="s">
        <v>90</v>
      </c>
    </row>
    <row r="63" spans="1:8" x14ac:dyDescent="0.25">
      <c r="A63" s="137">
        <v>493</v>
      </c>
      <c r="B63" s="138">
        <v>43705</v>
      </c>
      <c r="C63" s="6" t="s">
        <v>5</v>
      </c>
      <c r="D63" s="139">
        <v>170000</v>
      </c>
      <c r="E63" s="157">
        <v>153750</v>
      </c>
      <c r="F63" s="141">
        <f t="shared" si="3"/>
        <v>16250</v>
      </c>
      <c r="G63" s="8" t="s">
        <v>11</v>
      </c>
      <c r="H63" s="78" t="s">
        <v>91</v>
      </c>
    </row>
    <row r="64" spans="1:8" x14ac:dyDescent="0.25">
      <c r="A64" s="142">
        <v>494</v>
      </c>
      <c r="B64" s="158">
        <v>43718</v>
      </c>
      <c r="C64" s="5" t="s">
        <v>79</v>
      </c>
      <c r="D64" s="144">
        <v>100000</v>
      </c>
      <c r="E64" s="153"/>
      <c r="F64" s="145">
        <f t="shared" ref="F64:F68" si="4">D64-E64</f>
        <v>100000</v>
      </c>
      <c r="G64" s="4" t="s">
        <v>10</v>
      </c>
      <c r="H64" s="75" t="s">
        <v>92</v>
      </c>
    </row>
    <row r="65" spans="1:8" x14ac:dyDescent="0.25">
      <c r="A65" s="137">
        <v>495</v>
      </c>
      <c r="B65" s="80">
        <v>43720</v>
      </c>
      <c r="C65" s="6" t="s">
        <v>5</v>
      </c>
      <c r="D65" s="139">
        <v>80000</v>
      </c>
      <c r="E65" s="157">
        <v>73250</v>
      </c>
      <c r="F65" s="141">
        <f t="shared" si="4"/>
        <v>6750</v>
      </c>
      <c r="G65" s="8" t="s">
        <v>11</v>
      </c>
      <c r="H65" s="78" t="s">
        <v>98</v>
      </c>
    </row>
    <row r="66" spans="1:8" s="176" customFormat="1" x14ac:dyDescent="0.25">
      <c r="A66" s="159">
        <v>496</v>
      </c>
      <c r="B66" s="160">
        <v>43719</v>
      </c>
      <c r="C66" s="159" t="s">
        <v>73</v>
      </c>
      <c r="D66" s="161">
        <v>180000</v>
      </c>
      <c r="E66" s="162">
        <v>0</v>
      </c>
      <c r="F66" s="163">
        <f>D66-E66</f>
        <v>180000</v>
      </c>
      <c r="G66" s="164" t="s">
        <v>11</v>
      </c>
      <c r="H66" s="165" t="s">
        <v>94</v>
      </c>
    </row>
    <row r="67" spans="1:8" x14ac:dyDescent="0.25">
      <c r="A67" s="137">
        <v>497</v>
      </c>
      <c r="B67" s="138">
        <v>43731</v>
      </c>
      <c r="C67" s="6" t="s">
        <v>5</v>
      </c>
      <c r="D67" s="139">
        <v>100000</v>
      </c>
      <c r="E67" s="157">
        <v>84870</v>
      </c>
      <c r="F67" s="141">
        <f t="shared" si="4"/>
        <v>15130</v>
      </c>
      <c r="G67" s="8" t="s">
        <v>11</v>
      </c>
      <c r="H67" s="78" t="s">
        <v>95</v>
      </c>
    </row>
    <row r="68" spans="1:8" x14ac:dyDescent="0.25">
      <c r="A68" s="137">
        <v>498</v>
      </c>
      <c r="B68" s="138">
        <v>43734</v>
      </c>
      <c r="C68" s="6" t="s">
        <v>5</v>
      </c>
      <c r="D68" s="139">
        <v>600000</v>
      </c>
      <c r="E68" s="157">
        <v>553460</v>
      </c>
      <c r="F68" s="141">
        <f t="shared" si="4"/>
        <v>46540</v>
      </c>
      <c r="G68" s="8" t="s">
        <v>11</v>
      </c>
      <c r="H68" s="78" t="s">
        <v>96</v>
      </c>
    </row>
    <row r="69" spans="1:8" x14ac:dyDescent="0.25">
      <c r="A69" s="171">
        <v>499</v>
      </c>
      <c r="B69" s="172">
        <v>43735</v>
      </c>
      <c r="C69" s="171" t="s">
        <v>7</v>
      </c>
      <c r="D69" s="173">
        <v>40000</v>
      </c>
      <c r="E69" s="174">
        <v>30200</v>
      </c>
      <c r="F69" s="175">
        <f t="shared" ref="F69:F77" si="5">D69-E69</f>
        <v>9800</v>
      </c>
      <c r="G69" s="8" t="s">
        <v>11</v>
      </c>
      <c r="H69" s="78" t="s">
        <v>81</v>
      </c>
    </row>
    <row r="70" spans="1:8" ht="14.25" customHeight="1" x14ac:dyDescent="0.25">
      <c r="A70" s="171">
        <v>500</v>
      </c>
      <c r="B70" s="172">
        <v>43740</v>
      </c>
      <c r="C70" s="6" t="s">
        <v>7</v>
      </c>
      <c r="D70" s="173">
        <v>50000</v>
      </c>
      <c r="E70" s="174">
        <v>37350</v>
      </c>
      <c r="F70" s="175">
        <f t="shared" si="5"/>
        <v>12650</v>
      </c>
      <c r="G70" s="8" t="s">
        <v>11</v>
      </c>
      <c r="H70" s="78" t="s">
        <v>97</v>
      </c>
    </row>
    <row r="71" spans="1:8" ht="14.25" customHeight="1" x14ac:dyDescent="0.25">
      <c r="A71" s="166">
        <v>501</v>
      </c>
      <c r="B71" s="167"/>
      <c r="C71" s="5" t="s">
        <v>7</v>
      </c>
      <c r="D71" s="168">
        <v>560000</v>
      </c>
      <c r="E71" s="169"/>
      <c r="F71" s="170">
        <f t="shared" si="5"/>
        <v>560000</v>
      </c>
      <c r="G71" s="4" t="s">
        <v>10</v>
      </c>
      <c r="H71" s="75" t="s">
        <v>103</v>
      </c>
    </row>
    <row r="72" spans="1:8" s="223" customFormat="1" x14ac:dyDescent="0.25">
      <c r="A72" s="171">
        <v>502</v>
      </c>
      <c r="B72" s="172">
        <v>43747</v>
      </c>
      <c r="C72" s="6" t="s">
        <v>79</v>
      </c>
      <c r="D72" s="173">
        <v>100000</v>
      </c>
      <c r="E72" s="174">
        <v>19590</v>
      </c>
      <c r="F72" s="175">
        <f t="shared" ref="F72" si="6">D72-E72</f>
        <v>80410</v>
      </c>
      <c r="G72" s="8" t="s">
        <v>10</v>
      </c>
      <c r="H72" s="78" t="s">
        <v>99</v>
      </c>
    </row>
    <row r="73" spans="1:8" x14ac:dyDescent="0.25">
      <c r="A73" s="171">
        <v>503</v>
      </c>
      <c r="B73" s="172">
        <v>43752</v>
      </c>
      <c r="C73" s="6" t="s">
        <v>5</v>
      </c>
      <c r="D73" s="173">
        <v>80000</v>
      </c>
      <c r="E73" s="174">
        <v>74790</v>
      </c>
      <c r="F73" s="175">
        <f t="shared" si="5"/>
        <v>5210</v>
      </c>
      <c r="G73" s="8" t="s">
        <v>11</v>
      </c>
      <c r="H73" s="78" t="s">
        <v>43</v>
      </c>
    </row>
    <row r="74" spans="1:8" x14ac:dyDescent="0.25">
      <c r="A74" s="171">
        <v>504</v>
      </c>
      <c r="B74" s="172">
        <v>43762</v>
      </c>
      <c r="C74" s="6" t="s">
        <v>79</v>
      </c>
      <c r="D74" s="173">
        <v>164000</v>
      </c>
      <c r="E74" s="174">
        <v>155360</v>
      </c>
      <c r="F74" s="175">
        <f t="shared" si="5"/>
        <v>8640</v>
      </c>
      <c r="G74" s="8" t="s">
        <v>11</v>
      </c>
      <c r="H74" s="78" t="s">
        <v>100</v>
      </c>
    </row>
    <row r="75" spans="1:8" x14ac:dyDescent="0.25">
      <c r="A75" s="171">
        <v>505</v>
      </c>
      <c r="B75" s="172">
        <v>43774</v>
      </c>
      <c r="C75" s="6" t="s">
        <v>49</v>
      </c>
      <c r="D75" s="173">
        <v>150000</v>
      </c>
      <c r="E75" s="174">
        <v>54997</v>
      </c>
      <c r="F75" s="175">
        <f t="shared" si="5"/>
        <v>95003</v>
      </c>
      <c r="G75" s="8" t="s">
        <v>11</v>
      </c>
      <c r="H75" s="78" t="s">
        <v>101</v>
      </c>
    </row>
    <row r="76" spans="1:8" x14ac:dyDescent="0.25">
      <c r="A76" s="171">
        <v>506</v>
      </c>
      <c r="B76" s="172">
        <v>43784</v>
      </c>
      <c r="C76" s="6" t="s">
        <v>73</v>
      </c>
      <c r="D76" s="173">
        <v>38360</v>
      </c>
      <c r="E76" s="174">
        <v>38360</v>
      </c>
      <c r="F76" s="175">
        <f t="shared" si="5"/>
        <v>0</v>
      </c>
      <c r="G76" s="8" t="s">
        <v>11</v>
      </c>
      <c r="H76" s="78" t="s">
        <v>102</v>
      </c>
    </row>
    <row r="77" spans="1:8" x14ac:dyDescent="0.25">
      <c r="A77" s="166">
        <v>507</v>
      </c>
      <c r="B77" s="167">
        <v>43776</v>
      </c>
      <c r="C77" s="5" t="s">
        <v>5</v>
      </c>
      <c r="D77" s="168">
        <v>80000</v>
      </c>
      <c r="E77" s="169"/>
      <c r="F77" s="170">
        <f t="shared" si="5"/>
        <v>80000</v>
      </c>
      <c r="G77" s="4" t="s">
        <v>10</v>
      </c>
      <c r="H77" s="75" t="s">
        <v>43</v>
      </c>
    </row>
    <row r="78" spans="1:8" x14ac:dyDescent="0.25">
      <c r="A78" s="171">
        <v>508</v>
      </c>
      <c r="B78" s="172">
        <v>43784</v>
      </c>
      <c r="C78" s="6" t="s">
        <v>7</v>
      </c>
      <c r="D78" s="173">
        <v>80000</v>
      </c>
      <c r="E78" s="174">
        <v>76700</v>
      </c>
      <c r="F78" s="175">
        <f t="shared" ref="F78:F82" si="7">D78-E78</f>
        <v>3300</v>
      </c>
      <c r="G78" s="8" t="s">
        <v>11</v>
      </c>
      <c r="H78" s="78" t="s">
        <v>104</v>
      </c>
    </row>
    <row r="79" spans="1:8" x14ac:dyDescent="0.25">
      <c r="A79" s="171">
        <v>509</v>
      </c>
      <c r="B79" s="172">
        <v>43784</v>
      </c>
      <c r="C79" s="6" t="s">
        <v>73</v>
      </c>
      <c r="D79" s="173">
        <v>80000</v>
      </c>
      <c r="E79" s="174">
        <v>66620</v>
      </c>
      <c r="F79" s="175">
        <f t="shared" si="7"/>
        <v>13380</v>
      </c>
      <c r="G79" s="8" t="s">
        <v>11</v>
      </c>
      <c r="H79" s="78" t="s">
        <v>105</v>
      </c>
    </row>
    <row r="80" spans="1:8" x14ac:dyDescent="0.25">
      <c r="A80" s="171">
        <v>510</v>
      </c>
      <c r="B80" s="172">
        <v>43788</v>
      </c>
      <c r="C80" s="6" t="s">
        <v>49</v>
      </c>
      <c r="D80" s="173">
        <v>150000</v>
      </c>
      <c r="E80" s="174">
        <v>31165</v>
      </c>
      <c r="F80" s="175">
        <f t="shared" si="7"/>
        <v>118835</v>
      </c>
      <c r="G80" s="8" t="s">
        <v>11</v>
      </c>
      <c r="H80" s="78" t="s">
        <v>106</v>
      </c>
    </row>
    <row r="81" spans="1:8" x14ac:dyDescent="0.25">
      <c r="A81" s="171">
        <v>511</v>
      </c>
      <c r="B81" s="172">
        <v>43794</v>
      </c>
      <c r="C81" s="6" t="s">
        <v>5</v>
      </c>
      <c r="D81" s="173">
        <v>90950</v>
      </c>
      <c r="E81" s="174">
        <v>90950</v>
      </c>
      <c r="F81" s="175">
        <f t="shared" si="7"/>
        <v>0</v>
      </c>
      <c r="G81" s="8" t="s">
        <v>11</v>
      </c>
      <c r="H81" s="78" t="s">
        <v>107</v>
      </c>
    </row>
    <row r="82" spans="1:8" x14ac:dyDescent="0.25">
      <c r="A82" s="171">
        <v>512</v>
      </c>
      <c r="B82" s="172">
        <v>43794</v>
      </c>
      <c r="C82" s="6" t="s">
        <v>5</v>
      </c>
      <c r="D82" s="173">
        <v>76250</v>
      </c>
      <c r="E82" s="174">
        <v>76250</v>
      </c>
      <c r="F82" s="175">
        <f t="shared" si="7"/>
        <v>0</v>
      </c>
      <c r="G82" s="8" t="s">
        <v>11</v>
      </c>
      <c r="H82" s="78" t="s">
        <v>108</v>
      </c>
    </row>
    <row r="83" spans="1:8" s="223" customFormat="1" x14ac:dyDescent="0.25">
      <c r="A83" s="137">
        <v>513</v>
      </c>
      <c r="B83" s="138">
        <v>43794</v>
      </c>
      <c r="C83" s="6" t="s">
        <v>5</v>
      </c>
      <c r="D83" s="139">
        <v>250000</v>
      </c>
      <c r="E83" s="157">
        <v>249520</v>
      </c>
      <c r="F83" s="141">
        <f t="shared" ref="F83:F84" si="8">D83-E83</f>
        <v>480</v>
      </c>
      <c r="G83" s="8" t="s">
        <v>11</v>
      </c>
      <c r="H83" s="78" t="s">
        <v>110</v>
      </c>
    </row>
    <row r="84" spans="1:8" x14ac:dyDescent="0.25">
      <c r="A84" s="137">
        <v>514</v>
      </c>
      <c r="B84" s="138">
        <v>43802</v>
      </c>
      <c r="C84" s="6" t="s">
        <v>5</v>
      </c>
      <c r="D84" s="139">
        <v>200740</v>
      </c>
      <c r="E84" s="157">
        <v>200740</v>
      </c>
      <c r="F84" s="141">
        <f t="shared" si="8"/>
        <v>0</v>
      </c>
      <c r="G84" s="8" t="s">
        <v>11</v>
      </c>
      <c r="H84" s="78" t="s">
        <v>109</v>
      </c>
    </row>
    <row r="85" spans="1:8" s="177" customFormat="1" x14ac:dyDescent="0.25">
      <c r="A85" s="186">
        <v>515</v>
      </c>
      <c r="B85" s="185">
        <v>43801</v>
      </c>
      <c r="C85" s="186" t="s">
        <v>49</v>
      </c>
      <c r="D85" s="187">
        <v>150000</v>
      </c>
      <c r="E85" s="188"/>
      <c r="F85" s="189">
        <f t="shared" ref="F85:F88" si="9">D85-E85</f>
        <v>150000</v>
      </c>
      <c r="G85" s="8" t="s">
        <v>11</v>
      </c>
      <c r="H85" s="190" t="s">
        <v>111</v>
      </c>
    </row>
    <row r="86" spans="1:8" s="177" customFormat="1" x14ac:dyDescent="0.25">
      <c r="A86" s="186">
        <v>516</v>
      </c>
      <c r="B86" s="185">
        <v>43801</v>
      </c>
      <c r="C86" s="186" t="s">
        <v>49</v>
      </c>
      <c r="D86" s="187">
        <v>150000</v>
      </c>
      <c r="E86" s="188"/>
      <c r="F86" s="189">
        <f t="shared" si="9"/>
        <v>150000</v>
      </c>
      <c r="G86" s="8" t="s">
        <v>11</v>
      </c>
      <c r="H86" s="190" t="s">
        <v>112</v>
      </c>
    </row>
    <row r="87" spans="1:8" s="217" customFormat="1" x14ac:dyDescent="0.25">
      <c r="A87" s="208">
        <v>517</v>
      </c>
      <c r="B87" s="209">
        <v>43805</v>
      </c>
      <c r="C87" s="208" t="s">
        <v>7</v>
      </c>
      <c r="D87" s="210">
        <v>60000</v>
      </c>
      <c r="E87" s="211">
        <v>56806</v>
      </c>
      <c r="F87" s="212">
        <f t="shared" si="9"/>
        <v>3194</v>
      </c>
      <c r="G87" s="213" t="s">
        <v>10</v>
      </c>
      <c r="H87" s="214" t="s">
        <v>113</v>
      </c>
    </row>
    <row r="88" spans="1:8" s="177" customFormat="1" x14ac:dyDescent="0.25">
      <c r="A88" s="191">
        <v>518</v>
      </c>
      <c r="B88" s="192">
        <v>43808</v>
      </c>
      <c r="C88" s="6" t="s">
        <v>49</v>
      </c>
      <c r="D88" s="193">
        <v>150000</v>
      </c>
      <c r="E88" s="188">
        <v>46890</v>
      </c>
      <c r="F88" s="189">
        <f t="shared" si="9"/>
        <v>103110</v>
      </c>
      <c r="G88" s="8" t="s">
        <v>11</v>
      </c>
      <c r="H88" s="190" t="s">
        <v>114</v>
      </c>
    </row>
    <row r="89" spans="1:8" s="177" customFormat="1" x14ac:dyDescent="0.25">
      <c r="A89" s="191">
        <v>519</v>
      </c>
      <c r="B89" s="192">
        <v>43808</v>
      </c>
      <c r="C89" s="6" t="s">
        <v>49</v>
      </c>
      <c r="D89" s="193">
        <v>150000</v>
      </c>
      <c r="E89" s="188">
        <v>83106</v>
      </c>
      <c r="F89" s="189">
        <f t="shared" ref="F89:F90" si="10">D89-E89</f>
        <v>66894</v>
      </c>
      <c r="G89" s="8" t="s">
        <v>11</v>
      </c>
      <c r="H89" s="190" t="s">
        <v>115</v>
      </c>
    </row>
    <row r="90" spans="1:8" s="194" customFormat="1" x14ac:dyDescent="0.25">
      <c r="A90" s="191">
        <v>520</v>
      </c>
      <c r="B90" s="192">
        <v>43812</v>
      </c>
      <c r="C90" s="6" t="s">
        <v>7</v>
      </c>
      <c r="D90" s="193">
        <v>23800</v>
      </c>
      <c r="E90" s="188">
        <v>23800</v>
      </c>
      <c r="F90" s="189">
        <f t="shared" si="10"/>
        <v>0</v>
      </c>
      <c r="G90" s="8" t="s">
        <v>11</v>
      </c>
      <c r="H90" s="190" t="s">
        <v>116</v>
      </c>
    </row>
    <row r="91" spans="1:8" s="194" customFormat="1" x14ac:dyDescent="0.25">
      <c r="A91" s="137">
        <v>521</v>
      </c>
      <c r="B91" s="138">
        <v>43815</v>
      </c>
      <c r="C91" s="6" t="s">
        <v>39</v>
      </c>
      <c r="D91" s="139">
        <v>250000</v>
      </c>
      <c r="E91" s="157">
        <v>239700</v>
      </c>
      <c r="F91" s="141">
        <f>D91-E91</f>
        <v>10300</v>
      </c>
      <c r="G91" s="8" t="s">
        <v>11</v>
      </c>
      <c r="H91" s="190" t="s">
        <v>117</v>
      </c>
    </row>
    <row r="92" spans="1:8" s="177" customFormat="1" x14ac:dyDescent="0.25">
      <c r="A92" s="137">
        <v>522</v>
      </c>
      <c r="B92" s="138">
        <v>43818</v>
      </c>
      <c r="C92" s="6" t="s">
        <v>49</v>
      </c>
      <c r="D92" s="139">
        <v>150000</v>
      </c>
      <c r="E92" s="157">
        <v>35314</v>
      </c>
      <c r="F92" s="141">
        <f>D92-E92</f>
        <v>114686</v>
      </c>
      <c r="G92" s="8" t="s">
        <v>11</v>
      </c>
      <c r="H92" s="190" t="s">
        <v>118</v>
      </c>
    </row>
    <row r="93" spans="1:8" s="177" customFormat="1" x14ac:dyDescent="0.25">
      <c r="A93" s="202">
        <v>523</v>
      </c>
      <c r="B93" s="203">
        <v>43822</v>
      </c>
      <c r="C93" s="202" t="s">
        <v>7</v>
      </c>
      <c r="D93" s="204">
        <v>60000</v>
      </c>
      <c r="E93" s="205"/>
      <c r="F93" s="206">
        <f t="shared" ref="F93:F100" si="11">D93-E93</f>
        <v>60000</v>
      </c>
      <c r="G93" s="207" t="s">
        <v>10</v>
      </c>
      <c r="H93" s="179" t="s">
        <v>119</v>
      </c>
    </row>
    <row r="94" spans="1:8" s="194" customFormat="1" x14ac:dyDescent="0.25">
      <c r="A94" s="218">
        <v>524</v>
      </c>
      <c r="B94" s="219">
        <v>43822</v>
      </c>
      <c r="C94" s="218" t="s">
        <v>5</v>
      </c>
      <c r="D94" s="220">
        <v>60000</v>
      </c>
      <c r="E94" s="221">
        <v>60740</v>
      </c>
      <c r="F94" s="222">
        <f t="shared" si="11"/>
        <v>-740</v>
      </c>
      <c r="G94" s="8" t="s">
        <v>11</v>
      </c>
      <c r="H94" s="190" t="s">
        <v>120</v>
      </c>
    </row>
    <row r="95" spans="1:8" s="177" customFormat="1" x14ac:dyDescent="0.25">
      <c r="A95" s="202">
        <v>525</v>
      </c>
      <c r="B95" s="203">
        <v>43838</v>
      </c>
      <c r="C95" s="5" t="s">
        <v>79</v>
      </c>
      <c r="D95" s="204">
        <v>120000</v>
      </c>
      <c r="E95" s="205"/>
      <c r="F95" s="206">
        <f t="shared" si="11"/>
        <v>120000</v>
      </c>
      <c r="G95" s="4" t="s">
        <v>10</v>
      </c>
      <c r="H95" s="179" t="s">
        <v>122</v>
      </c>
    </row>
    <row r="96" spans="1:8" s="177" customFormat="1" x14ac:dyDescent="0.25">
      <c r="A96" s="202">
        <v>526</v>
      </c>
      <c r="B96" s="203">
        <v>43839</v>
      </c>
      <c r="C96" s="5" t="s">
        <v>7</v>
      </c>
      <c r="D96" s="204">
        <v>47600</v>
      </c>
      <c r="E96" s="205"/>
      <c r="F96" s="206">
        <f t="shared" si="11"/>
        <v>47600</v>
      </c>
      <c r="G96" s="4" t="s">
        <v>10</v>
      </c>
      <c r="H96" s="179" t="s">
        <v>116</v>
      </c>
    </row>
    <row r="97" spans="1:8" s="177" customFormat="1" x14ac:dyDescent="0.25">
      <c r="A97" s="195">
        <v>527</v>
      </c>
      <c r="B97" s="196"/>
      <c r="C97" s="195"/>
      <c r="D97" s="197"/>
      <c r="E97" s="198"/>
      <c r="F97" s="201">
        <f t="shared" si="11"/>
        <v>0</v>
      </c>
      <c r="G97" s="199"/>
      <c r="H97" s="200"/>
    </row>
    <row r="98" spans="1:8" s="177" customFormat="1" x14ac:dyDescent="0.25">
      <c r="A98" s="195"/>
      <c r="B98" s="196"/>
      <c r="C98" s="195"/>
      <c r="D98" s="197"/>
      <c r="E98" s="198"/>
      <c r="F98" s="201">
        <f t="shared" si="11"/>
        <v>0</v>
      </c>
      <c r="G98" s="199"/>
      <c r="H98" s="200"/>
    </row>
    <row r="99" spans="1:8" s="177" customFormat="1" x14ac:dyDescent="0.25">
      <c r="A99" s="195"/>
      <c r="B99" s="196"/>
      <c r="C99" s="195"/>
      <c r="D99" s="197"/>
      <c r="E99" s="198"/>
      <c r="F99" s="201">
        <f t="shared" si="11"/>
        <v>0</v>
      </c>
      <c r="G99" s="199"/>
      <c r="H99" s="200"/>
    </row>
    <row r="100" spans="1:8" s="177" customFormat="1" x14ac:dyDescent="0.25">
      <c r="A100" s="195"/>
      <c r="B100" s="196"/>
      <c r="C100" s="195"/>
      <c r="D100" s="197"/>
      <c r="E100" s="198"/>
      <c r="F100" s="201">
        <f t="shared" si="11"/>
        <v>0</v>
      </c>
      <c r="G100" s="199"/>
      <c r="H100" s="200"/>
    </row>
    <row r="101" spans="1:8" s="177" customFormat="1" x14ac:dyDescent="0.25">
      <c r="A101" s="195"/>
      <c r="B101" s="196"/>
      <c r="C101" s="195"/>
      <c r="D101" s="197"/>
      <c r="E101" s="198"/>
      <c r="F101" s="201">
        <f t="shared" ref="F101:F103" si="12">D101-E101</f>
        <v>0</v>
      </c>
      <c r="G101" s="199"/>
      <c r="H101" s="200"/>
    </row>
    <row r="102" spans="1:8" s="177" customFormat="1" x14ac:dyDescent="0.25">
      <c r="A102" s="195"/>
      <c r="B102" s="196"/>
      <c r="C102" s="195"/>
      <c r="D102" s="197"/>
      <c r="E102" s="198"/>
      <c r="F102" s="201">
        <f t="shared" si="12"/>
        <v>0</v>
      </c>
      <c r="G102" s="199"/>
      <c r="H102" s="200"/>
    </row>
    <row r="103" spans="1:8" s="177" customFormat="1" x14ac:dyDescent="0.25">
      <c r="A103" s="195"/>
      <c r="B103" s="196"/>
      <c r="C103" s="195"/>
      <c r="D103" s="197"/>
      <c r="E103" s="198"/>
      <c r="F103" s="201">
        <f t="shared" si="12"/>
        <v>0</v>
      </c>
      <c r="G103" s="199"/>
      <c r="H103" s="200"/>
    </row>
    <row r="104" spans="1:8" s="177" customFormat="1" x14ac:dyDescent="0.25">
      <c r="A104" s="195"/>
      <c r="B104" s="196"/>
      <c r="C104" s="195"/>
      <c r="D104" s="197"/>
      <c r="E104" s="198"/>
      <c r="F104" s="201">
        <f t="shared" ref="F104:F106" si="13">D104-E104</f>
        <v>0</v>
      </c>
      <c r="G104" s="199"/>
      <c r="H104" s="200"/>
    </row>
    <row r="105" spans="1:8" s="177" customFormat="1" x14ac:dyDescent="0.25">
      <c r="A105" s="195"/>
      <c r="B105" s="196"/>
      <c r="C105" s="195"/>
      <c r="D105" s="197"/>
      <c r="E105" s="198"/>
      <c r="F105" s="201">
        <f t="shared" si="13"/>
        <v>0</v>
      </c>
      <c r="G105" s="199"/>
      <c r="H105" s="200"/>
    </row>
    <row r="106" spans="1:8" s="177" customFormat="1" x14ac:dyDescent="0.25">
      <c r="A106" s="195"/>
      <c r="B106" s="196"/>
      <c r="C106" s="195"/>
      <c r="D106" s="197"/>
      <c r="E106" s="198"/>
      <c r="F106" s="201">
        <f t="shared" si="13"/>
        <v>0</v>
      </c>
      <c r="G106" s="199"/>
      <c r="H106" s="200"/>
    </row>
    <row r="107" spans="1:8" s="177" customFormat="1" x14ac:dyDescent="0.25">
      <c r="A107" s="195"/>
      <c r="B107" s="196"/>
      <c r="C107" s="195"/>
      <c r="D107" s="197"/>
      <c r="E107" s="198"/>
      <c r="F107" s="201">
        <f>D107-E107</f>
        <v>0</v>
      </c>
      <c r="G107" s="199"/>
      <c r="H107" s="200"/>
    </row>
    <row r="108" spans="1:8" s="177" customFormat="1" x14ac:dyDescent="0.25">
      <c r="A108" s="195"/>
      <c r="B108" s="196"/>
      <c r="C108" s="195"/>
      <c r="D108" s="197"/>
      <c r="E108" s="198"/>
      <c r="F108" s="201">
        <f>D108-E108</f>
        <v>0</v>
      </c>
      <c r="G108" s="199"/>
      <c r="H108" s="200"/>
    </row>
    <row r="109" spans="1:8" s="177" customFormat="1" x14ac:dyDescent="0.25">
      <c r="A109" s="182"/>
      <c r="B109" s="183"/>
      <c r="C109" s="182"/>
      <c r="D109" s="184"/>
      <c r="E109" s="178"/>
      <c r="F109" s="126">
        <f t="shared" si="1"/>
        <v>0</v>
      </c>
      <c r="G109" s="180"/>
      <c r="H109" s="181"/>
    </row>
    <row r="110" spans="1:8" x14ac:dyDescent="0.25">
      <c r="A110" s="92"/>
      <c r="B110" s="92"/>
      <c r="C110" s="92"/>
      <c r="D110" s="93"/>
      <c r="E110" s="94"/>
      <c r="F110" s="94"/>
      <c r="G110" s="94"/>
    </row>
    <row r="111" spans="1:8" x14ac:dyDescent="0.25">
      <c r="A111" s="215"/>
      <c r="B111" s="216" t="s">
        <v>121</v>
      </c>
      <c r="C111" s="92"/>
      <c r="D111" s="93"/>
      <c r="E111" s="94"/>
      <c r="F111" s="94"/>
      <c r="G111" s="94"/>
    </row>
    <row r="112" spans="1:8" x14ac:dyDescent="0.25">
      <c r="A112" s="82"/>
      <c r="B112" s="311" t="s">
        <v>31</v>
      </c>
      <c r="C112" s="311"/>
      <c r="D112" s="311"/>
      <c r="E112" s="311"/>
      <c r="F112" s="311"/>
      <c r="G112" s="311"/>
      <c r="H112" s="311"/>
    </row>
    <row r="113" spans="1:8" x14ac:dyDescent="0.25">
      <c r="A113" s="83"/>
      <c r="B113" s="311" t="s">
        <v>32</v>
      </c>
      <c r="C113" s="311"/>
      <c r="D113" s="311"/>
      <c r="E113" s="311"/>
      <c r="F113" s="311"/>
      <c r="G113" s="311"/>
      <c r="H113" s="311"/>
    </row>
    <row r="115" spans="1:8" x14ac:dyDescent="0.25">
      <c r="A115" s="9"/>
      <c r="B115" s="9"/>
      <c r="C115" s="9"/>
      <c r="D115" s="9"/>
    </row>
    <row r="122" spans="1:8" x14ac:dyDescent="0.25">
      <c r="F122" s="9" t="s">
        <v>35</v>
      </c>
    </row>
  </sheetData>
  <mergeCells count="3">
    <mergeCell ref="A2:H3"/>
    <mergeCell ref="B112:H112"/>
    <mergeCell ref="B113:H113"/>
  </mergeCells>
  <conditionalFormatting sqref="G6:G71 G73:G109">
    <cfRule type="cellIs" dxfId="13" priority="7" operator="equal">
      <formula>"ENTREGADO"</formula>
    </cfRule>
    <cfRule type="cellIs" dxfId="12" priority="8" operator="equal">
      <formula>"PENDIENTE"</formula>
    </cfRule>
  </conditionalFormatting>
  <conditionalFormatting sqref="G72">
    <cfRule type="cellIs" dxfId="11" priority="1" operator="equal">
      <formula>"ENTREGADO"</formula>
    </cfRule>
    <cfRule type="cellIs" dxfId="10" priority="2" operator="equal">
      <formula>"PENDIENTE"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45"/>
  <sheetViews>
    <sheetView zoomScaleNormal="100" workbookViewId="0">
      <selection activeCell="N11" sqref="N11"/>
    </sheetView>
  </sheetViews>
  <sheetFormatPr baseColWidth="10" defaultRowHeight="15" x14ac:dyDescent="0.25"/>
  <cols>
    <col min="1" max="1" width="2.42578125" customWidth="1"/>
    <col min="2" max="2" width="3.42578125" customWidth="1"/>
    <col min="3" max="3" width="8.85546875" customWidth="1"/>
    <col min="4" max="4" width="16.85546875" customWidth="1"/>
    <col min="5" max="6" width="13.42578125" customWidth="1"/>
    <col min="7" max="7" width="14.5703125" customWidth="1"/>
    <col min="8" max="9" width="16.5703125" customWidth="1"/>
    <col min="10" max="10" width="2.140625" customWidth="1"/>
    <col min="11" max="11" width="2.5703125" style="2" customWidth="1"/>
    <col min="14" max="14" width="21.28515625" style="89" customWidth="1"/>
    <col min="15" max="16" width="11.42578125" style="89"/>
  </cols>
  <sheetData>
    <row r="1" spans="1:16" ht="10.5" customHeight="1" thickBot="1" x14ac:dyDescent="0.3"/>
    <row r="2" spans="1:16" ht="15.75" thickBot="1" x14ac:dyDescent="0.3">
      <c r="B2" s="17"/>
      <c r="C2" s="18"/>
      <c r="D2" s="341"/>
      <c r="E2" s="341"/>
      <c r="F2" s="341"/>
      <c r="G2" s="341"/>
      <c r="H2" s="341"/>
      <c r="I2" s="341"/>
      <c r="J2" s="341"/>
      <c r="K2" s="19"/>
    </row>
    <row r="3" spans="1:16" s="20" customFormat="1" ht="24" thickBot="1" x14ac:dyDescent="0.4">
      <c r="A3"/>
      <c r="B3" s="21"/>
      <c r="C3" s="342" t="s">
        <v>12</v>
      </c>
      <c r="D3" s="343"/>
      <c r="E3" s="343"/>
      <c r="F3" s="343"/>
      <c r="G3" s="343"/>
      <c r="H3" s="343"/>
      <c r="I3" s="343"/>
      <c r="J3" s="344"/>
      <c r="K3" s="22"/>
      <c r="N3" s="90"/>
      <c r="O3" s="90"/>
      <c r="P3" s="90"/>
    </row>
    <row r="4" spans="1:16" s="23" customFormat="1" ht="31.5" customHeight="1" thickBot="1" x14ac:dyDescent="0.3">
      <c r="A4"/>
      <c r="B4" s="24"/>
      <c r="C4" s="25"/>
      <c r="D4" s="345">
        <f ca="1">TODAY()</f>
        <v>44504</v>
      </c>
      <c r="E4" s="345"/>
      <c r="F4" s="345"/>
      <c r="G4" s="346" t="s">
        <v>13</v>
      </c>
      <c r="H4" s="346"/>
      <c r="I4" s="26">
        <v>739</v>
      </c>
      <c r="J4" s="27"/>
      <c r="K4" s="28"/>
      <c r="N4" s="89"/>
      <c r="O4" s="89"/>
      <c r="P4" s="89"/>
    </row>
    <row r="5" spans="1:16" ht="15.75" thickBot="1" x14ac:dyDescent="0.3">
      <c r="B5" s="29"/>
      <c r="C5" s="313" t="s">
        <v>14</v>
      </c>
      <c r="D5" s="314"/>
      <c r="E5" s="314"/>
      <c r="F5" s="314"/>
      <c r="G5" s="314"/>
      <c r="H5" s="314"/>
      <c r="I5" s="314"/>
      <c r="J5" s="315"/>
      <c r="K5" s="30"/>
    </row>
    <row r="6" spans="1:16" s="2" customFormat="1" ht="15.75" x14ac:dyDescent="0.25">
      <c r="A6"/>
      <c r="B6" s="31"/>
      <c r="C6" s="32"/>
      <c r="D6" s="32"/>
      <c r="E6" s="32"/>
      <c r="F6" s="32"/>
      <c r="G6" s="32"/>
      <c r="H6" s="32"/>
      <c r="I6" s="32"/>
      <c r="J6" s="32"/>
      <c r="K6" s="30"/>
      <c r="N6" s="89"/>
      <c r="O6" s="91"/>
      <c r="P6" s="91"/>
    </row>
    <row r="7" spans="1:16" ht="3" customHeight="1" thickBot="1" x14ac:dyDescent="0.3">
      <c r="B7" s="29"/>
      <c r="C7" s="33"/>
      <c r="D7" s="33"/>
      <c r="E7" s="34"/>
      <c r="F7" s="34"/>
      <c r="G7" s="34"/>
      <c r="H7" s="34"/>
      <c r="I7" s="34"/>
      <c r="J7" s="34"/>
      <c r="K7" s="30"/>
    </row>
    <row r="8" spans="1:16" ht="15.75" customHeight="1" x14ac:dyDescent="0.25">
      <c r="B8" s="31"/>
      <c r="C8" s="33"/>
      <c r="D8" s="33"/>
      <c r="E8" s="35" t="s">
        <v>15</v>
      </c>
      <c r="F8" s="331" t="s">
        <v>5</v>
      </c>
      <c r="G8" s="332"/>
      <c r="H8" s="2"/>
      <c r="I8" s="2"/>
      <c r="J8" s="2"/>
      <c r="K8" s="30"/>
    </row>
    <row r="9" spans="1:16" ht="15" customHeight="1" thickBot="1" x14ac:dyDescent="0.3">
      <c r="B9" s="36"/>
      <c r="C9" s="33"/>
      <c r="D9" s="33"/>
      <c r="E9" s="37" t="s">
        <v>16</v>
      </c>
      <c r="F9" s="333" t="str">
        <f>VLOOKUP(F8,'PERSONAL ST'!A2:B15,2,FALSE)</f>
        <v>16.660.021-9</v>
      </c>
      <c r="G9" s="334" t="s">
        <v>23</v>
      </c>
      <c r="H9" s="2"/>
      <c r="I9" s="2"/>
      <c r="J9" s="2"/>
      <c r="K9" s="30"/>
    </row>
    <row r="10" spans="1:16" ht="15" customHeight="1" x14ac:dyDescent="0.25">
      <c r="B10" s="36"/>
      <c r="C10" s="33"/>
      <c r="D10" s="33"/>
      <c r="E10" s="38"/>
      <c r="F10" s="38"/>
      <c r="G10" s="38"/>
      <c r="H10" s="2"/>
      <c r="I10" s="2"/>
      <c r="J10" s="2"/>
      <c r="K10" s="30"/>
    </row>
    <row r="11" spans="1:16" ht="4.5" customHeight="1" thickBot="1" x14ac:dyDescent="0.3">
      <c r="B11" s="31"/>
      <c r="C11" s="39"/>
      <c r="D11" s="39"/>
      <c r="E11" s="39"/>
      <c r="F11" s="39"/>
      <c r="G11" s="39"/>
      <c r="H11" s="39"/>
      <c r="I11" s="39"/>
      <c r="J11" s="39"/>
      <c r="K11" s="30"/>
    </row>
    <row r="12" spans="1:16" ht="15.75" thickBot="1" x14ac:dyDescent="0.3">
      <c r="B12" s="31"/>
      <c r="C12" s="313" t="s">
        <v>17</v>
      </c>
      <c r="D12" s="314"/>
      <c r="E12" s="314"/>
      <c r="F12" s="314"/>
      <c r="G12" s="314"/>
      <c r="H12" s="314"/>
      <c r="I12" s="314"/>
      <c r="J12" s="315"/>
      <c r="K12" s="30"/>
    </row>
    <row r="13" spans="1:16" ht="18" customHeight="1" x14ac:dyDescent="0.25">
      <c r="B13" s="29"/>
      <c r="C13" s="335"/>
      <c r="D13" s="336"/>
      <c r="E13" s="336"/>
      <c r="F13" s="336">
        <v>816188</v>
      </c>
      <c r="G13" s="40"/>
      <c r="H13" s="40"/>
      <c r="I13" s="40"/>
      <c r="J13" s="41"/>
      <c r="K13" s="30"/>
    </row>
    <row r="14" spans="1:16" ht="15" customHeight="1" x14ac:dyDescent="0.25">
      <c r="B14" s="29"/>
      <c r="C14" s="337"/>
      <c r="D14" s="338"/>
      <c r="E14" s="338"/>
      <c r="F14" s="338"/>
      <c r="G14" s="42"/>
      <c r="H14" s="42"/>
      <c r="I14" s="42"/>
      <c r="J14" s="43"/>
      <c r="K14" s="30"/>
    </row>
    <row r="15" spans="1:16" x14ac:dyDescent="0.25">
      <c r="B15" s="29"/>
      <c r="C15" s="337"/>
      <c r="D15" s="338"/>
      <c r="E15" s="338"/>
      <c r="F15" s="338"/>
      <c r="G15" s="44"/>
      <c r="H15" s="44"/>
      <c r="I15" s="44"/>
      <c r="J15" s="45"/>
      <c r="K15" s="30"/>
    </row>
    <row r="16" spans="1:16" ht="15.75" thickBot="1" x14ac:dyDescent="0.3">
      <c r="B16" s="29"/>
      <c r="C16" s="339"/>
      <c r="D16" s="340"/>
      <c r="E16" s="340"/>
      <c r="F16" s="340"/>
      <c r="G16" s="87"/>
      <c r="H16" s="87"/>
      <c r="I16" s="87"/>
      <c r="J16" s="88"/>
      <c r="K16" s="30"/>
    </row>
    <row r="17" spans="2:16" ht="15.75" thickBot="1" x14ac:dyDescent="0.3">
      <c r="B17" s="29"/>
      <c r="C17" s="34"/>
      <c r="D17" s="34"/>
      <c r="E17" s="46"/>
      <c r="F17" s="47"/>
      <c r="G17" s="47"/>
      <c r="H17" s="34"/>
      <c r="I17" s="48"/>
      <c r="J17" s="48"/>
      <c r="K17" s="30"/>
    </row>
    <row r="18" spans="2:16" ht="15.75" thickBot="1" x14ac:dyDescent="0.3">
      <c r="B18" s="29"/>
      <c r="C18" s="313" t="s">
        <v>18</v>
      </c>
      <c r="D18" s="314"/>
      <c r="E18" s="314"/>
      <c r="F18" s="314"/>
      <c r="G18" s="314"/>
      <c r="H18" s="314"/>
      <c r="I18" s="314"/>
      <c r="J18" s="315"/>
      <c r="K18" s="30"/>
    </row>
    <row r="19" spans="2:16" s="2" customFormat="1" ht="15.75" x14ac:dyDescent="0.25">
      <c r="B19" s="31"/>
      <c r="C19" s="32"/>
      <c r="D19" s="32"/>
      <c r="E19" s="32"/>
      <c r="F19" s="32"/>
      <c r="G19" s="32"/>
      <c r="H19" s="32"/>
      <c r="I19" s="32"/>
      <c r="J19" s="32"/>
      <c r="K19" s="30"/>
      <c r="N19" s="91"/>
      <c r="O19" s="91"/>
      <c r="P19" s="91"/>
    </row>
    <row r="20" spans="2:16" s="2" customFormat="1" ht="9.75" customHeight="1" thickBot="1" x14ac:dyDescent="0.3">
      <c r="B20" s="31"/>
      <c r="C20" s="54"/>
      <c r="D20" s="55"/>
      <c r="E20" s="32"/>
      <c r="F20" s="32"/>
      <c r="G20" s="56"/>
      <c r="H20" s="57"/>
      <c r="I20" s="57"/>
      <c r="J20" s="32"/>
      <c r="K20" s="30"/>
      <c r="N20" s="91"/>
      <c r="O20" s="91"/>
      <c r="P20" s="91"/>
    </row>
    <row r="21" spans="2:16" ht="16.5" hidden="1" thickBot="1" x14ac:dyDescent="0.3">
      <c r="B21" s="49"/>
      <c r="C21" s="54"/>
      <c r="D21" s="55"/>
      <c r="E21" s="32"/>
      <c r="F21" s="32"/>
      <c r="G21" s="56"/>
      <c r="H21" s="57"/>
      <c r="I21" s="57"/>
      <c r="J21" s="32"/>
      <c r="K21" s="30"/>
    </row>
    <row r="22" spans="2:16" ht="15.75" thickBot="1" x14ac:dyDescent="0.3">
      <c r="B22" s="50"/>
      <c r="C22" s="54"/>
      <c r="D22" s="55"/>
      <c r="E22" s="98" t="s">
        <v>2</v>
      </c>
      <c r="F22" s="329">
        <f>F13</f>
        <v>816188</v>
      </c>
      <c r="G22" s="330"/>
      <c r="H22" s="57"/>
      <c r="I22" s="57"/>
      <c r="J22" s="52"/>
      <c r="K22" s="30"/>
    </row>
    <row r="23" spans="2:16" s="2" customFormat="1" ht="14.25" customHeight="1" x14ac:dyDescent="0.25">
      <c r="B23" s="53"/>
      <c r="C23" s="54"/>
      <c r="D23" s="55"/>
      <c r="E23" s="55"/>
      <c r="F23" s="51"/>
      <c r="G23" s="56"/>
      <c r="H23" s="57"/>
      <c r="I23" s="57"/>
      <c r="J23" s="52"/>
      <c r="K23" s="30"/>
      <c r="N23" s="91"/>
      <c r="O23" s="91"/>
      <c r="P23" s="91"/>
    </row>
    <row r="24" spans="2:16" s="2" customFormat="1" ht="14.25" customHeight="1" x14ac:dyDescent="0.25">
      <c r="B24" s="53"/>
      <c r="C24" s="54"/>
      <c r="D24" s="55"/>
      <c r="E24" s="55"/>
      <c r="F24" s="51"/>
      <c r="G24" s="56"/>
      <c r="H24" s="57"/>
      <c r="I24" s="57"/>
      <c r="J24" s="52"/>
      <c r="K24" s="30"/>
      <c r="N24" s="91"/>
      <c r="O24" s="91"/>
      <c r="P24" s="91"/>
    </row>
    <row r="25" spans="2:16" ht="14.25" customHeight="1" thickBot="1" x14ac:dyDescent="0.3">
      <c r="B25" s="58"/>
      <c r="C25" s="59"/>
      <c r="D25" s="59"/>
      <c r="E25" s="59"/>
      <c r="F25" s="59"/>
      <c r="G25" s="54"/>
      <c r="H25" s="59"/>
      <c r="I25" s="59"/>
      <c r="J25" s="2"/>
      <c r="K25" s="30"/>
    </row>
    <row r="26" spans="2:16" ht="15.75" customHeight="1" thickBot="1" x14ac:dyDescent="0.3">
      <c r="B26" s="58"/>
      <c r="C26" s="313" t="s">
        <v>19</v>
      </c>
      <c r="D26" s="314"/>
      <c r="E26" s="314"/>
      <c r="F26" s="314"/>
      <c r="G26" s="314"/>
      <c r="H26" s="314"/>
      <c r="I26" s="314"/>
      <c r="J26" s="315"/>
      <c r="K26" s="30"/>
    </row>
    <row r="27" spans="2:16" ht="15.75" customHeight="1" x14ac:dyDescent="0.25">
      <c r="B27" s="29"/>
      <c r="C27" s="316" t="s">
        <v>307</v>
      </c>
      <c r="D27" s="317"/>
      <c r="E27" s="317"/>
      <c r="F27" s="317"/>
      <c r="G27" s="317"/>
      <c r="H27" s="317"/>
      <c r="I27" s="317"/>
      <c r="J27" s="318"/>
      <c r="K27" s="30"/>
      <c r="O27"/>
      <c r="P27"/>
    </row>
    <row r="28" spans="2:16" ht="15.75" customHeight="1" x14ac:dyDescent="0.25">
      <c r="B28" s="29"/>
      <c r="C28" s="319"/>
      <c r="D28" s="320"/>
      <c r="E28" s="320"/>
      <c r="F28" s="320"/>
      <c r="G28" s="320"/>
      <c r="H28" s="320"/>
      <c r="I28" s="320"/>
      <c r="J28" s="321"/>
      <c r="K28" s="30"/>
      <c r="O28"/>
      <c r="P28"/>
    </row>
    <row r="29" spans="2:16" ht="15.75" thickBot="1" x14ac:dyDescent="0.3">
      <c r="B29" s="31"/>
      <c r="C29" s="322"/>
      <c r="D29" s="323"/>
      <c r="E29" s="323"/>
      <c r="F29" s="323"/>
      <c r="G29" s="323"/>
      <c r="H29" s="323"/>
      <c r="I29" s="323"/>
      <c r="J29" s="324"/>
      <c r="K29" s="30"/>
      <c r="O29"/>
      <c r="P29"/>
    </row>
    <row r="30" spans="2:16" ht="15.75" x14ac:dyDescent="0.25">
      <c r="B30" s="36"/>
      <c r="C30" s="60"/>
      <c r="D30" s="60"/>
      <c r="E30" s="60"/>
      <c r="F30" s="60"/>
      <c r="G30" s="60"/>
      <c r="H30" s="60"/>
      <c r="I30" s="60"/>
      <c r="J30" s="61"/>
      <c r="K30" s="30"/>
      <c r="O30"/>
      <c r="P30"/>
    </row>
    <row r="31" spans="2:16" ht="15.75" x14ac:dyDescent="0.25">
      <c r="B31" s="31"/>
      <c r="C31" s="325"/>
      <c r="D31" s="325"/>
      <c r="E31" s="326"/>
      <c r="F31" s="326"/>
      <c r="G31" s="326"/>
      <c r="H31" s="62"/>
      <c r="I31" s="63"/>
      <c r="J31" s="61"/>
      <c r="K31" s="30"/>
      <c r="N31"/>
      <c r="O31"/>
      <c r="P31"/>
    </row>
    <row r="32" spans="2:16" ht="15.75" customHeight="1" x14ac:dyDescent="0.25">
      <c r="B32" s="31"/>
      <c r="C32" s="2"/>
      <c r="D32" s="33"/>
      <c r="E32" s="33" t="s">
        <v>20</v>
      </c>
      <c r="F32" s="327" t="str">
        <f>F8</f>
        <v>Carlos Alfaro</v>
      </c>
      <c r="G32" s="327"/>
      <c r="H32" s="62"/>
      <c r="I32" s="63"/>
      <c r="J32" s="61"/>
      <c r="K32" s="30"/>
      <c r="N32"/>
      <c r="O32"/>
      <c r="P32"/>
    </row>
    <row r="33" spans="2:16" ht="15.75" customHeight="1" x14ac:dyDescent="0.25">
      <c r="B33" s="29"/>
      <c r="C33" s="2"/>
      <c r="D33" s="64"/>
      <c r="E33" s="64" t="s">
        <v>21</v>
      </c>
      <c r="F33" s="327" t="str">
        <f>F9</f>
        <v>16.660.021-9</v>
      </c>
      <c r="G33" s="327" t="s">
        <v>23</v>
      </c>
      <c r="H33" s="62"/>
      <c r="I33" s="63"/>
      <c r="J33" s="61"/>
      <c r="K33" s="30"/>
      <c r="N33"/>
      <c r="O33"/>
      <c r="P33"/>
    </row>
    <row r="34" spans="2:16" ht="15.75" x14ac:dyDescent="0.25">
      <c r="B34" s="29"/>
      <c r="C34" s="325"/>
      <c r="D34" s="325"/>
      <c r="E34" s="326"/>
      <c r="F34" s="326"/>
      <c r="G34" s="326"/>
      <c r="H34" s="62"/>
      <c r="I34" s="63"/>
      <c r="J34" s="61"/>
      <c r="K34" s="30"/>
    </row>
    <row r="35" spans="2:16" x14ac:dyDescent="0.25">
      <c r="B35" s="29"/>
      <c r="C35" s="65"/>
      <c r="D35" s="65"/>
      <c r="E35" s="65"/>
      <c r="F35" s="65"/>
      <c r="G35" s="65"/>
      <c r="H35" s="66"/>
      <c r="I35" s="65"/>
      <c r="J35" s="65"/>
      <c r="K35" s="30"/>
    </row>
    <row r="36" spans="2:16" x14ac:dyDescent="0.25">
      <c r="B36" s="49"/>
      <c r="D36" s="328" t="s">
        <v>79</v>
      </c>
      <c r="E36" s="328"/>
      <c r="F36" s="67"/>
      <c r="G36" s="67"/>
      <c r="H36" s="67"/>
      <c r="I36" s="67"/>
      <c r="J36" s="65"/>
      <c r="K36" s="30"/>
    </row>
    <row r="37" spans="2:16" ht="16.5" customHeight="1" x14ac:dyDescent="0.25">
      <c r="B37" s="50"/>
      <c r="C37" s="2"/>
      <c r="D37" s="81" t="s">
        <v>22</v>
      </c>
      <c r="E37" s="65"/>
      <c r="F37" s="65"/>
      <c r="G37" s="65"/>
      <c r="H37" s="66"/>
      <c r="I37" s="65"/>
      <c r="J37" s="65"/>
      <c r="K37" s="30"/>
    </row>
    <row r="38" spans="2:16" ht="0.75" customHeight="1" x14ac:dyDescent="0.25">
      <c r="B38" s="50"/>
      <c r="C38" s="2"/>
      <c r="D38" s="68"/>
      <c r="E38" s="65"/>
      <c r="F38" s="65"/>
      <c r="G38" s="65"/>
      <c r="H38" s="66"/>
      <c r="I38" s="65"/>
      <c r="J38" s="65"/>
      <c r="K38" s="30"/>
    </row>
    <row r="39" spans="2:16" ht="10.5" customHeight="1" x14ac:dyDescent="0.25">
      <c r="B39" s="50"/>
      <c r="C39" s="2"/>
      <c r="D39" s="68"/>
      <c r="E39" s="65"/>
      <c r="F39" s="65"/>
      <c r="G39" s="65"/>
      <c r="H39" s="66"/>
      <c r="I39" s="65"/>
      <c r="J39" s="65"/>
      <c r="K39" s="30"/>
    </row>
    <row r="40" spans="2:16" ht="10.5" customHeight="1" x14ac:dyDescent="0.25">
      <c r="B40" s="50"/>
      <c r="C40" s="2"/>
      <c r="D40" s="68"/>
      <c r="E40" s="65"/>
      <c r="F40" s="65"/>
      <c r="G40" s="65"/>
      <c r="H40" s="66"/>
      <c r="I40" s="65"/>
      <c r="J40" s="65"/>
      <c r="K40" s="30"/>
    </row>
    <row r="41" spans="2:16" ht="10.5" customHeight="1" x14ac:dyDescent="0.25">
      <c r="B41" s="50"/>
      <c r="C41" s="2"/>
      <c r="D41" s="68"/>
      <c r="E41" s="65"/>
      <c r="F41" s="65"/>
      <c r="G41" s="65"/>
      <c r="H41" s="66"/>
      <c r="I41" s="65"/>
      <c r="J41" s="65"/>
      <c r="K41" s="30"/>
    </row>
    <row r="42" spans="2:16" ht="10.5" customHeight="1" x14ac:dyDescent="0.25">
      <c r="B42" s="50"/>
      <c r="C42" s="2"/>
      <c r="D42" s="68"/>
      <c r="E42" s="65"/>
      <c r="F42" s="65"/>
      <c r="G42" s="65"/>
      <c r="H42" s="66"/>
      <c r="I42" s="65"/>
      <c r="J42" s="65"/>
      <c r="K42" s="30"/>
    </row>
    <row r="43" spans="2:16" ht="16.5" customHeight="1" x14ac:dyDescent="0.25">
      <c r="B43" s="50"/>
      <c r="C43" s="2"/>
      <c r="D43" s="68"/>
      <c r="E43" s="65"/>
      <c r="F43" s="65"/>
      <c r="G43" s="65"/>
      <c r="H43" s="66"/>
      <c r="I43" s="65"/>
      <c r="J43" s="65"/>
      <c r="K43" s="30"/>
    </row>
    <row r="44" spans="2:16" x14ac:dyDescent="0.25">
      <c r="B44" s="58"/>
      <c r="C44" s="34"/>
      <c r="D44" s="65"/>
      <c r="E44" s="65"/>
      <c r="F44" s="65"/>
      <c r="G44" s="65"/>
      <c r="H44" s="65"/>
      <c r="I44" s="65"/>
      <c r="J44" s="65"/>
      <c r="K44" s="30"/>
    </row>
    <row r="45" spans="2:16" ht="28.5" customHeight="1" thickBot="1" x14ac:dyDescent="0.3">
      <c r="B45" s="69"/>
      <c r="C45" s="70"/>
      <c r="D45" s="71"/>
      <c r="E45" s="71"/>
      <c r="F45" s="72"/>
      <c r="G45" s="71"/>
      <c r="H45" s="72"/>
      <c r="I45" s="312"/>
      <c r="J45" s="312"/>
      <c r="K45" s="73"/>
    </row>
  </sheetData>
  <dataConsolidate>
    <dataRefs count="1">
      <dataRef ref="A1:A1048576" sheet="PERSONAL ST"/>
    </dataRefs>
  </dataConsolidate>
  <mergeCells count="22">
    <mergeCell ref="D2:J2"/>
    <mergeCell ref="C3:J3"/>
    <mergeCell ref="D4:F4"/>
    <mergeCell ref="G4:H4"/>
    <mergeCell ref="C5:J5"/>
    <mergeCell ref="F8:G8"/>
    <mergeCell ref="F9:G9"/>
    <mergeCell ref="C12:J12"/>
    <mergeCell ref="C13:E16"/>
    <mergeCell ref="F13:F16"/>
    <mergeCell ref="I45:J45"/>
    <mergeCell ref="C18:J18"/>
    <mergeCell ref="C26:J26"/>
    <mergeCell ref="C27:J29"/>
    <mergeCell ref="C31:D31"/>
    <mergeCell ref="E31:G31"/>
    <mergeCell ref="F32:G32"/>
    <mergeCell ref="F33:G33"/>
    <mergeCell ref="C34:D34"/>
    <mergeCell ref="E34:G34"/>
    <mergeCell ref="D36:E36"/>
    <mergeCell ref="F22:G22"/>
  </mergeCells>
  <dataValidations count="1">
    <dataValidation type="list" allowBlank="1" showInputMessage="1" showErrorMessage="1" sqref="F8:G8">
      <formula1>NOMBRE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5"/>
  <sheetViews>
    <sheetView workbookViewId="0">
      <selection activeCell="D11" sqref="D11"/>
    </sheetView>
  </sheetViews>
  <sheetFormatPr baseColWidth="10" defaultRowHeight="15" x14ac:dyDescent="0.25"/>
  <cols>
    <col min="1" max="1" width="19.42578125" style="1" customWidth="1"/>
    <col min="2" max="2" width="18.5703125" style="1" customWidth="1"/>
    <col min="3" max="8" width="18.5703125" customWidth="1"/>
  </cols>
  <sheetData>
    <row r="1" spans="1:2" x14ac:dyDescent="0.25">
      <c r="A1" s="103" t="s">
        <v>41</v>
      </c>
      <c r="B1" s="103" t="s">
        <v>42</v>
      </c>
    </row>
    <row r="2" spans="1:2" x14ac:dyDescent="0.25">
      <c r="A2" s="104" t="s">
        <v>7</v>
      </c>
      <c r="B2" s="104" t="s">
        <v>23</v>
      </c>
    </row>
    <row r="3" spans="1:2" x14ac:dyDescent="0.25">
      <c r="A3" s="104" t="s">
        <v>5</v>
      </c>
      <c r="B3" s="104" t="s">
        <v>25</v>
      </c>
    </row>
    <row r="4" spans="1:2" x14ac:dyDescent="0.25">
      <c r="A4" s="104" t="s">
        <v>165</v>
      </c>
      <c r="B4" s="104" t="s">
        <v>166</v>
      </c>
    </row>
    <row r="5" spans="1:2" x14ac:dyDescent="0.25">
      <c r="A5" s="104" t="s">
        <v>39</v>
      </c>
      <c r="B5" s="104" t="s">
        <v>40</v>
      </c>
    </row>
    <row r="6" spans="1:2" x14ac:dyDescent="0.25">
      <c r="A6" s="104" t="s">
        <v>170</v>
      </c>
      <c r="B6" s="104" t="s">
        <v>171</v>
      </c>
    </row>
    <row r="7" spans="1:2" x14ac:dyDescent="0.25">
      <c r="A7" s="104" t="s">
        <v>49</v>
      </c>
      <c r="B7" s="104" t="s">
        <v>50</v>
      </c>
    </row>
    <row r="8" spans="1:2" x14ac:dyDescent="0.25">
      <c r="A8" s="104" t="s">
        <v>197</v>
      </c>
      <c r="B8" s="104" t="s">
        <v>198</v>
      </c>
    </row>
    <row r="9" spans="1:2" x14ac:dyDescent="0.25">
      <c r="A9" s="104" t="s">
        <v>6</v>
      </c>
      <c r="B9" s="104" t="s">
        <v>24</v>
      </c>
    </row>
    <row r="10" spans="1:2" x14ac:dyDescent="0.25">
      <c r="A10" s="104" t="s">
        <v>273</v>
      </c>
      <c r="B10" s="104" t="s">
        <v>275</v>
      </c>
    </row>
    <row r="11" spans="1:2" x14ac:dyDescent="0.25">
      <c r="A11" s="104" t="s">
        <v>73</v>
      </c>
      <c r="B11" s="104" t="s">
        <v>74</v>
      </c>
    </row>
    <row r="12" spans="1:2" x14ac:dyDescent="0.25">
      <c r="A12" s="104" t="s">
        <v>139</v>
      </c>
      <c r="B12" s="104" t="s">
        <v>140</v>
      </c>
    </row>
    <row r="13" spans="1:2" x14ac:dyDescent="0.25">
      <c r="A13" s="104" t="s">
        <v>79</v>
      </c>
      <c r="B13" s="104" t="s">
        <v>93</v>
      </c>
    </row>
    <row r="14" spans="1:2" x14ac:dyDescent="0.25">
      <c r="A14" s="104" t="s">
        <v>239</v>
      </c>
      <c r="B14" s="104" t="s">
        <v>241</v>
      </c>
    </row>
    <row r="15" spans="1:2" x14ac:dyDescent="0.25">
      <c r="A15" s="104" t="s">
        <v>286</v>
      </c>
      <c r="B15" s="104" t="s">
        <v>288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FONDOS 2021</vt:lpstr>
      <vt:lpstr>FONDOS 2020</vt:lpstr>
      <vt:lpstr>FONDOS 2019</vt:lpstr>
      <vt:lpstr>|TUD DE FONDO</vt:lpstr>
      <vt:lpstr>PERSONAL ST</vt:lpstr>
      <vt:lpstr>'|TUD DE FONDO'!Área_de_impresión</vt:lpstr>
      <vt:lpstr>NOMBRE</vt:lpstr>
      <vt:lpstr>RUT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Servicio Tecnico</dc:creator>
  <cp:lastModifiedBy>Carlos Alfaro</cp:lastModifiedBy>
  <cp:lastPrinted>2021-11-04T13:56:09Z</cp:lastPrinted>
  <dcterms:created xsi:type="dcterms:W3CDTF">2016-08-11T15:32:58Z</dcterms:created>
  <dcterms:modified xsi:type="dcterms:W3CDTF">2021-11-04T13:58:42Z</dcterms:modified>
</cp:coreProperties>
</file>