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06 SOLICITUDES DE FONDOS\"/>
    </mc:Choice>
  </mc:AlternateContent>
  <bookViews>
    <workbookView xWindow="0" yWindow="0" windowWidth="28800" windowHeight="12300" firstSheet="4" activeTab="5"/>
  </bookViews>
  <sheets>
    <sheet name="FONDOS 2019" sheetId="16" r:id="rId1"/>
    <sheet name="FONDOS 2020" sheetId="18" r:id="rId2"/>
    <sheet name="FONDOS 2021" sheetId="19" r:id="rId3"/>
    <sheet name="FONDOS 2022" sheetId="20" r:id="rId4"/>
    <sheet name="FONDOS 2023" sheetId="21" r:id="rId5"/>
    <sheet name="FONDOS 2024" sheetId="23" r:id="rId6"/>
    <sheet name="SOLICITUD DE FONDO" sheetId="14" r:id="rId7"/>
    <sheet name="PERSONAL ST" sheetId="15" r:id="rId8"/>
    <sheet name="Hoja1" sheetId="22" r:id="rId9"/>
  </sheets>
  <definedNames>
    <definedName name="_xlnm._FilterDatabase" localSheetId="1" hidden="1">'FONDOS 2020'!$A$5:$H$151</definedName>
    <definedName name="_xlnm._FilterDatabase" localSheetId="2" hidden="1">'FONDOS 2021'!$A$4:$H$16740</definedName>
    <definedName name="_xlnm._FilterDatabase" localSheetId="3" hidden="1">'FONDOS 2022'!$A$1:$H$205</definedName>
    <definedName name="_xlnm._FilterDatabase" localSheetId="4" hidden="1">'FONDOS 2023'!$A$1:$H$224</definedName>
    <definedName name="_xlnm._FilterDatabase" localSheetId="5" hidden="1">'FONDOS 2024'!$A$1:$H$120</definedName>
    <definedName name="_xlnm.Print_Area" localSheetId="6">'SOLICITUD DE FONDO'!$B$2:$I$43</definedName>
    <definedName name="NOMBRE">'PERSONAL ST'!$A:$A</definedName>
    <definedName name="RUT">'PERSONAL ST'!$B:$B</definedName>
  </definedNames>
  <calcPr calcId="162913"/>
</workbook>
</file>

<file path=xl/calcChain.xml><?xml version="1.0" encoding="utf-8"?>
<calcChain xmlns="http://schemas.openxmlformats.org/spreadsheetml/2006/main">
  <c r="F126" i="23" l="1"/>
  <c r="F111" i="23" l="1"/>
  <c r="F22" i="14" l="1"/>
  <c r="F108" i="23" l="1"/>
  <c r="C8" i="22" l="1"/>
  <c r="F89" i="23"/>
  <c r="F84" i="23" l="1"/>
  <c r="F78" i="23"/>
  <c r="F64" i="23"/>
  <c r="F63" i="23"/>
  <c r="F48" i="23"/>
  <c r="F22" i="23"/>
  <c r="F17" i="23"/>
  <c r="F5" i="23"/>
  <c r="F62" i="23" l="1"/>
  <c r="F9" i="14"/>
  <c r="D4" i="14"/>
  <c r="F33" i="23" l="1"/>
  <c r="F30" i="23"/>
  <c r="F29" i="23"/>
  <c r="F28" i="23" l="1"/>
  <c r="F27" i="23"/>
  <c r="F26" i="23" l="1"/>
  <c r="F25" i="23" l="1"/>
  <c r="F24" i="23"/>
  <c r="F23" i="23"/>
  <c r="F21" i="23" l="1"/>
  <c r="F20" i="23" l="1"/>
  <c r="F19" i="23"/>
  <c r="F18" i="23"/>
  <c r="F222" i="21"/>
  <c r="F214" i="21" l="1"/>
  <c r="F206" i="21" l="1"/>
  <c r="F198" i="21" l="1"/>
  <c r="F197" i="21" l="1"/>
  <c r="F192" i="21" l="1"/>
  <c r="F188" i="21" l="1"/>
  <c r="F186" i="21" l="1"/>
  <c r="F27" i="14" l="1"/>
  <c r="F174" i="21" l="1"/>
  <c r="F175" i="21"/>
  <c r="F169" i="21" l="1"/>
  <c r="F168" i="21"/>
  <c r="F157" i="21" l="1"/>
  <c r="F154" i="21" l="1"/>
  <c r="F152" i="21" l="1"/>
  <c r="F146" i="21" l="1"/>
  <c r="C4" i="22" l="1"/>
  <c r="C5" i="22"/>
  <c r="F30" i="14" l="1"/>
  <c r="C6" i="22"/>
  <c r="F127" i="21" l="1"/>
  <c r="F123" i="21" l="1"/>
  <c r="F122" i="21" l="1"/>
  <c r="F116" i="21" l="1"/>
  <c r="F115" i="21"/>
  <c r="F105" i="21" l="1"/>
  <c r="F106" i="21"/>
  <c r="F112" i="21" l="1"/>
  <c r="F103" i="21" l="1"/>
  <c r="F98" i="21" l="1"/>
  <c r="C7" i="22"/>
  <c r="F97" i="21" l="1"/>
  <c r="F90" i="21" l="1"/>
  <c r="F84" i="21" l="1"/>
  <c r="F31" i="14" l="1"/>
  <c r="F76" i="21"/>
  <c r="F75" i="21"/>
  <c r="F60" i="21"/>
  <c r="F59" i="21"/>
  <c r="F48" i="21"/>
  <c r="F40" i="21"/>
  <c r="F38" i="21"/>
  <c r="F33" i="21"/>
  <c r="F32" i="21"/>
  <c r="F20" i="21"/>
  <c r="F19" i="21"/>
  <c r="F2" i="21"/>
  <c r="F205" i="20"/>
  <c r="F198" i="20"/>
  <c r="F186" i="20"/>
  <c r="F185" i="20"/>
  <c r="F184" i="20"/>
  <c r="F175" i="20"/>
  <c r="F167" i="20"/>
  <c r="F165" i="20"/>
  <c r="F164" i="20"/>
  <c r="F160" i="20"/>
  <c r="F155" i="20"/>
  <c r="F154" i="20"/>
  <c r="F153" i="20"/>
  <c r="F144" i="20"/>
  <c r="F138" i="20"/>
  <c r="F130" i="20"/>
  <c r="F113" i="20"/>
  <c r="F107" i="20"/>
  <c r="F106" i="20"/>
  <c r="F105" i="20"/>
  <c r="F93" i="20"/>
  <c r="F92" i="20"/>
  <c r="F90" i="20"/>
  <c r="F89" i="20"/>
  <c r="F88" i="20"/>
  <c r="F85" i="20"/>
  <c r="F83" i="20"/>
  <c r="F76" i="20"/>
  <c r="F74" i="20"/>
  <c r="F72" i="20"/>
  <c r="F63" i="20"/>
  <c r="F58" i="20"/>
  <c r="F45" i="20"/>
  <c r="F30" i="20"/>
  <c r="F19" i="20"/>
  <c r="F16" i="20"/>
  <c r="F9" i="20"/>
  <c r="F8" i="20"/>
  <c r="F2" i="20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88" i="18"/>
  <c r="F75" i="18"/>
  <c r="F73" i="18"/>
  <c r="F70" i="18"/>
  <c r="F67" i="18"/>
  <c r="F63" i="18"/>
  <c r="F61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D34" i="16"/>
  <c r="F34" i="16" s="1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H159" i="18" l="1"/>
</calcChain>
</file>

<file path=xl/comments1.xml><?xml version="1.0" encoding="utf-8"?>
<comments xmlns="http://schemas.openxmlformats.org/spreadsheetml/2006/main">
  <authors>
    <author>Servicio Tecnico Bodega</author>
  </authors>
  <commentList>
    <comment ref="E75" authorId="0" shapeId="0">
      <text>
        <r>
          <rPr>
            <b/>
            <sz val="9"/>
            <rFont val="Tahoma"/>
            <family val="2"/>
          </rPr>
          <t xml:space="preserve">SE DEPOSITA $ 30.236 PARA FDOS. 570/574/581/586/593
</t>
        </r>
      </text>
    </comment>
  </commentList>
</comments>
</file>

<file path=xl/comments2.xml><?xml version="1.0" encoding="utf-8"?>
<comments xmlns="http://schemas.openxmlformats.org/spreadsheetml/2006/main">
  <authors>
    <author>Ricardo Carrasco</author>
  </authors>
  <commentList>
    <comment ref="G13" authorId="0" shapeId="0">
      <text>
        <r>
          <rPr>
            <b/>
            <sz val="9"/>
            <rFont val="Tahoma"/>
            <family val="2"/>
          </rPr>
          <t>Ricardo Carrasco:</t>
        </r>
        <r>
          <rPr>
            <sz val="9"/>
            <rFont val="Tahoma"/>
            <family val="2"/>
          </rPr>
          <t xml:space="preserve">
Se entregó a Jackeline
Quedó de fotocopiar el dcto y entregar respaldo</t>
        </r>
      </text>
    </comment>
  </commentList>
</comments>
</file>

<file path=xl/sharedStrings.xml><?xml version="1.0" encoding="utf-8"?>
<sst xmlns="http://schemas.openxmlformats.org/spreadsheetml/2006/main" count="2787" uniqueCount="738">
  <si>
    <t>Fondos solicitados 2019</t>
  </si>
  <si>
    <t>Solicitud de Fondo N°</t>
  </si>
  <si>
    <t>Fecha de Solicitud</t>
  </si>
  <si>
    <t>Nombre de solicitante</t>
  </si>
  <si>
    <t>Monto</t>
  </si>
  <si>
    <t>Total Gastado</t>
  </si>
  <si>
    <t>Diferencia</t>
  </si>
  <si>
    <t>Estado de Fondo2</t>
  </si>
  <si>
    <t>Detalle3</t>
  </si>
  <si>
    <t>Andres Yañez</t>
  </si>
  <si>
    <t>ENTREGADO</t>
  </si>
  <si>
    <t>viaje a Victoria – Temuco - Valdivia</t>
  </si>
  <si>
    <t>BATERIAS TAGS CLC</t>
  </si>
  <si>
    <t>VIAJE A CONCEPCION - MANTENCION LASER</t>
  </si>
  <si>
    <t>COMPRAS DE PILAS - CLC</t>
  </si>
  <si>
    <t>MANTENCION LASERS COOK - SUR DE CHILE</t>
  </si>
  <si>
    <t>Nelson Reyes</t>
  </si>
  <si>
    <t>GULDMANN HOSPITAL EXEQUIEL</t>
  </si>
  <si>
    <t>GULDMANN HOSPITAL EXEQUIEL (escaleras)</t>
  </si>
  <si>
    <t>Carlos Alfaro</t>
  </si>
  <si>
    <t>HOSPITAL DE CURICO.</t>
  </si>
  <si>
    <t>Sebastian Rojas</t>
  </si>
  <si>
    <t>TRABAJOS CLC</t>
  </si>
  <si>
    <t>SOLICITA CY</t>
  </si>
  <si>
    <t>Cristian Yañez</t>
  </si>
  <si>
    <t>TRASLADO PEDRO (ELPAS) POR CHILE</t>
  </si>
  <si>
    <t>PAGA DIRECTAMENTE CY</t>
  </si>
  <si>
    <t>USO MANTENCION LASER SUR DE CHILE</t>
  </si>
  <si>
    <t>Cristian Quiñones</t>
  </si>
  <si>
    <t>mantencion 40 camas chillan</t>
  </si>
  <si>
    <t>GULDMANN INSTALACION RANCAGUA</t>
  </si>
  <si>
    <t>VIAJE DE ANDRES AL SUR DE CHILE</t>
  </si>
  <si>
    <t>VIAJE A COQUIMBO ENTREGA LASER</t>
  </si>
  <si>
    <t>VIAJE A TEMUCO (2 DIAS)</t>
  </si>
  <si>
    <t>viaje a la serena</t>
  </si>
  <si>
    <t>VIAJE A LA SERENA</t>
  </si>
  <si>
    <t>COMPRA DE UPS</t>
  </si>
  <si>
    <t>Jorge Fernandez</t>
  </si>
  <si>
    <t>MATERIAL REPARACION PUERTA</t>
  </si>
  <si>
    <t>POLERA MANGA LARGA</t>
  </si>
  <si>
    <t>VIAJE A VALDIVIA LASER COOK</t>
  </si>
  <si>
    <t>COMPRA DE AGUA BIDESTILADA LASER</t>
  </si>
  <si>
    <t>COMPRA MATERIALES PROY. CURICO</t>
  </si>
  <si>
    <t>MANTENCION EQUIPOS LASER CONCEPCION - VICTORIA - TEMUCO</t>
  </si>
  <si>
    <t>MATERIALES REPARACION CENCMEX</t>
  </si>
  <si>
    <t>VIAJE LASER LITHO LA SERENA</t>
  </si>
  <si>
    <t>COMPRA DE MATERIALES REVISION LASER</t>
  </si>
  <si>
    <t>VIAJE A LA SERENA LASER LITHO</t>
  </si>
  <si>
    <t>TRABAJOS CLINICA SANATORIO ALEMAN</t>
  </si>
  <si>
    <t>TRABAJOS R4000 PUC</t>
  </si>
  <si>
    <t>MANTENCION HOSPITAL DE OSORNO R4000</t>
  </si>
  <si>
    <t>Eduardo Contreras</t>
  </si>
  <si>
    <t>EXAMENES PRE-OCUPACIONALES HOSPITAL GUSTAVO FRICKE</t>
  </si>
  <si>
    <t>VIAJE A CONCEPCION / RETIRO GULDMANN</t>
  </si>
  <si>
    <t>FONDO ANDRES YAÑEZ - MANTENCION LASER NUEVA IMPERIAL</t>
  </si>
  <si>
    <t>MANTENCION LLAMADO DE ENFERMERA HOSPITAL DE COPIAPO</t>
  </si>
  <si>
    <t>MANTENCION EQUIPO LASER CASTRO</t>
  </si>
  <si>
    <t>TRABAJOS EN CLINICA LAS CONDES</t>
  </si>
  <si>
    <t>MATERIALES DESINSTALACION RIELES GULDMANN</t>
  </si>
  <si>
    <t>TRANSPORTE DE RIELES GULDMANN</t>
  </si>
  <si>
    <t xml:space="preserve">PASAPORTE </t>
  </si>
  <si>
    <t>ADAPTADOR EQUIPO LASER</t>
  </si>
  <si>
    <t>TRABAJOS EN CLINICA CHILLAN</t>
  </si>
  <si>
    <t>Ricardo Carrasco</t>
  </si>
  <si>
    <t>PENDIENTE</t>
  </si>
  <si>
    <t>VIAJE A ANTOFAGASTA / EQUIPO LASER</t>
  </si>
  <si>
    <t>REVISION DE PROGRAMACION GUSTAVO FRICKE</t>
  </si>
  <si>
    <t>REUNION PROYECTO HOSPITAL DE SAN ANTONIO</t>
  </si>
  <si>
    <t>VIAJE A OSORNO / GARANTIA HOSPITAL</t>
  </si>
  <si>
    <t>TRABAJOS HGF / 2 PERSONAS</t>
  </si>
  <si>
    <t>VIAJE ANDRES COPIAPO / LASER</t>
  </si>
  <si>
    <t>VIAJE A CHILLAN / PROGRAMACION RESPONDER 4000</t>
  </si>
  <si>
    <t>TRABAJO LLAMADO DE ENFERMERA, CLINICA CHILLAN</t>
  </si>
  <si>
    <t>VIAJE A COPIAPO Y LA SERENA / BRAZOS Y LASER COOK</t>
  </si>
  <si>
    <t>VIAJE A ANTOFAGASTA - IQUIQUE - ARICA, INSTALACION BRAZOS</t>
  </si>
  <si>
    <t>TRABAJOS EN CLINICA LAS CONDES EN AREA DE PABELLONES</t>
  </si>
  <si>
    <t>VIAJE SUR DE CHILE, INSTALACION BRAZOS</t>
  </si>
  <si>
    <t>MANTENCION LASER COOK TEMUCO (ANDRES YAÑEZ)</t>
  </si>
  <si>
    <t>ELEMENTOS DE SEGURIDAD OBRA FELIX BULNES</t>
  </si>
  <si>
    <t>MANTENCION CYBER TM AYSEN</t>
  </si>
  <si>
    <t>TRABAJOS LLAMADO ENFERMERA Y REVISION DE LASER</t>
  </si>
  <si>
    <t>TRABAJOS PROYECTO CLINICA LAS CONDES</t>
  </si>
  <si>
    <t>TRABAJOS HFB</t>
  </si>
  <si>
    <t>MANTENCION LITHO NUEVA IMPERIAL.</t>
  </si>
  <si>
    <t>TRABAJOS HOSPITAL DE TEMUCO</t>
  </si>
  <si>
    <t>TRABAJOS CLINICA BIO BIO - CONCEPCION</t>
  </si>
  <si>
    <t>HOSPITAL DE OSORNO Y HOSPITAL DE TEMUCO</t>
  </si>
  <si>
    <t>PROYECTO FELIX BULNES</t>
  </si>
  <si>
    <t>MANTENCION LITHO CALAMA</t>
  </si>
  <si>
    <t>PUESTA EN MARCHA LITHO PUNTA ARENAS</t>
  </si>
  <si>
    <t>CLC TRABAJOS EN EDIFICIO ROJO PISO 2°</t>
  </si>
  <si>
    <t>MANTENCION LASER CONCEPCION</t>
  </si>
  <si>
    <t>MANTENCION LASER VALDIVIA</t>
  </si>
  <si>
    <t>STICKERS CLINICA LAS CONDES</t>
  </si>
  <si>
    <t>CHILLAN - CONCEPCION - OSORNO</t>
  </si>
  <si>
    <t>MANTENCION LASER OVALLE</t>
  </si>
  <si>
    <t>PROYECTO CLC EDIFICIO ROJO 2° PISO</t>
  </si>
  <si>
    <t>PROYECTO CSM ONCOLOGIA PISO 2</t>
  </si>
  <si>
    <t>AGUA EQUIPOS LASER</t>
  </si>
  <si>
    <t>Falta devolucion de dinero por parte del responsable</t>
  </si>
  <si>
    <t>Entrega de Rendicion de Fondos Pendientes</t>
  </si>
  <si>
    <t>Rendicion de Fondos entregados a Jaime Araneda</t>
  </si>
  <si>
    <t xml:space="preserve"> </t>
  </si>
  <si>
    <t>Fondos solicitados 2020</t>
  </si>
  <si>
    <t>PROYECTO CLINICA SANTA MARIA PISO 2° ONCOLOGIA</t>
  </si>
  <si>
    <t>VISITA TECNICA - CLINICA ALEMANA DE OSORNO</t>
  </si>
  <si>
    <t>MANTENCION LASER COQUIMBO</t>
  </si>
  <si>
    <t>Jorge Fernández</t>
  </si>
  <si>
    <t>VISITA TECNICA - LASER ANTOFAGASTA</t>
  </si>
  <si>
    <t>RECUPERACION DE EQUIPAJE POR CAPACITACION</t>
  </si>
  <si>
    <t>VISITA TECNICA PENSIONADO TALCA</t>
  </si>
  <si>
    <t>TRABAJOS CLINICA LAS CONDES , DOCUMENTO ENTREGADO EN TESORERIA,POR RC</t>
  </si>
  <si>
    <t>PROYECTO CURICO</t>
  </si>
  <si>
    <t>CAPACITACION TECNICA LASER TEMUCO</t>
  </si>
  <si>
    <t>MANTENCION LASER LA SERENA</t>
  </si>
  <si>
    <t>TRABAJOS CLINICA LAS CONDES (ANDRES YAÑEZ) SOLICITA RICARDO CARRASCO</t>
  </si>
  <si>
    <t>CLC BOLETAS YA CANCELADAS (SOLICITA RICARDO CARRASCO)</t>
  </si>
  <si>
    <t>BOLETAS TRABAJOS CLC</t>
  </si>
  <si>
    <t>CSM-PISO 5°</t>
  </si>
  <si>
    <t>TRABAJOS HOSPITAL GUSTAVO FRICKE</t>
  </si>
  <si>
    <t>Claudio Tomas Cortez</t>
  </si>
  <si>
    <t>PROYECTO MUTUAL</t>
  </si>
  <si>
    <t>MANTENCION LASER COPIAPO Y ANTOFAGASTA</t>
  </si>
  <si>
    <t>MATERIALES Y MANTENCION EDAP-TMS</t>
  </si>
  <si>
    <t>MANTENCION LASER ANDRES YAÑEZ LOA ANDES PTO MONTT Y CASTRO</t>
  </si>
  <si>
    <t>TRABAJOS EN CLC (ANDRES YAÑEZ) SOLICITA RICARDO CARRASCO</t>
  </si>
  <si>
    <t>PROYECTO CLINICA SANTA MARIA PISO 4° TORRE B</t>
  </si>
  <si>
    <t>CSM-PISO 4°</t>
  </si>
  <si>
    <t>VIAJE A LA SERENA, CALIBRACION ECHOSENS</t>
  </si>
  <si>
    <t>MATERIALES REPARACION CLINICA LAS CONDES</t>
  </si>
  <si>
    <t>PROYECTO MUTUAL PARTE 2°</t>
  </si>
  <si>
    <t>VIAJE A LOS ANGELES / HOSPITAL DE LOS ANGELES</t>
  </si>
  <si>
    <t>CLC - ALMUERZOS Y ESTACIONAMIENTO</t>
  </si>
  <si>
    <t>TRABAJOS PUC</t>
  </si>
  <si>
    <t>MATERIALES PROYECTO HOSPITAL DE CURICO</t>
  </si>
  <si>
    <t>558/2</t>
  </si>
  <si>
    <t>Viaje Mantencion Laser COOK en Clinica Alemana de Valdivia.</t>
  </si>
  <si>
    <t xml:space="preserve">DESINSTALACION  SIST. GULDMANN </t>
  </si>
  <si>
    <t>TRABAJOS CLINICA VESPUCIO</t>
  </si>
  <si>
    <t>TRABAJOS MUTUAL 3ERA PARTE</t>
  </si>
  <si>
    <t>TRABAJOS HOSPITAL FELIX BULNES</t>
  </si>
  <si>
    <t>LLAVES LASER,Y REVISION DE CYBER TM.</t>
  </si>
  <si>
    <t xml:space="preserve">TRABAJOS PUC </t>
  </si>
  <si>
    <t>TRABAJO PROYECTO HOSPITAL DE CURICO</t>
  </si>
  <si>
    <t>Francisco Marifil</t>
  </si>
  <si>
    <t>TRABAJOS HOSPITAL DE CURICO</t>
  </si>
  <si>
    <t xml:space="preserve">REVISION LASER </t>
  </si>
  <si>
    <t>COMPRA HERRAMIENTAS PARA EQUIPOS LASER,</t>
  </si>
  <si>
    <t>COMPRA AGUA BIDESTILADA//MANTECION EQUIPOS LASER.</t>
  </si>
  <si>
    <t>Bruno Leyton</t>
  </si>
  <si>
    <t>ARMADO Y ENTREGA DE EQUIPOS GULDMAN.</t>
  </si>
  <si>
    <t>TRABAJOS ZONA NORTE   CALAMA/LOA/COQUIMBO/LA SERENA</t>
  </si>
  <si>
    <t>TRABAJOS HOSPITAL DE CURICO (devolucion de $ 15.050 05/08/2020)</t>
  </si>
  <si>
    <t xml:space="preserve">TRABAJOS CL. SANTA MARIA// DEVOLUCION 26/08/2020 </t>
  </si>
  <si>
    <t>TRABAJOS EN CURANILAHUE Y LOS ANGELES.</t>
  </si>
  <si>
    <t>TRABAJOS EN VICTORIA/TEMUCO/NVA. IMPERIAL/PTO. MONTT/CASTRO</t>
  </si>
  <si>
    <t>TRABAJOS EN HOSP. REGIONAL DE CONCEPCION//CLINICA BIO BIO.</t>
  </si>
  <si>
    <t>TRABAJOS EN ZONA DE CASTRO   (ALOJAMIENTO)</t>
  </si>
  <si>
    <t>COMPRA AGUAS BIDESTILADAS PARA LASER.</t>
  </si>
  <si>
    <t>TRABAJOS PROYECTO CONCEPCION</t>
  </si>
  <si>
    <t>TRABAJOS EN HOSP. ANTOFAGASTA (MANTENCION LASER).</t>
  </si>
  <si>
    <t>TRABAJOS EN HOSPITAL DE LOS ANGELES</t>
  </si>
  <si>
    <t>VIAJE CIUDAD CALAMA/LEVANTAMIENTO HOSPT. DEL COBRE.</t>
  </si>
  <si>
    <t>VIAJE A LA SERENA PARA MANTENCION DE EQ. LASER.</t>
  </si>
  <si>
    <t>PROYECTO HOSPITAL DE CALAMA.</t>
  </si>
  <si>
    <t xml:space="preserve">TRABAJOS EN ZONA DE CASTRO/TEMUCO  </t>
  </si>
  <si>
    <t xml:space="preserve">Cristian Quiñones </t>
  </si>
  <si>
    <t xml:space="preserve">TRABAJOS EN ZONA DE OSORNO  </t>
  </si>
  <si>
    <t>TRABAJOS EN HOSPT. DE QUILPUE</t>
  </si>
  <si>
    <t xml:space="preserve">COMPRA HERRAMIENTAS PARA REPARACION LASER </t>
  </si>
  <si>
    <t>VIAJE A CHILOE //LASER CYBER Y LITHO</t>
  </si>
  <si>
    <t>MANTENCION EQ. LASER SANTIAGO (3) VIAJE A COPIAPO.</t>
  </si>
  <si>
    <t>VIAJE CONCEPCION - CURICO - CHILLAN</t>
  </si>
  <si>
    <t>TRABAJOS EN HOSPITAL DE CURICO.</t>
  </si>
  <si>
    <t>COMPRA CAJA HERRAMIENTAS.</t>
  </si>
  <si>
    <t>Jorg Rubio</t>
  </si>
  <si>
    <t>INSTALACION RIELES GULDMAN EN HUAP.</t>
  </si>
  <si>
    <t>ENTREGA Y REVISION DE Q. LASER EN HOSPT. DE CASTRO.</t>
  </si>
  <si>
    <t>Jorge Rubio</t>
  </si>
  <si>
    <t>REPARACION EQ. LASER LIHTO  **TEMUCO**</t>
  </si>
  <si>
    <t>COMPRA HERRAMIENTAS ELECTRICAS</t>
  </si>
  <si>
    <t>COMPRA HERRAMIENTAS ESCALERA (02 UNIDADES)HOSP. DE CALAMA.</t>
  </si>
  <si>
    <t>MANTENCIO EQ. LASER LITHO EN LOS ANDES.</t>
  </si>
  <si>
    <t>PROYECTO HOSP. TRAUMATOLOGICO DE CONCEPCION</t>
  </si>
  <si>
    <t>REVISION EQUIPOS UROLOGIA SANTIAGO</t>
  </si>
  <si>
    <t>MANTENCIONES LASER VALDIVIA</t>
  </si>
  <si>
    <t>PROYECTO HOSPITAL DE CURICO</t>
  </si>
  <si>
    <t>RETIRO EQUIPO GULDMANN RANCAGUA</t>
  </si>
  <si>
    <t>COMPRA DE BATERIAS PARA EQUIPO GL5</t>
  </si>
  <si>
    <t>MANTENCION Y REVISION EQUIPOS LASER (3) COQUIMBO - LA SERENA</t>
  </si>
  <si>
    <t>MANTENCION EQUIPO LITHO RED SALUD TEMUCO</t>
  </si>
  <si>
    <t>AGUA BIDESTILADA PARA EQUIPOS LASER</t>
  </si>
  <si>
    <t>VIAJE A CONCEPCION</t>
  </si>
  <si>
    <t>PROYECTO SANTA MARIA</t>
  </si>
  <si>
    <t>MANTENCION LASER VIÑA DEL MAR</t>
  </si>
  <si>
    <t>HERRAMIENTAS Y VISITAS TECNICAS SANTIAGO</t>
  </si>
  <si>
    <t>MANTENCION LASER CLINICA CIUDAD DEL MAR</t>
  </si>
  <si>
    <t>MANTENCION LASER SANTIAGO Y PUERTO MONTT</t>
  </si>
  <si>
    <t>Fondos solicitados 2021</t>
  </si>
  <si>
    <t>MATERIALES TABLEROS ELPAS RAULAND PROY. HOSPITAL DE CURICO</t>
  </si>
  <si>
    <t>CAPACITACIONES CALAMA</t>
  </si>
  <si>
    <t>VIAJE A PUERTO MONTT</t>
  </si>
  <si>
    <t>Revisión y Mantención Laser Santiago y Puerto Aysén</t>
  </si>
  <si>
    <t>MANTENCION EQUIPOS LASER (2) CONCEPCION</t>
  </si>
  <si>
    <t>MANTENCION EQUIPOS LASER VICTORIA - NUEVA IMPERIAL</t>
  </si>
  <si>
    <t>MANTENCION LASER HOSPITAL DE LA SERENA</t>
  </si>
  <si>
    <t>Rep Llamado Enf Hospital Traumatologico</t>
  </si>
  <si>
    <t xml:space="preserve">mantencion equipo laser en hospital de Antofagasta </t>
  </si>
  <si>
    <t>Proyecto 2do piso Clinica PUC</t>
  </si>
  <si>
    <t>MANTENCION LASER SANTIAGO - PUNTA ARENAS</t>
  </si>
  <si>
    <t>MANTENCION LASER HOSPITAL DE QUILPUE</t>
  </si>
  <si>
    <t>Tomas Cortez</t>
  </si>
  <si>
    <t>COMPRA MATERIALES PUC</t>
  </si>
  <si>
    <t>MANTENCION EQUIPO LASER SANTIAGO Y LOS ANDES</t>
  </si>
  <si>
    <t>HERRAMIENTAS Y REPARACION EQUIPO FOCAL ONE</t>
  </si>
  <si>
    <t>Freddy Rojas</t>
  </si>
  <si>
    <t>COMPRA DE AGUA BIDESTILADA LITRO</t>
  </si>
  <si>
    <t>MANTENCION EQUIPOS UROLOGIA SANTIAGO - VALDIVIA</t>
  </si>
  <si>
    <t>Proyecto Clinica Vespucio</t>
  </si>
  <si>
    <t>MANTENCION LASER SANTIAGO - CONCEPCION</t>
  </si>
  <si>
    <t>MANTENCION LASER SANTIAGO - COPIAPO</t>
  </si>
  <si>
    <t>MANTENCION DE VIÑA</t>
  </si>
  <si>
    <t>ARMADO Y PRUEBA DE EQUIPO GULDMANN ARICA</t>
  </si>
  <si>
    <t>MANTENCION EQUIPOS LASER SANTIAGO (1) Y TEMUCO (3)</t>
  </si>
  <si>
    <t>TRABAJOS EN TEMUCO - NUEVA IMPERIAL - LAUTARO</t>
  </si>
  <si>
    <t>INSTALACION GULDMANN DEMO - NUEVA IMPERIAL</t>
  </si>
  <si>
    <t>Proyecto viña del mar , para estadia,alimento, traslado</t>
  </si>
  <si>
    <t>trabajos en hopital la florida</t>
  </si>
  <si>
    <t>MANTENCION EQUIPOS LASER SANTIAGO (1) Y COQUIMBO (2)</t>
  </si>
  <si>
    <t>BOLSO PARA HERRAMIENTAS DE EQUIPOS LASER</t>
  </si>
  <si>
    <t>VIAJE A CLINICA CHILLAN</t>
  </si>
  <si>
    <t>MANTENCION DE EQUIPO LASER EN CALAMA</t>
  </si>
  <si>
    <t>POR PROYECTO HOSPITAL LA FLORIDA</t>
  </si>
  <si>
    <t>COMPRA EQUIPO</t>
  </si>
  <si>
    <t>COMPRA MATERIALES SERVICIO TECNICO</t>
  </si>
  <si>
    <t>PROYECTO HOSPITAL DE SAN ANTONIO</t>
  </si>
  <si>
    <t>MANTENCION Y REVISION EQUIPOS SANTIAGO, VIÑA DEL MAR Y LAUTARO</t>
  </si>
  <si>
    <t>VIAJE SANTIAGO - CONCEPCION - CURANILAHUE - CURICO</t>
  </si>
  <si>
    <t>694-A</t>
  </si>
  <si>
    <t>PROYECTO HOSPITAL LA FLORIDA</t>
  </si>
  <si>
    <t>Mantención Laser Hospital Castro</t>
  </si>
  <si>
    <t>Grua camioneta "16"</t>
  </si>
  <si>
    <t>694-B</t>
  </si>
  <si>
    <t>MANTENCION EQUIPOS LASER SANTIAGO, LA SERENA Y COQUIMBO.</t>
  </si>
  <si>
    <t>INSTALACION GULDMANN DEMO - NUEVA IMPERIAL - TEMUCO</t>
  </si>
  <si>
    <t>Mantencion contrato gustavo fricke - Viña del Mar</t>
  </si>
  <si>
    <t>POR TRABAJOS EN HOSPITAL LA FLORIDA</t>
  </si>
  <si>
    <t>POR PROYECTO DE  CLINICA LAS CONDES</t>
  </si>
  <si>
    <t>Andres Torres</t>
  </si>
  <si>
    <t>POR PROYECTO DE RAULAND 5000 DIPRECA</t>
  </si>
  <si>
    <t>ENTREGAS DE SILLAS A CONCEPCION Y PROYECTO CURICO</t>
  </si>
  <si>
    <t>MANTENCION LASER PUERTO AYSEN</t>
  </si>
  <si>
    <t>Proyecto CLC</t>
  </si>
  <si>
    <t>MANTENCION LASER OSORNO</t>
  </si>
  <si>
    <t>710*</t>
  </si>
  <si>
    <t>MANTENCION LASER NUEVA IMPERIAL Y VICTORIA</t>
  </si>
  <si>
    <t>VIAJE A TEMUCO GULDMANN - OSORNO LLAMADO DE ENFERMERA</t>
  </si>
  <si>
    <t>MANTENCION Y REVISION LASER ANTOFAGASTA Y SANTIAGO</t>
  </si>
  <si>
    <t>PROYECTO CLINICA LAS CONDES</t>
  </si>
  <si>
    <t>MANTENCION LASER FACH Y HERRAMIENTAS PARA EQUIPOS LASER</t>
  </si>
  <si>
    <t>Felipe Rojas</t>
  </si>
  <si>
    <t>PROYECTO HOSPITAL SALVADOR</t>
  </si>
  <si>
    <t>PROYECTO HOSPITAL SAN ANTONIO</t>
  </si>
  <si>
    <t>Proyecto Adenda Hospital Curicó</t>
  </si>
  <si>
    <t>para instalacion de rieles Guldmann hospital nueva imperial</t>
  </si>
  <si>
    <t>para proyecto clinica las condes</t>
  </si>
  <si>
    <t>PROYECTO BOTON DE PANICO HOSP. DE CURICO Y GULDMANN DEMO CONCEPCION</t>
  </si>
  <si>
    <t>Proyecto Inst. Guldmann Hospital Las Higueras (visita terreno RC - CY)</t>
  </si>
  <si>
    <t>HERRAMIENTAS PARA EQUIPOS LASER</t>
  </si>
  <si>
    <t>MANTENCION EQUIPOS LASER SANTIAGO (2) Y LA SERENA</t>
  </si>
  <si>
    <t>varios servicio tecnico</t>
  </si>
  <si>
    <t>Compra EPP C Yañez y C Palma Proyecto Hospital Las Higueras</t>
  </si>
  <si>
    <t>Compras varias Servicio Tecnico</t>
  </si>
  <si>
    <t>COMPRA AGUA BIDESTILADA</t>
  </si>
  <si>
    <t>PARA PROYECTO CLINICA LAS CONDES</t>
  </si>
  <si>
    <t>Instalación rieles Guldmann hospital nueva imperial</t>
  </si>
  <si>
    <t>MANTENCION LASER SANTIAGO, LOS ANDES, TEMUCO Y CONCEPCION</t>
  </si>
  <si>
    <t>TRABAJOS DE GUSTAVO FRICKE</t>
  </si>
  <si>
    <t>Reunión Hospital Curico (RC+CY)</t>
  </si>
  <si>
    <t>739-A</t>
  </si>
  <si>
    <t>Trabajos Curico - Temuco - Osorno</t>
  </si>
  <si>
    <t>MANTENCION LASER PUNTA ARENAS</t>
  </si>
  <si>
    <t>TRABAJOS REALIZADOS EN CLINICA LAS CONDES</t>
  </si>
  <si>
    <t>MOTIVO MANTENCION HOSPITAL GUSTAVO FRICKE</t>
  </si>
  <si>
    <t>Guldmann - Nueva Imperial - Concepción</t>
  </si>
  <si>
    <t>Gastos Serv Técnico</t>
  </si>
  <si>
    <t xml:space="preserve">MANTENCION LASER QUILPUE, SANTIAGO Y VALDIVIA. </t>
  </si>
  <si>
    <t>PROYECTO GULDMANN HIGUERAS - OSORNO - CHILLAN</t>
  </si>
  <si>
    <t>MANTENCION LASER COPIAPO.</t>
  </si>
  <si>
    <t>PASAJES DE AVION PARA MANTENCION LASER LA SERENA - COQUIMBO</t>
  </si>
  <si>
    <t>Trabajos Clínica Las Condes</t>
  </si>
  <si>
    <t>Membresia Pacific Club</t>
  </si>
  <si>
    <t>MANTENCION LASER LA SERENA - COQUIMBO</t>
  </si>
  <si>
    <t>MANTENCION LASER TEMUCO</t>
  </si>
  <si>
    <t>HOSPITAL HIGUERAS - CURICO</t>
  </si>
  <si>
    <t>PROYECTO GULDMANN - NUEVA IMPERIAL</t>
  </si>
  <si>
    <t>PROYECTO SAN ANTONIO</t>
  </si>
  <si>
    <t>MANTENCION Y REVISION LASER SANTIAGO Y VIÑA DEL MAR.</t>
  </si>
  <si>
    <t>Guldmann - Nueva Imperial</t>
  </si>
  <si>
    <t>Proyecto Curicó</t>
  </si>
  <si>
    <t>Serv Tecnico</t>
  </si>
  <si>
    <t>MANTENCION EQUIPOS LASER SANTIAGO Y PUERTO AYSEN</t>
  </si>
  <si>
    <t>PASAJES LA SERENA POR CAPACITACION DE EQUIPO LASER</t>
  </si>
  <si>
    <t>Compra Lentes Plomados</t>
  </si>
  <si>
    <t>RECARGA DE AIRE COMPRIMIDO</t>
  </si>
  <si>
    <t>PARA RENDIR BOLETAS DE CLINICA LAS CONDES</t>
  </si>
  <si>
    <t>Gastos varios Servicio Técnico</t>
  </si>
  <si>
    <t>FONDO A RENDIR</t>
  </si>
  <si>
    <t>MANTENCION, REVISION Y CAPACITACION LASER SANTIAGO Y LA SERENA.</t>
  </si>
  <si>
    <t>Franco Pavez</t>
  </si>
  <si>
    <t>TRABAJOS HOSPITAL DE VICTORIA</t>
  </si>
  <si>
    <t>TRABAJOS HOSPITAL DE TALCAHUANO - GULDMANN</t>
  </si>
  <si>
    <t>MANTENCION EQUIPOS LASER CASTRO</t>
  </si>
  <si>
    <t>TRABAJOS PROYECTO SAN ANTONIO</t>
  </si>
  <si>
    <t>Levantamiento Elpas CLC</t>
  </si>
  <si>
    <t>proyecto hospital salvador</t>
  </si>
  <si>
    <t>Residente CLC</t>
  </si>
  <si>
    <t>Instalación Lámpara quirurgica Cl San Julian</t>
  </si>
  <si>
    <t>Proyecto Hospital San Antonio</t>
  </si>
  <si>
    <t>MANTENCION EQUIPO LASER OSORNO</t>
  </si>
  <si>
    <t>Gastos Proyecto 4to piso C. Dávila</t>
  </si>
  <si>
    <t>Viaje al sur c/C Yañez certificación Guldmann</t>
  </si>
  <si>
    <t>Clínica Dávila 4to piso</t>
  </si>
  <si>
    <t>Gastos varios Serv Tecnico</t>
  </si>
  <si>
    <t>Compra agua bidestilada para Laser</t>
  </si>
  <si>
    <t xml:space="preserve">Mantencion equipos (3) urologia Santiago. </t>
  </si>
  <si>
    <t>gastos varios servicio tecnico</t>
  </si>
  <si>
    <t>Proyecto Hospital Curicó</t>
  </si>
  <si>
    <t xml:space="preserve">Mantencion equipo laser Puerto Montt. </t>
  </si>
  <si>
    <t>Compra materiales electricos Elpas La Florida</t>
  </si>
  <si>
    <t>Materiales electricos Serv Tec (schuko Laser)</t>
  </si>
  <si>
    <t>FONDO VIAJE A COPIAPO - MANTENCION DE HOSPITAL</t>
  </si>
  <si>
    <t>Mantencion equipo laser Victoria.</t>
  </si>
  <si>
    <t>Gastos Serv Tecnico (AY)</t>
  </si>
  <si>
    <t>Materiales y mantencion equipo laser Santiago.</t>
  </si>
  <si>
    <t>Gastos Varios Serv Tecnico</t>
  </si>
  <si>
    <t>Traslado rieles Guldmann Cl Dávila</t>
  </si>
  <si>
    <t>Mantencion equipos laser (3) Concepcion.</t>
  </si>
  <si>
    <t>Trasporte movil Osorno-La Unión (ida y vuelta)</t>
  </si>
  <si>
    <t>DESINTALACION E INSTALACION DEMO GULDMANN CONCEPCION</t>
  </si>
  <si>
    <t>Mantencion equipo laser La Unión.</t>
  </si>
  <si>
    <t>Mantencion equipo laser Temuco.</t>
  </si>
  <si>
    <t>Trabajos en clinica Santa Maria y examen PCR.</t>
  </si>
  <si>
    <t>Proyecto Clínica PUC 2do piso</t>
  </si>
  <si>
    <t>Gastos Inst Servidores CLC (AY)</t>
  </si>
  <si>
    <t>Gastos Proyecto Hospital Curicó</t>
  </si>
  <si>
    <t xml:space="preserve">viaje a los angeles </t>
  </si>
  <si>
    <t>Gastos Proyecto Clinica Davila</t>
  </si>
  <si>
    <t>Proyecto Up grade 8vo piso Cl Vespucio</t>
  </si>
  <si>
    <t>Mantenciones equipos laser Santiago.</t>
  </si>
  <si>
    <t>Compra Herramienta electrica</t>
  </si>
  <si>
    <t>Compra fuentes para CLC Elpas</t>
  </si>
  <si>
    <t>Gastos viaje Hosp Curicó</t>
  </si>
  <si>
    <t>Gastos varios Serv Técnico</t>
  </si>
  <si>
    <t>PROYECTO JUAN PABLO II - LLAMADO DE ENFERMERA</t>
  </si>
  <si>
    <t>MANTENCION PREVENTIVA HOSPITAL REGIONAL DE LOS ANGELES</t>
  </si>
  <si>
    <t>MANTENCION PREVENTIVA HOSPITAL GUSTAVO FRICKE</t>
  </si>
  <si>
    <t>Compras varias Serv Tecnico</t>
  </si>
  <si>
    <t xml:space="preserve">Mantenciones equipos urologia (3) Santiago y Quilpue. </t>
  </si>
  <si>
    <t xml:space="preserve">Visita ingeniero EDAP y mantenciones de equipos en Clinica Santa Maria. </t>
  </si>
  <si>
    <t>TRABAJOS HOSPITAL DE CURICO / PPT 7013 - 7014</t>
  </si>
  <si>
    <t>Mantención Equipo láser Punta Arenas</t>
  </si>
  <si>
    <t>Mantencion equipos laser (2) Castro.</t>
  </si>
  <si>
    <t>Viajes en santiago y fondo para trabajo laser concepcion</t>
  </si>
  <si>
    <t>Compra EPP</t>
  </si>
  <si>
    <t>Gastos Clínica Dávila</t>
  </si>
  <si>
    <t>Mantencion equipo Clinica San José Arica.</t>
  </si>
  <si>
    <t>gastos rep ELPAS CLC</t>
  </si>
  <si>
    <t>Gasto viaje a concepcion y la union</t>
  </si>
  <si>
    <t>Mantencion equipo laser Copiapo.</t>
  </si>
  <si>
    <t>pendiente</t>
  </si>
  <si>
    <t>Compra de materiales, Estacionamiento, Almuerzo C Vespucio</t>
  </si>
  <si>
    <t>GASTOS VARIOS - SERVICIO TECNICO</t>
  </si>
  <si>
    <t>VISITA TECNICA HOSPITAL DE TEMUCO</t>
  </si>
  <si>
    <t>Compra materiales Serv Tecnico</t>
  </si>
  <si>
    <t>Rodrigo Meneses</t>
  </si>
  <si>
    <t>Examen PCR</t>
  </si>
  <si>
    <t>Trabajos Urofusion y viaje por capacitacion.</t>
  </si>
  <si>
    <t>MANTENCION EQUIPOS LASER (3) TEMUCO Y TRANSPORTE DE MATERIALES.</t>
  </si>
  <si>
    <t xml:space="preserve">  </t>
  </si>
  <si>
    <t>Herramientas y mantencion equipos laser (3) La Serena y Coquimbo.</t>
  </si>
  <si>
    <t>Entrega Laser La Unión</t>
  </si>
  <si>
    <t xml:space="preserve">Compra de agua bidestilada para equipos laser. </t>
  </si>
  <si>
    <t>MANTENCION EQUIPOS LASER SANTIAGO (5) Y CHILLAN (1)</t>
  </si>
  <si>
    <t>Clinica Las Conde y Compra de Materiales</t>
  </si>
  <si>
    <t>compras varios servicio tecnico</t>
  </si>
  <si>
    <t>Mantencion equipo laser Viña del Mar.</t>
  </si>
  <si>
    <t>Pasaje Puerto Montt-Santiago.</t>
  </si>
  <si>
    <t xml:space="preserve">Maleta hermetica para herramientas calibracion laser. </t>
  </si>
  <si>
    <t>Mantencion equipos laser Quillota (2) y Santiago (4)</t>
  </si>
  <si>
    <t>Gastos Proyecto PUC</t>
  </si>
  <si>
    <t>Compra Agua bidestilada y Baterias</t>
  </si>
  <si>
    <t>Compra cajas electricas Dávila</t>
  </si>
  <si>
    <t>Viaje de trabajos Los Angeles - Nva Imperial - Temuco - Chillan</t>
  </si>
  <si>
    <t>Compra Conector DIN Pedales Quanta</t>
  </si>
  <si>
    <t>Compras Varias Serv Tecnico CQ</t>
  </si>
  <si>
    <t>Mantencion laser Santiago y Osorno.</t>
  </si>
  <si>
    <t>Materiales y agua bidestilada para equipos laser.</t>
  </si>
  <si>
    <t>Upgrade R4K a R5K Hospital de Curanilahue</t>
  </si>
  <si>
    <t>Mantencion equipos laser (2) Valdivia.</t>
  </si>
  <si>
    <t>Semana mantenciones laser en Concepcion y Los Angeles</t>
  </si>
  <si>
    <t>Placas de cobre y aluminio para equipo Sonolith.</t>
  </si>
  <si>
    <t>Compras varias  ST</t>
  </si>
  <si>
    <t>Jonathan villamizar</t>
  </si>
  <si>
    <t>viaje Chillan y Concepcion</t>
  </si>
  <si>
    <t>TRABAJOS HOSPITAL DE SAN ANTONIO</t>
  </si>
  <si>
    <t>TRABAJOS CLINICA INDISA UPGRADE R4K A R5K</t>
  </si>
  <si>
    <t>GASTOS VARIOS SERVICIO TECNICO</t>
  </si>
  <si>
    <t xml:space="preserve">Cajas de agua bidestilada para equipos laser. </t>
  </si>
  <si>
    <t>Transporte móvil Osorno – La Unión (ida y vuelta).</t>
  </si>
  <si>
    <t>Mantención Rauland CLC</t>
  </si>
  <si>
    <t>Mantenciones preventivas y correctivas Laser Santiago y Viña del Mar.</t>
  </si>
  <si>
    <t>Instalacion Asientos Camioneta 70 Cencomex</t>
  </si>
  <si>
    <t>Mantenciones laser La Union y Temuco.</t>
  </si>
  <si>
    <t>Upgrade R4K a R5K Hospital de Curanilahue - piso 3°</t>
  </si>
  <si>
    <t>Instalacion Asientos Camioneta 93 Cencomex</t>
  </si>
  <si>
    <t>Mantención Gustavo Fricke</t>
  </si>
  <si>
    <t>Mantencion equipos laser Santiago y Castro.</t>
  </si>
  <si>
    <t>Compra agua Laser</t>
  </si>
  <si>
    <t>Compra adaptador schuko + Lija ST</t>
  </si>
  <si>
    <t>Mantencion laser Talcachuano.</t>
  </si>
  <si>
    <t>Mantención Hosp Fricke</t>
  </si>
  <si>
    <t>Compra varias Serv Tecnico</t>
  </si>
  <si>
    <t>Gastos varios</t>
  </si>
  <si>
    <t>Gastos Servicio Técnico</t>
  </si>
  <si>
    <t>Mantenciones equipos laser Santiago y Rancagua.</t>
  </si>
  <si>
    <t>Mantenciones equipos laser Santiago y Temuco.</t>
  </si>
  <si>
    <t>PROYECTO HOSPITAL DEL SALVADOR</t>
  </si>
  <si>
    <t>Upgrade R4K a R5K CLINICA AVANSALUD PISOS 4° - 6° - 7°</t>
  </si>
  <si>
    <t>Proyecto CSM 4 piso C</t>
  </si>
  <si>
    <t>Proyecto Davila 5 piso Norte</t>
  </si>
  <si>
    <t>Mantencion equipos laser Santiago y Punta Arenas.</t>
  </si>
  <si>
    <t>Mantencion equipo laser Quilpué.</t>
  </si>
  <si>
    <t>Renovacion servicios alimentos aeropuerto.</t>
  </si>
  <si>
    <t>Capacitacion ExactVU EDAP-TMS en Clinica Alemana.</t>
  </si>
  <si>
    <t>Proyecto Davila Piso 5 Torre D</t>
  </si>
  <si>
    <t>Proyecto CSM Piso 4</t>
  </si>
  <si>
    <t>Mantenciones equipos laser La Serena y Coquimbo.</t>
  </si>
  <si>
    <t>Compra baterias para ftes Rauland</t>
  </si>
  <si>
    <t>Compras varias</t>
  </si>
  <si>
    <t>Herramientas y agua bidestilada mantencion Sonolith I-sys.</t>
  </si>
  <si>
    <t>Cafetera</t>
  </si>
  <si>
    <t>Estado de Fondo</t>
  </si>
  <si>
    <t>Detalle</t>
  </si>
  <si>
    <t>PASAJES MANTENCION LASER COPIAPO.</t>
  </si>
  <si>
    <t>SOLICITADO</t>
  </si>
  <si>
    <t>GASTOS MANTENCION SONOLITH CLINICA SANTA MARIA.</t>
  </si>
  <si>
    <t>PASAJES MANTENCIONES EQUIPOS LASER TEMUCO.</t>
  </si>
  <si>
    <t>MANTENCION CLC</t>
  </si>
  <si>
    <t>MATERIALES ENCHUFES CPI PROYECTO PUC 4 PISO</t>
  </si>
  <si>
    <t xml:space="preserve">PROYECTO DAVILA Y PUC </t>
  </si>
  <si>
    <t>GASTOS MANTENCION FOCAL ONE CLINICA SANTA MARIA.</t>
  </si>
  <si>
    <t>CAJAS DE AGUA BIDESTILADA PARA EQUIPOS LASER.</t>
  </si>
  <si>
    <t>MANTENCION EQUIPO LASER OVALLE.</t>
  </si>
  <si>
    <t xml:space="preserve">Ricardo Carrasco </t>
  </si>
  <si>
    <t>Compra Barra Conexión Tetrapolar</t>
  </si>
  <si>
    <t>PASAJES MANTENCIONES EQUIPOS LASER VALDIVIA.</t>
  </si>
  <si>
    <t>VISITA EMERGENCIA HOSPITAL DE CONCEPCION</t>
  </si>
  <si>
    <t>Compras varias ST</t>
  </si>
  <si>
    <t>GASTOS MANTENCION EQUIPO LASER COPIAPO.</t>
  </si>
  <si>
    <t>VISITA TECNICA HOSPITAL DE OSORNO</t>
  </si>
  <si>
    <t>MANTENCIONES EQUIPOS LASER TEMUCO - NUEVA IMPERIAL - VICTORIA</t>
  </si>
  <si>
    <t>Proyecto Clinica PUC piso 4to</t>
  </si>
  <si>
    <t>Proyecto Clinica Dávila UTI 2do piso</t>
  </si>
  <si>
    <t>Compra agua bidestilada Laser</t>
  </si>
  <si>
    <t>GASTOS MANTENCIONES EQUIPOS LASER SANTIAGO.</t>
  </si>
  <si>
    <t>GASTOS MANTENCIONES EQUIPOS LASER VALDIVIA.</t>
  </si>
  <si>
    <t>PASAJES LA SERENA MANTENCION LASER.</t>
  </si>
  <si>
    <t>KIT HERRAMIENTAS BASICAS PARA LASER.</t>
  </si>
  <si>
    <t>Gastos mantencion laser Santiago y Osorno.</t>
  </si>
  <si>
    <t>Compra Petroleo Grupo Electrógeno</t>
  </si>
  <si>
    <t xml:space="preserve">PROYECTO DAVILA </t>
  </si>
  <si>
    <t>GASTOS MANTENCIONES EQUIPOS LASER EN CASTRO.</t>
  </si>
  <si>
    <t>Viaje Franco Pavez Alto Hospicio</t>
  </si>
  <si>
    <t>Trabajos Hops Gustavo Fricke</t>
  </si>
  <si>
    <t>Gastos mantencion laser La Serena.</t>
  </si>
  <si>
    <t>Agua bidestilada para equipos laser.</t>
  </si>
  <si>
    <t>Gastos Proyecto Salvador</t>
  </si>
  <si>
    <t>Gastos Serv Tecnico</t>
  </si>
  <si>
    <t>VIAJE TEMUCO - OSORNO</t>
  </si>
  <si>
    <t>Visita emergencia Hospital de Nueva Imperial</t>
  </si>
  <si>
    <t xml:space="preserve">Pasajes ida y retorno a Concepción por mantencion de equipo laser. </t>
  </si>
  <si>
    <t>Compra agua bidestilada laser</t>
  </si>
  <si>
    <t>Gastos mantenciones equipos laser en Hospital de Quillota.</t>
  </si>
  <si>
    <t>Trabajos y mantenciones equipos laser en Santiago y Chillán.</t>
  </si>
  <si>
    <t>Gastos serv Tec (Franco)</t>
  </si>
  <si>
    <t>Compra módulos enchufe CPI Vespucio</t>
  </si>
  <si>
    <t>Viaje al Sur retiro de laser</t>
  </si>
  <si>
    <t>Pasajes y equipaje Osorno - La Union</t>
  </si>
  <si>
    <t>Gastos mantenciones equipos laser Santiago y Viña del Mar.</t>
  </si>
  <si>
    <t>Trabajos Instalacion CPI Clinica Vespucio</t>
  </si>
  <si>
    <t>Ricardo Bravo</t>
  </si>
  <si>
    <t>Transporte y entrega de equipos laser en Talca y Concepcion.</t>
  </si>
  <si>
    <t>Gastos mantencion equipo laser La Union.</t>
  </si>
  <si>
    <t>Compra Cables Power Calefactores Smiths Medical</t>
  </si>
  <si>
    <t>Gastos Electricidad Contenedor</t>
  </si>
  <si>
    <t xml:space="preserve">Pasajes Concepcion por mantenciones laser. </t>
  </si>
  <si>
    <t>Gastos mantencion laser en Quilpue.</t>
  </si>
  <si>
    <t>Pasajes Temuco por mantenciones laser.</t>
  </si>
  <si>
    <t>VIAJE TALCA - CONCEPCION - LOS ANGELES</t>
  </si>
  <si>
    <t>Pasajes Copiapo por mantencion correctiva laser.</t>
  </si>
  <si>
    <t>pasaje temuco mantencion bomba infusion sapphire</t>
  </si>
  <si>
    <t>FORMULARIO SOLICITUD FONDO POR RENDIR</t>
  </si>
  <si>
    <t xml:space="preserve">  SOPORTE TECNICO</t>
  </si>
  <si>
    <t xml:space="preserve">Responsable: </t>
  </si>
  <si>
    <t xml:space="preserve">RUT : </t>
  </si>
  <si>
    <t>DETALLES</t>
  </si>
  <si>
    <t>FONDO POR RENDIR</t>
  </si>
  <si>
    <t>MOTIVO DEL FONDO</t>
  </si>
  <si>
    <t xml:space="preserve">Se solicita fondo de: </t>
  </si>
  <si>
    <t>A Nombre de:</t>
  </si>
  <si>
    <t>RUT:</t>
  </si>
  <si>
    <t>Firma Solicitante</t>
  </si>
  <si>
    <t>NOMBRE</t>
  </si>
  <si>
    <t xml:space="preserve">RUT </t>
  </si>
  <si>
    <t>15.799.017-9</t>
  </si>
  <si>
    <t>16.660.021-9</t>
  </si>
  <si>
    <t>18.423.874-8</t>
  </si>
  <si>
    <t>18.123.196-3</t>
  </si>
  <si>
    <t>Jonathan Villamizar S</t>
  </si>
  <si>
    <t>27.053.311-6</t>
  </si>
  <si>
    <t>17.552.847-4</t>
  </si>
  <si>
    <t>7.751.279-9</t>
  </si>
  <si>
    <t>Materiales datos Lab Laser</t>
  </si>
  <si>
    <t>Cable power calefactores convectivos</t>
  </si>
  <si>
    <t>Pasajes Balmaceda-Puerto Aysen por mantencion laser.</t>
  </si>
  <si>
    <t xml:space="preserve">Gastos mantenciones laser Santiago y Concepcion. </t>
  </si>
  <si>
    <t xml:space="preserve">ricardo carrasco </t>
  </si>
  <si>
    <t>Pasajes Punta Arenas por mantencion correctiva laser.</t>
  </si>
  <si>
    <t>Gastos mantenciones laser Temuco y Villarrica.</t>
  </si>
  <si>
    <t>Gastos mantenciones laser Santiago y Rancagua.</t>
  </si>
  <si>
    <t>Gastos mantecion correctiva laser Copiapo.</t>
  </si>
  <si>
    <t>Gastos mantencion equipo laser Puerto Aysen.</t>
  </si>
  <si>
    <t>Maleta para viajes por trabajos de equipos laser.</t>
  </si>
  <si>
    <t>Pasajes Valdivia por mantencion correctiva laser.</t>
  </si>
  <si>
    <t>Gastos varios Servicio Técnico.</t>
  </si>
  <si>
    <t>Mantención Laser Quilpue</t>
  </si>
  <si>
    <t>Gastos mantenciones correctivas y preventivas equipos laser Punta Arenas.</t>
  </si>
  <si>
    <t xml:space="preserve">Gastos mantenciones laser Santiago, Viña del Mar y Quilpue. </t>
  </si>
  <si>
    <t>Viaje a Valdivia Instalacion riel Guldmann Demo</t>
  </si>
  <si>
    <t xml:space="preserve">Pasajes La Serena por mantenciones de equipos laser. </t>
  </si>
  <si>
    <t xml:space="preserve">Gastos mantenciones laser Viña del Mar, Santiago y Valdivia. </t>
  </si>
  <si>
    <t>Modificacion vuelo de retorno La Serena (visita, reunion y capacitacion en Hospital).</t>
  </si>
  <si>
    <t>Mantencion Hospital Gustavo Fricke</t>
  </si>
  <si>
    <t>ENTREGA LASER SERENA</t>
  </si>
  <si>
    <t>Gastos visitas emergencias y mantenciones.</t>
  </si>
  <si>
    <t>Gastos mantenciones laser La Serena y Coquimbo.</t>
  </si>
  <si>
    <t>Proyecto Oncologico Hospital de Talca</t>
  </si>
  <si>
    <t>Pasajes ida y retorno a Castro por mantenciones preventivas de equipos laser.</t>
  </si>
  <si>
    <t>Compra de agua bidestilada para mantenciones EDAP-TMS.</t>
  </si>
  <si>
    <t>Trabajos de mantención con ingeniero de EDAP-TMS, semana 1.</t>
  </si>
  <si>
    <t>Compra varias serv tecnico</t>
  </si>
  <si>
    <t>17.150.754-5</t>
  </si>
  <si>
    <t>Elpas - Seguridad - Clinica Santa María</t>
  </si>
  <si>
    <t>Trabajos de mantención con ingeniero de EDAP-TMS, semana 2.</t>
  </si>
  <si>
    <t>Almuerzos Terreno + Insumos</t>
  </si>
  <si>
    <t>Compra de maletas adicionesles por transporte de equipos.</t>
  </si>
  <si>
    <t>Gastos mantencion preventiva y correctiva equipos laser Concepcion.</t>
  </si>
  <si>
    <t>Pasajes ida y retorno a Osorno por mantecion preventiva de equipo laser.</t>
  </si>
  <si>
    <t>Pasajes ida y retorno a Punta Arenas por mantenciones de equipos laser.</t>
  </si>
  <si>
    <t>Trabajos en Clinica las Condes</t>
  </si>
  <si>
    <t>Gastos mantencion preventiva equipos laser Castro.</t>
  </si>
  <si>
    <t>Compra baterias para fuentes Rauland</t>
  </si>
  <si>
    <t>Trabajos Cllínica Vespucio</t>
  </si>
  <si>
    <t>A nombre de</t>
  </si>
  <si>
    <t>RUT</t>
  </si>
  <si>
    <t>Motivo</t>
  </si>
  <si>
    <t>Agradeceré gestionar Fondo por rendir</t>
  </si>
  <si>
    <t>N°</t>
  </si>
  <si>
    <t>N° Solicitud</t>
  </si>
  <si>
    <t xml:space="preserve">Pasajes ida y retorno a Valdivia por mantencions de equipos laser. </t>
  </si>
  <si>
    <t>Compra baterias GL5</t>
  </si>
  <si>
    <t>Compra de Pasaporte</t>
  </si>
  <si>
    <t>Gastos mantenciones preventivas equipos laser Punta Arenas.</t>
  </si>
  <si>
    <t>Viaje entrega equipo láser</t>
  </si>
  <si>
    <t xml:space="preserve">Compra pasajes ida y retorno Copiapo. </t>
  </si>
  <si>
    <t>Gastos mantencion preventiva equipo laser Osorno.</t>
  </si>
  <si>
    <t>Gastos mantenciones preventivas equipos laser Valdivia.</t>
  </si>
  <si>
    <t>Compra pasajes ida y retorno Coyhaique.</t>
  </si>
  <si>
    <t>Compra pasajes ida y retorno La Serena.</t>
  </si>
  <si>
    <t>Gastos mantencion laser Talca.</t>
  </si>
  <si>
    <t>1117-2</t>
  </si>
  <si>
    <t>Compra pasajes ida y retorno Temuco.</t>
  </si>
  <si>
    <t>MANTENCION HOSPITAL DE TALCA</t>
  </si>
  <si>
    <t>Gastos mantenciones laser Santiago y Copiapó.</t>
  </si>
  <si>
    <t>Gastos trabajos y mantenciones laser Santiago y Coyhaique.</t>
  </si>
  <si>
    <t>Compra pasajes ida y vuelta Concepción.</t>
  </si>
  <si>
    <t>Uber transporte</t>
  </si>
  <si>
    <t>Trabajos y mantenciones equipos laser Temuco y Victoria.</t>
  </si>
  <si>
    <t>Gastos mantenciones laser Ovalle y La Serena.</t>
  </si>
  <si>
    <t>gastos varios serv tecnico</t>
  </si>
  <si>
    <t>Compra pasajes mantencion laser La Union.</t>
  </si>
  <si>
    <t>Gastos trabajos y mantenciones laser Chillán y Concepción.</t>
  </si>
  <si>
    <t>Viaje Guldmann Mantenciones - Valdivia - Pto. Montt - Nueva Imperial</t>
  </si>
  <si>
    <t>Gastos trabajos y mantenciones laser Santiago y Quillota.</t>
  </si>
  <si>
    <t>Compra pasajes mantencion laser Puerto Montt.</t>
  </si>
  <si>
    <t>Trabajos Rauland Clinica Davila</t>
  </si>
  <si>
    <t xml:space="preserve">Gastos varios trabajos equipos laser. </t>
  </si>
  <si>
    <t>Gastos trabajos y mantencion laser Puerto Montt.</t>
  </si>
  <si>
    <t>Gastos trabajos y mantencion laser La Union.</t>
  </si>
  <si>
    <t>Compra pasajes mantencion laser Victoria.</t>
  </si>
  <si>
    <t>ENTRGADO</t>
  </si>
  <si>
    <t>Entrega de equipo laser hospital de la serena</t>
  </si>
  <si>
    <t>Compra pasajes mantencion laser Iquique.</t>
  </si>
  <si>
    <t>Compra pasajes mantenciones laser Copiapó.</t>
  </si>
  <si>
    <t>Gastos trabajos y mantencion laser Victoria.</t>
  </si>
  <si>
    <t>Hospital San Antonio - Servidores, tableros y puesta en marcha.</t>
  </si>
  <si>
    <t>Gastos Varios Servicio Técnico</t>
  </si>
  <si>
    <t>Gastos varios mantenciones y trabajos laser.</t>
  </si>
  <si>
    <t>Compra pasajes mantenciones laser Concepcion.</t>
  </si>
  <si>
    <t>Compra pasajes mantenciones equipos laser Temuco y Villarrica.</t>
  </si>
  <si>
    <t>Compra pasajes mantenciones equipos laser Castro.</t>
  </si>
  <si>
    <t>Alojamiento Panama</t>
  </si>
  <si>
    <t>Gastos mantenciones laser Los Andes y Copiapó.</t>
  </si>
  <si>
    <t>RECIBIDOS</t>
  </si>
  <si>
    <t>Gastos mantenciones laser Santiago, Talca e Iquique.</t>
  </si>
  <si>
    <t>Gastos mantenciones laser Castro.</t>
  </si>
  <si>
    <t>PROYECTO NUEVO HOSPITAL SAN JOSE CASABLANCA</t>
  </si>
  <si>
    <t>Gastos mantenciones equipos laser Temuco y Villarrica.</t>
  </si>
  <si>
    <t>Pasaje Vadivia Laser</t>
  </si>
  <si>
    <t>Gastos trabajos y mantenciones equipos laser Concepcion.</t>
  </si>
  <si>
    <t>Gastos Trabajos en Osorno</t>
  </si>
  <si>
    <t>Viaje de  emergencia Valdivia.</t>
  </si>
  <si>
    <t>Natalia Espinoza C.</t>
  </si>
  <si>
    <t>19.946.662-3</t>
  </si>
  <si>
    <t>Trabajos Nuevo Hospital San José de Casablanca</t>
  </si>
  <si>
    <t>Compra de pasajes mantencion laser Punta Arenas.</t>
  </si>
  <si>
    <t>Gastos Varios Servicio Tecnico</t>
  </si>
  <si>
    <t>Gastos trabajos y mantenciones laser en Santiago, Rancagua y Quilpue.</t>
  </si>
  <si>
    <t>Natalia Espinoza</t>
  </si>
  <si>
    <t>Agua bidestilada para equipos laser y guantes</t>
  </si>
  <si>
    <t>Gastos trabajos y mantenciones equipos laser Santiago y Viña del mar.</t>
  </si>
  <si>
    <t>Pasaje ida y retorno La Serena.</t>
  </si>
  <si>
    <t>Ricardo Carrasco Q.</t>
  </si>
  <si>
    <t>1190-A</t>
  </si>
  <si>
    <t>hospital temuco montaje gulmann</t>
  </si>
  <si>
    <t>SOLICITAR FONDOS EN PESTAÑA "FONDOS 2024"</t>
  </si>
  <si>
    <t>Pasaje ida y retorno Concepcion por mantencion laser.</t>
  </si>
  <si>
    <t>proyecto clinica davila recoleta</t>
  </si>
  <si>
    <t>Pasaje ida y retorno Coyhaique por mantenciones de equipos laser.</t>
  </si>
  <si>
    <t>Pasaje ida y retorno Osorno por mantencion de equipo laser.</t>
  </si>
  <si>
    <t>Gastos trabajos equipos laser Punta Arenas.</t>
  </si>
  <si>
    <t>Pasaje ida y retorno Valdivia por mantenciones de equipos laser.</t>
  </si>
  <si>
    <t>Pasaje ida y retorno Copiapo por mantencion de equipo laser.</t>
  </si>
  <si>
    <t>Trabajos y compra de materiales en clinica davila recoleta</t>
  </si>
  <si>
    <t>Gastros trabajos equipos laser La Serena y Coquimbo.</t>
  </si>
  <si>
    <t>Gastos mantencion laser Talcahuano.</t>
  </si>
  <si>
    <t>Pasaje ida y retorno Temuco por mantenciones laser.</t>
  </si>
  <si>
    <t>Gastos mantenciones equipos laser Santiago y Osorno.</t>
  </si>
  <si>
    <t>Matención Preventiva Hospital de Curanilahue</t>
  </si>
  <si>
    <t>Gastos mantenciones equipos laser Coyhaique y Puerto Aysen.</t>
  </si>
  <si>
    <t>Proyecto falp.</t>
  </si>
  <si>
    <t>Pasaje ida y retorno La Serena por mantenciones de equipos laser.</t>
  </si>
  <si>
    <t>Gastos mantenciones equipos laser Valdivia.</t>
  </si>
  <si>
    <t>Gastos mantenciones equipos láser Santiago.</t>
  </si>
  <si>
    <t>trabajos y compra de materiales F.A.L.P</t>
  </si>
  <si>
    <t>Gastos Mantención Viña del Mar.</t>
  </si>
  <si>
    <t>Gastos mantencion laser Copiapo.</t>
  </si>
  <si>
    <t>Transporte Red Salud Vitacura</t>
  </si>
  <si>
    <t>1224-2</t>
  </si>
  <si>
    <t>Pasaje ida y retorno por mantenciones laser en Chillan y Lota.</t>
  </si>
  <si>
    <t>Compra de herramientas ST</t>
  </si>
  <si>
    <t>Gastos mantenciones Santiago y Talca.</t>
  </si>
  <si>
    <t xml:space="preserve">VIAJE HOSPITAL CHILLAN </t>
  </si>
  <si>
    <t>Benjamin Bacian</t>
  </si>
  <si>
    <t>20.319.673-3</t>
  </si>
  <si>
    <t>Materiales Carga Pruebas Guldmann</t>
  </si>
  <si>
    <t>Pedro Valencia</t>
  </si>
  <si>
    <t>Instalacion Baterias Fricke Viña</t>
  </si>
  <si>
    <t>9.012.407-2</t>
  </si>
  <si>
    <t>Gastos mantenciones laser Santiago y Quillota.</t>
  </si>
  <si>
    <t>Pasajes ida y retorno Castro por mantenciones de equipos laser.</t>
  </si>
  <si>
    <t xml:space="preserve">Benjamín Bacian </t>
  </si>
  <si>
    <t>Gastos Herramientas Laboratorio Urología</t>
  </si>
  <si>
    <t>Pasajes ida y retorno Valdivia por reparacion y mantencion de equipo laser.</t>
  </si>
  <si>
    <t xml:space="preserve">            Francisco Marifil</t>
  </si>
  <si>
    <t>1237-A</t>
  </si>
  <si>
    <t>Pasaje ida y retorno Temuco por mantencion pagada laser Victoria.</t>
  </si>
  <si>
    <t>Gastos trabajos y mantenciones equipos laser Chillan, Concepcion y Lota.</t>
  </si>
  <si>
    <t>Gastos trabajos y mantenciones equipos laser Santiago, La Serena y Ovalle.</t>
  </si>
  <si>
    <t>Gastos mantenciones equipos láser Santiago mes de marzo.</t>
  </si>
  <si>
    <t>Gastos trabajos y mantenciones equipos laser Castro.</t>
  </si>
  <si>
    <t>MANTENCION HOSPITAL GUSTAVO FRICKE VIÑA DEL MAR</t>
  </si>
  <si>
    <t>Pasaje ida y retorno Copiapo por mantenciones de equipos laser.</t>
  </si>
  <si>
    <t>Traslado Mantenimiento Clinica Alemana</t>
  </si>
  <si>
    <t>Gastos Mantenimiento Nueva Clínica Cordillera</t>
  </si>
  <si>
    <t>Gastos Asociados a Retiro de Láser Coquimbo</t>
  </si>
  <si>
    <t>UPGRADE R5K Hospital de Osorno</t>
  </si>
  <si>
    <t>Pasaje ida y retorno Puerto Montt por mantencion de equipo laser.</t>
  </si>
  <si>
    <t>Gastos trabajos y mantenciones laser en Santiago y Quilpue.</t>
  </si>
  <si>
    <t xml:space="preserve">Gastos traslado mantenimiento clinica u andes </t>
  </si>
  <si>
    <t>Pasajes Ida y Vuelta Mantenimiento Concepcion</t>
  </si>
  <si>
    <t>Gastos trabajos y mantenciones equipos laser Valdivia.</t>
  </si>
  <si>
    <t>Gastos Mantenimiento Hospital San Borja</t>
  </si>
  <si>
    <t>Gastos Mantenimiento Grant Benavente Concepcion</t>
  </si>
  <si>
    <t>Gastos trabajos y mantenciones laser en Santiago y Victoria.</t>
  </si>
  <si>
    <t>Pasaje ida y retorno Temuco y Villarrica.</t>
  </si>
  <si>
    <t>Gastos Mantenimientos láser en Santiago</t>
  </si>
  <si>
    <t>Viaje Osorno y Concepcion</t>
  </si>
  <si>
    <t>Gastos trabajos y mantenciones equipos laser Santiago y Puerto Montt.</t>
  </si>
  <si>
    <t>TRABAJOS CLINICA CORDILLERA</t>
  </si>
  <si>
    <t>Gastos trabajos y mantenciones equipos laser en Copiapo.</t>
  </si>
  <si>
    <t xml:space="preserve">Pasaje ida y retorno Osorno. </t>
  </si>
  <si>
    <t>Pasaje ida y retorno Iquique.</t>
  </si>
  <si>
    <t>Materiales Up Clinica Cordillera 3er piso</t>
  </si>
  <si>
    <t>gastos varios servicio tecnico y proyecto clinica cordillera 3er piso</t>
  </si>
  <si>
    <t>Gastos trabajos y mantenciones Santiago.</t>
  </si>
  <si>
    <t xml:space="preserve">Gastos Mantenimiento láser Talca </t>
  </si>
  <si>
    <t>Gastos Mantenimiento Clinica Alemana y FACH</t>
  </si>
  <si>
    <t>hospital base de osorno</t>
  </si>
  <si>
    <t>Gastos trabajos y mantenciones de equipos laser en Concepcion y Talcahuano.</t>
  </si>
  <si>
    <t>Gastos Emergencia Clinica Bio Bio Concepcion</t>
  </si>
  <si>
    <t>Gastos trabajos equipo laser Osorno.</t>
  </si>
  <si>
    <t>Gastos Mantenimiento Clinica Reñaca</t>
  </si>
  <si>
    <t>Gastos trabajos, herramientas y mantenciones laser Temuco y Villarrica.</t>
  </si>
  <si>
    <t>Trabajos clinica davila recoleta</t>
  </si>
  <si>
    <t>Compra baterias UL2.4-12 para GL5</t>
  </si>
  <si>
    <t>Pasaje ida y retorno Arica.</t>
  </si>
  <si>
    <t>Pasaje ida y retorno Osorno - La Union.</t>
  </si>
  <si>
    <t>Gastos trabajos y mantenciones equipos laser en Santiago, Los Andes y Viña del Mar.</t>
  </si>
  <si>
    <t>Gastos Trabajos Hospital San Antonio</t>
  </si>
  <si>
    <t>Gastos Emergencia Clinica Reñaca</t>
  </si>
  <si>
    <t>1290-1</t>
  </si>
  <si>
    <t>Mantenimientos láser en Santiago.</t>
  </si>
  <si>
    <t>Gastos mantenimientos láser en Santiago</t>
  </si>
  <si>
    <t>Gastos Traslado EEMM Maipú</t>
  </si>
  <si>
    <t>Gastos trabajos y mantencion equipo laser Iquique.</t>
  </si>
  <si>
    <t>1297-2</t>
  </si>
  <si>
    <t>Compra Cable Power Calef Convectivos</t>
  </si>
  <si>
    <t>Pasaje ida y retorno Punta Arenas por mantenciones de equipos laser.</t>
  </si>
  <si>
    <t>Gastos Traslado EEMM Reñaca</t>
  </si>
  <si>
    <t>Gastos materiales, trabajos y mantenciones laser en Rancagua, Osorno y La Union.</t>
  </si>
  <si>
    <t>Compra Inst guldmann Dr Arenas</t>
  </si>
  <si>
    <t>Gastos mantenciones y emergencias laser en Santiago</t>
  </si>
  <si>
    <t>Compra pasaje ida y retorno Castro por mantenciones laser.</t>
  </si>
  <si>
    <t>Gastos Mantenimiento DIPRECA</t>
  </si>
  <si>
    <t>Izamiento Rieles Guldmann Dr Arenas</t>
  </si>
  <si>
    <t>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</si>
</sst>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 &quot;$&quot;* #,##0_ ;_ &quot;$&quot;* \-#,##0_ ;_ &quot;$&quot;* &quot;-&quot;_ ;_ @_ 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-F800]dddd\,\ mmmm\ dd\,\ yyyy"/>
    <numFmt numFmtId="168" formatCode="&quot;$&quot;\ #,##0"/>
    <numFmt numFmtId="169" formatCode="_-&quot;$&quot;\ * #,##0_-;\-&quot;$&quot;\ * #,##0_-;_-&quot;$&quot;\ * &quot;-&quot;??_-;_-@_-"/>
    <numFmt numFmtId="170" formatCode="[$$-340A]\ #,##0"/>
    <numFmt numFmtId="171" formatCode="_-* #,##0_-;\-* #,##0_-;_-* &quot;-&quot;??_-;_-@_-"/>
    <numFmt numFmtId="172" formatCode="&quot;$&quot;#,##0"/>
    <numFmt numFmtId="173" formatCode="_ [$USD]\ * #,##0_ ;_ [$USD]\ * \-#,##0_ ;_ [$USD]\ * &quot;-&quot;_ ;_ @_ "/>
  </numFmts>
  <fonts count="9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rgb="FF92D050"/>
        <bgColor theme="4" tint="0.79995117038483843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3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0" fontId="81" fillId="17" borderId="24" applyNumberFormat="0" applyAlignment="0" applyProtection="0"/>
    <xf numFmtId="164" fontId="9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horizontal="center"/>
    </xf>
    <xf numFmtId="0" fontId="7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5" fillId="0" borderId="0" xfId="0" applyFont="1"/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75" fillId="4" borderId="4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78" fillId="3" borderId="0" xfId="0" applyFont="1" applyFill="1" applyAlignment="1">
      <alignment horizontal="center" vertical="center" wrapText="1"/>
    </xf>
    <xf numFmtId="0" fontId="0" fillId="4" borderId="4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78" fillId="3" borderId="0" xfId="0" applyFont="1" applyFill="1" applyAlignment="1">
      <alignment horizontal="center" wrapText="1"/>
    </xf>
    <xf numFmtId="0" fontId="76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80" fillId="6" borderId="2" xfId="0" applyFont="1" applyFill="1" applyBorder="1" applyAlignment="1">
      <alignment horizontal="right"/>
    </xf>
    <xf numFmtId="0" fontId="81" fillId="3" borderId="4" xfId="3" applyFill="1" applyBorder="1" applyAlignment="1">
      <alignment wrapText="1"/>
    </xf>
    <xf numFmtId="0" fontId="80" fillId="6" borderId="10" xfId="0" applyFont="1" applyFill="1" applyBorder="1" applyAlignment="1">
      <alignment horizontal="right"/>
    </xf>
    <xf numFmtId="0" fontId="80" fillId="3" borderId="0" xfId="0" applyFont="1" applyFill="1" applyAlignment="1">
      <alignment horizontal="center"/>
    </xf>
    <xf numFmtId="0" fontId="78" fillId="3" borderId="0" xfId="0" applyFont="1" applyFill="1" applyAlignment="1">
      <alignment wrapText="1"/>
    </xf>
    <xf numFmtId="168" fontId="76" fillId="7" borderId="3" xfId="0" applyNumberFormat="1" applyFont="1" applyFill="1" applyBorder="1" applyAlignment="1">
      <alignment wrapText="1"/>
    </xf>
    <xf numFmtId="168" fontId="76" fillId="7" borderId="0" xfId="0" applyNumberFormat="1" applyFont="1" applyFill="1" applyAlignment="1">
      <alignment wrapText="1"/>
    </xf>
    <xf numFmtId="168" fontId="82" fillId="7" borderId="0" xfId="0" applyNumberFormat="1" applyFont="1" applyFill="1"/>
    <xf numFmtId="168" fontId="82" fillId="7" borderId="11" xfId="0" applyNumberFormat="1" applyFont="1" applyFill="1" applyBorder="1"/>
    <xf numFmtId="0" fontId="76" fillId="3" borderId="0" xfId="0" applyFont="1" applyFill="1" applyAlignment="1">
      <alignment horizontal="right" wrapText="1"/>
    </xf>
    <xf numFmtId="0" fontId="0" fillId="3" borderId="0" xfId="0" applyFill="1" applyAlignment="1">
      <alignment horizontal="center" wrapText="1"/>
    </xf>
    <xf numFmtId="0" fontId="76" fillId="3" borderId="0" xfId="0" applyFont="1" applyFill="1" applyAlignment="1">
      <alignment horizontal="center"/>
    </xf>
    <xf numFmtId="170" fontId="76" fillId="3" borderId="0" xfId="0" applyNumberFormat="1" applyFont="1" applyFill="1" applyAlignment="1">
      <alignment horizontal="center"/>
    </xf>
    <xf numFmtId="49" fontId="76" fillId="3" borderId="0" xfId="0" applyNumberFormat="1" applyFont="1" applyFill="1" applyAlignment="1">
      <alignment horizontal="center"/>
    </xf>
    <xf numFmtId="0" fontId="83" fillId="4" borderId="4" xfId="0" applyFont="1" applyFill="1" applyBorder="1"/>
    <xf numFmtId="0" fontId="0" fillId="4" borderId="4" xfId="0" applyFill="1" applyBorder="1"/>
    <xf numFmtId="0" fontId="76" fillId="6" borderId="5" xfId="0" applyFont="1" applyFill="1" applyBorder="1" applyAlignment="1">
      <alignment horizontal="center"/>
    </xf>
    <xf numFmtId="0" fontId="0" fillId="3" borderId="4" xfId="0" applyFill="1" applyBorder="1"/>
    <xf numFmtId="0" fontId="76" fillId="3" borderId="0" xfId="0" applyFont="1" applyFill="1"/>
    <xf numFmtId="0" fontId="82" fillId="4" borderId="4" xfId="0" applyFont="1" applyFill="1" applyBorder="1" applyAlignment="1">
      <alignment wrapText="1"/>
    </xf>
    <xf numFmtId="0" fontId="78" fillId="3" borderId="0" xfId="0" applyFont="1" applyFill="1" applyAlignment="1">
      <alignment horizontal="center"/>
    </xf>
    <xf numFmtId="0" fontId="84" fillId="4" borderId="0" xfId="0" applyFont="1" applyFill="1" applyAlignment="1">
      <alignment horizontal="left" vertical="top" wrapText="1"/>
    </xf>
    <xf numFmtId="171" fontId="76" fillId="4" borderId="0" xfId="1" applyNumberFormat="1" applyFont="1" applyFill="1" applyAlignment="1">
      <alignment horizontal="right" wrapText="1"/>
    </xf>
    <xf numFmtId="0" fontId="8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76" fillId="4" borderId="0" xfId="0" applyFont="1" applyFill="1" applyAlignment="1">
      <alignment horizontal="right" wrapText="1"/>
    </xf>
    <xf numFmtId="0" fontId="82" fillId="4" borderId="0" xfId="0" applyFont="1" applyFill="1" applyAlignment="1">
      <alignment horizontal="left" wrapText="1"/>
    </xf>
    <xf numFmtId="0" fontId="80" fillId="4" borderId="0" xfId="0" applyFont="1" applyFill="1" applyAlignment="1">
      <alignment horizontal="left" wrapText="1"/>
    </xf>
    <xf numFmtId="0" fontId="80" fillId="4" borderId="0" xfId="0" applyFont="1" applyFill="1" applyAlignment="1">
      <alignment horizontal="center" wrapText="1"/>
    </xf>
    <xf numFmtId="0" fontId="82" fillId="4" borderId="10" xfId="0" applyFont="1" applyFill="1" applyBorder="1" applyAlignment="1">
      <alignment wrapText="1"/>
    </xf>
    <xf numFmtId="0" fontId="0" fillId="3" borderId="11" xfId="0" applyFill="1" applyBorder="1"/>
    <xf numFmtId="0" fontId="0" fillId="4" borderId="11" xfId="0" applyFill="1" applyBorder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3" borderId="9" xfId="0" applyFill="1" applyBorder="1"/>
    <xf numFmtId="0" fontId="75" fillId="3" borderId="14" xfId="0" applyFont="1" applyFill="1" applyBorder="1"/>
    <xf numFmtId="0" fontId="75" fillId="0" borderId="0" xfId="0" applyFont="1" applyAlignment="1">
      <alignment horizontal="center" vertical="center"/>
    </xf>
    <xf numFmtId="49" fontId="76" fillId="3" borderId="0" xfId="0" applyNumberFormat="1" applyFont="1" applyFill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/>
    <xf numFmtId="0" fontId="0" fillId="3" borderId="0" xfId="0" applyFill="1" applyAlignment="1">
      <alignment horizontal="center" vertical="center"/>
    </xf>
    <xf numFmtId="168" fontId="76" fillId="7" borderId="9" xfId="0" applyNumberFormat="1" applyFont="1" applyFill="1" applyBorder="1" applyAlignment="1">
      <alignment wrapText="1"/>
    </xf>
    <xf numFmtId="168" fontId="76" fillId="7" borderId="14" xfId="0" applyNumberFormat="1" applyFont="1" applyFill="1" applyBorder="1" applyAlignment="1">
      <alignment wrapText="1"/>
    </xf>
    <xf numFmtId="168" fontId="82" fillId="7" borderId="14" xfId="0" applyNumberFormat="1" applyFont="1" applyFill="1" applyBorder="1"/>
    <xf numFmtId="168" fontId="82" fillId="7" borderId="12" xfId="0" applyNumberFormat="1" applyFont="1" applyFill="1" applyBorder="1"/>
    <xf numFmtId="0" fontId="76" fillId="3" borderId="0" xfId="0" applyFont="1" applyFill="1" applyAlignment="1">
      <alignment horizontal="left" wrapText="1"/>
    </xf>
    <xf numFmtId="0" fontId="83" fillId="3" borderId="0" xfId="0" applyFont="1" applyFill="1"/>
    <xf numFmtId="0" fontId="78" fillId="4" borderId="0" xfId="0" applyFont="1" applyFill="1" applyAlignment="1">
      <alignment horizontal="center" wrapText="1"/>
    </xf>
    <xf numFmtId="0" fontId="0" fillId="3" borderId="12" xfId="0" applyFill="1" applyBorder="1"/>
    <xf numFmtId="0" fontId="0" fillId="8" borderId="0" xfId="0" applyFill="1"/>
    <xf numFmtId="0" fontId="80" fillId="9" borderId="4" xfId="0" applyFont="1" applyFill="1" applyBorder="1" applyAlignment="1">
      <alignment horizontal="center" wrapText="1"/>
    </xf>
    <xf numFmtId="0" fontId="80" fillId="9" borderId="16" xfId="0" applyFont="1" applyFill="1" applyBorder="1" applyAlignment="1">
      <alignment horizontal="center" wrapText="1"/>
    </xf>
    <xf numFmtId="0" fontId="80" fillId="9" borderId="17" xfId="0" applyFont="1" applyFill="1" applyBorder="1" applyAlignment="1">
      <alignment horizontal="center" wrapText="1"/>
    </xf>
    <xf numFmtId="169" fontId="80" fillId="9" borderId="17" xfId="2" applyNumberFormat="1" applyFont="1" applyFill="1" applyBorder="1" applyAlignment="1">
      <alignment horizontal="center" wrapText="1"/>
    </xf>
    <xf numFmtId="0" fontId="80" fillId="9" borderId="16" xfId="0" applyFont="1" applyFill="1" applyBorder="1" applyAlignment="1">
      <alignment horizontal="center" vertical="center" wrapText="1"/>
    </xf>
    <xf numFmtId="166" fontId="80" fillId="9" borderId="17" xfId="2" applyFont="1" applyFill="1" applyBorder="1" applyAlignment="1">
      <alignment horizontal="center" wrapText="1"/>
    </xf>
    <xf numFmtId="0" fontId="80" fillId="10" borderId="1" xfId="0" applyFont="1" applyFill="1" applyBorder="1" applyAlignment="1">
      <alignment horizontal="center"/>
    </xf>
    <xf numFmtId="14" fontId="80" fillId="10" borderId="1" xfId="0" applyNumberFormat="1" applyFont="1" applyFill="1" applyBorder="1" applyAlignment="1">
      <alignment horizontal="center"/>
    </xf>
    <xf numFmtId="165" fontId="80" fillId="10" borderId="1" xfId="0" applyNumberFormat="1" applyFont="1" applyFill="1" applyBorder="1" applyAlignment="1">
      <alignment horizontal="center"/>
    </xf>
    <xf numFmtId="169" fontId="80" fillId="10" borderId="1" xfId="2" applyNumberFormat="1" applyFont="1" applyFill="1" applyBorder="1" applyAlignment="1">
      <alignment horizontal="center"/>
    </xf>
    <xf numFmtId="165" fontId="80" fillId="10" borderId="1" xfId="2" applyNumberFormat="1" applyFont="1" applyFill="1" applyBorder="1" applyAlignment="1">
      <alignment horizontal="center"/>
    </xf>
    <xf numFmtId="0" fontId="8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/>
    </xf>
    <xf numFmtId="0" fontId="80" fillId="8" borderId="1" xfId="0" applyFont="1" applyFill="1" applyBorder="1" applyAlignment="1">
      <alignment horizontal="center"/>
    </xf>
    <xf numFmtId="14" fontId="80" fillId="8" borderId="1" xfId="0" applyNumberFormat="1" applyFont="1" applyFill="1" applyBorder="1" applyAlignment="1">
      <alignment horizontal="center"/>
    </xf>
    <xf numFmtId="165" fontId="80" fillId="8" borderId="1" xfId="0" applyNumberFormat="1" applyFont="1" applyFill="1" applyBorder="1" applyAlignment="1">
      <alignment horizontal="center"/>
    </xf>
    <xf numFmtId="169" fontId="80" fillId="8" borderId="1" xfId="2" applyNumberFormat="1" applyFont="1" applyFill="1" applyBorder="1" applyAlignment="1">
      <alignment horizontal="center"/>
    </xf>
    <xf numFmtId="165" fontId="80" fillId="8" borderId="1" xfId="2" applyNumberFormat="1" applyFont="1" applyFill="1" applyBorder="1" applyAlignment="1">
      <alignment horizontal="center"/>
    </xf>
    <xf numFmtId="0" fontId="8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165" fontId="86" fillId="10" borderId="1" xfId="2" applyNumberFormat="1" applyFont="1" applyFill="1" applyBorder="1" applyAlignment="1">
      <alignment horizontal="center"/>
    </xf>
    <xf numFmtId="0" fontId="86" fillId="8" borderId="18" xfId="0" applyFont="1" applyFill="1" applyBorder="1" applyAlignment="1">
      <alignment horizontal="center"/>
    </xf>
    <xf numFmtId="165" fontId="86" fillId="8" borderId="1" xfId="0" applyNumberFormat="1" applyFont="1" applyFill="1" applyBorder="1" applyAlignment="1">
      <alignment horizontal="center"/>
    </xf>
    <xf numFmtId="169" fontId="86" fillId="8" borderId="1" xfId="2" applyNumberFormat="1" applyFont="1" applyFill="1" applyBorder="1" applyAlignment="1">
      <alignment horizontal="center"/>
    </xf>
    <xf numFmtId="165" fontId="86" fillId="8" borderId="1" xfId="2" applyNumberFormat="1" applyFont="1" applyFill="1" applyBorder="1" applyAlignment="1">
      <alignment horizontal="center"/>
    </xf>
    <xf numFmtId="0" fontId="0" fillId="8" borderId="17" xfId="0" applyFill="1" applyBorder="1" applyAlignment="1">
      <alignment horizontal="left"/>
    </xf>
    <xf numFmtId="0" fontId="86" fillId="10" borderId="18" xfId="0" applyFont="1" applyFill="1" applyBorder="1" applyAlignment="1">
      <alignment horizontal="center"/>
    </xf>
    <xf numFmtId="165" fontId="86" fillId="10" borderId="1" xfId="0" applyNumberFormat="1" applyFont="1" applyFill="1" applyBorder="1" applyAlignment="1">
      <alignment horizontal="center"/>
    </xf>
    <xf numFmtId="169" fontId="86" fillId="10" borderId="1" xfId="2" applyNumberFormat="1" applyFont="1" applyFill="1" applyBorder="1" applyAlignment="1">
      <alignment horizontal="center"/>
    </xf>
    <xf numFmtId="0" fontId="0" fillId="10" borderId="17" xfId="0" applyFill="1" applyBorder="1" applyAlignment="1">
      <alignment horizontal="left"/>
    </xf>
    <xf numFmtId="0" fontId="80" fillId="10" borderId="18" xfId="0" applyFont="1" applyFill="1" applyBorder="1" applyAlignment="1">
      <alignment horizontal="center"/>
    </xf>
    <xf numFmtId="14" fontId="80" fillId="10" borderId="18" xfId="0" applyNumberFormat="1" applyFont="1" applyFill="1" applyBorder="1" applyAlignment="1">
      <alignment horizontal="center"/>
    </xf>
    <xf numFmtId="0" fontId="80" fillId="0" borderId="18" xfId="0" applyFont="1" applyBorder="1" applyAlignment="1">
      <alignment horizontal="center"/>
    </xf>
    <xf numFmtId="14" fontId="80" fillId="0" borderId="18" xfId="0" applyNumberFormat="1" applyFont="1" applyBorder="1" applyAlignment="1">
      <alignment horizontal="center"/>
    </xf>
    <xf numFmtId="165" fontId="80" fillId="0" borderId="1" xfId="0" applyNumberFormat="1" applyFont="1" applyBorder="1" applyAlignment="1">
      <alignment horizontal="center"/>
    </xf>
    <xf numFmtId="169" fontId="80" fillId="0" borderId="1" xfId="2" applyNumberFormat="1" applyFont="1" applyFill="1" applyBorder="1" applyAlignment="1">
      <alignment horizontal="center"/>
    </xf>
    <xf numFmtId="165" fontId="80" fillId="0" borderId="1" xfId="2" applyNumberFormat="1" applyFont="1" applyFill="1" applyBorder="1" applyAlignment="1">
      <alignment horizontal="center"/>
    </xf>
    <xf numFmtId="0" fontId="8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0" fillId="8" borderId="18" xfId="0" applyFont="1" applyFill="1" applyBorder="1" applyAlignment="1">
      <alignment horizontal="center"/>
    </xf>
    <xf numFmtId="14" fontId="80" fillId="8" borderId="18" xfId="0" applyNumberFormat="1" applyFont="1" applyFill="1" applyBorder="1" applyAlignment="1">
      <alignment horizontal="center"/>
    </xf>
    <xf numFmtId="165" fontId="80" fillId="11" borderId="1" xfId="0" applyNumberFormat="1" applyFont="1" applyFill="1" applyBorder="1" applyAlignment="1">
      <alignment horizontal="center"/>
    </xf>
    <xf numFmtId="0" fontId="80" fillId="0" borderId="1" xfId="0" applyFont="1" applyBorder="1" applyAlignment="1">
      <alignment horizontal="center"/>
    </xf>
    <xf numFmtId="14" fontId="80" fillId="0" borderId="1" xfId="0" applyNumberFormat="1" applyFont="1" applyBorder="1" applyAlignment="1">
      <alignment horizontal="center"/>
    </xf>
    <xf numFmtId="0" fontId="0" fillId="10" borderId="0" xfId="0" applyFill="1"/>
    <xf numFmtId="0" fontId="80" fillId="10" borderId="1" xfId="0" applyFont="1" applyFill="1" applyBorder="1" applyAlignment="1">
      <alignment horizontal="left"/>
    </xf>
    <xf numFmtId="0" fontId="80" fillId="0" borderId="1" xfId="0" applyFont="1" applyBorder="1" applyAlignment="1">
      <alignment horizontal="left"/>
    </xf>
    <xf numFmtId="0" fontId="86" fillId="12" borderId="18" xfId="0" applyFont="1" applyFill="1" applyBorder="1" applyAlignment="1">
      <alignment horizontal="center"/>
    </xf>
    <xf numFmtId="14" fontId="86" fillId="8" borderId="18" xfId="0" applyNumberFormat="1" applyFont="1" applyFill="1" applyBorder="1" applyAlignment="1">
      <alignment horizontal="center"/>
    </xf>
    <xf numFmtId="0" fontId="86" fillId="0" borderId="1" xfId="0" applyFont="1" applyBorder="1" applyAlignment="1">
      <alignment horizontal="left"/>
    </xf>
    <xf numFmtId="0" fontId="80" fillId="12" borderId="18" xfId="0" applyFont="1" applyFill="1" applyBorder="1" applyAlignment="1">
      <alignment horizontal="center"/>
    </xf>
    <xf numFmtId="0" fontId="80" fillId="8" borderId="1" xfId="0" applyFont="1" applyFill="1" applyBorder="1" applyAlignment="1">
      <alignment horizontal="left"/>
    </xf>
    <xf numFmtId="0" fontId="88" fillId="0" borderId="11" xfId="0" applyFont="1" applyBorder="1" applyAlignment="1">
      <alignment horizontal="center" vertical="center"/>
    </xf>
    <xf numFmtId="169" fontId="88" fillId="0" borderId="11" xfId="2" applyNumberFormat="1" applyFont="1" applyBorder="1" applyAlignment="1">
      <alignment horizontal="center" vertical="center"/>
    </xf>
    <xf numFmtId="0" fontId="88" fillId="0" borderId="11" xfId="0" applyFont="1" applyBorder="1" applyAlignment="1">
      <alignment horizontal="left" vertical="center"/>
    </xf>
    <xf numFmtId="14" fontId="86" fillId="10" borderId="18" xfId="0" applyNumberFormat="1" applyFont="1" applyFill="1" applyBorder="1" applyAlignment="1">
      <alignment horizontal="center"/>
    </xf>
    <xf numFmtId="0" fontId="86" fillId="10" borderId="1" xfId="0" applyFont="1" applyFill="1" applyBorder="1" applyAlignment="1">
      <alignment horizontal="left"/>
    </xf>
    <xf numFmtId="0" fontId="80" fillId="14" borderId="1" xfId="0" applyFont="1" applyFill="1" applyBorder="1" applyAlignment="1">
      <alignment horizontal="left"/>
    </xf>
    <xf numFmtId="0" fontId="8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169" fontId="80" fillId="8" borderId="1" xfId="2" applyNumberFormat="1" applyFont="1" applyFill="1" applyBorder="1" applyAlignment="1">
      <alignment horizontal="right"/>
    </xf>
    <xf numFmtId="0" fontId="0" fillId="8" borderId="1" xfId="0" applyFill="1" applyBorder="1"/>
    <xf numFmtId="14" fontId="80" fillId="12" borderId="18" xfId="0" applyNumberFormat="1" applyFont="1" applyFill="1" applyBorder="1" applyAlignment="1">
      <alignment horizontal="center"/>
    </xf>
    <xf numFmtId="165" fontId="80" fillId="12" borderId="1" xfId="0" applyNumberFormat="1" applyFont="1" applyFill="1" applyBorder="1" applyAlignment="1">
      <alignment horizontal="center"/>
    </xf>
    <xf numFmtId="169" fontId="80" fillId="12" borderId="1" xfId="2" applyNumberFormat="1" applyFont="1" applyFill="1" applyBorder="1" applyAlignment="1">
      <alignment horizontal="right"/>
    </xf>
    <xf numFmtId="165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left"/>
    </xf>
    <xf numFmtId="0" fontId="0" fillId="12" borderId="1" xfId="0" applyFill="1" applyBorder="1"/>
    <xf numFmtId="0" fontId="0" fillId="10" borderId="1" xfId="0" applyFill="1" applyBorder="1"/>
    <xf numFmtId="0" fontId="89" fillId="10" borderId="1" xfId="0" applyFont="1" applyFill="1" applyBorder="1" applyAlignment="1">
      <alignment horizontal="left"/>
    </xf>
    <xf numFmtId="0" fontId="80" fillId="10" borderId="19" xfId="0" applyFont="1" applyFill="1" applyBorder="1" applyAlignment="1">
      <alignment horizontal="center"/>
    </xf>
    <xf numFmtId="14" fontId="80" fillId="10" borderId="19" xfId="0" applyNumberFormat="1" applyFont="1" applyFill="1" applyBorder="1" applyAlignment="1">
      <alignment horizontal="center"/>
    </xf>
    <xf numFmtId="165" fontId="80" fillId="10" borderId="20" xfId="0" applyNumberFormat="1" applyFont="1" applyFill="1" applyBorder="1" applyAlignment="1">
      <alignment horizontal="center"/>
    </xf>
    <xf numFmtId="169" fontId="80" fillId="10" borderId="20" xfId="2" applyNumberFormat="1" applyFont="1" applyFill="1" applyBorder="1" applyAlignment="1">
      <alignment horizontal="right"/>
    </xf>
    <xf numFmtId="0" fontId="80" fillId="0" borderId="20" xfId="0" applyFont="1" applyBorder="1" applyAlignment="1">
      <alignment horizontal="left"/>
    </xf>
    <xf numFmtId="0" fontId="0" fillId="10" borderId="20" xfId="0" applyFill="1" applyBorder="1" applyAlignment="1">
      <alignment horizontal="left"/>
    </xf>
    <xf numFmtId="169" fontId="80" fillId="10" borderId="20" xfId="2" applyNumberFormat="1" applyFont="1" applyFill="1" applyBorder="1" applyAlignment="1">
      <alignment horizontal="center"/>
    </xf>
    <xf numFmtId="165" fontId="80" fillId="10" borderId="20" xfId="2" applyNumberFormat="1" applyFont="1" applyFill="1" applyBorder="1" applyAlignment="1">
      <alignment horizontal="center"/>
    </xf>
    <xf numFmtId="165" fontId="86" fillId="10" borderId="20" xfId="2" applyNumberFormat="1" applyFont="1" applyFill="1" applyBorder="1" applyAlignment="1">
      <alignment horizontal="center"/>
    </xf>
    <xf numFmtId="0" fontId="89" fillId="10" borderId="20" xfId="0" applyFont="1" applyFill="1" applyBorder="1" applyAlignment="1">
      <alignment horizontal="left"/>
    </xf>
    <xf numFmtId="0" fontId="80" fillId="10" borderId="20" xfId="0" applyFont="1" applyFill="1" applyBorder="1" applyAlignment="1">
      <alignment horizontal="left"/>
    </xf>
    <xf numFmtId="0" fontId="86" fillId="10" borderId="19" xfId="0" applyFont="1" applyFill="1" applyBorder="1" applyAlignment="1">
      <alignment horizontal="center"/>
    </xf>
    <xf numFmtId="14" fontId="86" fillId="10" borderId="19" xfId="0" applyNumberFormat="1" applyFont="1" applyFill="1" applyBorder="1" applyAlignment="1">
      <alignment horizontal="center"/>
    </xf>
    <xf numFmtId="165" fontId="86" fillId="10" borderId="20" xfId="0" applyNumberFormat="1" applyFont="1" applyFill="1" applyBorder="1" applyAlignment="1">
      <alignment horizontal="center"/>
    </xf>
    <xf numFmtId="169" fontId="86" fillId="10" borderId="20" xfId="2" applyNumberFormat="1" applyFont="1" applyFill="1" applyBorder="1" applyAlignment="1">
      <alignment horizontal="center"/>
    </xf>
    <xf numFmtId="0" fontId="80" fillId="15" borderId="21" xfId="0" applyFont="1" applyFill="1" applyBorder="1" applyAlignment="1">
      <alignment horizontal="left"/>
    </xf>
    <xf numFmtId="0" fontId="0" fillId="10" borderId="21" xfId="0" applyFill="1" applyBorder="1" applyAlignment="1">
      <alignment horizontal="left"/>
    </xf>
    <xf numFmtId="0" fontId="80" fillId="16" borderId="18" xfId="0" applyFont="1" applyFill="1" applyBorder="1" applyAlignment="1">
      <alignment horizontal="center"/>
    </xf>
    <xf numFmtId="0" fontId="0" fillId="16" borderId="21" xfId="0" applyFill="1" applyBorder="1" applyAlignment="1">
      <alignment horizontal="left"/>
    </xf>
    <xf numFmtId="0" fontId="80" fillId="10" borderId="20" xfId="0" applyFont="1" applyFill="1" applyBorder="1" applyAlignment="1">
      <alignment horizontal="center"/>
    </xf>
    <xf numFmtId="14" fontId="80" fillId="10" borderId="20" xfId="0" applyNumberFormat="1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14" fontId="80" fillId="0" borderId="0" xfId="0" applyNumberFormat="1" applyFont="1" applyAlignment="1">
      <alignment horizontal="center"/>
    </xf>
    <xf numFmtId="165" fontId="80" fillId="0" borderId="0" xfId="0" applyNumberFormat="1" applyFont="1" applyAlignment="1">
      <alignment horizontal="center"/>
    </xf>
    <xf numFmtId="169" fontId="80" fillId="0" borderId="0" xfId="2" applyNumberFormat="1" applyFont="1" applyFill="1" applyBorder="1" applyAlignment="1">
      <alignment horizontal="center"/>
    </xf>
    <xf numFmtId="165" fontId="80" fillId="0" borderId="0" xfId="2" applyNumberFormat="1" applyFont="1" applyFill="1" applyBorder="1" applyAlignment="1">
      <alignment horizontal="center"/>
    </xf>
    <xf numFmtId="0" fontId="80" fillId="0" borderId="0" xfId="0" applyFont="1" applyAlignment="1">
      <alignment horizontal="left"/>
    </xf>
    <xf numFmtId="0" fontId="80" fillId="10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0" fillId="8" borderId="0" xfId="0" applyFill="1" applyAlignment="1">
      <alignment horizontal="center"/>
    </xf>
    <xf numFmtId="165" fontId="0" fillId="0" borderId="0" xfId="0" applyNumberFormat="1"/>
    <xf numFmtId="0" fontId="89" fillId="0" borderId="0" xfId="0" applyFont="1"/>
    <xf numFmtId="0" fontId="0" fillId="10" borderId="0" xfId="0" applyFill="1" applyAlignment="1">
      <alignment horizontal="right"/>
    </xf>
    <xf numFmtId="14" fontId="80" fillId="10" borderId="22" xfId="0" applyNumberFormat="1" applyFont="1" applyFill="1" applyBorder="1" applyAlignment="1">
      <alignment horizontal="center"/>
    </xf>
    <xf numFmtId="0" fontId="80" fillId="10" borderId="23" xfId="0" applyFont="1" applyFill="1" applyBorder="1" applyAlignment="1">
      <alignment horizontal="left"/>
    </xf>
    <xf numFmtId="165" fontId="86" fillId="10" borderId="1" xfId="2" applyNumberFormat="1" applyFont="1" applyFill="1" applyBorder="1" applyAlignment="1">
      <alignment horizontal="right"/>
    </xf>
    <xf numFmtId="0" fontId="89" fillId="10" borderId="1" xfId="0" applyFont="1" applyFill="1" applyBorder="1"/>
    <xf numFmtId="165" fontId="80" fillId="10" borderId="1" xfId="2" applyNumberFormat="1" applyFont="1" applyFill="1" applyBorder="1" applyAlignment="1">
      <alignment horizontal="right"/>
    </xf>
    <xf numFmtId="169" fontId="80" fillId="10" borderId="1" xfId="2" applyNumberFormat="1" applyFont="1" applyFill="1" applyBorder="1" applyAlignment="1">
      <alignment horizontal="right"/>
    </xf>
    <xf numFmtId="0" fontId="80" fillId="10" borderId="18" xfId="0" applyFont="1" applyFill="1" applyBorder="1" applyAlignment="1">
      <alignment horizontal="center" vertical="center"/>
    </xf>
    <xf numFmtId="14" fontId="80" fillId="10" borderId="18" xfId="0" applyNumberFormat="1" applyFont="1" applyFill="1" applyBorder="1" applyAlignment="1">
      <alignment horizontal="center" vertical="center"/>
    </xf>
    <xf numFmtId="165" fontId="80" fillId="10" borderId="1" xfId="0" applyNumberFormat="1" applyFont="1" applyFill="1" applyBorder="1" applyAlignment="1">
      <alignment horizontal="center" vertical="center"/>
    </xf>
    <xf numFmtId="169" fontId="80" fillId="10" borderId="1" xfId="2" applyNumberFormat="1" applyFont="1" applyFill="1" applyBorder="1" applyAlignment="1">
      <alignment horizontal="center" vertical="center"/>
    </xf>
    <xf numFmtId="165" fontId="80" fillId="10" borderId="1" xfId="2" applyNumberFormat="1" applyFont="1" applyFill="1" applyBorder="1" applyAlignment="1">
      <alignment horizontal="right" vertical="center"/>
    </xf>
    <xf numFmtId="0" fontId="80" fillId="10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vertical="center"/>
    </xf>
    <xf numFmtId="165" fontId="80" fillId="8" borderId="1" xfId="2" applyNumberFormat="1" applyFont="1" applyFill="1" applyBorder="1" applyAlignment="1">
      <alignment horizontal="right"/>
    </xf>
    <xf numFmtId="165" fontId="80" fillId="12" borderId="1" xfId="2" applyNumberFormat="1" applyFont="1" applyFill="1" applyBorder="1" applyAlignment="1">
      <alignment horizontal="right"/>
    </xf>
    <xf numFmtId="165" fontId="86" fillId="10" borderId="20" xfId="2" applyNumberFormat="1" applyFont="1" applyFill="1" applyBorder="1" applyAlignment="1">
      <alignment horizontal="right"/>
    </xf>
    <xf numFmtId="0" fontId="86" fillId="10" borderId="20" xfId="0" applyFont="1" applyFill="1" applyBorder="1" applyAlignment="1">
      <alignment horizontal="left"/>
    </xf>
    <xf numFmtId="0" fontId="89" fillId="10" borderId="20" xfId="0" applyFont="1" applyFill="1" applyBorder="1"/>
    <xf numFmtId="0" fontId="86" fillId="14" borderId="18" xfId="0" applyFont="1" applyFill="1" applyBorder="1" applyAlignment="1">
      <alignment horizontal="center"/>
    </xf>
    <xf numFmtId="14" fontId="86" fillId="14" borderId="18" xfId="0" applyNumberFormat="1" applyFont="1" applyFill="1" applyBorder="1" applyAlignment="1">
      <alignment horizontal="center"/>
    </xf>
    <xf numFmtId="165" fontId="86" fillId="14" borderId="1" xfId="0" applyNumberFormat="1" applyFont="1" applyFill="1" applyBorder="1" applyAlignment="1">
      <alignment horizontal="center"/>
    </xf>
    <xf numFmtId="169" fontId="86" fillId="14" borderId="1" xfId="2" applyNumberFormat="1" applyFont="1" applyFill="1" applyBorder="1" applyAlignment="1">
      <alignment horizontal="center"/>
    </xf>
    <xf numFmtId="165" fontId="86" fillId="14" borderId="1" xfId="2" applyNumberFormat="1" applyFont="1" applyFill="1" applyBorder="1" applyAlignment="1">
      <alignment horizontal="right"/>
    </xf>
    <xf numFmtId="0" fontId="86" fillId="14" borderId="1" xfId="0" applyFont="1" applyFill="1" applyBorder="1" applyAlignment="1">
      <alignment horizontal="left"/>
    </xf>
    <xf numFmtId="0" fontId="89" fillId="14" borderId="1" xfId="0" applyFont="1" applyFill="1" applyBorder="1" applyAlignment="1">
      <alignment horizontal="left"/>
    </xf>
    <xf numFmtId="165" fontId="80" fillId="0" borderId="1" xfId="2" applyNumberFormat="1" applyFont="1" applyFill="1" applyBorder="1" applyAlignment="1">
      <alignment horizontal="right"/>
    </xf>
    <xf numFmtId="0" fontId="80" fillId="0" borderId="19" xfId="0" applyFont="1" applyBorder="1" applyAlignment="1">
      <alignment horizontal="center"/>
    </xf>
    <xf numFmtId="14" fontId="80" fillId="0" borderId="19" xfId="0" applyNumberFormat="1" applyFont="1" applyBorder="1" applyAlignment="1">
      <alignment horizontal="center"/>
    </xf>
    <xf numFmtId="165" fontId="80" fillId="0" borderId="20" xfId="0" applyNumberFormat="1" applyFont="1" applyBorder="1" applyAlignment="1">
      <alignment horizontal="center"/>
    </xf>
    <xf numFmtId="169" fontId="80" fillId="0" borderId="20" xfId="2" applyNumberFormat="1" applyFont="1" applyBorder="1" applyAlignment="1">
      <alignment horizontal="right"/>
    </xf>
    <xf numFmtId="0" fontId="0" fillId="0" borderId="20" xfId="0" applyBorder="1" applyAlignment="1">
      <alignment horizontal="left"/>
    </xf>
    <xf numFmtId="0" fontId="80" fillId="14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73" fillId="0" borderId="1" xfId="0" applyFont="1" applyBorder="1" applyAlignment="1">
      <alignment horizontal="left"/>
    </xf>
    <xf numFmtId="0" fontId="72" fillId="10" borderId="1" xfId="0" applyFont="1" applyFill="1" applyBorder="1" applyAlignment="1">
      <alignment horizontal="left"/>
    </xf>
    <xf numFmtId="0" fontId="71" fillId="10" borderId="1" xfId="0" applyFont="1" applyFill="1" applyBorder="1" applyAlignment="1">
      <alignment horizontal="left"/>
    </xf>
    <xf numFmtId="0" fontId="70" fillId="8" borderId="1" xfId="0" applyFont="1" applyFill="1" applyBorder="1" applyAlignment="1">
      <alignment horizontal="left"/>
    </xf>
    <xf numFmtId="0" fontId="76" fillId="3" borderId="6" xfId="0" applyFont="1" applyFill="1" applyBorder="1" applyAlignment="1">
      <alignment horizontal="right" vertical="center" wrapText="1"/>
    </xf>
    <xf numFmtId="0" fontId="80" fillId="6" borderId="9" xfId="0" applyFont="1" applyFill="1" applyBorder="1" applyAlignment="1">
      <alignment horizontal="center"/>
    </xf>
    <xf numFmtId="0" fontId="80" fillId="6" borderId="12" xfId="0" applyFont="1" applyFill="1" applyBorder="1" applyAlignment="1">
      <alignment horizontal="center"/>
    </xf>
    <xf numFmtId="0" fontId="76" fillId="3" borderId="0" xfId="0" applyFont="1" applyFill="1" applyAlignment="1">
      <alignment horizontal="center" wrapText="1"/>
    </xf>
    <xf numFmtId="0" fontId="69" fillId="0" borderId="1" xfId="0" applyFont="1" applyBorder="1" applyAlignment="1">
      <alignment horizontal="left"/>
    </xf>
    <xf numFmtId="0" fontId="68" fillId="0" borderId="0" xfId="0" applyFont="1"/>
    <xf numFmtId="49" fontId="0" fillId="0" borderId="0" xfId="0" applyNumberFormat="1"/>
    <xf numFmtId="0" fontId="80" fillId="0" borderId="0" xfId="0" applyFont="1"/>
    <xf numFmtId="170" fontId="76" fillId="7" borderId="6" xfId="0" applyNumberFormat="1" applyFont="1" applyFill="1" applyBorder="1" applyAlignment="1">
      <alignment horizontal="center" vertical="center"/>
    </xf>
    <xf numFmtId="170" fontId="76" fillId="6" borderId="25" xfId="0" applyNumberFormat="1" applyFont="1" applyFill="1" applyBorder="1" applyAlignment="1">
      <alignment horizontal="center"/>
    </xf>
    <xf numFmtId="0" fontId="67" fillId="0" borderId="1" xfId="0" applyFont="1" applyBorder="1" applyAlignment="1">
      <alignment horizontal="left"/>
    </xf>
    <xf numFmtId="0" fontId="66" fillId="10" borderId="1" xfId="0" applyFont="1" applyFill="1" applyBorder="1" applyAlignment="1">
      <alignment horizontal="left"/>
    </xf>
    <xf numFmtId="0" fontId="65" fillId="10" borderId="1" xfId="0" applyFont="1" applyFill="1" applyBorder="1" applyAlignment="1">
      <alignment horizontal="left"/>
    </xf>
    <xf numFmtId="0" fontId="64" fillId="10" borderId="1" xfId="0" applyFont="1" applyFill="1" applyBorder="1" applyAlignment="1">
      <alignment horizontal="left"/>
    </xf>
    <xf numFmtId="0" fontId="63" fillId="10" borderId="1" xfId="0" applyFont="1" applyFill="1" applyBorder="1" applyAlignment="1">
      <alignment horizontal="left"/>
    </xf>
    <xf numFmtId="0" fontId="62" fillId="10" borderId="1" xfId="0" applyFont="1" applyFill="1" applyBorder="1" applyAlignment="1">
      <alignment horizontal="left"/>
    </xf>
    <xf numFmtId="0" fontId="61" fillId="10" borderId="1" xfId="0" applyFont="1" applyFill="1" applyBorder="1" applyAlignment="1">
      <alignment horizontal="left"/>
    </xf>
    <xf numFmtId="0" fontId="60" fillId="10" borderId="1" xfId="0" applyFont="1" applyFill="1" applyBorder="1" applyAlignment="1">
      <alignment horizontal="left"/>
    </xf>
    <xf numFmtId="0" fontId="59" fillId="10" borderId="1" xfId="0" applyFont="1" applyFill="1" applyBorder="1" applyAlignment="1">
      <alignment horizontal="left"/>
    </xf>
    <xf numFmtId="0" fontId="58" fillId="0" borderId="1" xfId="0" applyFont="1" applyBorder="1" applyAlignment="1">
      <alignment horizontal="left"/>
    </xf>
    <xf numFmtId="0" fontId="55" fillId="10" borderId="1" xfId="0" applyFont="1" applyFill="1" applyBorder="1" applyAlignment="1">
      <alignment horizontal="left"/>
    </xf>
    <xf numFmtId="0" fontId="54" fillId="10" borderId="1" xfId="0" applyFont="1" applyFill="1" applyBorder="1" applyAlignment="1">
      <alignment horizontal="left"/>
    </xf>
    <xf numFmtId="0" fontId="52" fillId="10" borderId="1" xfId="0" applyFont="1" applyFill="1" applyBorder="1" applyAlignment="1">
      <alignment horizontal="left"/>
    </xf>
    <xf numFmtId="0" fontId="57" fillId="10" borderId="1" xfId="0" applyFont="1" applyFill="1" applyBorder="1" applyAlignment="1">
      <alignment horizontal="left"/>
    </xf>
    <xf numFmtId="0" fontId="51" fillId="10" borderId="1" xfId="0" applyFont="1" applyFill="1" applyBorder="1" applyAlignment="1">
      <alignment horizontal="left"/>
    </xf>
    <xf numFmtId="0" fontId="50" fillId="10" borderId="1" xfId="0" applyFont="1" applyFill="1" applyBorder="1" applyAlignment="1">
      <alignment horizontal="left"/>
    </xf>
    <xf numFmtId="0" fontId="49" fillId="10" borderId="1" xfId="0" applyFont="1" applyFill="1" applyBorder="1" applyAlignment="1">
      <alignment horizontal="left"/>
    </xf>
    <xf numFmtId="0" fontId="48" fillId="10" borderId="1" xfId="0" applyFont="1" applyFill="1" applyBorder="1" applyAlignment="1">
      <alignment horizontal="left"/>
    </xf>
    <xf numFmtId="173" fontId="80" fillId="8" borderId="1" xfId="4" applyNumberFormat="1" applyFont="1" applyFill="1" applyBorder="1" applyAlignment="1">
      <alignment horizontal="center"/>
    </xf>
    <xf numFmtId="0" fontId="47" fillId="8" borderId="1" xfId="0" applyFont="1" applyFill="1" applyBorder="1" applyAlignment="1">
      <alignment horizontal="left"/>
    </xf>
    <xf numFmtId="172" fontId="0" fillId="0" borderId="0" xfId="4" applyNumberFormat="1" applyFont="1" applyAlignment="1">
      <alignment horizontal="left"/>
    </xf>
    <xf numFmtId="0" fontId="46" fillId="0" borderId="1" xfId="0" applyFont="1" applyBorder="1" applyAlignment="1">
      <alignment horizontal="left"/>
    </xf>
    <xf numFmtId="0" fontId="45" fillId="10" borderId="1" xfId="0" applyFont="1" applyFill="1" applyBorder="1" applyAlignment="1">
      <alignment horizontal="left"/>
    </xf>
    <xf numFmtId="0" fontId="80" fillId="18" borderId="1" xfId="0" applyFont="1" applyFill="1" applyBorder="1" applyAlignment="1">
      <alignment horizontal="center"/>
    </xf>
    <xf numFmtId="14" fontId="80" fillId="18" borderId="1" xfId="0" applyNumberFormat="1" applyFont="1" applyFill="1" applyBorder="1" applyAlignment="1">
      <alignment horizontal="center"/>
    </xf>
    <xf numFmtId="165" fontId="80" fillId="18" borderId="1" xfId="0" applyNumberFormat="1" applyFont="1" applyFill="1" applyBorder="1" applyAlignment="1">
      <alignment horizontal="center"/>
    </xf>
    <xf numFmtId="169" fontId="80" fillId="18" borderId="1" xfId="2" applyNumberFormat="1" applyFont="1" applyFill="1" applyBorder="1" applyAlignment="1">
      <alignment horizontal="center"/>
    </xf>
    <xf numFmtId="165" fontId="80" fillId="18" borderId="1" xfId="2" applyNumberFormat="1" applyFont="1" applyFill="1" applyBorder="1" applyAlignment="1">
      <alignment horizontal="center"/>
    </xf>
    <xf numFmtId="0" fontId="80" fillId="18" borderId="1" xfId="0" applyFont="1" applyFill="1" applyBorder="1" applyAlignment="1">
      <alignment horizontal="center" vertical="center"/>
    </xf>
    <xf numFmtId="0" fontId="44" fillId="18" borderId="1" xfId="0" applyFont="1" applyFill="1" applyBorder="1" applyAlignment="1">
      <alignment horizontal="left"/>
    </xf>
    <xf numFmtId="0" fontId="53" fillId="10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80" fillId="19" borderId="1" xfId="0" applyFont="1" applyFill="1" applyBorder="1" applyAlignment="1">
      <alignment horizontal="center"/>
    </xf>
    <xf numFmtId="14" fontId="80" fillId="19" borderId="1" xfId="0" applyNumberFormat="1" applyFont="1" applyFill="1" applyBorder="1" applyAlignment="1">
      <alignment horizontal="center"/>
    </xf>
    <xf numFmtId="165" fontId="80" fillId="19" borderId="1" xfId="0" applyNumberFormat="1" applyFont="1" applyFill="1" applyBorder="1" applyAlignment="1">
      <alignment horizontal="center"/>
    </xf>
    <xf numFmtId="169" fontId="80" fillId="19" borderId="1" xfId="2" applyNumberFormat="1" applyFont="1" applyFill="1" applyBorder="1" applyAlignment="1">
      <alignment horizontal="center"/>
    </xf>
    <xf numFmtId="165" fontId="80" fillId="19" borderId="1" xfId="2" applyNumberFormat="1" applyFont="1" applyFill="1" applyBorder="1" applyAlignment="1">
      <alignment horizontal="center"/>
    </xf>
    <xf numFmtId="0" fontId="80" fillId="19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left"/>
    </xf>
    <xf numFmtId="0" fontId="0" fillId="19" borderId="0" xfId="0" applyFill="1"/>
    <xf numFmtId="0" fontId="0" fillId="19" borderId="0" xfId="0" applyFill="1" applyAlignment="1">
      <alignment horizontal="center" vertical="center"/>
    </xf>
    <xf numFmtId="0" fontId="42" fillId="10" borderId="1" xfId="0" applyFont="1" applyFill="1" applyBorder="1" applyAlignment="1">
      <alignment horizontal="left"/>
    </xf>
    <xf numFmtId="0" fontId="40" fillId="10" borderId="1" xfId="0" applyFont="1" applyFill="1" applyBorder="1" applyAlignment="1">
      <alignment horizontal="left"/>
    </xf>
    <xf numFmtId="0" fontId="41" fillId="10" borderId="1" xfId="0" applyFont="1" applyFill="1" applyBorder="1" applyAlignment="1">
      <alignment horizontal="left"/>
    </xf>
    <xf numFmtId="0" fontId="38" fillId="10" borderId="1" xfId="0" applyFont="1" applyFill="1" applyBorder="1" applyAlignment="1">
      <alignment horizontal="left"/>
    </xf>
    <xf numFmtId="0" fontId="36" fillId="10" borderId="1" xfId="0" applyFont="1" applyFill="1" applyBorder="1" applyAlignment="1">
      <alignment horizontal="left"/>
    </xf>
    <xf numFmtId="0" fontId="37" fillId="10" borderId="1" xfId="0" applyFont="1" applyFill="1" applyBorder="1" applyAlignment="1">
      <alignment horizontal="left"/>
    </xf>
    <xf numFmtId="0" fontId="35" fillId="10" borderId="1" xfId="0" applyFont="1" applyFill="1" applyBorder="1" applyAlignment="1">
      <alignment horizontal="left"/>
    </xf>
    <xf numFmtId="0" fontId="33" fillId="10" borderId="1" xfId="0" applyFont="1" applyFill="1" applyBorder="1" applyAlignment="1">
      <alignment horizontal="left"/>
    </xf>
    <xf numFmtId="172" fontId="80" fillId="10" borderId="1" xfId="0" applyNumberFormat="1" applyFont="1" applyFill="1" applyBorder="1" applyAlignment="1">
      <alignment horizontal="right"/>
    </xf>
    <xf numFmtId="0" fontId="34" fillId="10" borderId="1" xfId="0" applyFont="1" applyFill="1" applyBorder="1"/>
    <xf numFmtId="0" fontId="80" fillId="18" borderId="17" xfId="0" applyFont="1" applyFill="1" applyBorder="1" applyAlignment="1">
      <alignment horizontal="center"/>
    </xf>
    <xf numFmtId="165" fontId="80" fillId="18" borderId="1" xfId="0" applyNumberFormat="1" applyFont="1" applyFill="1" applyBorder="1" applyAlignment="1">
      <alignment horizontal="right"/>
    </xf>
    <xf numFmtId="0" fontId="0" fillId="18" borderId="17" xfId="0" applyFill="1" applyBorder="1"/>
    <xf numFmtId="0" fontId="0" fillId="18" borderId="0" xfId="0" applyFill="1"/>
    <xf numFmtId="165" fontId="80" fillId="10" borderId="1" xfId="0" applyNumberFormat="1" applyFont="1" applyFill="1" applyBorder="1" applyAlignment="1">
      <alignment horizontal="right" indent="1"/>
    </xf>
    <xf numFmtId="0" fontId="33" fillId="10" borderId="1" xfId="0" applyFont="1" applyFill="1" applyBorder="1"/>
    <xf numFmtId="165" fontId="80" fillId="10" borderId="1" xfId="0" applyNumberFormat="1" applyFont="1" applyFill="1" applyBorder="1" applyAlignment="1">
      <alignment horizontal="right"/>
    </xf>
    <xf numFmtId="172" fontId="80" fillId="10" borderId="1" xfId="0" applyNumberFormat="1" applyFont="1" applyFill="1" applyBorder="1"/>
    <xf numFmtId="172" fontId="80" fillId="10" borderId="1" xfId="0" applyNumberFormat="1" applyFont="1" applyFill="1" applyBorder="1" applyAlignment="1">
      <alignment horizontal="center"/>
    </xf>
    <xf numFmtId="0" fontId="30" fillId="10" borderId="1" xfId="0" applyFont="1" applyFill="1" applyBorder="1"/>
    <xf numFmtId="14" fontId="80" fillId="18" borderId="0" xfId="0" applyNumberFormat="1" applyFont="1" applyFill="1" applyAlignment="1">
      <alignment horizontal="center"/>
    </xf>
    <xf numFmtId="0" fontId="80" fillId="18" borderId="0" xfId="0" applyFont="1" applyFill="1" applyAlignment="1">
      <alignment horizontal="center"/>
    </xf>
    <xf numFmtId="165" fontId="80" fillId="18" borderId="17" xfId="0" applyNumberFormat="1" applyFont="1" applyFill="1" applyBorder="1" applyAlignment="1">
      <alignment horizontal="center"/>
    </xf>
    <xf numFmtId="0" fontId="80" fillId="18" borderId="28" xfId="0" applyFont="1" applyFill="1" applyBorder="1" applyAlignment="1">
      <alignment horizontal="center"/>
    </xf>
    <xf numFmtId="172" fontId="80" fillId="8" borderId="1" xfId="0" applyNumberFormat="1" applyFont="1" applyFill="1" applyBorder="1"/>
    <xf numFmtId="172" fontId="80" fillId="8" borderId="1" xfId="0" applyNumberFormat="1" applyFont="1" applyFill="1" applyBorder="1" applyAlignment="1">
      <alignment horizontal="center"/>
    </xf>
    <xf numFmtId="14" fontId="80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9" fillId="10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10" borderId="1" xfId="0" applyFont="1" applyFill="1" applyBorder="1"/>
    <xf numFmtId="172" fontId="80" fillId="18" borderId="1" xfId="0" applyNumberFormat="1" applyFont="1" applyFill="1" applyBorder="1"/>
    <xf numFmtId="172" fontId="80" fillId="18" borderId="1" xfId="0" applyNumberFormat="1" applyFont="1" applyFill="1" applyBorder="1" applyAlignment="1">
      <alignment horizontal="center"/>
    </xf>
    <xf numFmtId="0" fontId="0" fillId="18" borderId="1" xfId="0" applyFill="1" applyBorder="1"/>
    <xf numFmtId="14" fontId="80" fillId="18" borderId="20" xfId="0" applyNumberFormat="1" applyFont="1" applyFill="1" applyBorder="1" applyAlignment="1">
      <alignment horizontal="center"/>
    </xf>
    <xf numFmtId="0" fontId="29" fillId="18" borderId="20" xfId="0" applyFont="1" applyFill="1" applyBorder="1"/>
    <xf numFmtId="14" fontId="0" fillId="8" borderId="1" xfId="0" applyNumberFormat="1" applyFill="1" applyBorder="1"/>
    <xf numFmtId="0" fontId="25" fillId="8" borderId="1" xfId="0" applyFont="1" applyFill="1" applyBorder="1"/>
    <xf numFmtId="0" fontId="25" fillId="8" borderId="0" xfId="0" applyFont="1" applyFill="1"/>
    <xf numFmtId="0" fontId="24" fillId="18" borderId="1" xfId="0" applyFont="1" applyFill="1" applyBorder="1"/>
    <xf numFmtId="0" fontId="80" fillId="10" borderId="17" xfId="0" applyFont="1" applyFill="1" applyBorder="1" applyAlignment="1">
      <alignment horizontal="center"/>
    </xf>
    <xf numFmtId="14" fontId="80" fillId="10" borderId="0" xfId="0" applyNumberFormat="1" applyFont="1" applyFill="1" applyAlignment="1">
      <alignment horizontal="center"/>
    </xf>
    <xf numFmtId="165" fontId="80" fillId="10" borderId="17" xfId="0" applyNumberFormat="1" applyFont="1" applyFill="1" applyBorder="1" applyAlignment="1">
      <alignment horizontal="center"/>
    </xf>
    <xf numFmtId="0" fontId="32" fillId="10" borderId="0" xfId="0" applyFont="1" applyFill="1"/>
    <xf numFmtId="0" fontId="68" fillId="10" borderId="1" xfId="0" applyFont="1" applyFill="1" applyBorder="1" applyAlignment="1">
      <alignment horizontal="left"/>
    </xf>
    <xf numFmtId="0" fontId="56" fillId="10" borderId="1" xfId="0" applyFont="1" applyFill="1" applyBorder="1" applyAlignment="1">
      <alignment horizontal="left"/>
    </xf>
    <xf numFmtId="0" fontId="23" fillId="10" borderId="1" xfId="0" applyFont="1" applyFill="1" applyBorder="1"/>
    <xf numFmtId="0" fontId="25" fillId="10" borderId="0" xfId="0" applyFont="1" applyFill="1"/>
    <xf numFmtId="14" fontId="80" fillId="18" borderId="16" xfId="0" applyNumberFormat="1" applyFont="1" applyFill="1" applyBorder="1" applyAlignment="1">
      <alignment horizontal="center"/>
    </xf>
    <xf numFmtId="0" fontId="26" fillId="18" borderId="0" xfId="0" applyFont="1" applyFill="1"/>
    <xf numFmtId="0" fontId="31" fillId="18" borderId="0" xfId="0" applyFont="1" applyFill="1"/>
    <xf numFmtId="49" fontId="76" fillId="7" borderId="6" xfId="0" applyNumberFormat="1" applyFont="1" applyFill="1" applyBorder="1" applyAlignment="1">
      <alignment horizontal="center" vertical="center" wrapText="1"/>
    </xf>
    <xf numFmtId="49" fontId="76" fillId="7" borderId="13" xfId="0" applyNumberFormat="1" applyFont="1" applyFill="1" applyBorder="1" applyAlignment="1">
      <alignment vertical="center" wrapText="1"/>
    </xf>
    <xf numFmtId="0" fontId="22" fillId="8" borderId="1" xfId="0" applyFont="1" applyFill="1" applyBorder="1"/>
    <xf numFmtId="0" fontId="20" fillId="8" borderId="1" xfId="0" applyFont="1" applyFill="1" applyBorder="1"/>
    <xf numFmtId="0" fontId="19" fillId="8" borderId="1" xfId="0" applyFont="1" applyFill="1" applyBorder="1"/>
    <xf numFmtId="0" fontId="21" fillId="10" borderId="1" xfId="0" applyFont="1" applyFill="1" applyBorder="1"/>
    <xf numFmtId="0" fontId="17" fillId="8" borderId="1" xfId="0" applyFont="1" applyFill="1" applyBorder="1"/>
    <xf numFmtId="0" fontId="18" fillId="10" borderId="1" xfId="0" applyFont="1" applyFill="1" applyBorder="1"/>
    <xf numFmtId="0" fontId="15" fillId="8" borderId="1" xfId="0" applyFont="1" applyFill="1" applyBorder="1"/>
    <xf numFmtId="0" fontId="16" fillId="18" borderId="1" xfId="0" applyFont="1" applyFill="1" applyBorder="1"/>
    <xf numFmtId="0" fontId="12" fillId="8" borderId="1" xfId="0" applyFont="1" applyFill="1" applyBorder="1"/>
    <xf numFmtId="0" fontId="11" fillId="8" borderId="1" xfId="0" applyFont="1" applyFill="1" applyBorder="1"/>
    <xf numFmtId="0" fontId="13" fillId="18" borderId="1" xfId="0" applyFont="1" applyFill="1" applyBorder="1"/>
    <xf numFmtId="0" fontId="8" fillId="8" borderId="1" xfId="0" applyFont="1" applyFill="1" applyBorder="1"/>
    <xf numFmtId="0" fontId="9" fillId="10" borderId="1" xfId="0" applyFont="1" applyFill="1" applyBorder="1"/>
    <xf numFmtId="0" fontId="14" fillId="18" borderId="1" xfId="0" applyFont="1" applyFill="1" applyBorder="1" applyAlignment="1">
      <alignment wrapText="1"/>
    </xf>
    <xf numFmtId="0" fontId="7" fillId="8" borderId="1" xfId="0" applyFont="1" applyFill="1" applyBorder="1"/>
    <xf numFmtId="0" fontId="6" fillId="8" borderId="1" xfId="0" applyFont="1" applyFill="1" applyBorder="1"/>
    <xf numFmtId="0" fontId="10" fillId="18" borderId="1" xfId="0" applyFont="1" applyFill="1" applyBorder="1"/>
    <xf numFmtId="0" fontId="4" fillId="8" borderId="1" xfId="0" applyFont="1" applyFill="1" applyBorder="1"/>
    <xf numFmtId="0" fontId="3" fillId="8" borderId="1" xfId="0" applyFont="1" applyFill="1" applyBorder="1"/>
    <xf numFmtId="0" fontId="2" fillId="8" borderId="1" xfId="0" applyFont="1" applyFill="1" applyBorder="1"/>
    <xf numFmtId="0" fontId="5" fillId="10" borderId="1" xfId="0" applyFont="1" applyFill="1" applyBorder="1"/>
    <xf numFmtId="0" fontId="0" fillId="0" borderId="0" xfId="0" applyAlignment="1">
      <alignment horizontal="left" indent="3"/>
    </xf>
    <xf numFmtId="0" fontId="87" fillId="13" borderId="0" xfId="0" applyFont="1" applyFill="1" applyAlignment="1">
      <alignment horizontal="center" vertical="center"/>
    </xf>
    <xf numFmtId="0" fontId="94" fillId="19" borderId="18" xfId="0" applyFont="1" applyFill="1" applyBorder="1" applyAlignment="1">
      <alignment horizontal="center" vertical="center"/>
    </xf>
    <xf numFmtId="0" fontId="94" fillId="19" borderId="26" xfId="0" applyFont="1" applyFill="1" applyBorder="1" applyAlignment="1">
      <alignment horizontal="center" vertical="center"/>
    </xf>
    <xf numFmtId="0" fontId="94" fillId="19" borderId="27" xfId="0" applyFont="1" applyFill="1" applyBorder="1" applyAlignment="1">
      <alignment horizontal="center" vertical="center"/>
    </xf>
    <xf numFmtId="0" fontId="76" fillId="4" borderId="3" xfId="0" applyFont="1" applyFill="1" applyBorder="1" applyAlignment="1">
      <alignment horizontal="center" vertical="distributed"/>
    </xf>
    <xf numFmtId="0" fontId="77" fillId="5" borderId="5" xfId="0" applyFont="1" applyFill="1" applyBorder="1" applyAlignment="1">
      <alignment horizontal="center" vertical="center" wrapText="1"/>
    </xf>
    <xf numFmtId="0" fontId="77" fillId="5" borderId="6" xfId="0" applyFont="1" applyFill="1" applyBorder="1" applyAlignment="1">
      <alignment horizontal="center" vertical="center" wrapText="1"/>
    </xf>
    <xf numFmtId="0" fontId="77" fillId="5" borderId="13" xfId="0" applyFont="1" applyFill="1" applyBorder="1" applyAlignment="1">
      <alignment horizontal="center" vertical="center" wrapText="1"/>
    </xf>
    <xf numFmtId="167" fontId="76" fillId="3" borderId="6" xfId="0" applyNumberFormat="1" applyFont="1" applyFill="1" applyBorder="1" applyAlignment="1">
      <alignment horizontal="left" vertical="center" wrapText="1"/>
    </xf>
    <xf numFmtId="0" fontId="79" fillId="5" borderId="7" xfId="0" applyFont="1" applyFill="1" applyBorder="1" applyAlignment="1">
      <alignment horizontal="center" wrapText="1"/>
    </xf>
    <xf numFmtId="0" fontId="79" fillId="5" borderId="8" xfId="0" applyFont="1" applyFill="1" applyBorder="1" applyAlignment="1">
      <alignment horizontal="center" wrapText="1"/>
    </xf>
    <xf numFmtId="0" fontId="79" fillId="5" borderId="15" xfId="0" applyFont="1" applyFill="1" applyBorder="1" applyAlignment="1">
      <alignment horizontal="center" wrapText="1"/>
    </xf>
    <xf numFmtId="49" fontId="85" fillId="3" borderId="0" xfId="0" applyNumberFormat="1" applyFont="1" applyFill="1" applyAlignment="1">
      <alignment horizontal="left" wrapText="1"/>
    </xf>
    <xf numFmtId="168" fontId="76" fillId="7" borderId="3" xfId="0" applyNumberFormat="1" applyFont="1" applyFill="1" applyBorder="1" applyAlignment="1">
      <alignment horizontal="center" vertical="center" wrapText="1"/>
    </xf>
    <xf numFmtId="168" fontId="76" fillId="7" borderId="0" xfId="0" applyNumberFormat="1" applyFont="1" applyFill="1" applyAlignment="1">
      <alignment horizontal="center" vertical="center" wrapText="1"/>
    </xf>
    <xf numFmtId="168" fontId="76" fillId="7" borderId="11" xfId="0" applyNumberFormat="1" applyFont="1" applyFill="1" applyBorder="1" applyAlignment="1">
      <alignment horizontal="center" vertical="center" wrapText="1"/>
    </xf>
    <xf numFmtId="168" fontId="76" fillId="7" borderId="2" xfId="0" applyNumberFormat="1" applyFont="1" applyFill="1" applyBorder="1" applyAlignment="1">
      <alignment horizontal="center" vertical="center" wrapText="1"/>
    </xf>
    <xf numFmtId="168" fontId="76" fillId="7" borderId="4" xfId="0" applyNumberFormat="1" applyFont="1" applyFill="1" applyBorder="1" applyAlignment="1">
      <alignment horizontal="center" vertical="center" wrapText="1"/>
    </xf>
    <xf numFmtId="168" fontId="76" fillId="7" borderId="10" xfId="0" applyNumberFormat="1" applyFont="1" applyFill="1" applyBorder="1" applyAlignment="1">
      <alignment horizontal="center" vertical="center" wrapText="1"/>
    </xf>
    <xf numFmtId="0" fontId="84" fillId="3" borderId="0" xfId="0" applyFont="1" applyFill="1" applyAlignment="1">
      <alignment horizontal="left" wrapText="1"/>
    </xf>
    <xf numFmtId="0" fontId="84" fillId="4" borderId="0" xfId="0" applyFont="1" applyFill="1" applyAlignment="1">
      <alignment horizontal="left" wrapText="1"/>
    </xf>
    <xf numFmtId="49" fontId="76" fillId="7" borderId="5" xfId="0" applyNumberFormat="1" applyFont="1" applyFill="1" applyBorder="1" applyAlignment="1">
      <alignment horizontal="center" vertical="center" wrapText="1"/>
    </xf>
    <xf numFmtId="49" fontId="76" fillId="7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/>
  </cellXfs>
  <cellStyles count="5">
    <cellStyle name="Celda de comprobación" xfId="3" builtinId="23"/>
    <cellStyle name="Millares" xfId="1" builtinId="3"/>
    <cellStyle name="Moneda" xfId="2" builtinId="4"/>
    <cellStyle name="Moneda [0]" xfId="4" builtinId="7"/>
    <cellStyle name="Normal" xfId="0" builtinId="0"/>
  </cellStyles>
  <dxfs count="85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lef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5" formatCode="&quot;$&quot;\ #,##0;[Red]\-&quot;$&quot;\ #,##0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9" formatCode="_-&quot;$&quot;\ * #,##0_-;\-&quot;$&quot;\ * #,##0_-;_-&quot;$&quot;\ * &quot;-&quot;??_-;_-@_-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5" formatCode="&quot;$&quot;\ #,##0;[Red]\-&quot;$&quot;\ #,##0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lef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5" formatCode="&quot;$&quot;\ #,##0;[Red]\-&quot;$&quot;\ #,##0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9" formatCode="_-&quot;$&quot;\ * #,##0_-;\-&quot;$&quot;\ * #,##0_-;_-&quot;$&quot;\ * &quot;-&quot;??_-;_-@_-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numFmt numFmtId="165" formatCode="&quot;$&quot;\ #,##0;[Red]\-&quot;$&quot;\ #,##0"/>
      <fill>
        <patternFill patternType="none"/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scheme val="none"/>
      </font>
      <fill>
        <patternFill patternType="none"/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CCECFF"/>
      <color rgb="FFCCFFFF"/>
      <color rgb="FF66FFFF"/>
      <color rgb="FF00FFFF"/>
      <color rgb="FFFFFFCC"/>
      <color rgb="FF66FFCC"/>
      <color rgb="FF33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36</xdr:row>
      <xdr:rowOff>104774</xdr:rowOff>
    </xdr:from>
    <xdr:to>
      <xdr:col>4</xdr:col>
      <xdr:colOff>152400</xdr:colOff>
      <xdr:row>41</xdr:row>
      <xdr:rowOff>182879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7095490"/>
          <a:ext cx="1612265" cy="821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5:H109" totalsRowShown="0">
  <autoFilter ref="A5:H109">
    <filterColumn colId="6">
      <filters>
        <filter val="PENDIENTE"/>
      </filters>
    </filterColumn>
  </autoFilter>
  <sortState ref="A5:H109">
    <sortCondition ref="A5:A98"/>
  </sortState>
  <tableColumns count="8">
    <tableColumn id="1" name="Solicitud de Fondo N°" dataDxfId="82"/>
    <tableColumn id="2" name="Fecha de Solicitud" dataDxfId="81"/>
    <tableColumn id="3" name="Nombre de solicitante" dataDxfId="80"/>
    <tableColumn id="4" name="Monto" dataDxfId="79"/>
    <tableColumn id="5" name="Total Gastado" dataDxfId="78"/>
    <tableColumn id="6" name="Diferencia" dataDxfId="77">
      <calculatedColumnFormula>D6-E6</calculatedColumnFormula>
    </tableColumn>
    <tableColumn id="7" name="Estado de Fondo2" dataDxfId="76"/>
    <tableColumn id="8" name="Detalle3" dataDxfId="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132" displayName="Tabla132" ref="A5:H77" totalsRowShown="0">
  <autoFilter ref="A5:H77">
    <filterColumn colId="2">
      <filters>
        <filter val="Sebastian Rojas"/>
      </filters>
    </filterColumn>
    <filterColumn colId="6">
      <filters>
        <filter val="PENDIENTE"/>
      </filters>
    </filterColumn>
  </autoFilter>
  <tableColumns count="8">
    <tableColumn id="1" name="Solicitud de Fondo N°" dataDxfId="56"/>
    <tableColumn id="2" name="Fecha de Solicitud" dataDxfId="55"/>
    <tableColumn id="3" name="Nombre de solicitante" dataDxfId="54"/>
    <tableColumn id="4" name="Monto" dataDxfId="53"/>
    <tableColumn id="5" name="Total Gastado" dataDxfId="52"/>
    <tableColumn id="6" name="Diferencia" dataDxfId="51"/>
    <tableColumn id="7" name="Estado de Fondo2" dataDxfId="50"/>
    <tableColumn id="8" name="Detalle3" dataDxfId="4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122"/>
  <sheetViews>
    <sheetView topLeftCell="A5" workbookViewId="0">
      <selection activeCell="E116" sqref="E116"/>
    </sheetView>
  </sheetViews>
  <sheetFormatPr baseColWidth="10" defaultColWidth="11.42578125" defaultRowHeight="15"/>
  <cols>
    <col min="1" max="1" width="9.28515625" style="1" customWidth="1"/>
    <col min="2" max="2" width="22.28515625" style="1" customWidth="1"/>
    <col min="3" max="3" width="24.28515625" style="1" customWidth="1"/>
    <col min="4" max="4" width="12.85546875" style="1" customWidth="1"/>
    <col min="5" max="5" width="20.42578125" style="128" customWidth="1"/>
    <col min="6" max="6" width="17.85546875" style="128" customWidth="1"/>
    <col min="7" max="7" width="23.42578125" style="129" customWidth="1"/>
    <col min="8" max="8" width="54.85546875" customWidth="1"/>
  </cols>
  <sheetData>
    <row r="2" spans="1:8" ht="15" customHeight="1">
      <c r="A2" s="336" t="s">
        <v>0</v>
      </c>
      <c r="B2" s="336"/>
      <c r="C2" s="336"/>
      <c r="D2" s="336"/>
      <c r="E2" s="336"/>
      <c r="F2" s="336"/>
      <c r="G2" s="336"/>
      <c r="H2" s="336"/>
    </row>
    <row r="3" spans="1:8" ht="15" customHeight="1">
      <c r="A3" s="336"/>
      <c r="B3" s="336"/>
      <c r="C3" s="336"/>
      <c r="D3" s="336"/>
      <c r="E3" s="336"/>
      <c r="F3" s="336"/>
      <c r="G3" s="336"/>
      <c r="H3" s="336"/>
    </row>
    <row r="4" spans="1:8" ht="28.5">
      <c r="A4" s="119"/>
      <c r="B4" s="119"/>
      <c r="C4" s="119"/>
      <c r="D4" s="119"/>
      <c r="E4" s="120"/>
      <c r="F4" s="120"/>
      <c r="G4" s="121"/>
    </row>
    <row r="5" spans="1:8" ht="45">
      <c r="A5" s="67" t="s">
        <v>1</v>
      </c>
      <c r="B5" s="68" t="s">
        <v>2</v>
      </c>
      <c r="C5" s="68" t="s">
        <v>3</v>
      </c>
      <c r="D5" s="69" t="s">
        <v>4</v>
      </c>
      <c r="E5" s="70" t="s">
        <v>5</v>
      </c>
      <c r="F5" s="70" t="s">
        <v>6</v>
      </c>
      <c r="G5" s="68" t="s">
        <v>7</v>
      </c>
      <c r="H5" s="72" t="s">
        <v>8</v>
      </c>
    </row>
    <row r="6" spans="1:8" hidden="1">
      <c r="A6" s="97">
        <v>394</v>
      </c>
      <c r="B6" s="173">
        <v>43178</v>
      </c>
      <c r="C6" s="97" t="s">
        <v>9</v>
      </c>
      <c r="D6" s="75">
        <v>200000</v>
      </c>
      <c r="E6" s="76">
        <v>115380</v>
      </c>
      <c r="F6" s="76">
        <f t="shared" ref="F6:F43" si="0">D6-E6</f>
        <v>84620</v>
      </c>
      <c r="G6" s="174" t="s">
        <v>10</v>
      </c>
      <c r="H6" s="138" t="s">
        <v>11</v>
      </c>
    </row>
    <row r="7" spans="1:8" hidden="1">
      <c r="A7" s="97">
        <v>400</v>
      </c>
      <c r="B7" s="98">
        <v>43206</v>
      </c>
      <c r="C7" s="97" t="s">
        <v>9</v>
      </c>
      <c r="D7" s="75">
        <v>200000</v>
      </c>
      <c r="E7" s="76">
        <v>178500</v>
      </c>
      <c r="F7" s="76">
        <f t="shared" si="0"/>
        <v>21500</v>
      </c>
      <c r="G7" s="174" t="s">
        <v>10</v>
      </c>
      <c r="H7" s="138" t="s">
        <v>12</v>
      </c>
    </row>
    <row r="8" spans="1:8" hidden="1">
      <c r="A8" s="97">
        <v>417</v>
      </c>
      <c r="B8" s="98">
        <v>43298</v>
      </c>
      <c r="C8" s="97" t="s">
        <v>9</v>
      </c>
      <c r="D8" s="75">
        <v>100000</v>
      </c>
      <c r="E8" s="76">
        <v>100000</v>
      </c>
      <c r="F8" s="76">
        <f t="shared" si="0"/>
        <v>0</v>
      </c>
      <c r="G8" s="112" t="s">
        <v>10</v>
      </c>
      <c r="H8" s="138" t="s">
        <v>13</v>
      </c>
    </row>
    <row r="9" spans="1:8" hidden="1">
      <c r="A9" s="97">
        <v>418</v>
      </c>
      <c r="B9" s="98">
        <v>43298</v>
      </c>
      <c r="C9" s="97" t="s">
        <v>9</v>
      </c>
      <c r="D9" s="75">
        <v>200000</v>
      </c>
      <c r="E9" s="76">
        <v>200000</v>
      </c>
      <c r="F9" s="76">
        <f t="shared" si="0"/>
        <v>0</v>
      </c>
      <c r="G9" s="112" t="s">
        <v>10</v>
      </c>
      <c r="H9" s="138" t="s">
        <v>14</v>
      </c>
    </row>
    <row r="10" spans="1:8" hidden="1">
      <c r="A10" s="97">
        <v>428</v>
      </c>
      <c r="B10" s="98">
        <v>43377</v>
      </c>
      <c r="C10" s="97" t="s">
        <v>9</v>
      </c>
      <c r="D10" s="75">
        <v>250000</v>
      </c>
      <c r="E10" s="76">
        <v>250000</v>
      </c>
      <c r="F10" s="76">
        <f t="shared" si="0"/>
        <v>0</v>
      </c>
      <c r="G10" s="112" t="s">
        <v>10</v>
      </c>
      <c r="H10" s="138" t="s">
        <v>15</v>
      </c>
    </row>
    <row r="11" spans="1:8" hidden="1">
      <c r="A11" s="97">
        <v>434</v>
      </c>
      <c r="B11" s="98">
        <v>43420</v>
      </c>
      <c r="C11" s="97" t="s">
        <v>16</v>
      </c>
      <c r="D11" s="75">
        <v>200000</v>
      </c>
      <c r="E11" s="76">
        <v>200000</v>
      </c>
      <c r="F11" s="76">
        <f t="shared" si="0"/>
        <v>0</v>
      </c>
      <c r="G11" s="112" t="s">
        <v>10</v>
      </c>
      <c r="H11" s="138" t="s">
        <v>17</v>
      </c>
    </row>
    <row r="12" spans="1:8" hidden="1">
      <c r="A12" s="97">
        <v>436</v>
      </c>
      <c r="B12" s="98">
        <v>43425</v>
      </c>
      <c r="C12" s="97" t="s">
        <v>16</v>
      </c>
      <c r="D12" s="75">
        <v>200000</v>
      </c>
      <c r="E12" s="76">
        <v>200000</v>
      </c>
      <c r="F12" s="76">
        <f t="shared" si="0"/>
        <v>0</v>
      </c>
      <c r="G12" s="112" t="s">
        <v>10</v>
      </c>
      <c r="H12" s="138" t="s">
        <v>18</v>
      </c>
    </row>
    <row r="13" spans="1:8" hidden="1">
      <c r="A13" s="97">
        <v>443</v>
      </c>
      <c r="B13" s="98">
        <v>43467</v>
      </c>
      <c r="C13" s="97" t="s">
        <v>19</v>
      </c>
      <c r="D13" s="75">
        <v>70000</v>
      </c>
      <c r="E13" s="76">
        <v>68110</v>
      </c>
      <c r="F13" s="76">
        <f t="shared" si="0"/>
        <v>1890</v>
      </c>
      <c r="G13" s="112" t="s">
        <v>10</v>
      </c>
      <c r="H13" s="138" t="s">
        <v>20</v>
      </c>
    </row>
    <row r="14" spans="1:8" hidden="1">
      <c r="A14" s="97">
        <v>444</v>
      </c>
      <c r="B14" s="122">
        <v>43488</v>
      </c>
      <c r="C14" s="93" t="s">
        <v>19</v>
      </c>
      <c r="D14" s="94">
        <v>70000</v>
      </c>
      <c r="E14" s="95">
        <v>69000</v>
      </c>
      <c r="F14" s="175">
        <f t="shared" si="0"/>
        <v>1000</v>
      </c>
      <c r="G14" s="112" t="s">
        <v>10</v>
      </c>
      <c r="H14" s="176" t="s">
        <v>20</v>
      </c>
    </row>
    <row r="15" spans="1:8" hidden="1">
      <c r="A15" s="93">
        <v>445</v>
      </c>
      <c r="B15" s="122">
        <v>43488</v>
      </c>
      <c r="C15" s="93" t="s">
        <v>21</v>
      </c>
      <c r="D15" s="94">
        <v>40000</v>
      </c>
      <c r="E15" s="95">
        <v>39400</v>
      </c>
      <c r="F15" s="175">
        <f t="shared" si="0"/>
        <v>600</v>
      </c>
      <c r="G15" s="123" t="s">
        <v>10</v>
      </c>
      <c r="H15" s="176" t="s">
        <v>22</v>
      </c>
    </row>
    <row r="16" spans="1:8" hidden="1">
      <c r="A16" s="97">
        <v>446</v>
      </c>
      <c r="B16" s="98" t="s">
        <v>23</v>
      </c>
      <c r="C16" s="97" t="s">
        <v>24</v>
      </c>
      <c r="D16" s="75">
        <v>60000</v>
      </c>
      <c r="E16" s="76">
        <v>56838</v>
      </c>
      <c r="F16" s="177">
        <f t="shared" si="0"/>
        <v>3162</v>
      </c>
      <c r="G16" s="112" t="s">
        <v>10</v>
      </c>
      <c r="H16" s="138" t="s">
        <v>25</v>
      </c>
    </row>
    <row r="17" spans="1:8" hidden="1">
      <c r="A17" s="97">
        <v>447</v>
      </c>
      <c r="B17" s="98" t="s">
        <v>23</v>
      </c>
      <c r="C17" s="97" t="s">
        <v>24</v>
      </c>
      <c r="D17" s="75">
        <v>180000</v>
      </c>
      <c r="E17" s="76" t="s">
        <v>26</v>
      </c>
      <c r="F17" s="177" t="e">
        <f t="shared" si="0"/>
        <v>#VALUE!</v>
      </c>
      <c r="G17" s="112" t="s">
        <v>10</v>
      </c>
      <c r="H17" s="138" t="s">
        <v>27</v>
      </c>
    </row>
    <row r="18" spans="1:8" hidden="1">
      <c r="A18" s="97">
        <v>448</v>
      </c>
      <c r="B18" s="98">
        <v>43517</v>
      </c>
      <c r="C18" s="97" t="s">
        <v>21</v>
      </c>
      <c r="D18" s="75">
        <v>40000</v>
      </c>
      <c r="E18" s="76">
        <v>39200</v>
      </c>
      <c r="F18" s="177">
        <f t="shared" si="0"/>
        <v>800</v>
      </c>
      <c r="G18" s="112" t="s">
        <v>10</v>
      </c>
      <c r="H18" s="138" t="s">
        <v>22</v>
      </c>
    </row>
    <row r="19" spans="1:8" hidden="1">
      <c r="A19" s="97">
        <v>449</v>
      </c>
      <c r="B19" s="98">
        <v>43524</v>
      </c>
      <c r="C19" s="97" t="s">
        <v>28</v>
      </c>
      <c r="D19" s="75">
        <v>300000</v>
      </c>
      <c r="E19" s="76"/>
      <c r="F19" s="177">
        <f t="shared" si="0"/>
        <v>300000</v>
      </c>
      <c r="G19" s="112" t="s">
        <v>10</v>
      </c>
      <c r="H19" s="138" t="s">
        <v>29</v>
      </c>
    </row>
    <row r="20" spans="1:8" hidden="1">
      <c r="A20" s="97">
        <v>450</v>
      </c>
      <c r="B20" s="98">
        <v>43549</v>
      </c>
      <c r="C20" s="97" t="s">
        <v>19</v>
      </c>
      <c r="D20" s="75">
        <v>70000</v>
      </c>
      <c r="E20" s="76">
        <v>69400</v>
      </c>
      <c r="F20" s="177">
        <f t="shared" si="0"/>
        <v>600</v>
      </c>
      <c r="G20" s="112" t="s">
        <v>10</v>
      </c>
      <c r="H20" s="176" t="s">
        <v>20</v>
      </c>
    </row>
    <row r="21" spans="1:8" hidden="1">
      <c r="A21" s="97">
        <v>451</v>
      </c>
      <c r="B21" s="98">
        <v>43546</v>
      </c>
      <c r="C21" s="97" t="s">
        <v>19</v>
      </c>
      <c r="D21" s="75">
        <v>60000</v>
      </c>
      <c r="E21" s="76">
        <v>58300</v>
      </c>
      <c r="F21" s="177">
        <f t="shared" si="0"/>
        <v>1700</v>
      </c>
      <c r="G21" s="112" t="s">
        <v>10</v>
      </c>
      <c r="H21" s="138" t="s">
        <v>30</v>
      </c>
    </row>
    <row r="22" spans="1:8" hidden="1">
      <c r="A22" s="97">
        <v>452</v>
      </c>
      <c r="B22" s="98">
        <v>43552</v>
      </c>
      <c r="C22" s="97" t="s">
        <v>24</v>
      </c>
      <c r="D22" s="75">
        <v>250000</v>
      </c>
      <c r="E22" s="76" t="s">
        <v>26</v>
      </c>
      <c r="F22" s="177" t="e">
        <f t="shared" si="0"/>
        <v>#VALUE!</v>
      </c>
      <c r="G22" s="112" t="s">
        <v>10</v>
      </c>
      <c r="H22" s="138" t="s">
        <v>31</v>
      </c>
    </row>
    <row r="23" spans="1:8" hidden="1">
      <c r="A23" s="97">
        <v>453</v>
      </c>
      <c r="B23" s="98">
        <v>43553</v>
      </c>
      <c r="C23" s="97" t="s">
        <v>19</v>
      </c>
      <c r="D23" s="75">
        <v>41000</v>
      </c>
      <c r="E23" s="76">
        <v>41000</v>
      </c>
      <c r="F23" s="177">
        <f t="shared" si="0"/>
        <v>0</v>
      </c>
      <c r="G23" s="112" t="s">
        <v>10</v>
      </c>
      <c r="H23" s="138" t="s">
        <v>32</v>
      </c>
    </row>
    <row r="24" spans="1:8" hidden="1">
      <c r="A24" s="97">
        <v>454</v>
      </c>
      <c r="B24" s="98">
        <v>43556</v>
      </c>
      <c r="C24" s="97" t="s">
        <v>19</v>
      </c>
      <c r="D24" s="75">
        <v>150000</v>
      </c>
      <c r="E24" s="76">
        <v>144880</v>
      </c>
      <c r="F24" s="177">
        <f t="shared" si="0"/>
        <v>5120</v>
      </c>
      <c r="G24" s="112" t="s">
        <v>10</v>
      </c>
      <c r="H24" s="138" t="s">
        <v>33</v>
      </c>
    </row>
    <row r="25" spans="1:8" hidden="1">
      <c r="A25" s="97">
        <v>455</v>
      </c>
      <c r="B25" s="98">
        <v>43556</v>
      </c>
      <c r="C25" s="97" t="s">
        <v>21</v>
      </c>
      <c r="D25" s="75">
        <v>50000</v>
      </c>
      <c r="E25" s="76">
        <v>48250</v>
      </c>
      <c r="F25" s="177">
        <f t="shared" si="0"/>
        <v>1750</v>
      </c>
      <c r="G25" s="112" t="s">
        <v>10</v>
      </c>
      <c r="H25" s="138" t="s">
        <v>34</v>
      </c>
    </row>
    <row r="26" spans="1:8" hidden="1">
      <c r="A26" s="97">
        <v>456</v>
      </c>
      <c r="B26" s="98">
        <v>43563</v>
      </c>
      <c r="C26" s="97" t="s">
        <v>21</v>
      </c>
      <c r="D26" s="75">
        <v>20000</v>
      </c>
      <c r="E26" s="76">
        <v>19550</v>
      </c>
      <c r="F26" s="177">
        <f t="shared" si="0"/>
        <v>450</v>
      </c>
      <c r="G26" s="112" t="s">
        <v>10</v>
      </c>
      <c r="H26" s="138" t="s">
        <v>35</v>
      </c>
    </row>
    <row r="27" spans="1:8" hidden="1">
      <c r="A27" s="97">
        <v>457</v>
      </c>
      <c r="B27" s="98">
        <v>43559</v>
      </c>
      <c r="C27" s="97" t="s">
        <v>24</v>
      </c>
      <c r="D27" s="75">
        <v>300000</v>
      </c>
      <c r="E27" s="76" t="s">
        <v>26</v>
      </c>
      <c r="F27" s="177" t="e">
        <f t="shared" si="0"/>
        <v>#VALUE!</v>
      </c>
      <c r="G27" s="112" t="s">
        <v>10</v>
      </c>
      <c r="H27" s="138" t="s">
        <v>36</v>
      </c>
    </row>
    <row r="28" spans="1:8" hidden="1">
      <c r="A28" s="97">
        <v>458</v>
      </c>
      <c r="B28" s="98">
        <v>43559</v>
      </c>
      <c r="C28" s="97" t="s">
        <v>21</v>
      </c>
      <c r="D28" s="75">
        <v>40000</v>
      </c>
      <c r="E28" s="76">
        <v>36900</v>
      </c>
      <c r="F28" s="177">
        <f t="shared" si="0"/>
        <v>3100</v>
      </c>
      <c r="G28" s="112" t="s">
        <v>10</v>
      </c>
      <c r="H28" s="138" t="s">
        <v>22</v>
      </c>
    </row>
    <row r="29" spans="1:8" hidden="1">
      <c r="A29" s="97">
        <v>459</v>
      </c>
      <c r="B29" s="98">
        <v>43565</v>
      </c>
      <c r="C29" s="97" t="s">
        <v>37</v>
      </c>
      <c r="D29" s="75">
        <v>20000</v>
      </c>
      <c r="E29" s="76">
        <v>16990</v>
      </c>
      <c r="F29" s="177">
        <f t="shared" si="0"/>
        <v>3010</v>
      </c>
      <c r="G29" s="112" t="s">
        <v>10</v>
      </c>
      <c r="H29" s="138" t="s">
        <v>38</v>
      </c>
    </row>
    <row r="30" spans="1:8" hidden="1">
      <c r="A30" s="97">
        <v>460</v>
      </c>
      <c r="B30" s="98">
        <v>43566</v>
      </c>
      <c r="C30" s="97" t="s">
        <v>21</v>
      </c>
      <c r="D30" s="75">
        <v>40000</v>
      </c>
      <c r="E30" s="76"/>
      <c r="F30" s="177">
        <f t="shared" si="0"/>
        <v>40000</v>
      </c>
      <c r="G30" s="112" t="s">
        <v>10</v>
      </c>
      <c r="H30" s="138" t="s">
        <v>22</v>
      </c>
    </row>
    <row r="31" spans="1:8" hidden="1">
      <c r="A31" s="97">
        <v>461</v>
      </c>
      <c r="B31" s="98">
        <v>43566</v>
      </c>
      <c r="C31" s="97" t="s">
        <v>37</v>
      </c>
      <c r="D31" s="75">
        <v>15000</v>
      </c>
      <c r="E31" s="76">
        <v>13690</v>
      </c>
      <c r="F31" s="177">
        <f t="shared" si="0"/>
        <v>1310</v>
      </c>
      <c r="G31" s="112" t="s">
        <v>10</v>
      </c>
      <c r="H31" s="138" t="s">
        <v>39</v>
      </c>
    </row>
    <row r="32" spans="1:8" hidden="1">
      <c r="A32" s="97">
        <v>462</v>
      </c>
      <c r="B32" s="98">
        <v>43566</v>
      </c>
      <c r="C32" s="97" t="s">
        <v>19</v>
      </c>
      <c r="D32" s="75">
        <v>68720</v>
      </c>
      <c r="E32" s="76">
        <v>68720</v>
      </c>
      <c r="F32" s="177">
        <f t="shared" si="0"/>
        <v>0</v>
      </c>
      <c r="G32" s="112" t="s">
        <v>10</v>
      </c>
      <c r="H32" s="138" t="s">
        <v>40</v>
      </c>
    </row>
    <row r="33" spans="1:8" hidden="1">
      <c r="A33" s="97">
        <v>463</v>
      </c>
      <c r="B33" s="74">
        <v>43573</v>
      </c>
      <c r="C33" s="73" t="s">
        <v>37</v>
      </c>
      <c r="D33" s="75">
        <v>100000</v>
      </c>
      <c r="E33" s="76">
        <v>100000</v>
      </c>
      <c r="F33" s="177">
        <f t="shared" si="0"/>
        <v>0</v>
      </c>
      <c r="G33" s="112" t="s">
        <v>10</v>
      </c>
      <c r="H33" s="138" t="s">
        <v>41</v>
      </c>
    </row>
    <row r="34" spans="1:8" hidden="1">
      <c r="A34" s="97">
        <v>464</v>
      </c>
      <c r="B34" s="98">
        <v>43577</v>
      </c>
      <c r="C34" s="97" t="s">
        <v>19</v>
      </c>
      <c r="D34" s="75">
        <f>35420+22000+700</f>
        <v>58120</v>
      </c>
      <c r="E34" s="76">
        <v>58120</v>
      </c>
      <c r="F34" s="177">
        <f t="shared" si="0"/>
        <v>0</v>
      </c>
      <c r="G34" s="112" t="s">
        <v>10</v>
      </c>
      <c r="H34" s="138" t="s">
        <v>42</v>
      </c>
    </row>
    <row r="35" spans="1:8" hidden="1">
      <c r="A35" s="97">
        <v>465</v>
      </c>
      <c r="B35" s="98">
        <v>43577</v>
      </c>
      <c r="C35" s="97" t="s">
        <v>19</v>
      </c>
      <c r="D35" s="75">
        <v>250000</v>
      </c>
      <c r="E35" s="76">
        <v>159790</v>
      </c>
      <c r="F35" s="177">
        <f t="shared" si="0"/>
        <v>90210</v>
      </c>
      <c r="G35" s="112" t="s">
        <v>10</v>
      </c>
      <c r="H35" s="138" t="s">
        <v>43</v>
      </c>
    </row>
    <row r="36" spans="1:8" hidden="1">
      <c r="A36" s="97">
        <v>466</v>
      </c>
      <c r="B36" s="98">
        <v>43577</v>
      </c>
      <c r="C36" s="97" t="s">
        <v>21</v>
      </c>
      <c r="D36" s="75">
        <v>50000</v>
      </c>
      <c r="E36" s="76"/>
      <c r="F36" s="177">
        <f t="shared" si="0"/>
        <v>50000</v>
      </c>
      <c r="G36" s="112" t="s">
        <v>10</v>
      </c>
      <c r="H36" s="138" t="s">
        <v>22</v>
      </c>
    </row>
    <row r="37" spans="1:8" hidden="1">
      <c r="A37" s="97">
        <v>467</v>
      </c>
      <c r="B37" s="98">
        <v>43580</v>
      </c>
      <c r="C37" s="97" t="s">
        <v>37</v>
      </c>
      <c r="D37" s="75">
        <v>14000</v>
      </c>
      <c r="E37" s="76">
        <v>13980</v>
      </c>
      <c r="F37" s="177">
        <f t="shared" si="0"/>
        <v>20</v>
      </c>
      <c r="G37" s="112" t="s">
        <v>10</v>
      </c>
      <c r="H37" s="138" t="s">
        <v>44</v>
      </c>
    </row>
    <row r="38" spans="1:8" hidden="1">
      <c r="A38" s="97">
        <v>468</v>
      </c>
      <c r="B38" s="98">
        <v>43580</v>
      </c>
      <c r="C38" s="97" t="s">
        <v>37</v>
      </c>
      <c r="D38" s="75">
        <v>70000</v>
      </c>
      <c r="E38" s="76">
        <v>35800</v>
      </c>
      <c r="F38" s="177">
        <f t="shared" si="0"/>
        <v>34200</v>
      </c>
      <c r="G38" s="112" t="s">
        <v>10</v>
      </c>
      <c r="H38" s="138" t="s">
        <v>45</v>
      </c>
    </row>
    <row r="39" spans="1:8" hidden="1">
      <c r="A39" s="97">
        <v>469</v>
      </c>
      <c r="B39" s="98">
        <v>43600</v>
      </c>
      <c r="C39" s="97" t="s">
        <v>37</v>
      </c>
      <c r="D39" s="75">
        <v>50000</v>
      </c>
      <c r="E39" s="76">
        <v>42831</v>
      </c>
      <c r="F39" s="177">
        <f t="shared" si="0"/>
        <v>7169</v>
      </c>
      <c r="G39" s="112" t="s">
        <v>10</v>
      </c>
      <c r="H39" s="138" t="s">
        <v>46</v>
      </c>
    </row>
    <row r="40" spans="1:8" hidden="1">
      <c r="A40" s="97">
        <v>470</v>
      </c>
      <c r="B40" s="98">
        <v>43588</v>
      </c>
      <c r="C40" s="97" t="s">
        <v>37</v>
      </c>
      <c r="D40" s="75">
        <v>35000</v>
      </c>
      <c r="E40" s="76">
        <v>26940</v>
      </c>
      <c r="F40" s="177">
        <f t="shared" si="0"/>
        <v>8060</v>
      </c>
      <c r="G40" s="112" t="s">
        <v>10</v>
      </c>
      <c r="H40" s="138" t="s">
        <v>47</v>
      </c>
    </row>
    <row r="41" spans="1:8" hidden="1">
      <c r="A41" s="97">
        <v>471</v>
      </c>
      <c r="B41" s="98">
        <v>43591</v>
      </c>
      <c r="C41" s="97" t="s">
        <v>19</v>
      </c>
      <c r="D41" s="75">
        <v>70000</v>
      </c>
      <c r="E41" s="76">
        <v>64000</v>
      </c>
      <c r="F41" s="177">
        <f t="shared" si="0"/>
        <v>6000</v>
      </c>
      <c r="G41" s="112" t="s">
        <v>10</v>
      </c>
      <c r="H41" s="138" t="s">
        <v>20</v>
      </c>
    </row>
    <row r="42" spans="1:8" hidden="1">
      <c r="A42" s="97">
        <v>472</v>
      </c>
      <c r="B42" s="98">
        <v>43598</v>
      </c>
      <c r="C42" s="97" t="s">
        <v>19</v>
      </c>
      <c r="D42" s="75">
        <v>200000</v>
      </c>
      <c r="E42" s="76">
        <v>66600</v>
      </c>
      <c r="F42" s="177">
        <f t="shared" si="0"/>
        <v>133400</v>
      </c>
      <c r="G42" s="112" t="s">
        <v>10</v>
      </c>
      <c r="H42" s="138" t="s">
        <v>48</v>
      </c>
    </row>
    <row r="43" spans="1:8" hidden="1">
      <c r="A43" s="97">
        <v>473</v>
      </c>
      <c r="B43" s="98">
        <v>43602</v>
      </c>
      <c r="C43" s="97" t="s">
        <v>37</v>
      </c>
      <c r="D43" s="75">
        <v>20000</v>
      </c>
      <c r="E43" s="76">
        <v>19380</v>
      </c>
      <c r="F43" s="177">
        <f t="shared" si="0"/>
        <v>620</v>
      </c>
      <c r="G43" s="112" t="s">
        <v>10</v>
      </c>
      <c r="H43" s="138" t="s">
        <v>49</v>
      </c>
    </row>
    <row r="44" spans="1:8" hidden="1">
      <c r="A44" s="97">
        <v>474</v>
      </c>
      <c r="B44" s="98">
        <v>43608</v>
      </c>
      <c r="C44" s="97" t="s">
        <v>19</v>
      </c>
      <c r="D44" s="75">
        <v>400000</v>
      </c>
      <c r="E44" s="76">
        <v>392130</v>
      </c>
      <c r="F44" s="177">
        <f t="shared" ref="F44:F109" si="1">D44-E44</f>
        <v>7870</v>
      </c>
      <c r="G44" s="112" t="s">
        <v>10</v>
      </c>
      <c r="H44" s="138" t="s">
        <v>50</v>
      </c>
    </row>
    <row r="45" spans="1:8" hidden="1">
      <c r="A45" s="97">
        <v>475</v>
      </c>
      <c r="B45" s="98">
        <v>43609</v>
      </c>
      <c r="C45" s="97" t="s">
        <v>51</v>
      </c>
      <c r="D45" s="75">
        <v>14300</v>
      </c>
      <c r="E45" s="76">
        <v>14300</v>
      </c>
      <c r="F45" s="177">
        <f t="shared" ref="F45:F50" si="2">D45-E45</f>
        <v>0</v>
      </c>
      <c r="G45" s="112" t="s">
        <v>10</v>
      </c>
      <c r="H45" s="138" t="s">
        <v>52</v>
      </c>
    </row>
    <row r="46" spans="1:8" hidden="1">
      <c r="A46" s="97">
        <v>476</v>
      </c>
      <c r="B46" s="98">
        <v>43621</v>
      </c>
      <c r="C46" s="97" t="s">
        <v>28</v>
      </c>
      <c r="D46" s="75">
        <v>60000</v>
      </c>
      <c r="E46" s="76">
        <v>30960</v>
      </c>
      <c r="F46" s="177">
        <f t="shared" si="2"/>
        <v>29040</v>
      </c>
      <c r="G46" s="112" t="s">
        <v>10</v>
      </c>
      <c r="H46" s="138" t="s">
        <v>53</v>
      </c>
    </row>
    <row r="47" spans="1:8" hidden="1">
      <c r="A47" s="97">
        <v>477</v>
      </c>
      <c r="B47" s="98">
        <v>43633</v>
      </c>
      <c r="C47" s="97" t="s">
        <v>19</v>
      </c>
      <c r="D47" s="75">
        <v>100000</v>
      </c>
      <c r="E47" s="76">
        <v>26140</v>
      </c>
      <c r="F47" s="177">
        <f t="shared" si="2"/>
        <v>73860</v>
      </c>
      <c r="G47" s="112" t="s">
        <v>10</v>
      </c>
      <c r="H47" s="138" t="s">
        <v>54</v>
      </c>
    </row>
    <row r="48" spans="1:8" hidden="1">
      <c r="A48" s="97">
        <v>478</v>
      </c>
      <c r="B48" s="98">
        <v>43637</v>
      </c>
      <c r="C48" s="97" t="s">
        <v>19</v>
      </c>
      <c r="D48" s="75">
        <v>400000</v>
      </c>
      <c r="E48" s="76">
        <v>298580</v>
      </c>
      <c r="F48" s="177">
        <f t="shared" si="2"/>
        <v>101420</v>
      </c>
      <c r="G48" s="112" t="s">
        <v>10</v>
      </c>
      <c r="H48" s="138" t="s">
        <v>55</v>
      </c>
    </row>
    <row r="49" spans="1:8" hidden="1">
      <c r="A49" s="97">
        <v>479</v>
      </c>
      <c r="B49" s="98">
        <v>43641</v>
      </c>
      <c r="C49" s="97" t="s">
        <v>37</v>
      </c>
      <c r="D49" s="75">
        <v>120000</v>
      </c>
      <c r="E49" s="76"/>
      <c r="F49" s="177">
        <f t="shared" si="2"/>
        <v>120000</v>
      </c>
      <c r="G49" s="112" t="s">
        <v>10</v>
      </c>
      <c r="H49" s="138" t="s">
        <v>56</v>
      </c>
    </row>
    <row r="50" spans="1:8" hidden="1">
      <c r="A50" s="97">
        <v>480</v>
      </c>
      <c r="B50" s="98">
        <v>43656</v>
      </c>
      <c r="C50" s="97" t="s">
        <v>21</v>
      </c>
      <c r="D50" s="75">
        <v>50000</v>
      </c>
      <c r="E50" s="178"/>
      <c r="F50" s="177">
        <f t="shared" si="2"/>
        <v>50000</v>
      </c>
      <c r="G50" s="112" t="s">
        <v>10</v>
      </c>
      <c r="H50" s="138" t="s">
        <v>57</v>
      </c>
    </row>
    <row r="51" spans="1:8" hidden="1">
      <c r="A51" s="97">
        <v>481</v>
      </c>
      <c r="B51" s="98">
        <v>43668</v>
      </c>
      <c r="C51" s="97" t="s">
        <v>51</v>
      </c>
      <c r="D51" s="75">
        <v>80000</v>
      </c>
      <c r="E51" s="76">
        <v>72070</v>
      </c>
      <c r="F51" s="177">
        <f t="shared" si="1"/>
        <v>7930</v>
      </c>
      <c r="G51" s="112" t="s">
        <v>10</v>
      </c>
      <c r="H51" s="138" t="s">
        <v>58</v>
      </c>
    </row>
    <row r="52" spans="1:8" hidden="1">
      <c r="A52" s="97">
        <v>482</v>
      </c>
      <c r="B52" s="98">
        <v>43669</v>
      </c>
      <c r="C52" s="97" t="s">
        <v>37</v>
      </c>
      <c r="D52" s="75">
        <v>30000</v>
      </c>
      <c r="E52" s="178"/>
      <c r="F52" s="177">
        <f t="shared" si="1"/>
        <v>30000</v>
      </c>
      <c r="G52" s="112" t="s">
        <v>10</v>
      </c>
      <c r="H52" s="138" t="s">
        <v>59</v>
      </c>
    </row>
    <row r="53" spans="1:8" s="5" customFormat="1" hidden="1">
      <c r="A53" s="179">
        <v>483</v>
      </c>
      <c r="B53" s="180">
        <v>43676</v>
      </c>
      <c r="C53" s="179" t="s">
        <v>37</v>
      </c>
      <c r="D53" s="181">
        <v>90000</v>
      </c>
      <c r="E53" s="182">
        <v>89740</v>
      </c>
      <c r="F53" s="183">
        <f t="shared" si="1"/>
        <v>260</v>
      </c>
      <c r="G53" s="184" t="s">
        <v>10</v>
      </c>
      <c r="H53" s="185" t="s">
        <v>60</v>
      </c>
    </row>
    <row r="54" spans="1:8" hidden="1">
      <c r="A54" s="97">
        <v>484</v>
      </c>
      <c r="B54" s="98">
        <v>43677</v>
      </c>
      <c r="C54" s="97" t="s">
        <v>37</v>
      </c>
      <c r="D54" s="75">
        <v>120000</v>
      </c>
      <c r="E54" s="178"/>
      <c r="F54" s="177">
        <f t="shared" si="1"/>
        <v>120000</v>
      </c>
      <c r="G54" s="112" t="s">
        <v>10</v>
      </c>
      <c r="H54" s="138" t="s">
        <v>41</v>
      </c>
    </row>
    <row r="55" spans="1:8" hidden="1">
      <c r="A55" s="97">
        <v>485</v>
      </c>
      <c r="B55" s="98">
        <v>43682</v>
      </c>
      <c r="C55" s="97" t="s">
        <v>19</v>
      </c>
      <c r="D55" s="75">
        <v>70000</v>
      </c>
      <c r="E55" s="178">
        <v>66300</v>
      </c>
      <c r="F55" s="177">
        <f t="shared" si="1"/>
        <v>3700</v>
      </c>
      <c r="G55" s="112" t="s">
        <v>10</v>
      </c>
      <c r="H55" s="138" t="s">
        <v>20</v>
      </c>
    </row>
    <row r="56" spans="1:8" hidden="1">
      <c r="A56" s="97">
        <v>486</v>
      </c>
      <c r="B56" s="98">
        <v>43683</v>
      </c>
      <c r="C56" s="97" t="s">
        <v>37</v>
      </c>
      <c r="D56" s="75">
        <v>60000</v>
      </c>
      <c r="E56" s="76">
        <v>51459</v>
      </c>
      <c r="F56" s="177">
        <f t="shared" ref="F56:F63" si="3">D56-E56</f>
        <v>8541</v>
      </c>
      <c r="G56" s="112" t="s">
        <v>10</v>
      </c>
      <c r="H56" s="138" t="s">
        <v>61</v>
      </c>
    </row>
    <row r="57" spans="1:8" hidden="1">
      <c r="A57" s="97">
        <v>487</v>
      </c>
      <c r="B57" s="98">
        <v>43686</v>
      </c>
      <c r="C57" s="97" t="s">
        <v>51</v>
      </c>
      <c r="D57" s="75">
        <v>240000</v>
      </c>
      <c r="E57" s="76">
        <v>129360</v>
      </c>
      <c r="F57" s="177">
        <f t="shared" si="3"/>
        <v>110640</v>
      </c>
      <c r="G57" s="112" t="s">
        <v>10</v>
      </c>
      <c r="H57" s="138" t="s">
        <v>62</v>
      </c>
    </row>
    <row r="58" spans="1:8">
      <c r="A58" s="106">
        <v>488</v>
      </c>
      <c r="B58" s="107">
        <v>43696</v>
      </c>
      <c r="C58" s="106" t="s">
        <v>63</v>
      </c>
      <c r="D58" s="82">
        <v>100000</v>
      </c>
      <c r="E58" s="130"/>
      <c r="F58" s="186">
        <f t="shared" si="3"/>
        <v>100000</v>
      </c>
      <c r="G58" s="118" t="s">
        <v>64</v>
      </c>
      <c r="H58" s="131" t="s">
        <v>65</v>
      </c>
    </row>
    <row r="59" spans="1:8">
      <c r="A59" s="117">
        <v>489</v>
      </c>
      <c r="B59" s="132">
        <v>43696</v>
      </c>
      <c r="C59" s="117" t="s">
        <v>21</v>
      </c>
      <c r="D59" s="133">
        <v>20000</v>
      </c>
      <c r="E59" s="134"/>
      <c r="F59" s="187">
        <f t="shared" si="3"/>
        <v>20000</v>
      </c>
      <c r="G59" s="136" t="s">
        <v>64</v>
      </c>
      <c r="H59" s="137" t="s">
        <v>66</v>
      </c>
    </row>
    <row r="60" spans="1:8" hidden="1">
      <c r="A60" s="97">
        <v>490</v>
      </c>
      <c r="B60" s="98">
        <v>43699</v>
      </c>
      <c r="C60" s="97" t="s">
        <v>19</v>
      </c>
      <c r="D60" s="75">
        <v>21600</v>
      </c>
      <c r="E60" s="76">
        <v>21600</v>
      </c>
      <c r="F60" s="177">
        <f t="shared" si="3"/>
        <v>0</v>
      </c>
      <c r="G60" s="112" t="s">
        <v>10</v>
      </c>
      <c r="H60" s="138" t="s">
        <v>67</v>
      </c>
    </row>
    <row r="61" spans="1:8" hidden="1">
      <c r="A61" s="97">
        <v>491</v>
      </c>
      <c r="B61" s="98">
        <v>43703</v>
      </c>
      <c r="C61" s="97" t="s">
        <v>21</v>
      </c>
      <c r="D61" s="75">
        <v>40000</v>
      </c>
      <c r="E61" s="178">
        <v>39990</v>
      </c>
      <c r="F61" s="177">
        <f t="shared" si="3"/>
        <v>10</v>
      </c>
      <c r="G61" s="112" t="s">
        <v>10</v>
      </c>
      <c r="H61" s="138" t="s">
        <v>57</v>
      </c>
    </row>
    <row r="62" spans="1:8" hidden="1">
      <c r="A62" s="97">
        <v>492</v>
      </c>
      <c r="B62" s="98">
        <v>43704</v>
      </c>
      <c r="C62" s="97" t="s">
        <v>19</v>
      </c>
      <c r="D62" s="75">
        <v>120000</v>
      </c>
      <c r="E62" s="178">
        <v>64990</v>
      </c>
      <c r="F62" s="177">
        <f t="shared" si="3"/>
        <v>55010</v>
      </c>
      <c r="G62" s="112" t="s">
        <v>10</v>
      </c>
      <c r="H62" s="138" t="s">
        <v>68</v>
      </c>
    </row>
    <row r="63" spans="1:8" hidden="1">
      <c r="A63" s="97">
        <v>493</v>
      </c>
      <c r="B63" s="98">
        <v>43705</v>
      </c>
      <c r="C63" s="97" t="s">
        <v>19</v>
      </c>
      <c r="D63" s="75">
        <v>170000</v>
      </c>
      <c r="E63" s="178">
        <v>153750</v>
      </c>
      <c r="F63" s="177">
        <f t="shared" si="3"/>
        <v>16250</v>
      </c>
      <c r="G63" s="112" t="s">
        <v>10</v>
      </c>
      <c r="H63" s="138" t="s">
        <v>69</v>
      </c>
    </row>
    <row r="64" spans="1:8">
      <c r="A64" s="106">
        <v>494</v>
      </c>
      <c r="B64" s="107">
        <v>43718</v>
      </c>
      <c r="C64" s="106" t="s">
        <v>63</v>
      </c>
      <c r="D64" s="82">
        <v>100000</v>
      </c>
      <c r="E64" s="130"/>
      <c r="F64" s="186">
        <f t="shared" ref="F64:F68" si="4">D64-E64</f>
        <v>100000</v>
      </c>
      <c r="G64" s="118" t="s">
        <v>64</v>
      </c>
      <c r="H64" s="131" t="s">
        <v>70</v>
      </c>
    </row>
    <row r="65" spans="1:8" hidden="1">
      <c r="A65" s="97">
        <v>495</v>
      </c>
      <c r="B65" s="98">
        <v>43720</v>
      </c>
      <c r="C65" s="97" t="s">
        <v>19</v>
      </c>
      <c r="D65" s="75">
        <v>80000</v>
      </c>
      <c r="E65" s="178">
        <v>73250</v>
      </c>
      <c r="F65" s="177">
        <f t="shared" si="4"/>
        <v>6750</v>
      </c>
      <c r="G65" s="112" t="s">
        <v>10</v>
      </c>
      <c r="H65" s="138" t="s">
        <v>71</v>
      </c>
    </row>
    <row r="66" spans="1:8" s="171" customFormat="1" hidden="1">
      <c r="A66" s="151">
        <v>496</v>
      </c>
      <c r="B66" s="152">
        <v>43719</v>
      </c>
      <c r="C66" s="151" t="s">
        <v>51</v>
      </c>
      <c r="D66" s="153">
        <v>180000</v>
      </c>
      <c r="E66" s="154">
        <v>0</v>
      </c>
      <c r="F66" s="188">
        <f t="shared" si="4"/>
        <v>180000</v>
      </c>
      <c r="G66" s="189" t="s">
        <v>10</v>
      </c>
      <c r="H66" s="190" t="s">
        <v>72</v>
      </c>
    </row>
    <row r="67" spans="1:8" hidden="1">
      <c r="A67" s="97">
        <v>497</v>
      </c>
      <c r="B67" s="98">
        <v>43731</v>
      </c>
      <c r="C67" s="97" t="s">
        <v>19</v>
      </c>
      <c r="D67" s="75">
        <v>100000</v>
      </c>
      <c r="E67" s="178">
        <v>84870</v>
      </c>
      <c r="F67" s="177">
        <f t="shared" si="4"/>
        <v>15130</v>
      </c>
      <c r="G67" s="112" t="s">
        <v>10</v>
      </c>
      <c r="H67" s="138" t="s">
        <v>73</v>
      </c>
    </row>
    <row r="68" spans="1:8" hidden="1">
      <c r="A68" s="97">
        <v>498</v>
      </c>
      <c r="B68" s="98">
        <v>43734</v>
      </c>
      <c r="C68" s="97" t="s">
        <v>19</v>
      </c>
      <c r="D68" s="75">
        <v>600000</v>
      </c>
      <c r="E68" s="178">
        <v>553460</v>
      </c>
      <c r="F68" s="177">
        <f t="shared" si="4"/>
        <v>46540</v>
      </c>
      <c r="G68" s="112" t="s">
        <v>10</v>
      </c>
      <c r="H68" s="138" t="s">
        <v>74</v>
      </c>
    </row>
    <row r="69" spans="1:8" hidden="1">
      <c r="A69" s="97">
        <v>499</v>
      </c>
      <c r="B69" s="98">
        <v>43735</v>
      </c>
      <c r="C69" s="97" t="s">
        <v>21</v>
      </c>
      <c r="D69" s="75">
        <v>40000</v>
      </c>
      <c r="E69" s="76">
        <v>30200</v>
      </c>
      <c r="F69" s="177">
        <f t="shared" ref="F69:F77" si="5">D69-E69</f>
        <v>9800</v>
      </c>
      <c r="G69" s="112" t="s">
        <v>10</v>
      </c>
      <c r="H69" s="138" t="s">
        <v>57</v>
      </c>
    </row>
    <row r="70" spans="1:8" ht="14.25" hidden="1" customHeight="1">
      <c r="A70" s="97">
        <v>500</v>
      </c>
      <c r="B70" s="98">
        <v>43740</v>
      </c>
      <c r="C70" s="97" t="s">
        <v>21</v>
      </c>
      <c r="D70" s="75">
        <v>50000</v>
      </c>
      <c r="E70" s="76">
        <v>37350</v>
      </c>
      <c r="F70" s="177">
        <f t="shared" si="5"/>
        <v>12650</v>
      </c>
      <c r="G70" s="112" t="s">
        <v>10</v>
      </c>
      <c r="H70" s="138" t="s">
        <v>75</v>
      </c>
    </row>
    <row r="71" spans="1:8" ht="14.25" customHeight="1">
      <c r="A71" s="106">
        <v>501</v>
      </c>
      <c r="B71" s="107"/>
      <c r="C71" s="106" t="s">
        <v>21</v>
      </c>
      <c r="D71" s="82">
        <v>560000</v>
      </c>
      <c r="E71" s="83"/>
      <c r="F71" s="186">
        <f t="shared" si="5"/>
        <v>560000</v>
      </c>
      <c r="G71" s="118" t="s">
        <v>64</v>
      </c>
      <c r="H71" s="131" t="s">
        <v>76</v>
      </c>
    </row>
    <row r="72" spans="1:8" s="111" customFormat="1">
      <c r="A72" s="97">
        <v>502</v>
      </c>
      <c r="B72" s="98">
        <v>43747</v>
      </c>
      <c r="C72" s="97" t="s">
        <v>63</v>
      </c>
      <c r="D72" s="75">
        <v>100000</v>
      </c>
      <c r="E72" s="76">
        <v>19590</v>
      </c>
      <c r="F72" s="177">
        <f t="shared" ref="F72" si="6">D72-E72</f>
        <v>80410</v>
      </c>
      <c r="G72" s="112" t="s">
        <v>64</v>
      </c>
      <c r="H72" s="138" t="s">
        <v>77</v>
      </c>
    </row>
    <row r="73" spans="1:8" hidden="1">
      <c r="A73" s="97">
        <v>503</v>
      </c>
      <c r="B73" s="98">
        <v>43752</v>
      </c>
      <c r="C73" s="97" t="s">
        <v>19</v>
      </c>
      <c r="D73" s="75">
        <v>80000</v>
      </c>
      <c r="E73" s="76">
        <v>74790</v>
      </c>
      <c r="F73" s="177">
        <f t="shared" si="5"/>
        <v>5210</v>
      </c>
      <c r="G73" s="112" t="s">
        <v>10</v>
      </c>
      <c r="H73" s="138" t="s">
        <v>20</v>
      </c>
    </row>
    <row r="74" spans="1:8" hidden="1">
      <c r="A74" s="97">
        <v>504</v>
      </c>
      <c r="B74" s="98">
        <v>43762</v>
      </c>
      <c r="C74" s="97" t="s">
        <v>63</v>
      </c>
      <c r="D74" s="75">
        <v>164000</v>
      </c>
      <c r="E74" s="76">
        <v>155360</v>
      </c>
      <c r="F74" s="177">
        <f t="shared" si="5"/>
        <v>8640</v>
      </c>
      <c r="G74" s="112" t="s">
        <v>10</v>
      </c>
      <c r="H74" s="138" t="s">
        <v>78</v>
      </c>
    </row>
    <row r="75" spans="1:8" hidden="1">
      <c r="A75" s="97">
        <v>505</v>
      </c>
      <c r="B75" s="98">
        <v>43774</v>
      </c>
      <c r="C75" s="97" t="s">
        <v>37</v>
      </c>
      <c r="D75" s="75">
        <v>150000</v>
      </c>
      <c r="E75" s="76">
        <v>54997</v>
      </c>
      <c r="F75" s="177">
        <f t="shared" si="5"/>
        <v>95003</v>
      </c>
      <c r="G75" s="112" t="s">
        <v>10</v>
      </c>
      <c r="H75" s="138" t="s">
        <v>79</v>
      </c>
    </row>
    <row r="76" spans="1:8" hidden="1">
      <c r="A76" s="97">
        <v>506</v>
      </c>
      <c r="B76" s="98">
        <v>43784</v>
      </c>
      <c r="C76" s="97" t="s">
        <v>51</v>
      </c>
      <c r="D76" s="75">
        <v>38360</v>
      </c>
      <c r="E76" s="76">
        <v>38360</v>
      </c>
      <c r="F76" s="177">
        <f t="shared" si="5"/>
        <v>0</v>
      </c>
      <c r="G76" s="112" t="s">
        <v>10</v>
      </c>
      <c r="H76" s="138" t="s">
        <v>80</v>
      </c>
    </row>
    <row r="77" spans="1:8">
      <c r="A77" s="106">
        <v>507</v>
      </c>
      <c r="B77" s="107">
        <v>43776</v>
      </c>
      <c r="C77" s="106" t="s">
        <v>19</v>
      </c>
      <c r="D77" s="82">
        <v>80000</v>
      </c>
      <c r="E77" s="83"/>
      <c r="F77" s="186">
        <f t="shared" si="5"/>
        <v>80000</v>
      </c>
      <c r="G77" s="118" t="s">
        <v>64</v>
      </c>
      <c r="H77" s="131" t="s">
        <v>20</v>
      </c>
    </row>
    <row r="78" spans="1:8" hidden="1">
      <c r="A78" s="97">
        <v>508</v>
      </c>
      <c r="B78" s="98">
        <v>43784</v>
      </c>
      <c r="C78" s="97" t="s">
        <v>21</v>
      </c>
      <c r="D78" s="75">
        <v>80000</v>
      </c>
      <c r="E78" s="76">
        <v>76700</v>
      </c>
      <c r="F78" s="177">
        <f t="shared" ref="F78:F82" si="7">D78-E78</f>
        <v>3300</v>
      </c>
      <c r="G78" s="112" t="s">
        <v>10</v>
      </c>
      <c r="H78" s="138" t="s">
        <v>81</v>
      </c>
    </row>
    <row r="79" spans="1:8" hidden="1">
      <c r="A79" s="97">
        <v>509</v>
      </c>
      <c r="B79" s="98">
        <v>43784</v>
      </c>
      <c r="C79" s="97" t="s">
        <v>51</v>
      </c>
      <c r="D79" s="75">
        <v>80000</v>
      </c>
      <c r="E79" s="76">
        <v>66620</v>
      </c>
      <c r="F79" s="177">
        <f t="shared" si="7"/>
        <v>13380</v>
      </c>
      <c r="G79" s="112" t="s">
        <v>10</v>
      </c>
      <c r="H79" s="138" t="s">
        <v>82</v>
      </c>
    </row>
    <row r="80" spans="1:8" hidden="1">
      <c r="A80" s="97">
        <v>510</v>
      </c>
      <c r="B80" s="98">
        <v>43788</v>
      </c>
      <c r="C80" s="97" t="s">
        <v>37</v>
      </c>
      <c r="D80" s="75">
        <v>150000</v>
      </c>
      <c r="E80" s="76">
        <v>31165</v>
      </c>
      <c r="F80" s="177">
        <f t="shared" si="7"/>
        <v>118835</v>
      </c>
      <c r="G80" s="112" t="s">
        <v>10</v>
      </c>
      <c r="H80" s="138" t="s">
        <v>83</v>
      </c>
    </row>
    <row r="81" spans="1:8" hidden="1">
      <c r="A81" s="97">
        <v>511</v>
      </c>
      <c r="B81" s="98">
        <v>43794</v>
      </c>
      <c r="C81" s="97" t="s">
        <v>19</v>
      </c>
      <c r="D81" s="75">
        <v>90950</v>
      </c>
      <c r="E81" s="76">
        <v>90950</v>
      </c>
      <c r="F81" s="177">
        <f t="shared" si="7"/>
        <v>0</v>
      </c>
      <c r="G81" s="112" t="s">
        <v>10</v>
      </c>
      <c r="H81" s="138" t="s">
        <v>84</v>
      </c>
    </row>
    <row r="82" spans="1:8" hidden="1">
      <c r="A82" s="97">
        <v>512</v>
      </c>
      <c r="B82" s="98">
        <v>43794</v>
      </c>
      <c r="C82" s="97" t="s">
        <v>19</v>
      </c>
      <c r="D82" s="75">
        <v>76250</v>
      </c>
      <c r="E82" s="76">
        <v>76250</v>
      </c>
      <c r="F82" s="177">
        <f t="shared" si="7"/>
        <v>0</v>
      </c>
      <c r="G82" s="112" t="s">
        <v>10</v>
      </c>
      <c r="H82" s="138" t="s">
        <v>85</v>
      </c>
    </row>
    <row r="83" spans="1:8" s="111" customFormat="1" hidden="1">
      <c r="A83" s="97">
        <v>513</v>
      </c>
      <c r="B83" s="98">
        <v>43794</v>
      </c>
      <c r="C83" s="97" t="s">
        <v>19</v>
      </c>
      <c r="D83" s="75">
        <v>250000</v>
      </c>
      <c r="E83" s="178">
        <v>249520</v>
      </c>
      <c r="F83" s="177">
        <f t="shared" ref="F83:F84" si="8">D83-E83</f>
        <v>480</v>
      </c>
      <c r="G83" s="112" t="s">
        <v>10</v>
      </c>
      <c r="H83" s="138" t="s">
        <v>86</v>
      </c>
    </row>
    <row r="84" spans="1:8" hidden="1">
      <c r="A84" s="97">
        <v>514</v>
      </c>
      <c r="B84" s="98">
        <v>43802</v>
      </c>
      <c r="C84" s="97" t="s">
        <v>19</v>
      </c>
      <c r="D84" s="75">
        <v>200740</v>
      </c>
      <c r="E84" s="178">
        <v>200740</v>
      </c>
      <c r="F84" s="177">
        <f t="shared" si="8"/>
        <v>0</v>
      </c>
      <c r="G84" s="112" t="s">
        <v>10</v>
      </c>
      <c r="H84" s="138" t="s">
        <v>87</v>
      </c>
    </row>
    <row r="85" spans="1:8" s="126" customFormat="1" hidden="1">
      <c r="A85" s="179">
        <v>515</v>
      </c>
      <c r="B85" s="180">
        <v>43801</v>
      </c>
      <c r="C85" s="179" t="s">
        <v>37</v>
      </c>
      <c r="D85" s="181">
        <v>150000</v>
      </c>
      <c r="E85" s="178"/>
      <c r="F85" s="177">
        <f t="shared" ref="F85:F88" si="9">D85-E85</f>
        <v>150000</v>
      </c>
      <c r="G85" s="112" t="s">
        <v>10</v>
      </c>
      <c r="H85" s="79" t="s">
        <v>88</v>
      </c>
    </row>
    <row r="86" spans="1:8" s="126" customFormat="1" hidden="1">
      <c r="A86" s="179">
        <v>516</v>
      </c>
      <c r="B86" s="180">
        <v>43801</v>
      </c>
      <c r="C86" s="179" t="s">
        <v>37</v>
      </c>
      <c r="D86" s="181">
        <v>150000</v>
      </c>
      <c r="E86" s="178"/>
      <c r="F86" s="177">
        <f t="shared" si="9"/>
        <v>150000</v>
      </c>
      <c r="G86" s="112" t="s">
        <v>10</v>
      </c>
      <c r="H86" s="79" t="s">
        <v>89</v>
      </c>
    </row>
    <row r="87" spans="1:8" s="125" customFormat="1">
      <c r="A87" s="191">
        <v>517</v>
      </c>
      <c r="B87" s="192">
        <v>43805</v>
      </c>
      <c r="C87" s="191" t="s">
        <v>21</v>
      </c>
      <c r="D87" s="193">
        <v>60000</v>
      </c>
      <c r="E87" s="194">
        <v>56806</v>
      </c>
      <c r="F87" s="195">
        <f t="shared" si="9"/>
        <v>3194</v>
      </c>
      <c r="G87" s="196" t="s">
        <v>64</v>
      </c>
      <c r="H87" s="197" t="s">
        <v>90</v>
      </c>
    </row>
    <row r="88" spans="1:8" s="126" customFormat="1" hidden="1">
      <c r="A88" s="97">
        <v>518</v>
      </c>
      <c r="B88" s="98">
        <v>43808</v>
      </c>
      <c r="C88" s="97" t="s">
        <v>37</v>
      </c>
      <c r="D88" s="75">
        <v>150000</v>
      </c>
      <c r="E88" s="178">
        <v>46890</v>
      </c>
      <c r="F88" s="177">
        <f t="shared" si="9"/>
        <v>103110</v>
      </c>
      <c r="G88" s="112" t="s">
        <v>10</v>
      </c>
      <c r="H88" s="79" t="s">
        <v>91</v>
      </c>
    </row>
    <row r="89" spans="1:8" s="126" customFormat="1" hidden="1">
      <c r="A89" s="97">
        <v>519</v>
      </c>
      <c r="B89" s="98">
        <v>43808</v>
      </c>
      <c r="C89" s="97" t="s">
        <v>37</v>
      </c>
      <c r="D89" s="75">
        <v>150000</v>
      </c>
      <c r="E89" s="178">
        <v>83106</v>
      </c>
      <c r="F89" s="177">
        <f t="shared" ref="F89:F92" si="10">D89-E89</f>
        <v>66894</v>
      </c>
      <c r="G89" s="112" t="s">
        <v>10</v>
      </c>
      <c r="H89" s="79" t="s">
        <v>92</v>
      </c>
    </row>
    <row r="90" spans="1:8" s="172" customFormat="1" hidden="1">
      <c r="A90" s="97">
        <v>520</v>
      </c>
      <c r="B90" s="98">
        <v>43812</v>
      </c>
      <c r="C90" s="97" t="s">
        <v>21</v>
      </c>
      <c r="D90" s="75">
        <v>23800</v>
      </c>
      <c r="E90" s="178">
        <v>23800</v>
      </c>
      <c r="F90" s="177">
        <f t="shared" si="10"/>
        <v>0</v>
      </c>
      <c r="G90" s="112" t="s">
        <v>10</v>
      </c>
      <c r="H90" s="79" t="s">
        <v>93</v>
      </c>
    </row>
    <row r="91" spans="1:8" s="172" customFormat="1" hidden="1">
      <c r="A91" s="97">
        <v>521</v>
      </c>
      <c r="B91" s="98">
        <v>43815</v>
      </c>
      <c r="C91" s="97" t="s">
        <v>28</v>
      </c>
      <c r="D91" s="75">
        <v>250000</v>
      </c>
      <c r="E91" s="178">
        <v>239700</v>
      </c>
      <c r="F91" s="177">
        <f t="shared" si="10"/>
        <v>10300</v>
      </c>
      <c r="G91" s="112" t="s">
        <v>10</v>
      </c>
      <c r="H91" s="79" t="s">
        <v>94</v>
      </c>
    </row>
    <row r="92" spans="1:8" s="126" customFormat="1" hidden="1">
      <c r="A92" s="97">
        <v>522</v>
      </c>
      <c r="B92" s="98">
        <v>43818</v>
      </c>
      <c r="C92" s="97" t="s">
        <v>37</v>
      </c>
      <c r="D92" s="75">
        <v>150000</v>
      </c>
      <c r="E92" s="178">
        <v>35314</v>
      </c>
      <c r="F92" s="177">
        <f t="shared" si="10"/>
        <v>114686</v>
      </c>
      <c r="G92" s="112" t="s">
        <v>10</v>
      </c>
      <c r="H92" s="79" t="s">
        <v>95</v>
      </c>
    </row>
    <row r="93" spans="1:8" s="126" customFormat="1">
      <c r="A93" s="106">
        <v>523</v>
      </c>
      <c r="B93" s="107">
        <v>43822</v>
      </c>
      <c r="C93" s="106" t="s">
        <v>21</v>
      </c>
      <c r="D93" s="82">
        <v>60000</v>
      </c>
      <c r="E93" s="83"/>
      <c r="F93" s="186">
        <f t="shared" ref="F93:F100" si="11">D93-E93</f>
        <v>60000</v>
      </c>
      <c r="G93" s="118" t="s">
        <v>64</v>
      </c>
      <c r="H93" s="86" t="s">
        <v>96</v>
      </c>
    </row>
    <row r="94" spans="1:8" s="172" customFormat="1" hidden="1">
      <c r="A94" s="97">
        <v>524</v>
      </c>
      <c r="B94" s="98">
        <v>43822</v>
      </c>
      <c r="C94" s="97" t="s">
        <v>19</v>
      </c>
      <c r="D94" s="75">
        <v>60000</v>
      </c>
      <c r="E94" s="76">
        <v>60740</v>
      </c>
      <c r="F94" s="177">
        <f t="shared" si="11"/>
        <v>-740</v>
      </c>
      <c r="G94" s="112" t="s">
        <v>10</v>
      </c>
      <c r="H94" s="79" t="s">
        <v>97</v>
      </c>
    </row>
    <row r="95" spans="1:8" s="126" customFormat="1">
      <c r="A95" s="106">
        <v>525</v>
      </c>
      <c r="B95" s="107">
        <v>43838</v>
      </c>
      <c r="C95" s="106" t="s">
        <v>63</v>
      </c>
      <c r="D95" s="82">
        <v>120000</v>
      </c>
      <c r="E95" s="83"/>
      <c r="F95" s="186">
        <f t="shared" si="11"/>
        <v>120000</v>
      </c>
      <c r="G95" s="118" t="s">
        <v>64</v>
      </c>
      <c r="H95" s="86" t="s">
        <v>98</v>
      </c>
    </row>
    <row r="96" spans="1:8" s="126" customFormat="1">
      <c r="A96" s="106">
        <v>526</v>
      </c>
      <c r="B96" s="107">
        <v>43839</v>
      </c>
      <c r="C96" s="106" t="s">
        <v>21</v>
      </c>
      <c r="D96" s="82">
        <v>47600</v>
      </c>
      <c r="E96" s="83"/>
      <c r="F96" s="186">
        <f t="shared" si="11"/>
        <v>47600</v>
      </c>
      <c r="G96" s="118" t="s">
        <v>64</v>
      </c>
      <c r="H96" s="86" t="s">
        <v>93</v>
      </c>
    </row>
    <row r="97" spans="1:8" s="126" customFormat="1" hidden="1">
      <c r="A97" s="99">
        <v>527</v>
      </c>
      <c r="B97" s="100"/>
      <c r="C97" s="99"/>
      <c r="D97" s="101"/>
      <c r="E97" s="102"/>
      <c r="F97" s="198">
        <f t="shared" si="11"/>
        <v>0</v>
      </c>
      <c r="G97" s="113"/>
      <c r="H97" s="105"/>
    </row>
    <row r="98" spans="1:8" s="126" customFormat="1" hidden="1">
      <c r="A98" s="99"/>
      <c r="B98" s="100"/>
      <c r="C98" s="99"/>
      <c r="D98" s="101"/>
      <c r="E98" s="102"/>
      <c r="F98" s="198">
        <f t="shared" si="11"/>
        <v>0</v>
      </c>
      <c r="G98" s="113"/>
      <c r="H98" s="105"/>
    </row>
    <row r="99" spans="1:8" s="126" customFormat="1" hidden="1">
      <c r="A99" s="99"/>
      <c r="B99" s="100"/>
      <c r="C99" s="99"/>
      <c r="D99" s="101"/>
      <c r="E99" s="102"/>
      <c r="F99" s="198">
        <f t="shared" si="11"/>
        <v>0</v>
      </c>
      <c r="G99" s="113"/>
      <c r="H99" s="105"/>
    </row>
    <row r="100" spans="1:8" s="126" customFormat="1" hidden="1">
      <c r="A100" s="99"/>
      <c r="B100" s="100"/>
      <c r="C100" s="99"/>
      <c r="D100" s="101"/>
      <c r="E100" s="102"/>
      <c r="F100" s="198">
        <f t="shared" si="11"/>
        <v>0</v>
      </c>
      <c r="G100" s="113"/>
      <c r="H100" s="105"/>
    </row>
    <row r="101" spans="1:8" s="126" customFormat="1" hidden="1">
      <c r="A101" s="99"/>
      <c r="B101" s="100"/>
      <c r="C101" s="99"/>
      <c r="D101" s="101"/>
      <c r="E101" s="102"/>
      <c r="F101" s="198">
        <f t="shared" ref="F101:F103" si="12">D101-E101</f>
        <v>0</v>
      </c>
      <c r="G101" s="113"/>
      <c r="H101" s="105"/>
    </row>
    <row r="102" spans="1:8" s="126" customFormat="1" hidden="1">
      <c r="A102" s="99"/>
      <c r="B102" s="100"/>
      <c r="C102" s="99"/>
      <c r="D102" s="101"/>
      <c r="E102" s="102"/>
      <c r="F102" s="198">
        <f t="shared" si="12"/>
        <v>0</v>
      </c>
      <c r="G102" s="113"/>
      <c r="H102" s="105"/>
    </row>
    <row r="103" spans="1:8" s="126" customFormat="1" hidden="1">
      <c r="A103" s="99"/>
      <c r="B103" s="100"/>
      <c r="C103" s="99"/>
      <c r="D103" s="101"/>
      <c r="E103" s="102"/>
      <c r="F103" s="198">
        <f t="shared" si="12"/>
        <v>0</v>
      </c>
      <c r="G103" s="113"/>
      <c r="H103" s="105"/>
    </row>
    <row r="104" spans="1:8" s="126" customFormat="1" hidden="1">
      <c r="A104" s="99"/>
      <c r="B104" s="100"/>
      <c r="C104" s="99"/>
      <c r="D104" s="101"/>
      <c r="E104" s="102"/>
      <c r="F104" s="198">
        <f t="shared" ref="F104:F108" si="13">D104-E104</f>
        <v>0</v>
      </c>
      <c r="G104" s="113"/>
      <c r="H104" s="105"/>
    </row>
    <row r="105" spans="1:8" s="126" customFormat="1" hidden="1">
      <c r="A105" s="99"/>
      <c r="B105" s="100"/>
      <c r="C105" s="99"/>
      <c r="D105" s="101"/>
      <c r="E105" s="102"/>
      <c r="F105" s="198">
        <f t="shared" si="13"/>
        <v>0</v>
      </c>
      <c r="G105" s="113"/>
      <c r="H105" s="105"/>
    </row>
    <row r="106" spans="1:8" s="126" customFormat="1" hidden="1">
      <c r="A106" s="99"/>
      <c r="B106" s="100"/>
      <c r="C106" s="99"/>
      <c r="D106" s="101"/>
      <c r="E106" s="102"/>
      <c r="F106" s="198">
        <f t="shared" si="13"/>
        <v>0</v>
      </c>
      <c r="G106" s="113"/>
      <c r="H106" s="105"/>
    </row>
    <row r="107" spans="1:8" s="126" customFormat="1" hidden="1">
      <c r="A107" s="99"/>
      <c r="B107" s="100"/>
      <c r="C107" s="99"/>
      <c r="D107" s="101"/>
      <c r="E107" s="102"/>
      <c r="F107" s="198">
        <f t="shared" si="13"/>
        <v>0</v>
      </c>
      <c r="G107" s="113"/>
      <c r="H107" s="105"/>
    </row>
    <row r="108" spans="1:8" s="126" customFormat="1" hidden="1">
      <c r="A108" s="99"/>
      <c r="B108" s="100"/>
      <c r="C108" s="99"/>
      <c r="D108" s="101"/>
      <c r="E108" s="102"/>
      <c r="F108" s="198">
        <f t="shared" si="13"/>
        <v>0</v>
      </c>
      <c r="G108" s="113"/>
      <c r="H108" s="105"/>
    </row>
    <row r="109" spans="1:8" s="126" customFormat="1" hidden="1">
      <c r="A109" s="199"/>
      <c r="B109" s="200"/>
      <c r="C109" s="199"/>
      <c r="D109" s="201"/>
      <c r="E109" s="202"/>
      <c r="F109" s="198">
        <f t="shared" si="1"/>
        <v>0</v>
      </c>
      <c r="G109" s="144"/>
      <c r="H109" s="203"/>
    </row>
    <row r="110" spans="1:8">
      <c r="A110" s="161"/>
      <c r="B110" s="161"/>
      <c r="C110" s="161"/>
      <c r="D110" s="163"/>
      <c r="E110" s="166"/>
      <c r="F110" s="166"/>
      <c r="G110" s="166"/>
    </row>
    <row r="111" spans="1:8">
      <c r="A111" s="204"/>
      <c r="B111" s="168" t="s">
        <v>99</v>
      </c>
      <c r="C111" s="161"/>
      <c r="D111" s="163"/>
      <c r="E111" s="166"/>
      <c r="F111" s="166"/>
      <c r="G111" s="166"/>
    </row>
    <row r="112" spans="1:8">
      <c r="A112" s="169"/>
      <c r="B112" s="335" t="s">
        <v>100</v>
      </c>
      <c r="C112" s="335"/>
      <c r="D112" s="335"/>
      <c r="E112" s="335"/>
      <c r="F112" s="335"/>
      <c r="G112" s="335"/>
      <c r="H112" s="335"/>
    </row>
    <row r="113" spans="1:8">
      <c r="A113" s="205"/>
      <c r="B113" s="335" t="s">
        <v>101</v>
      </c>
      <c r="C113" s="335"/>
      <c r="D113" s="335"/>
      <c r="E113" s="335"/>
      <c r="F113" s="335"/>
      <c r="G113" s="335"/>
      <c r="H113" s="335"/>
    </row>
    <row r="115" spans="1:8">
      <c r="A115" s="128"/>
      <c r="B115" s="128"/>
      <c r="C115" s="128"/>
      <c r="D115" s="128"/>
    </row>
    <row r="122" spans="1:8">
      <c r="F122" s="128" t="s">
        <v>102</v>
      </c>
    </row>
  </sheetData>
  <mergeCells count="3">
    <mergeCell ref="B112:H112"/>
    <mergeCell ref="B113:H113"/>
    <mergeCell ref="A2:H3"/>
  </mergeCells>
  <conditionalFormatting sqref="G72">
    <cfRule type="cellIs" dxfId="84" priority="1" operator="equal">
      <formula>"ENTREGADO"</formula>
    </cfRule>
    <cfRule type="cellIs" dxfId="83" priority="2" operator="equal">
      <formula>"PENDIENTE"</formula>
    </cfRule>
  </conditionalFormatting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2:H167"/>
  <sheetViews>
    <sheetView topLeftCell="A105" workbookViewId="0">
      <selection activeCell="D134" sqref="D134"/>
    </sheetView>
  </sheetViews>
  <sheetFormatPr baseColWidth="10" defaultColWidth="11.42578125" defaultRowHeight="15"/>
  <cols>
    <col min="1" max="1" width="9.28515625" style="1" customWidth="1"/>
    <col min="2" max="2" width="22.28515625" style="1" customWidth="1"/>
    <col min="3" max="3" width="24.28515625" style="1" customWidth="1"/>
    <col min="4" max="4" width="12.85546875" style="1" customWidth="1"/>
    <col min="5" max="5" width="20.42578125" style="128" customWidth="1"/>
    <col min="6" max="6" width="17.85546875" style="128" customWidth="1"/>
    <col min="7" max="7" width="23.42578125" style="129" customWidth="1"/>
    <col min="8" max="8" width="75.140625" customWidth="1"/>
  </cols>
  <sheetData>
    <row r="2" spans="1:8">
      <c r="A2" s="336" t="s">
        <v>103</v>
      </c>
      <c r="B2" s="336"/>
      <c r="C2" s="336"/>
      <c r="D2" s="336"/>
      <c r="E2" s="336"/>
      <c r="F2" s="336"/>
      <c r="G2" s="336"/>
      <c r="H2" s="336"/>
    </row>
    <row r="3" spans="1:8">
      <c r="A3" s="336"/>
      <c r="B3" s="336"/>
      <c r="C3" s="336"/>
      <c r="D3" s="336"/>
      <c r="E3" s="336"/>
      <c r="F3" s="336"/>
      <c r="G3" s="336"/>
      <c r="H3" s="336"/>
    </row>
    <row r="4" spans="1:8" ht="28.5">
      <c r="A4" s="119"/>
      <c r="B4" s="119"/>
      <c r="C4" s="119"/>
      <c r="D4" s="119"/>
      <c r="E4" s="120"/>
      <c r="F4" s="120"/>
      <c r="G4" s="121"/>
    </row>
    <row r="5" spans="1:8" ht="45">
      <c r="A5" s="67" t="s">
        <v>1</v>
      </c>
      <c r="B5" s="68" t="s">
        <v>2</v>
      </c>
      <c r="C5" s="68" t="s">
        <v>3</v>
      </c>
      <c r="D5" s="69" t="s">
        <v>4</v>
      </c>
      <c r="E5" s="70" t="s">
        <v>5</v>
      </c>
      <c r="F5" s="70" t="s">
        <v>6</v>
      </c>
      <c r="G5" s="68" t="s">
        <v>7</v>
      </c>
      <c r="H5" s="72" t="s">
        <v>8</v>
      </c>
    </row>
    <row r="6" spans="1:8" hidden="1">
      <c r="A6" s="106">
        <v>488</v>
      </c>
      <c r="B6" s="107">
        <v>43696</v>
      </c>
      <c r="C6" s="106" t="s">
        <v>63</v>
      </c>
      <c r="D6" s="82">
        <v>100000</v>
      </c>
      <c r="E6" s="130"/>
      <c r="F6" s="84">
        <f t="shared" ref="F6:F8" si="0">D6-E6</f>
        <v>100000</v>
      </c>
      <c r="G6" s="118" t="s">
        <v>64</v>
      </c>
      <c r="H6" s="131" t="s">
        <v>65</v>
      </c>
    </row>
    <row r="7" spans="1:8">
      <c r="A7" s="117">
        <v>489</v>
      </c>
      <c r="B7" s="132">
        <v>43696</v>
      </c>
      <c r="C7" s="117" t="s">
        <v>21</v>
      </c>
      <c r="D7" s="133">
        <v>20000</v>
      </c>
      <c r="E7" s="134"/>
      <c r="F7" s="135">
        <f t="shared" si="0"/>
        <v>20000</v>
      </c>
      <c r="G7" s="136" t="s">
        <v>64</v>
      </c>
      <c r="H7" s="137" t="s">
        <v>66</v>
      </c>
    </row>
    <row r="8" spans="1:8" hidden="1">
      <c r="A8" s="106">
        <v>494</v>
      </c>
      <c r="B8" s="107">
        <v>43718</v>
      </c>
      <c r="C8" s="106" t="s">
        <v>63</v>
      </c>
      <c r="D8" s="82">
        <v>100000</v>
      </c>
      <c r="E8" s="130"/>
      <c r="F8" s="84">
        <f t="shared" si="0"/>
        <v>100000</v>
      </c>
      <c r="G8" s="118" t="s">
        <v>64</v>
      </c>
      <c r="H8" s="131" t="s">
        <v>70</v>
      </c>
    </row>
    <row r="9" spans="1:8">
      <c r="A9" s="106">
        <v>501</v>
      </c>
      <c r="B9" s="107"/>
      <c r="C9" s="106" t="s">
        <v>21</v>
      </c>
      <c r="D9" s="82">
        <v>560000</v>
      </c>
      <c r="E9" s="83"/>
      <c r="F9" s="84">
        <f t="shared" ref="F9:F11" si="1">D9-E9</f>
        <v>560000</v>
      </c>
      <c r="G9" s="118" t="s">
        <v>64</v>
      </c>
      <c r="H9" s="131" t="s">
        <v>76</v>
      </c>
    </row>
    <row r="10" spans="1:8" hidden="1">
      <c r="A10" s="97">
        <v>507</v>
      </c>
      <c r="B10" s="98">
        <v>43776</v>
      </c>
      <c r="C10" s="97" t="s">
        <v>19</v>
      </c>
      <c r="D10" s="75">
        <v>80000</v>
      </c>
      <c r="E10" s="76">
        <v>77400</v>
      </c>
      <c r="F10" s="77">
        <f t="shared" si="1"/>
        <v>2600</v>
      </c>
      <c r="G10" s="112" t="s">
        <v>10</v>
      </c>
      <c r="H10" s="138" t="s">
        <v>20</v>
      </c>
    </row>
    <row r="11" spans="1:8" s="125" customFormat="1" hidden="1">
      <c r="A11" s="93">
        <v>517</v>
      </c>
      <c r="B11" s="122">
        <v>43805</v>
      </c>
      <c r="C11" s="93" t="s">
        <v>21</v>
      </c>
      <c r="D11" s="94">
        <v>60000</v>
      </c>
      <c r="E11" s="95">
        <v>56806</v>
      </c>
      <c r="F11" s="87">
        <f t="shared" si="1"/>
        <v>3194</v>
      </c>
      <c r="G11" s="123" t="s">
        <v>10</v>
      </c>
      <c r="H11" s="139" t="s">
        <v>90</v>
      </c>
    </row>
    <row r="12" spans="1:8" s="126" customFormat="1">
      <c r="A12" s="106">
        <v>523</v>
      </c>
      <c r="B12" s="107">
        <v>43822</v>
      </c>
      <c r="C12" s="106" t="s">
        <v>21</v>
      </c>
      <c r="D12" s="82">
        <v>60000</v>
      </c>
      <c r="E12" s="83"/>
      <c r="F12" s="84">
        <f t="shared" ref="F12:F25" si="2">D12-E12</f>
        <v>60000</v>
      </c>
      <c r="G12" s="118" t="s">
        <v>64</v>
      </c>
      <c r="H12" s="86" t="s">
        <v>96</v>
      </c>
    </row>
    <row r="13" spans="1:8" s="126" customFormat="1" hidden="1">
      <c r="A13" s="97">
        <v>525</v>
      </c>
      <c r="B13" s="98">
        <v>43838</v>
      </c>
      <c r="C13" s="97" t="s">
        <v>63</v>
      </c>
      <c r="D13" s="75">
        <v>120000</v>
      </c>
      <c r="E13" s="76">
        <v>120000</v>
      </c>
      <c r="F13" s="77">
        <f t="shared" si="2"/>
        <v>0</v>
      </c>
      <c r="G13" s="112" t="s">
        <v>10</v>
      </c>
      <c r="H13" s="79" t="s">
        <v>98</v>
      </c>
    </row>
    <row r="14" spans="1:8" s="126" customFormat="1" hidden="1">
      <c r="A14" s="97">
        <v>526</v>
      </c>
      <c r="B14" s="98">
        <v>43839</v>
      </c>
      <c r="C14" s="97" t="s">
        <v>21</v>
      </c>
      <c r="D14" s="75">
        <v>47600</v>
      </c>
      <c r="E14" s="76">
        <v>23800</v>
      </c>
      <c r="F14" s="77">
        <f t="shared" si="2"/>
        <v>23800</v>
      </c>
      <c r="G14" s="112" t="s">
        <v>10</v>
      </c>
      <c r="H14" s="79" t="s">
        <v>93</v>
      </c>
    </row>
    <row r="15" spans="1:8" s="126" customFormat="1" hidden="1">
      <c r="A15" s="97">
        <v>527</v>
      </c>
      <c r="B15" s="98">
        <v>43843</v>
      </c>
      <c r="C15" s="97" t="s">
        <v>19</v>
      </c>
      <c r="D15" s="75">
        <v>82700</v>
      </c>
      <c r="E15" s="76">
        <v>82700</v>
      </c>
      <c r="F15" s="77">
        <f t="shared" si="2"/>
        <v>0</v>
      </c>
      <c r="G15" s="112" t="s">
        <v>10</v>
      </c>
      <c r="H15" s="79" t="s">
        <v>104</v>
      </c>
    </row>
    <row r="16" spans="1:8" s="126" customFormat="1" hidden="1">
      <c r="A16" s="97">
        <v>528</v>
      </c>
      <c r="B16" s="98">
        <v>43843</v>
      </c>
      <c r="C16" s="97" t="s">
        <v>19</v>
      </c>
      <c r="D16" s="75">
        <v>200000</v>
      </c>
      <c r="E16" s="76">
        <v>162320</v>
      </c>
      <c r="F16" s="77">
        <f t="shared" si="2"/>
        <v>37680</v>
      </c>
      <c r="G16" s="112" t="s">
        <v>10</v>
      </c>
      <c r="H16" s="79" t="s">
        <v>105</v>
      </c>
    </row>
    <row r="17" spans="1:8" s="126" customFormat="1" hidden="1">
      <c r="A17" s="97">
        <v>529</v>
      </c>
      <c r="B17" s="98">
        <v>43851</v>
      </c>
      <c r="C17" s="97" t="s">
        <v>19</v>
      </c>
      <c r="D17" s="75">
        <v>100000</v>
      </c>
      <c r="E17" s="76">
        <v>87510</v>
      </c>
      <c r="F17" s="77">
        <f t="shared" si="2"/>
        <v>12490</v>
      </c>
      <c r="G17" s="112" t="s">
        <v>10</v>
      </c>
      <c r="H17" s="79" t="s">
        <v>106</v>
      </c>
    </row>
    <row r="18" spans="1:8" s="126" customFormat="1" hidden="1">
      <c r="A18" s="97">
        <v>530</v>
      </c>
      <c r="B18" s="98">
        <v>43857</v>
      </c>
      <c r="C18" s="97" t="s">
        <v>19</v>
      </c>
      <c r="D18" s="75">
        <v>114760</v>
      </c>
      <c r="E18" s="76">
        <v>114760</v>
      </c>
      <c r="F18" s="77">
        <f t="shared" si="2"/>
        <v>0</v>
      </c>
      <c r="G18" s="112" t="s">
        <v>10</v>
      </c>
      <c r="H18" s="79" t="s">
        <v>104</v>
      </c>
    </row>
    <row r="19" spans="1:8" s="126" customFormat="1" hidden="1">
      <c r="A19" s="97">
        <v>531</v>
      </c>
      <c r="B19" s="98">
        <v>43857</v>
      </c>
      <c r="C19" s="97" t="s">
        <v>107</v>
      </c>
      <c r="D19" s="75">
        <v>150000</v>
      </c>
      <c r="E19" s="76"/>
      <c r="F19" s="77">
        <f t="shared" si="2"/>
        <v>150000</v>
      </c>
      <c r="G19" s="112" t="s">
        <v>10</v>
      </c>
      <c r="H19" s="79" t="s">
        <v>108</v>
      </c>
    </row>
    <row r="20" spans="1:8" s="126" customFormat="1" hidden="1">
      <c r="A20" s="97">
        <v>532</v>
      </c>
      <c r="B20" s="98">
        <v>43857</v>
      </c>
      <c r="C20" s="97" t="s">
        <v>107</v>
      </c>
      <c r="D20" s="75">
        <v>66800</v>
      </c>
      <c r="E20" s="76"/>
      <c r="F20" s="77">
        <f t="shared" si="2"/>
        <v>66800</v>
      </c>
      <c r="G20" s="112" t="s">
        <v>10</v>
      </c>
      <c r="H20" s="79" t="s">
        <v>109</v>
      </c>
    </row>
    <row r="21" spans="1:8" s="126" customFormat="1" hidden="1">
      <c r="A21" s="97">
        <v>533</v>
      </c>
      <c r="B21" s="98">
        <v>43859</v>
      </c>
      <c r="C21" s="97" t="s">
        <v>19</v>
      </c>
      <c r="D21" s="75">
        <v>33400</v>
      </c>
      <c r="E21" s="76">
        <v>33400</v>
      </c>
      <c r="F21" s="77">
        <f t="shared" si="2"/>
        <v>0</v>
      </c>
      <c r="G21" s="112" t="s">
        <v>10</v>
      </c>
      <c r="H21" s="79" t="s">
        <v>110</v>
      </c>
    </row>
    <row r="22" spans="1:8" s="127" customFormat="1" hidden="1">
      <c r="A22" s="93">
        <v>534</v>
      </c>
      <c r="B22" s="122">
        <v>43859</v>
      </c>
      <c r="C22" s="93" t="s">
        <v>21</v>
      </c>
      <c r="D22" s="94">
        <v>60000</v>
      </c>
      <c r="E22" s="95"/>
      <c r="F22" s="87">
        <f t="shared" si="2"/>
        <v>60000</v>
      </c>
      <c r="G22" s="123" t="s">
        <v>10</v>
      </c>
      <c r="H22" s="123" t="s">
        <v>111</v>
      </c>
    </row>
    <row r="23" spans="1:8" s="126" customFormat="1" hidden="1">
      <c r="A23" s="97">
        <v>535</v>
      </c>
      <c r="B23" s="98">
        <v>43861</v>
      </c>
      <c r="C23" s="97" t="s">
        <v>19</v>
      </c>
      <c r="D23" s="75">
        <v>80000</v>
      </c>
      <c r="E23" s="76">
        <v>73150</v>
      </c>
      <c r="F23" s="77">
        <f t="shared" si="2"/>
        <v>6850</v>
      </c>
      <c r="G23" s="112" t="s">
        <v>10</v>
      </c>
      <c r="H23" s="79" t="s">
        <v>112</v>
      </c>
    </row>
    <row r="24" spans="1:8" s="126" customFormat="1" hidden="1">
      <c r="A24" s="97">
        <v>536</v>
      </c>
      <c r="B24" s="98">
        <v>43864</v>
      </c>
      <c r="C24" s="97" t="s">
        <v>107</v>
      </c>
      <c r="D24" s="75">
        <v>100000</v>
      </c>
      <c r="E24" s="76"/>
      <c r="F24" s="77">
        <f t="shared" si="2"/>
        <v>100000</v>
      </c>
      <c r="G24" s="112" t="s">
        <v>10</v>
      </c>
      <c r="H24" s="79" t="s">
        <v>113</v>
      </c>
    </row>
    <row r="25" spans="1:8" s="126" customFormat="1" hidden="1">
      <c r="A25" s="97">
        <v>537</v>
      </c>
      <c r="B25" s="98">
        <v>43866</v>
      </c>
      <c r="C25" s="97" t="s">
        <v>107</v>
      </c>
      <c r="D25" s="75">
        <v>100000</v>
      </c>
      <c r="E25" s="76"/>
      <c r="F25" s="77">
        <f t="shared" si="2"/>
        <v>100000</v>
      </c>
      <c r="G25" s="112" t="s">
        <v>10</v>
      </c>
      <c r="H25" s="79" t="s">
        <v>114</v>
      </c>
    </row>
    <row r="26" spans="1:8" s="125" customFormat="1" hidden="1">
      <c r="A26" s="93">
        <v>538</v>
      </c>
      <c r="B26" s="122">
        <v>43875</v>
      </c>
      <c r="C26" s="93" t="s">
        <v>19</v>
      </c>
      <c r="D26" s="94">
        <v>80000</v>
      </c>
      <c r="E26" s="95">
        <v>2620</v>
      </c>
      <c r="F26" s="87">
        <f t="shared" ref="F26:F45" si="3">D26-E26</f>
        <v>77380</v>
      </c>
      <c r="G26" s="123" t="s">
        <v>10</v>
      </c>
      <c r="H26" s="139" t="s">
        <v>115</v>
      </c>
    </row>
    <row r="27" spans="1:8" s="126" customFormat="1" hidden="1">
      <c r="A27" s="97">
        <v>539</v>
      </c>
      <c r="B27" s="98">
        <v>43873</v>
      </c>
      <c r="C27" s="97" t="s">
        <v>21</v>
      </c>
      <c r="D27" s="75">
        <v>50000</v>
      </c>
      <c r="E27" s="76"/>
      <c r="F27" s="77">
        <f t="shared" si="3"/>
        <v>50000</v>
      </c>
      <c r="G27" s="124" t="s">
        <v>10</v>
      </c>
      <c r="H27" s="79" t="s">
        <v>116</v>
      </c>
    </row>
    <row r="28" spans="1:8" s="126" customFormat="1" hidden="1">
      <c r="A28" s="97">
        <v>540</v>
      </c>
      <c r="B28" s="98">
        <v>43878</v>
      </c>
      <c r="C28" s="97" t="s">
        <v>28</v>
      </c>
      <c r="D28" s="75">
        <v>88890</v>
      </c>
      <c r="E28" s="76">
        <v>88890</v>
      </c>
      <c r="F28" s="77">
        <f t="shared" si="3"/>
        <v>0</v>
      </c>
      <c r="G28" s="112" t="s">
        <v>10</v>
      </c>
      <c r="H28" s="79" t="s">
        <v>117</v>
      </c>
    </row>
    <row r="29" spans="1:8" s="126" customFormat="1" hidden="1">
      <c r="A29" s="97">
        <v>541</v>
      </c>
      <c r="B29" s="98">
        <v>43878</v>
      </c>
      <c r="C29" s="97" t="s">
        <v>19</v>
      </c>
      <c r="D29" s="75">
        <v>40940</v>
      </c>
      <c r="E29" s="76">
        <v>40940</v>
      </c>
      <c r="F29" s="77">
        <f t="shared" si="3"/>
        <v>0</v>
      </c>
      <c r="G29" s="112" t="s">
        <v>10</v>
      </c>
      <c r="H29" s="79" t="s">
        <v>118</v>
      </c>
    </row>
    <row r="30" spans="1:8" s="126" customFormat="1" hidden="1">
      <c r="A30" s="97">
        <v>542</v>
      </c>
      <c r="B30" s="98">
        <v>43878</v>
      </c>
      <c r="C30" s="97" t="s">
        <v>19</v>
      </c>
      <c r="D30" s="75">
        <v>50780</v>
      </c>
      <c r="E30" s="76">
        <v>50780</v>
      </c>
      <c r="F30" s="77">
        <f t="shared" si="3"/>
        <v>0</v>
      </c>
      <c r="G30" s="112" t="s">
        <v>10</v>
      </c>
      <c r="H30" s="79" t="s">
        <v>119</v>
      </c>
    </row>
    <row r="31" spans="1:8" s="126" customFormat="1" hidden="1">
      <c r="A31" s="97">
        <v>543</v>
      </c>
      <c r="B31" s="98">
        <v>43879</v>
      </c>
      <c r="C31" s="97" t="s">
        <v>120</v>
      </c>
      <c r="D31" s="75">
        <v>50000</v>
      </c>
      <c r="E31" s="76">
        <v>49430</v>
      </c>
      <c r="F31" s="77">
        <f t="shared" si="3"/>
        <v>570</v>
      </c>
      <c r="G31" s="112" t="s">
        <v>10</v>
      </c>
      <c r="H31" s="79" t="s">
        <v>118</v>
      </c>
    </row>
    <row r="32" spans="1:8" s="126" customFormat="1" hidden="1">
      <c r="A32" s="97">
        <v>544</v>
      </c>
      <c r="B32" s="98">
        <v>43880</v>
      </c>
      <c r="C32" s="97" t="s">
        <v>19</v>
      </c>
      <c r="D32" s="75">
        <v>50000</v>
      </c>
      <c r="E32" s="76">
        <v>46560</v>
      </c>
      <c r="F32" s="77">
        <f t="shared" si="3"/>
        <v>3440</v>
      </c>
      <c r="G32" s="112" t="s">
        <v>10</v>
      </c>
      <c r="H32" s="79" t="s">
        <v>121</v>
      </c>
    </row>
    <row r="33" spans="1:8" s="126" customFormat="1" hidden="1">
      <c r="A33" s="106">
        <v>545</v>
      </c>
      <c r="B33" s="107">
        <v>43880</v>
      </c>
      <c r="C33" s="106" t="s">
        <v>107</v>
      </c>
      <c r="D33" s="82">
        <v>200000</v>
      </c>
      <c r="E33" s="83"/>
      <c r="F33" s="84">
        <f t="shared" si="3"/>
        <v>200000</v>
      </c>
      <c r="G33" s="118" t="s">
        <v>64</v>
      </c>
      <c r="H33" s="86" t="s">
        <v>122</v>
      </c>
    </row>
    <row r="34" spans="1:8" s="126" customFormat="1" hidden="1">
      <c r="A34" s="97">
        <v>546</v>
      </c>
      <c r="B34" s="98">
        <v>43882</v>
      </c>
      <c r="C34" s="97" t="s">
        <v>107</v>
      </c>
      <c r="D34" s="75">
        <v>91120</v>
      </c>
      <c r="E34" s="76"/>
      <c r="F34" s="77">
        <f t="shared" si="3"/>
        <v>91120</v>
      </c>
      <c r="G34" s="112" t="s">
        <v>10</v>
      </c>
      <c r="H34" s="79" t="s">
        <v>123</v>
      </c>
    </row>
    <row r="35" spans="1:8" s="125" customFormat="1" hidden="1">
      <c r="A35" s="93">
        <v>547</v>
      </c>
      <c r="B35" s="122">
        <v>43885</v>
      </c>
      <c r="C35" s="93" t="s">
        <v>19</v>
      </c>
      <c r="D35" s="94">
        <v>220000</v>
      </c>
      <c r="E35" s="95"/>
      <c r="F35" s="87">
        <f t="shared" si="3"/>
        <v>220000</v>
      </c>
      <c r="G35" s="123" t="s">
        <v>10</v>
      </c>
      <c r="H35" s="139" t="s">
        <v>124</v>
      </c>
    </row>
    <row r="36" spans="1:8" s="125" customFormat="1" hidden="1">
      <c r="A36" s="93">
        <v>548</v>
      </c>
      <c r="B36" s="122">
        <v>43885</v>
      </c>
      <c r="C36" s="93" t="s">
        <v>19</v>
      </c>
      <c r="D36" s="94">
        <v>50000</v>
      </c>
      <c r="E36" s="95">
        <v>35880</v>
      </c>
      <c r="F36" s="87">
        <f t="shared" si="3"/>
        <v>14120</v>
      </c>
      <c r="G36" s="123" t="s">
        <v>10</v>
      </c>
      <c r="H36" s="139" t="s">
        <v>125</v>
      </c>
    </row>
    <row r="37" spans="1:8" s="126" customFormat="1" hidden="1">
      <c r="A37" s="97">
        <v>549</v>
      </c>
      <c r="B37" s="98">
        <v>43886</v>
      </c>
      <c r="C37" s="97" t="s">
        <v>19</v>
      </c>
      <c r="D37" s="75">
        <v>50770</v>
      </c>
      <c r="E37" s="76">
        <v>50770</v>
      </c>
      <c r="F37" s="77">
        <f t="shared" si="3"/>
        <v>0</v>
      </c>
      <c r="G37" s="112" t="s">
        <v>10</v>
      </c>
      <c r="H37" s="79" t="s">
        <v>121</v>
      </c>
    </row>
    <row r="38" spans="1:8" s="126" customFormat="1" hidden="1">
      <c r="A38" s="97">
        <v>550</v>
      </c>
      <c r="B38" s="98">
        <v>43886</v>
      </c>
      <c r="C38" s="97" t="s">
        <v>19</v>
      </c>
      <c r="D38" s="75">
        <v>72530</v>
      </c>
      <c r="E38" s="76">
        <v>72530</v>
      </c>
      <c r="F38" s="77">
        <f t="shared" si="3"/>
        <v>0</v>
      </c>
      <c r="G38" s="112" t="s">
        <v>10</v>
      </c>
      <c r="H38" s="79" t="s">
        <v>126</v>
      </c>
    </row>
    <row r="39" spans="1:8" s="126" customFormat="1" hidden="1">
      <c r="A39" s="106">
        <v>551</v>
      </c>
      <c r="B39" s="107">
        <v>43892</v>
      </c>
      <c r="C39" s="106" t="s">
        <v>120</v>
      </c>
      <c r="D39" s="82">
        <v>50000</v>
      </c>
      <c r="E39" s="83"/>
      <c r="F39" s="84">
        <f t="shared" ref="F39" si="4">D39-E39</f>
        <v>50000</v>
      </c>
      <c r="G39" s="118" t="s">
        <v>64</v>
      </c>
      <c r="H39" s="86" t="s">
        <v>127</v>
      </c>
    </row>
    <row r="40" spans="1:8" s="126" customFormat="1" hidden="1">
      <c r="A40" s="97">
        <v>552</v>
      </c>
      <c r="B40" s="98">
        <v>43893</v>
      </c>
      <c r="C40" s="97" t="s">
        <v>21</v>
      </c>
      <c r="D40" s="75">
        <v>45000</v>
      </c>
      <c r="E40" s="76"/>
      <c r="F40" s="77">
        <f t="shared" si="3"/>
        <v>45000</v>
      </c>
      <c r="G40" s="112" t="s">
        <v>10</v>
      </c>
      <c r="H40" s="79" t="s">
        <v>128</v>
      </c>
    </row>
    <row r="41" spans="1:8" s="126" customFormat="1" hidden="1">
      <c r="A41" s="97">
        <v>553</v>
      </c>
      <c r="B41" s="98">
        <v>43893</v>
      </c>
      <c r="C41" s="97" t="s">
        <v>28</v>
      </c>
      <c r="D41" s="75">
        <v>20000</v>
      </c>
      <c r="E41" s="76"/>
      <c r="F41" s="77">
        <f t="shared" si="3"/>
        <v>20000</v>
      </c>
      <c r="G41" s="118" t="s">
        <v>10</v>
      </c>
      <c r="H41" s="79" t="s">
        <v>129</v>
      </c>
    </row>
    <row r="42" spans="1:8" s="126" customFormat="1" hidden="1">
      <c r="A42" s="97">
        <v>554</v>
      </c>
      <c r="B42" s="98">
        <v>43900</v>
      </c>
      <c r="C42" s="97" t="s">
        <v>19</v>
      </c>
      <c r="D42" s="75">
        <v>43320</v>
      </c>
      <c r="E42" s="76"/>
      <c r="F42" s="77">
        <f t="shared" si="3"/>
        <v>43320</v>
      </c>
      <c r="G42" s="112" t="s">
        <v>10</v>
      </c>
      <c r="H42" s="79" t="s">
        <v>130</v>
      </c>
    </row>
    <row r="43" spans="1:8" s="126" customFormat="1" hidden="1">
      <c r="A43" s="97">
        <v>555</v>
      </c>
      <c r="B43" s="98">
        <v>43900</v>
      </c>
      <c r="C43" s="97" t="s">
        <v>19</v>
      </c>
      <c r="D43" s="75">
        <v>79580</v>
      </c>
      <c r="E43" s="76"/>
      <c r="F43" s="77">
        <f t="shared" si="3"/>
        <v>79580</v>
      </c>
      <c r="G43" s="112" t="s">
        <v>10</v>
      </c>
      <c r="H43" s="79" t="s">
        <v>131</v>
      </c>
    </row>
    <row r="44" spans="1:8" s="126" customFormat="1" hidden="1">
      <c r="A44" s="97">
        <v>556</v>
      </c>
      <c r="B44" s="98">
        <v>43902</v>
      </c>
      <c r="C44" s="97" t="s">
        <v>21</v>
      </c>
      <c r="D44" s="75">
        <v>80000</v>
      </c>
      <c r="E44" s="76"/>
      <c r="F44" s="77">
        <f t="shared" si="3"/>
        <v>80000</v>
      </c>
      <c r="G44" s="112" t="s">
        <v>10</v>
      </c>
      <c r="H44" s="79" t="s">
        <v>132</v>
      </c>
    </row>
    <row r="45" spans="1:8" s="126" customFormat="1" hidden="1">
      <c r="A45" s="97">
        <v>557</v>
      </c>
      <c r="B45" s="98">
        <v>43902</v>
      </c>
      <c r="C45" s="97" t="s">
        <v>120</v>
      </c>
      <c r="D45" s="75">
        <v>60000</v>
      </c>
      <c r="E45" s="76"/>
      <c r="F45" s="77">
        <f t="shared" si="3"/>
        <v>60000</v>
      </c>
      <c r="G45" s="118" t="s">
        <v>10</v>
      </c>
      <c r="H45" s="79" t="s">
        <v>133</v>
      </c>
    </row>
    <row r="46" spans="1:8" s="126" customFormat="1" hidden="1">
      <c r="A46" s="97">
        <v>558</v>
      </c>
      <c r="B46" s="98">
        <v>43902</v>
      </c>
      <c r="C46" s="97" t="s">
        <v>19</v>
      </c>
      <c r="D46" s="75">
        <v>200000</v>
      </c>
      <c r="E46" s="76"/>
      <c r="F46" s="77">
        <f t="shared" ref="F46:F53" si="5">D46-E46</f>
        <v>200000</v>
      </c>
      <c r="G46" s="112" t="s">
        <v>10</v>
      </c>
      <c r="H46" s="79" t="s">
        <v>134</v>
      </c>
    </row>
    <row r="47" spans="1:8" s="126" customFormat="1" hidden="1">
      <c r="A47" s="97" t="s">
        <v>135</v>
      </c>
      <c r="B47" s="98">
        <v>43902</v>
      </c>
      <c r="C47" s="97" t="s">
        <v>107</v>
      </c>
      <c r="D47" s="75">
        <v>100000</v>
      </c>
      <c r="E47" s="76"/>
      <c r="F47" s="77">
        <f t="shared" ref="F47" si="6">D47-E47</f>
        <v>100000</v>
      </c>
      <c r="G47" s="112" t="s">
        <v>10</v>
      </c>
      <c r="H47" s="79" t="s">
        <v>136</v>
      </c>
    </row>
    <row r="48" spans="1:8" s="126" customFormat="1" hidden="1">
      <c r="A48" s="97">
        <v>559</v>
      </c>
      <c r="B48" s="98">
        <v>43903</v>
      </c>
      <c r="C48" s="97" t="s">
        <v>107</v>
      </c>
      <c r="D48" s="75">
        <v>25000</v>
      </c>
      <c r="E48" s="76"/>
      <c r="F48" s="77">
        <f t="shared" si="5"/>
        <v>25000</v>
      </c>
      <c r="G48" s="112" t="s">
        <v>10</v>
      </c>
      <c r="H48" s="79" t="s">
        <v>137</v>
      </c>
    </row>
    <row r="49" spans="1:8" s="126" customFormat="1" hidden="1">
      <c r="A49" s="97">
        <v>560</v>
      </c>
      <c r="B49" s="98">
        <v>43907</v>
      </c>
      <c r="C49" s="97" t="s">
        <v>120</v>
      </c>
      <c r="D49" s="75">
        <v>21000</v>
      </c>
      <c r="E49" s="76"/>
      <c r="F49" s="77">
        <f t="shared" si="5"/>
        <v>21000</v>
      </c>
      <c r="G49" s="112" t="s">
        <v>10</v>
      </c>
      <c r="H49" s="79" t="s">
        <v>138</v>
      </c>
    </row>
    <row r="50" spans="1:8" s="126" customFormat="1" hidden="1">
      <c r="A50" s="97">
        <v>561</v>
      </c>
      <c r="B50" s="98">
        <v>43907</v>
      </c>
      <c r="C50" s="97" t="s">
        <v>19</v>
      </c>
      <c r="D50" s="75">
        <v>60000</v>
      </c>
      <c r="E50" s="76"/>
      <c r="F50" s="77">
        <f t="shared" si="5"/>
        <v>60000</v>
      </c>
      <c r="G50" s="112" t="s">
        <v>10</v>
      </c>
      <c r="H50" s="79" t="s">
        <v>139</v>
      </c>
    </row>
    <row r="51" spans="1:8" s="126" customFormat="1" hidden="1">
      <c r="A51" s="97">
        <v>562</v>
      </c>
      <c r="B51" s="98">
        <v>43909</v>
      </c>
      <c r="C51" s="97" t="s">
        <v>51</v>
      </c>
      <c r="D51" s="75">
        <v>60000</v>
      </c>
      <c r="E51" s="76"/>
      <c r="F51" s="77">
        <f t="shared" si="5"/>
        <v>60000</v>
      </c>
      <c r="G51" s="118" t="s">
        <v>10</v>
      </c>
      <c r="H51" s="79" t="s">
        <v>140</v>
      </c>
    </row>
    <row r="52" spans="1:8" s="126" customFormat="1" hidden="1">
      <c r="A52" s="97">
        <v>563</v>
      </c>
      <c r="B52" s="98">
        <v>43920</v>
      </c>
      <c r="C52" s="97" t="s">
        <v>21</v>
      </c>
      <c r="D52" s="75">
        <v>200000</v>
      </c>
      <c r="E52" s="76"/>
      <c r="F52" s="77">
        <f t="shared" si="5"/>
        <v>200000</v>
      </c>
      <c r="G52" s="113" t="s">
        <v>10</v>
      </c>
      <c r="H52" s="79" t="s">
        <v>57</v>
      </c>
    </row>
    <row r="53" spans="1:8" s="126" customFormat="1" hidden="1">
      <c r="A53" s="97">
        <v>564</v>
      </c>
      <c r="B53" s="98">
        <v>43921</v>
      </c>
      <c r="C53" s="97" t="s">
        <v>107</v>
      </c>
      <c r="D53" s="75">
        <v>35000</v>
      </c>
      <c r="E53" s="76"/>
      <c r="F53" s="77">
        <f t="shared" si="5"/>
        <v>35000</v>
      </c>
      <c r="G53" s="118" t="s">
        <v>10</v>
      </c>
      <c r="H53" s="79" t="s">
        <v>141</v>
      </c>
    </row>
    <row r="54" spans="1:8" s="126" customFormat="1" hidden="1">
      <c r="A54" s="140">
        <v>565</v>
      </c>
      <c r="B54" s="141">
        <v>43922</v>
      </c>
      <c r="C54" s="97" t="s">
        <v>120</v>
      </c>
      <c r="D54" s="142">
        <v>60000</v>
      </c>
      <c r="E54" s="143"/>
      <c r="F54" s="77">
        <f t="shared" ref="F54:F58" si="7">D54-E54</f>
        <v>60000</v>
      </c>
      <c r="G54" s="144" t="s">
        <v>10</v>
      </c>
      <c r="H54" s="145" t="s">
        <v>142</v>
      </c>
    </row>
    <row r="55" spans="1:8" s="126" customFormat="1" hidden="1">
      <c r="A55" s="140">
        <v>566</v>
      </c>
      <c r="B55" s="141">
        <v>43923</v>
      </c>
      <c r="C55" s="140" t="s">
        <v>19</v>
      </c>
      <c r="D55" s="142">
        <v>80000</v>
      </c>
      <c r="E55" s="146">
        <v>79210</v>
      </c>
      <c r="F55" s="147">
        <f t="shared" si="7"/>
        <v>790</v>
      </c>
      <c r="G55" s="118" t="s">
        <v>10</v>
      </c>
      <c r="H55" s="145" t="s">
        <v>143</v>
      </c>
    </row>
    <row r="56" spans="1:8" s="126" customFormat="1" hidden="1">
      <c r="A56" s="140">
        <v>567</v>
      </c>
      <c r="B56" s="141">
        <v>43930</v>
      </c>
      <c r="C56" s="97" t="s">
        <v>120</v>
      </c>
      <c r="D56" s="142">
        <v>60000</v>
      </c>
      <c r="E56" s="146"/>
      <c r="F56" s="147">
        <f t="shared" si="7"/>
        <v>60000</v>
      </c>
      <c r="G56" s="144" t="s">
        <v>10</v>
      </c>
      <c r="H56" s="145" t="s">
        <v>142</v>
      </c>
    </row>
    <row r="57" spans="1:8" hidden="1">
      <c r="A57" s="140">
        <v>568</v>
      </c>
      <c r="B57" s="141">
        <v>43924</v>
      </c>
      <c r="C57" s="97" t="s">
        <v>21</v>
      </c>
      <c r="D57" s="142">
        <v>120000</v>
      </c>
      <c r="E57" s="146">
        <v>119932</v>
      </c>
      <c r="F57" s="147">
        <f t="shared" si="7"/>
        <v>68</v>
      </c>
      <c r="G57" s="144" t="s">
        <v>10</v>
      </c>
      <c r="H57" s="79" t="s">
        <v>57</v>
      </c>
    </row>
    <row r="58" spans="1:8" hidden="1">
      <c r="A58" s="140">
        <v>569</v>
      </c>
      <c r="B58" s="141">
        <v>43937</v>
      </c>
      <c r="C58" s="97" t="s">
        <v>19</v>
      </c>
      <c r="D58" s="142">
        <v>80000</v>
      </c>
      <c r="E58" s="146"/>
      <c r="F58" s="147">
        <f t="shared" si="7"/>
        <v>80000</v>
      </c>
      <c r="G58" s="144" t="s">
        <v>10</v>
      </c>
      <c r="H58" s="145" t="s">
        <v>143</v>
      </c>
    </row>
    <row r="59" spans="1:8" hidden="1">
      <c r="A59" s="140">
        <v>570</v>
      </c>
      <c r="B59" s="141">
        <v>43941</v>
      </c>
      <c r="C59" s="97" t="s">
        <v>144</v>
      </c>
      <c r="D59" s="142">
        <v>80000</v>
      </c>
      <c r="E59" s="146">
        <v>80000</v>
      </c>
      <c r="F59" s="148">
        <f>Tabla132[[#This Row],[Monto]]-Tabla132[[#This Row],[Total Gastado]]</f>
        <v>0</v>
      </c>
      <c r="G59" s="144" t="s">
        <v>10</v>
      </c>
      <c r="H59" s="149" t="s">
        <v>143</v>
      </c>
    </row>
    <row r="60" spans="1:8" hidden="1">
      <c r="A60" s="140">
        <v>571</v>
      </c>
      <c r="B60" s="141">
        <v>43945</v>
      </c>
      <c r="C60" s="97" t="s">
        <v>120</v>
      </c>
      <c r="D60" s="142">
        <v>80000</v>
      </c>
      <c r="E60" s="146"/>
      <c r="F60" s="147">
        <v>80000</v>
      </c>
      <c r="G60" s="144" t="s">
        <v>10</v>
      </c>
      <c r="H60" s="145" t="s">
        <v>133</v>
      </c>
    </row>
    <row r="61" spans="1:8" hidden="1">
      <c r="A61" s="140">
        <v>572</v>
      </c>
      <c r="B61" s="141">
        <v>43949</v>
      </c>
      <c r="C61" s="97" t="s">
        <v>21</v>
      </c>
      <c r="D61" s="142">
        <v>100000</v>
      </c>
      <c r="E61" s="146">
        <v>97690</v>
      </c>
      <c r="F61" s="147">
        <f>Tabla132[[#This Row],[Monto]]-Tabla132[[#This Row],[Total Gastado]]</f>
        <v>2310</v>
      </c>
      <c r="G61" s="144" t="s">
        <v>10</v>
      </c>
      <c r="H61" s="79" t="s">
        <v>57</v>
      </c>
    </row>
    <row r="62" spans="1:8" hidden="1">
      <c r="A62" s="140">
        <v>573</v>
      </c>
      <c r="B62" s="141">
        <v>43949</v>
      </c>
      <c r="C62" s="97" t="s">
        <v>51</v>
      </c>
      <c r="D62" s="142">
        <v>30000</v>
      </c>
      <c r="E62" s="146"/>
      <c r="F62" s="147">
        <v>30000</v>
      </c>
      <c r="G62" s="144" t="s">
        <v>10</v>
      </c>
      <c r="H62" s="145" t="s">
        <v>140</v>
      </c>
    </row>
    <row r="63" spans="1:8" hidden="1">
      <c r="A63" s="140">
        <v>574</v>
      </c>
      <c r="B63" s="141">
        <v>43950</v>
      </c>
      <c r="C63" s="97" t="s">
        <v>144</v>
      </c>
      <c r="D63" s="142">
        <v>80000</v>
      </c>
      <c r="E63" s="146">
        <v>80000</v>
      </c>
      <c r="F63" s="147">
        <f>D63-E63</f>
        <v>0</v>
      </c>
      <c r="G63" s="144" t="s">
        <v>10</v>
      </c>
      <c r="H63" s="145" t="s">
        <v>145</v>
      </c>
    </row>
    <row r="64" spans="1:8" hidden="1">
      <c r="A64" s="140">
        <v>575</v>
      </c>
      <c r="B64" s="141">
        <v>43950</v>
      </c>
      <c r="C64" s="97" t="s">
        <v>107</v>
      </c>
      <c r="D64" s="142">
        <v>15000</v>
      </c>
      <c r="E64" s="146"/>
      <c r="F64" s="147">
        <v>15000</v>
      </c>
      <c r="G64" s="144" t="s">
        <v>10</v>
      </c>
      <c r="H64" s="145" t="s">
        <v>146</v>
      </c>
    </row>
    <row r="65" spans="1:8" hidden="1">
      <c r="A65" s="140">
        <v>576</v>
      </c>
      <c r="B65" s="141">
        <v>43955</v>
      </c>
      <c r="C65" s="97" t="s">
        <v>107</v>
      </c>
      <c r="D65" s="142">
        <v>38461</v>
      </c>
      <c r="E65" s="146"/>
      <c r="F65" s="147">
        <v>38461</v>
      </c>
      <c r="G65" s="144" t="s">
        <v>10</v>
      </c>
      <c r="H65" s="145" t="s">
        <v>147</v>
      </c>
    </row>
    <row r="66" spans="1:8" hidden="1">
      <c r="A66" s="140">
        <v>577</v>
      </c>
      <c r="B66" s="141">
        <v>43956</v>
      </c>
      <c r="C66" s="97" t="s">
        <v>107</v>
      </c>
      <c r="D66" s="142">
        <v>120000</v>
      </c>
      <c r="E66" s="146"/>
      <c r="F66" s="147">
        <v>120000</v>
      </c>
      <c r="G66" s="144" t="s">
        <v>10</v>
      </c>
      <c r="H66" s="145" t="s">
        <v>148</v>
      </c>
    </row>
    <row r="67" spans="1:8" hidden="1">
      <c r="A67" s="140">
        <v>578</v>
      </c>
      <c r="B67" s="141">
        <v>43957</v>
      </c>
      <c r="C67" s="97" t="s">
        <v>19</v>
      </c>
      <c r="D67" s="142">
        <v>80000</v>
      </c>
      <c r="E67" s="146">
        <v>79950</v>
      </c>
      <c r="F67" s="147">
        <f>D67-E67</f>
        <v>50</v>
      </c>
      <c r="G67" s="144" t="s">
        <v>10</v>
      </c>
      <c r="H67" s="145" t="s">
        <v>143</v>
      </c>
    </row>
    <row r="68" spans="1:8" hidden="1">
      <c r="A68" s="140">
        <v>579</v>
      </c>
      <c r="B68" s="141">
        <v>43962</v>
      </c>
      <c r="C68" s="97" t="s">
        <v>149</v>
      </c>
      <c r="D68" s="142">
        <v>60000</v>
      </c>
      <c r="E68" s="146"/>
      <c r="F68" s="147">
        <v>60000</v>
      </c>
      <c r="G68" s="144" t="s">
        <v>10</v>
      </c>
      <c r="H68" s="145" t="s">
        <v>143</v>
      </c>
    </row>
    <row r="69" spans="1:8" hidden="1">
      <c r="A69" s="140">
        <v>580</v>
      </c>
      <c r="B69" s="141">
        <v>43969</v>
      </c>
      <c r="C69" s="97" t="s">
        <v>107</v>
      </c>
      <c r="D69" s="142">
        <v>38848</v>
      </c>
      <c r="E69" s="146"/>
      <c r="F69" s="147">
        <v>38848</v>
      </c>
      <c r="G69" s="144" t="s">
        <v>10</v>
      </c>
      <c r="H69" s="145" t="s">
        <v>150</v>
      </c>
    </row>
    <row r="70" spans="1:8" hidden="1">
      <c r="A70" s="140">
        <v>581</v>
      </c>
      <c r="B70" s="141">
        <v>43971</v>
      </c>
      <c r="C70" s="97" t="s">
        <v>144</v>
      </c>
      <c r="D70" s="142">
        <v>80000</v>
      </c>
      <c r="E70" s="146">
        <v>80000</v>
      </c>
      <c r="F70" s="147">
        <f>Tabla132[[#This Row],[Monto]]-Tabla132[[#This Row],[Total Gastado]]</f>
        <v>0</v>
      </c>
      <c r="G70" s="144" t="s">
        <v>10</v>
      </c>
      <c r="H70" s="145" t="s">
        <v>145</v>
      </c>
    </row>
    <row r="71" spans="1:8" hidden="1">
      <c r="A71" s="140">
        <v>582</v>
      </c>
      <c r="B71" s="141">
        <v>43976</v>
      </c>
      <c r="C71" s="97" t="s">
        <v>120</v>
      </c>
      <c r="D71" s="142">
        <v>250000</v>
      </c>
      <c r="E71" s="146"/>
      <c r="F71" s="147">
        <v>250000</v>
      </c>
      <c r="G71" s="150" t="s">
        <v>10</v>
      </c>
      <c r="H71" s="145" t="s">
        <v>151</v>
      </c>
    </row>
    <row r="72" spans="1:8" hidden="1">
      <c r="A72" s="140">
        <v>583</v>
      </c>
      <c r="B72" s="141">
        <v>43984</v>
      </c>
      <c r="C72" s="97" t="s">
        <v>19</v>
      </c>
      <c r="D72" s="142">
        <v>200000</v>
      </c>
      <c r="E72" s="146"/>
      <c r="F72" s="147">
        <v>200000</v>
      </c>
      <c r="G72" s="144" t="s">
        <v>10</v>
      </c>
      <c r="H72" s="145" t="s">
        <v>145</v>
      </c>
    </row>
    <row r="73" spans="1:8" hidden="1">
      <c r="A73" s="151">
        <v>584</v>
      </c>
      <c r="B73" s="152">
        <v>43987</v>
      </c>
      <c r="C73" s="93" t="s">
        <v>19</v>
      </c>
      <c r="D73" s="153">
        <v>250000</v>
      </c>
      <c r="E73" s="154">
        <v>234950</v>
      </c>
      <c r="F73" s="148">
        <f>Tabla132[[#This Row],[Monto]]-Tabla132[[#This Row],[Total Gastado]]</f>
        <v>15050</v>
      </c>
      <c r="G73" s="144" t="s">
        <v>10</v>
      </c>
      <c r="H73" s="145" t="s">
        <v>152</v>
      </c>
    </row>
    <row r="74" spans="1:8" hidden="1">
      <c r="A74" s="140">
        <v>585</v>
      </c>
      <c r="B74" s="141">
        <v>43999</v>
      </c>
      <c r="C74" s="97" t="s">
        <v>120</v>
      </c>
      <c r="D74" s="142">
        <v>60000</v>
      </c>
      <c r="E74" s="146">
        <v>59260</v>
      </c>
      <c r="F74" s="147">
        <v>740</v>
      </c>
      <c r="G74" s="144" t="s">
        <v>10</v>
      </c>
      <c r="H74" s="145" t="s">
        <v>153</v>
      </c>
    </row>
    <row r="75" spans="1:8" hidden="1">
      <c r="A75" s="140">
        <v>586</v>
      </c>
      <c r="B75" s="141">
        <v>44013</v>
      </c>
      <c r="C75" s="97" t="s">
        <v>144</v>
      </c>
      <c r="D75" s="142">
        <v>80000</v>
      </c>
      <c r="E75" s="146">
        <v>80000</v>
      </c>
      <c r="F75" s="147">
        <f>Tabla132[[#This Row],[Monto]]-Tabla132[[#This Row],[Total Gastado]]</f>
        <v>0</v>
      </c>
      <c r="G75" s="144" t="s">
        <v>10</v>
      </c>
      <c r="H75" s="145" t="s">
        <v>145</v>
      </c>
    </row>
    <row r="76" spans="1:8" hidden="1">
      <c r="A76" s="140">
        <v>587</v>
      </c>
      <c r="B76" s="141">
        <v>44033</v>
      </c>
      <c r="C76" s="97" t="s">
        <v>19</v>
      </c>
      <c r="D76" s="142">
        <v>200000</v>
      </c>
      <c r="E76" s="146"/>
      <c r="F76" s="147">
        <v>200000</v>
      </c>
      <c r="G76" s="144" t="s">
        <v>10</v>
      </c>
      <c r="H76" s="145" t="s">
        <v>154</v>
      </c>
    </row>
    <row r="77" spans="1:8" hidden="1">
      <c r="A77" s="140">
        <v>588</v>
      </c>
      <c r="B77" s="141">
        <v>44040</v>
      </c>
      <c r="C77" s="97" t="s">
        <v>120</v>
      </c>
      <c r="D77" s="142">
        <v>350000</v>
      </c>
      <c r="E77" s="146"/>
      <c r="F77" s="147">
        <v>350000</v>
      </c>
      <c r="G77" s="150" t="s">
        <v>10</v>
      </c>
      <c r="H77" s="145" t="s">
        <v>155</v>
      </c>
    </row>
    <row r="78" spans="1:8">
      <c r="A78" s="140">
        <v>589</v>
      </c>
      <c r="B78" s="141">
        <v>44040</v>
      </c>
      <c r="C78" s="97" t="s">
        <v>107</v>
      </c>
      <c r="D78" s="142">
        <v>30700</v>
      </c>
      <c r="E78" s="146"/>
      <c r="F78" s="147">
        <v>30700</v>
      </c>
      <c r="G78" s="144" t="s">
        <v>10</v>
      </c>
      <c r="H78" s="145" t="s">
        <v>156</v>
      </c>
    </row>
    <row r="79" spans="1:8">
      <c r="A79" s="73">
        <v>590</v>
      </c>
      <c r="B79" s="74">
        <v>44040</v>
      </c>
      <c r="C79" s="73" t="s">
        <v>120</v>
      </c>
      <c r="D79" s="75">
        <v>200000</v>
      </c>
      <c r="E79" s="76"/>
      <c r="F79" s="77">
        <v>200000</v>
      </c>
      <c r="G79" s="155" t="s">
        <v>10</v>
      </c>
      <c r="H79" s="79" t="s">
        <v>157</v>
      </c>
    </row>
    <row r="80" spans="1:8">
      <c r="A80" s="73">
        <v>591</v>
      </c>
      <c r="B80" s="74">
        <v>44040</v>
      </c>
      <c r="C80" s="73" t="s">
        <v>107</v>
      </c>
      <c r="D80" s="75">
        <v>120000</v>
      </c>
      <c r="E80" s="76"/>
      <c r="F80" s="77">
        <v>120000</v>
      </c>
      <c r="G80" s="112" t="s">
        <v>10</v>
      </c>
      <c r="H80" s="79" t="s">
        <v>158</v>
      </c>
    </row>
    <row r="81" spans="1:8">
      <c r="A81" s="73">
        <v>592</v>
      </c>
      <c r="B81" s="74">
        <v>44047</v>
      </c>
      <c r="C81" s="97" t="s">
        <v>19</v>
      </c>
      <c r="D81" s="75">
        <v>80000</v>
      </c>
      <c r="E81" s="76"/>
      <c r="F81" s="77">
        <v>80000</v>
      </c>
      <c r="G81" s="112" t="s">
        <v>10</v>
      </c>
      <c r="H81" s="156" t="s">
        <v>145</v>
      </c>
    </row>
    <row r="82" spans="1:8">
      <c r="A82" s="73">
        <v>593</v>
      </c>
      <c r="B82" s="74">
        <v>44053</v>
      </c>
      <c r="C82" s="157" t="s">
        <v>144</v>
      </c>
      <c r="D82" s="75">
        <v>80000</v>
      </c>
      <c r="E82" s="76"/>
      <c r="F82" s="77">
        <v>80000</v>
      </c>
      <c r="G82" s="112" t="s">
        <v>10</v>
      </c>
      <c r="H82" s="158" t="s">
        <v>145</v>
      </c>
    </row>
    <row r="83" spans="1:8">
      <c r="A83" s="73">
        <v>594</v>
      </c>
      <c r="B83" s="74">
        <v>44053</v>
      </c>
      <c r="C83" s="97" t="s">
        <v>19</v>
      </c>
      <c r="D83" s="75">
        <v>100000</v>
      </c>
      <c r="E83" s="76"/>
      <c r="F83" s="77">
        <v>100000</v>
      </c>
      <c r="G83" s="112" t="s">
        <v>10</v>
      </c>
      <c r="H83" s="156" t="s">
        <v>159</v>
      </c>
    </row>
    <row r="84" spans="1:8">
      <c r="A84" s="73">
        <v>595</v>
      </c>
      <c r="B84" s="74">
        <v>44060</v>
      </c>
      <c r="C84" s="97" t="s">
        <v>107</v>
      </c>
      <c r="D84" s="75">
        <v>46650</v>
      </c>
      <c r="E84" s="76"/>
      <c r="F84" s="77">
        <v>46650</v>
      </c>
      <c r="G84" s="112" t="s">
        <v>10</v>
      </c>
      <c r="H84" s="156" t="s">
        <v>160</v>
      </c>
    </row>
    <row r="85" spans="1:8">
      <c r="A85" s="159">
        <v>596</v>
      </c>
      <c r="B85" s="160">
        <v>44060</v>
      </c>
      <c r="C85" s="140" t="s">
        <v>19</v>
      </c>
      <c r="D85" s="142">
        <v>450000</v>
      </c>
      <c r="E85" s="146"/>
      <c r="F85" s="147">
        <v>450000</v>
      </c>
      <c r="G85" s="150" t="s">
        <v>10</v>
      </c>
      <c r="H85" s="145" t="s">
        <v>161</v>
      </c>
    </row>
    <row r="86" spans="1:8">
      <c r="A86" s="73">
        <v>597</v>
      </c>
      <c r="B86" s="74">
        <v>44060</v>
      </c>
      <c r="C86" s="73" t="s">
        <v>144</v>
      </c>
      <c r="D86" s="75">
        <v>80000</v>
      </c>
      <c r="E86" s="76"/>
      <c r="F86" s="77">
        <v>80000</v>
      </c>
      <c r="G86" s="113" t="s">
        <v>10</v>
      </c>
      <c r="H86" s="158" t="s">
        <v>145</v>
      </c>
    </row>
    <row r="87" spans="1:8">
      <c r="A87" s="73">
        <v>598</v>
      </c>
      <c r="B87" s="74">
        <v>44067</v>
      </c>
      <c r="C87" s="73" t="s">
        <v>9</v>
      </c>
      <c r="D87" s="75">
        <v>80000</v>
      </c>
      <c r="E87" s="76"/>
      <c r="F87" s="77">
        <v>80000</v>
      </c>
      <c r="G87" s="113" t="s">
        <v>10</v>
      </c>
      <c r="H87" s="79" t="s">
        <v>162</v>
      </c>
    </row>
    <row r="88" spans="1:8">
      <c r="A88" s="73">
        <v>599</v>
      </c>
      <c r="B88" s="74">
        <v>44067</v>
      </c>
      <c r="C88" s="73" t="s">
        <v>19</v>
      </c>
      <c r="D88" s="75">
        <v>80000</v>
      </c>
      <c r="E88" s="76">
        <v>72810</v>
      </c>
      <c r="F88" s="77">
        <f>D88-E88</f>
        <v>7190</v>
      </c>
      <c r="G88" s="112" t="s">
        <v>10</v>
      </c>
      <c r="H88" s="158" t="s">
        <v>145</v>
      </c>
    </row>
    <row r="89" spans="1:8">
      <c r="A89" s="73">
        <v>600</v>
      </c>
      <c r="B89" s="74">
        <v>44069</v>
      </c>
      <c r="C89" s="73" t="s">
        <v>107</v>
      </c>
      <c r="D89" s="75">
        <v>38350</v>
      </c>
      <c r="E89" s="76"/>
      <c r="F89" s="77">
        <v>38350</v>
      </c>
      <c r="G89" s="113" t="s">
        <v>10</v>
      </c>
      <c r="H89" s="79" t="s">
        <v>163</v>
      </c>
    </row>
    <row r="90" spans="1:8">
      <c r="A90" s="73">
        <v>601</v>
      </c>
      <c r="B90" s="74">
        <v>44077</v>
      </c>
      <c r="C90" s="73" t="s">
        <v>21</v>
      </c>
      <c r="D90" s="75">
        <v>400000</v>
      </c>
      <c r="E90" s="76"/>
      <c r="F90" s="77">
        <v>400000</v>
      </c>
      <c r="G90" s="113" t="s">
        <v>10</v>
      </c>
      <c r="H90" s="79" t="s">
        <v>164</v>
      </c>
    </row>
    <row r="91" spans="1:8">
      <c r="A91" s="73">
        <v>602</v>
      </c>
      <c r="B91" s="74">
        <v>44077</v>
      </c>
      <c r="C91" s="73" t="s">
        <v>19</v>
      </c>
      <c r="D91" s="75">
        <v>250000</v>
      </c>
      <c r="E91" s="76"/>
      <c r="F91" s="77">
        <v>250000</v>
      </c>
      <c r="G91" s="113" t="s">
        <v>10</v>
      </c>
      <c r="H91" s="79" t="s">
        <v>165</v>
      </c>
    </row>
    <row r="92" spans="1:8">
      <c r="A92" s="73">
        <v>603</v>
      </c>
      <c r="B92" s="74">
        <v>44077</v>
      </c>
      <c r="C92" s="73" t="s">
        <v>166</v>
      </c>
      <c r="D92" s="75">
        <v>100000</v>
      </c>
      <c r="E92" s="76"/>
      <c r="F92" s="77">
        <v>100000</v>
      </c>
      <c r="G92" s="113" t="s">
        <v>10</v>
      </c>
      <c r="H92" s="79" t="s">
        <v>167</v>
      </c>
    </row>
    <row r="93" spans="1:8">
      <c r="A93" s="73">
        <v>604</v>
      </c>
      <c r="B93" s="74">
        <v>44081</v>
      </c>
      <c r="C93" s="73" t="s">
        <v>107</v>
      </c>
      <c r="D93" s="75">
        <v>24555</v>
      </c>
      <c r="E93" s="76"/>
      <c r="F93" s="77">
        <v>24555</v>
      </c>
      <c r="G93" s="113" t="s">
        <v>10</v>
      </c>
      <c r="H93" s="79" t="s">
        <v>168</v>
      </c>
    </row>
    <row r="94" spans="1:8">
      <c r="A94" s="73">
        <v>605</v>
      </c>
      <c r="B94" s="74">
        <v>44081</v>
      </c>
      <c r="C94" s="73" t="s">
        <v>107</v>
      </c>
      <c r="D94" s="75">
        <v>35230</v>
      </c>
      <c r="E94" s="76"/>
      <c r="F94" s="77">
        <v>35230</v>
      </c>
      <c r="G94" s="113" t="s">
        <v>10</v>
      </c>
      <c r="H94" s="79" t="s">
        <v>169</v>
      </c>
    </row>
    <row r="95" spans="1:8">
      <c r="A95" s="73">
        <v>606</v>
      </c>
      <c r="B95" s="74">
        <v>44081</v>
      </c>
      <c r="C95" s="73" t="s">
        <v>9</v>
      </c>
      <c r="D95" s="75">
        <v>250000</v>
      </c>
      <c r="E95" s="76"/>
      <c r="F95" s="77">
        <v>250000</v>
      </c>
      <c r="G95" s="113" t="s">
        <v>10</v>
      </c>
      <c r="H95" s="79" t="s">
        <v>170</v>
      </c>
    </row>
    <row r="96" spans="1:8">
      <c r="A96" s="109">
        <v>607</v>
      </c>
      <c r="B96" s="110">
        <v>44083</v>
      </c>
      <c r="C96" s="109" t="s">
        <v>21</v>
      </c>
      <c r="D96" s="101">
        <v>400000</v>
      </c>
      <c r="E96" s="102">
        <v>267077</v>
      </c>
      <c r="F96" s="103">
        <f>D96-E96</f>
        <v>132923</v>
      </c>
      <c r="G96" s="113" t="s">
        <v>64</v>
      </c>
      <c r="H96" s="105" t="s">
        <v>164</v>
      </c>
    </row>
    <row r="97" spans="1:8">
      <c r="A97" s="73">
        <v>608</v>
      </c>
      <c r="B97" s="74">
        <v>44088</v>
      </c>
      <c r="C97" s="73" t="s">
        <v>107</v>
      </c>
      <c r="D97" s="75">
        <v>93276</v>
      </c>
      <c r="E97" s="76"/>
      <c r="F97" s="77">
        <f t="shared" ref="F97:F114" si="8">D97-E97</f>
        <v>93276</v>
      </c>
      <c r="G97" s="113" t="s">
        <v>10</v>
      </c>
      <c r="H97" s="79" t="s">
        <v>171</v>
      </c>
    </row>
    <row r="98" spans="1:8">
      <c r="A98" s="73">
        <v>609</v>
      </c>
      <c r="B98" s="74">
        <v>44088</v>
      </c>
      <c r="C98" s="73" t="s">
        <v>19</v>
      </c>
      <c r="D98" s="75">
        <v>250000</v>
      </c>
      <c r="E98" s="76">
        <v>207830</v>
      </c>
      <c r="F98" s="77">
        <f t="shared" si="8"/>
        <v>42170</v>
      </c>
      <c r="G98" s="112" t="s">
        <v>10</v>
      </c>
      <c r="H98" s="79" t="s">
        <v>172</v>
      </c>
    </row>
    <row r="99" spans="1:8">
      <c r="A99" s="73">
        <v>610</v>
      </c>
      <c r="B99" s="74">
        <v>44088</v>
      </c>
      <c r="C99" s="73" t="s">
        <v>144</v>
      </c>
      <c r="D99" s="75">
        <v>80000</v>
      </c>
      <c r="E99" s="76"/>
      <c r="F99" s="77">
        <f t="shared" si="8"/>
        <v>80000</v>
      </c>
      <c r="G99" s="113" t="s">
        <v>10</v>
      </c>
      <c r="H99" s="79" t="s">
        <v>173</v>
      </c>
    </row>
    <row r="100" spans="1:8">
      <c r="A100" s="73">
        <v>611</v>
      </c>
      <c r="B100" s="74">
        <v>44090</v>
      </c>
      <c r="C100" s="73" t="s">
        <v>120</v>
      </c>
      <c r="D100" s="75">
        <v>50000</v>
      </c>
      <c r="E100" s="76"/>
      <c r="F100" s="77">
        <f t="shared" si="8"/>
        <v>50000</v>
      </c>
      <c r="G100" s="113" t="s">
        <v>10</v>
      </c>
      <c r="H100" s="79" t="s">
        <v>174</v>
      </c>
    </row>
    <row r="101" spans="1:8">
      <c r="A101" s="109">
        <v>612</v>
      </c>
      <c r="B101" s="110">
        <v>44095</v>
      </c>
      <c r="C101" s="109" t="s">
        <v>21</v>
      </c>
      <c r="D101" s="101">
        <v>200000</v>
      </c>
      <c r="E101" s="102"/>
      <c r="F101" s="103">
        <f t="shared" si="8"/>
        <v>200000</v>
      </c>
      <c r="G101" s="113" t="s">
        <v>64</v>
      </c>
      <c r="H101" s="105" t="s">
        <v>164</v>
      </c>
    </row>
    <row r="102" spans="1:8">
      <c r="A102" s="73">
        <v>613</v>
      </c>
      <c r="B102" s="74">
        <v>44098</v>
      </c>
      <c r="C102" s="73" t="s">
        <v>175</v>
      </c>
      <c r="D102" s="75">
        <v>30888</v>
      </c>
      <c r="E102" s="76"/>
      <c r="F102" s="77">
        <f t="shared" si="8"/>
        <v>30888</v>
      </c>
      <c r="G102" s="113" t="s">
        <v>10</v>
      </c>
      <c r="H102" s="79" t="s">
        <v>176</v>
      </c>
    </row>
    <row r="103" spans="1:8">
      <c r="A103" s="73">
        <v>614</v>
      </c>
      <c r="B103" s="74">
        <v>44099</v>
      </c>
      <c r="C103" s="73" t="s">
        <v>107</v>
      </c>
      <c r="D103" s="75">
        <v>71230</v>
      </c>
      <c r="E103" s="76"/>
      <c r="F103" s="77">
        <f t="shared" si="8"/>
        <v>71230</v>
      </c>
      <c r="G103" s="113" t="s">
        <v>64</v>
      </c>
      <c r="H103" s="79" t="s">
        <v>177</v>
      </c>
    </row>
    <row r="104" spans="1:8">
      <c r="A104" s="73">
        <v>615</v>
      </c>
      <c r="B104" s="74">
        <v>44099</v>
      </c>
      <c r="C104" s="73" t="s">
        <v>178</v>
      </c>
      <c r="D104" s="75">
        <v>38080</v>
      </c>
      <c r="E104" s="76"/>
      <c r="F104" s="77">
        <f t="shared" si="8"/>
        <v>38080</v>
      </c>
      <c r="G104" s="113" t="s">
        <v>64</v>
      </c>
      <c r="H104" s="79" t="s">
        <v>176</v>
      </c>
    </row>
    <row r="105" spans="1:8">
      <c r="A105" s="73">
        <v>616</v>
      </c>
      <c r="B105" s="74">
        <v>44103</v>
      </c>
      <c r="C105" s="73" t="s">
        <v>107</v>
      </c>
      <c r="D105" s="75">
        <v>48600</v>
      </c>
      <c r="E105" s="76"/>
      <c r="F105" s="77">
        <f t="shared" si="8"/>
        <v>48600</v>
      </c>
      <c r="G105" s="113" t="s">
        <v>10</v>
      </c>
      <c r="H105" s="79" t="s">
        <v>179</v>
      </c>
    </row>
    <row r="106" spans="1:8">
      <c r="A106" s="73">
        <v>617</v>
      </c>
      <c r="B106" s="74">
        <v>44104</v>
      </c>
      <c r="C106" s="73" t="s">
        <v>144</v>
      </c>
      <c r="D106" s="75">
        <v>80000</v>
      </c>
      <c r="E106" s="76">
        <v>80000</v>
      </c>
      <c r="F106" s="77">
        <f t="shared" si="8"/>
        <v>0</v>
      </c>
      <c r="G106" s="112" t="s">
        <v>10</v>
      </c>
      <c r="H106" s="79" t="s">
        <v>173</v>
      </c>
    </row>
    <row r="107" spans="1:8">
      <c r="A107" s="73">
        <v>618</v>
      </c>
      <c r="B107" s="74">
        <v>44104</v>
      </c>
      <c r="C107" s="73" t="s">
        <v>63</v>
      </c>
      <c r="D107" s="75">
        <v>50949</v>
      </c>
      <c r="E107" s="76"/>
      <c r="F107" s="77">
        <f t="shared" si="8"/>
        <v>50949</v>
      </c>
      <c r="G107" s="113" t="s">
        <v>10</v>
      </c>
      <c r="H107" s="79" t="s">
        <v>180</v>
      </c>
    </row>
    <row r="108" spans="1:8">
      <c r="A108" s="73">
        <v>619</v>
      </c>
      <c r="B108" s="74">
        <v>44105</v>
      </c>
      <c r="C108" s="73" t="s">
        <v>63</v>
      </c>
      <c r="D108" s="75">
        <v>220000</v>
      </c>
      <c r="E108" s="76">
        <v>219960</v>
      </c>
      <c r="F108" s="77">
        <f t="shared" si="8"/>
        <v>40</v>
      </c>
      <c r="G108" s="113" t="s">
        <v>10</v>
      </c>
      <c r="H108" s="79" t="s">
        <v>181</v>
      </c>
    </row>
    <row r="109" spans="1:8">
      <c r="A109" s="73">
        <v>620</v>
      </c>
      <c r="B109" s="74">
        <v>44105</v>
      </c>
      <c r="C109" s="73" t="s">
        <v>107</v>
      </c>
      <c r="D109" s="75">
        <v>30941</v>
      </c>
      <c r="E109" s="76">
        <v>0</v>
      </c>
      <c r="F109" s="77">
        <f t="shared" si="8"/>
        <v>30941</v>
      </c>
      <c r="G109" s="113" t="s">
        <v>10</v>
      </c>
      <c r="H109" s="79" t="s">
        <v>182</v>
      </c>
    </row>
    <row r="110" spans="1:8">
      <c r="A110" s="73">
        <v>621</v>
      </c>
      <c r="B110" s="74">
        <v>44109</v>
      </c>
      <c r="C110" s="73" t="s">
        <v>149</v>
      </c>
      <c r="D110" s="75">
        <v>329047</v>
      </c>
      <c r="E110" s="76">
        <v>329047</v>
      </c>
      <c r="F110" s="77">
        <f t="shared" si="8"/>
        <v>0</v>
      </c>
      <c r="G110" s="112" t="s">
        <v>10</v>
      </c>
      <c r="H110" s="79" t="s">
        <v>183</v>
      </c>
    </row>
    <row r="111" spans="1:8">
      <c r="A111" s="73">
        <v>622</v>
      </c>
      <c r="B111" s="74">
        <v>44123</v>
      </c>
      <c r="C111" s="73" t="s">
        <v>107</v>
      </c>
      <c r="D111" s="75">
        <v>20112</v>
      </c>
      <c r="E111" s="76"/>
      <c r="F111" s="77">
        <f t="shared" si="8"/>
        <v>20112</v>
      </c>
      <c r="G111" s="112" t="s">
        <v>10</v>
      </c>
      <c r="H111" s="79" t="s">
        <v>184</v>
      </c>
    </row>
    <row r="112" spans="1:8">
      <c r="A112" s="73">
        <v>623</v>
      </c>
      <c r="B112" s="74">
        <v>44123</v>
      </c>
      <c r="C112" s="73" t="s">
        <v>107</v>
      </c>
      <c r="D112" s="75">
        <v>136904</v>
      </c>
      <c r="E112" s="76"/>
      <c r="F112" s="77">
        <f t="shared" si="8"/>
        <v>136904</v>
      </c>
      <c r="G112" s="112" t="s">
        <v>10</v>
      </c>
      <c r="H112" s="79" t="s">
        <v>185</v>
      </c>
    </row>
    <row r="113" spans="1:8">
      <c r="A113" s="73">
        <v>624</v>
      </c>
      <c r="B113" s="74">
        <v>44126</v>
      </c>
      <c r="C113" s="73" t="s">
        <v>19</v>
      </c>
      <c r="D113" s="75">
        <v>80000</v>
      </c>
      <c r="E113" s="76">
        <v>77570</v>
      </c>
      <c r="F113" s="77">
        <f t="shared" si="8"/>
        <v>2430</v>
      </c>
      <c r="G113" s="112" t="s">
        <v>10</v>
      </c>
      <c r="H113" s="79" t="s">
        <v>186</v>
      </c>
    </row>
    <row r="114" spans="1:8">
      <c r="A114" s="73">
        <v>625</v>
      </c>
      <c r="B114" s="74">
        <v>44127</v>
      </c>
      <c r="C114" s="73" t="s">
        <v>107</v>
      </c>
      <c r="D114" s="75">
        <v>18900</v>
      </c>
      <c r="E114" s="76"/>
      <c r="F114" s="77">
        <f t="shared" si="8"/>
        <v>18900</v>
      </c>
      <c r="G114" s="112" t="s">
        <v>10</v>
      </c>
      <c r="H114" s="79" t="s">
        <v>187</v>
      </c>
    </row>
    <row r="115" spans="1:8">
      <c r="A115" s="73">
        <v>626</v>
      </c>
      <c r="B115" s="74">
        <v>44130</v>
      </c>
      <c r="C115" s="73" t="s">
        <v>144</v>
      </c>
      <c r="D115" s="75">
        <v>80000</v>
      </c>
      <c r="E115" s="76">
        <v>80000</v>
      </c>
      <c r="F115" s="77">
        <f t="shared" ref="F115:F130" si="9">D115-E115</f>
        <v>0</v>
      </c>
      <c r="G115" s="112" t="s">
        <v>10</v>
      </c>
      <c r="H115" s="79" t="s">
        <v>173</v>
      </c>
    </row>
    <row r="116" spans="1:8">
      <c r="A116" s="73">
        <v>627</v>
      </c>
      <c r="B116" s="74">
        <v>44131</v>
      </c>
      <c r="C116" s="73" t="s">
        <v>107</v>
      </c>
      <c r="D116" s="75">
        <v>100488</v>
      </c>
      <c r="E116" s="76"/>
      <c r="F116" s="77">
        <f t="shared" si="9"/>
        <v>100488</v>
      </c>
      <c r="G116" s="112" t="s">
        <v>10</v>
      </c>
      <c r="H116" s="79" t="s">
        <v>188</v>
      </c>
    </row>
    <row r="117" spans="1:8">
      <c r="A117" s="73">
        <v>628</v>
      </c>
      <c r="B117" s="74">
        <v>44137</v>
      </c>
      <c r="C117" s="73" t="s">
        <v>19</v>
      </c>
      <c r="D117" s="75">
        <v>600000</v>
      </c>
      <c r="E117" s="76"/>
      <c r="F117" s="77">
        <f t="shared" si="9"/>
        <v>600000</v>
      </c>
      <c r="G117" s="112" t="s">
        <v>10</v>
      </c>
      <c r="H117" s="79" t="s">
        <v>186</v>
      </c>
    </row>
    <row r="118" spans="1:8">
      <c r="A118" s="73">
        <v>629</v>
      </c>
      <c r="B118" s="74">
        <v>44144</v>
      </c>
      <c r="C118" s="73" t="s">
        <v>107</v>
      </c>
      <c r="D118" s="75">
        <v>110318</v>
      </c>
      <c r="E118" s="76"/>
      <c r="F118" s="77">
        <f t="shared" si="9"/>
        <v>110318</v>
      </c>
      <c r="G118" s="112" t="s">
        <v>10</v>
      </c>
      <c r="H118" s="79" t="s">
        <v>189</v>
      </c>
    </row>
    <row r="119" spans="1:8">
      <c r="A119" s="73">
        <v>630</v>
      </c>
      <c r="B119" s="74">
        <v>44146</v>
      </c>
      <c r="C119" s="73" t="s">
        <v>107</v>
      </c>
      <c r="D119" s="75">
        <v>43300</v>
      </c>
      <c r="E119" s="76"/>
      <c r="F119" s="77">
        <f t="shared" si="9"/>
        <v>43300</v>
      </c>
      <c r="G119" s="112" t="s">
        <v>10</v>
      </c>
      <c r="H119" s="79" t="s">
        <v>190</v>
      </c>
    </row>
    <row r="120" spans="1:8">
      <c r="A120" s="73">
        <v>631</v>
      </c>
      <c r="B120" s="74">
        <v>44147</v>
      </c>
      <c r="C120" s="73" t="s">
        <v>107</v>
      </c>
      <c r="D120" s="75">
        <v>132300</v>
      </c>
      <c r="E120" s="76"/>
      <c r="F120" s="77">
        <f t="shared" si="9"/>
        <v>132300</v>
      </c>
      <c r="G120" s="112" t="s">
        <v>10</v>
      </c>
      <c r="H120" s="79" t="s">
        <v>191</v>
      </c>
    </row>
    <row r="121" spans="1:8">
      <c r="A121" s="73">
        <v>632</v>
      </c>
      <c r="B121" s="74">
        <v>44151</v>
      </c>
      <c r="C121" s="73" t="s">
        <v>19</v>
      </c>
      <c r="D121" s="75">
        <v>416290</v>
      </c>
      <c r="E121" s="76">
        <v>416290</v>
      </c>
      <c r="F121" s="77">
        <f t="shared" si="9"/>
        <v>0</v>
      </c>
      <c r="G121" s="112" t="s">
        <v>10</v>
      </c>
      <c r="H121" s="79" t="s">
        <v>186</v>
      </c>
    </row>
    <row r="122" spans="1:8">
      <c r="A122" s="73">
        <v>633</v>
      </c>
      <c r="B122" s="74">
        <v>44153</v>
      </c>
      <c r="C122" s="73" t="s">
        <v>19</v>
      </c>
      <c r="D122" s="75">
        <v>300000</v>
      </c>
      <c r="E122" s="76">
        <v>278685</v>
      </c>
      <c r="F122" s="77">
        <f t="shared" si="9"/>
        <v>21315</v>
      </c>
      <c r="G122" s="112" t="s">
        <v>10</v>
      </c>
      <c r="H122" s="79" t="s">
        <v>186</v>
      </c>
    </row>
    <row r="123" spans="1:8">
      <c r="A123" s="80">
        <v>634</v>
      </c>
      <c r="B123" s="81">
        <v>44153</v>
      </c>
      <c r="C123" s="80" t="s">
        <v>166</v>
      </c>
      <c r="D123" s="82">
        <v>66000</v>
      </c>
      <c r="E123" s="83"/>
      <c r="F123" s="84">
        <f t="shared" si="9"/>
        <v>66000</v>
      </c>
      <c r="G123" s="118" t="s">
        <v>64</v>
      </c>
      <c r="H123" s="86" t="s">
        <v>192</v>
      </c>
    </row>
    <row r="124" spans="1:8">
      <c r="A124" s="80">
        <v>635</v>
      </c>
      <c r="B124" s="81">
        <v>44154</v>
      </c>
      <c r="C124" s="80" t="s">
        <v>63</v>
      </c>
      <c r="D124" s="82">
        <v>100000</v>
      </c>
      <c r="E124" s="83"/>
      <c r="F124" s="84">
        <f t="shared" si="9"/>
        <v>100000</v>
      </c>
      <c r="G124" s="118" t="s">
        <v>64</v>
      </c>
      <c r="H124" s="86" t="s">
        <v>193</v>
      </c>
    </row>
    <row r="125" spans="1:8">
      <c r="A125" s="73">
        <v>636</v>
      </c>
      <c r="B125" s="74">
        <v>44158</v>
      </c>
      <c r="C125" s="73" t="s">
        <v>107</v>
      </c>
      <c r="D125" s="75">
        <v>37521</v>
      </c>
      <c r="E125" s="76"/>
      <c r="F125" s="77">
        <f t="shared" si="9"/>
        <v>37521</v>
      </c>
      <c r="G125" s="112" t="s">
        <v>10</v>
      </c>
      <c r="H125" s="79" t="s">
        <v>194</v>
      </c>
    </row>
    <row r="126" spans="1:8">
      <c r="A126" s="73">
        <v>637</v>
      </c>
      <c r="B126" s="74">
        <v>44165</v>
      </c>
      <c r="C126" s="73" t="s">
        <v>107</v>
      </c>
      <c r="D126" s="75">
        <v>21942</v>
      </c>
      <c r="E126" s="76"/>
      <c r="F126" s="77">
        <f t="shared" si="9"/>
        <v>21942</v>
      </c>
      <c r="G126" s="112" t="s">
        <v>10</v>
      </c>
      <c r="H126" s="79" t="s">
        <v>195</v>
      </c>
    </row>
    <row r="127" spans="1:8">
      <c r="A127" s="73">
        <v>638</v>
      </c>
      <c r="B127" s="74">
        <v>44169</v>
      </c>
      <c r="C127" s="73" t="s">
        <v>107</v>
      </c>
      <c r="D127" s="75">
        <v>31708</v>
      </c>
      <c r="E127" s="76"/>
      <c r="F127" s="77">
        <f t="shared" si="9"/>
        <v>31708</v>
      </c>
      <c r="G127" s="112" t="s">
        <v>10</v>
      </c>
      <c r="H127" s="79" t="s">
        <v>196</v>
      </c>
    </row>
    <row r="128" spans="1:8">
      <c r="A128" s="73">
        <v>639</v>
      </c>
      <c r="B128" s="74">
        <v>44179</v>
      </c>
      <c r="C128" s="73" t="s">
        <v>144</v>
      </c>
      <c r="D128" s="75">
        <v>80000</v>
      </c>
      <c r="E128" s="76">
        <v>77735</v>
      </c>
      <c r="F128" s="77">
        <f t="shared" si="9"/>
        <v>2265</v>
      </c>
      <c r="G128" s="112" t="s">
        <v>10</v>
      </c>
      <c r="H128" s="79" t="s">
        <v>173</v>
      </c>
    </row>
    <row r="129" spans="1:8" s="111" customFormat="1">
      <c r="A129" s="73">
        <v>640</v>
      </c>
      <c r="B129" s="74">
        <v>44181</v>
      </c>
      <c r="C129" s="73" t="s">
        <v>19</v>
      </c>
      <c r="D129" s="75">
        <v>300000</v>
      </c>
      <c r="E129" s="76">
        <v>281547</v>
      </c>
      <c r="F129" s="77">
        <f t="shared" si="9"/>
        <v>18453</v>
      </c>
      <c r="G129" s="112" t="s">
        <v>10</v>
      </c>
      <c r="H129" s="79" t="s">
        <v>186</v>
      </c>
    </row>
    <row r="130" spans="1:8">
      <c r="A130" s="73">
        <v>641</v>
      </c>
      <c r="B130" s="74">
        <v>44186</v>
      </c>
      <c r="C130" s="73" t="s">
        <v>107</v>
      </c>
      <c r="D130" s="75">
        <v>72872</v>
      </c>
      <c r="E130" s="76"/>
      <c r="F130" s="77">
        <f t="shared" si="9"/>
        <v>72872</v>
      </c>
      <c r="G130" s="112" t="s">
        <v>10</v>
      </c>
      <c r="H130" s="79" t="s">
        <v>197</v>
      </c>
    </row>
    <row r="131" spans="1:8" s="111" customFormat="1">
      <c r="A131" s="73">
        <v>642</v>
      </c>
      <c r="B131" s="74">
        <v>44186</v>
      </c>
      <c r="C131" s="73" t="s">
        <v>144</v>
      </c>
      <c r="D131" s="75">
        <v>80000</v>
      </c>
      <c r="E131" s="76"/>
      <c r="F131" s="77"/>
      <c r="G131" s="112" t="s">
        <v>10</v>
      </c>
      <c r="H131" s="79" t="s">
        <v>173</v>
      </c>
    </row>
    <row r="137" spans="1:8">
      <c r="A137" s="109"/>
      <c r="B137" s="110"/>
      <c r="C137" s="109"/>
      <c r="D137" s="101"/>
      <c r="E137" s="102"/>
      <c r="F137" s="103"/>
      <c r="G137" s="113"/>
      <c r="H137" s="105"/>
    </row>
    <row r="138" spans="1:8">
      <c r="A138" s="109"/>
      <c r="B138" s="110"/>
      <c r="C138" s="109"/>
      <c r="D138" s="101"/>
      <c r="E138" s="102"/>
      <c r="F138" s="103"/>
      <c r="G138" s="113"/>
      <c r="H138" s="105"/>
    </row>
    <row r="139" spans="1:8">
      <c r="A139" s="109"/>
      <c r="B139" s="110"/>
      <c r="C139" s="109"/>
      <c r="D139" s="101"/>
      <c r="E139" s="102"/>
      <c r="F139" s="103"/>
      <c r="G139" s="113"/>
      <c r="H139" s="105"/>
    </row>
    <row r="140" spans="1:8">
      <c r="A140" s="109"/>
      <c r="B140" s="110"/>
      <c r="C140" s="109"/>
      <c r="D140" s="101"/>
      <c r="E140" s="102"/>
      <c r="F140" s="103"/>
      <c r="G140" s="113"/>
      <c r="H140" s="105"/>
    </row>
    <row r="141" spans="1:8">
      <c r="A141" s="109"/>
      <c r="B141" s="110"/>
      <c r="C141" s="109"/>
      <c r="D141" s="101"/>
      <c r="E141" s="102"/>
      <c r="F141" s="103"/>
      <c r="G141" s="113"/>
      <c r="H141" s="105"/>
    </row>
    <row r="142" spans="1:8">
      <c r="A142" s="109"/>
      <c r="B142" s="110"/>
      <c r="C142" s="109"/>
      <c r="D142" s="101"/>
      <c r="E142" s="102"/>
      <c r="F142" s="103"/>
      <c r="G142" s="113"/>
      <c r="H142" s="105"/>
    </row>
    <row r="143" spans="1:8">
      <c r="A143" s="109"/>
      <c r="B143" s="110"/>
      <c r="C143" s="109"/>
      <c r="D143" s="101"/>
      <c r="E143" s="102"/>
      <c r="F143" s="103"/>
      <c r="G143" s="113"/>
      <c r="H143" s="105"/>
    </row>
    <row r="144" spans="1:8">
      <c r="A144" s="109"/>
      <c r="B144" s="110"/>
      <c r="C144" s="109"/>
      <c r="D144" s="101"/>
      <c r="E144" s="102"/>
      <c r="F144" s="103"/>
      <c r="G144" s="113"/>
      <c r="H144" s="105"/>
    </row>
    <row r="145" spans="1:8">
      <c r="A145" s="109"/>
      <c r="B145" s="110"/>
      <c r="C145" s="109"/>
      <c r="D145" s="101"/>
      <c r="E145" s="102"/>
      <c r="F145" s="103"/>
      <c r="G145" s="113"/>
      <c r="H145" s="105"/>
    </row>
    <row r="146" spans="1:8">
      <c r="A146" s="109"/>
      <c r="B146" s="110"/>
      <c r="C146" s="109"/>
      <c r="D146" s="101"/>
      <c r="E146" s="102"/>
      <c r="F146" s="103"/>
      <c r="G146" s="113"/>
      <c r="H146" s="105"/>
    </row>
    <row r="147" spans="1:8">
      <c r="A147" s="109"/>
      <c r="B147" s="110"/>
      <c r="C147" s="109"/>
      <c r="D147" s="101"/>
      <c r="E147" s="102"/>
      <c r="F147" s="103"/>
      <c r="G147" s="113"/>
      <c r="H147" s="105"/>
    </row>
    <row r="148" spans="1:8">
      <c r="A148" s="109"/>
      <c r="B148" s="110"/>
      <c r="C148" s="109"/>
      <c r="D148" s="101"/>
      <c r="E148" s="102"/>
      <c r="F148" s="103"/>
      <c r="G148" s="113"/>
      <c r="H148" s="105"/>
    </row>
    <row r="149" spans="1:8">
      <c r="A149" s="109"/>
      <c r="B149" s="110"/>
      <c r="C149" s="109"/>
      <c r="D149" s="101"/>
      <c r="E149" s="102"/>
      <c r="F149" s="103"/>
      <c r="G149" s="113"/>
      <c r="H149" s="105"/>
    </row>
    <row r="150" spans="1:8">
      <c r="A150" s="109"/>
      <c r="B150" s="110"/>
      <c r="C150" s="109"/>
      <c r="D150" s="101"/>
      <c r="E150" s="102"/>
      <c r="F150" s="103"/>
      <c r="G150" s="113"/>
      <c r="H150" s="105"/>
    </row>
    <row r="151" spans="1:8">
      <c r="A151" s="109"/>
      <c r="B151" s="110"/>
      <c r="C151" s="109"/>
      <c r="D151" s="101"/>
      <c r="E151" s="102"/>
      <c r="F151" s="103"/>
      <c r="G151" s="113"/>
      <c r="H151" s="105"/>
    </row>
    <row r="152" spans="1:8">
      <c r="A152" s="161"/>
      <c r="B152" s="162"/>
      <c r="C152" s="161"/>
      <c r="D152" s="163"/>
      <c r="E152" s="164"/>
      <c r="F152" s="165"/>
      <c r="G152" s="166"/>
      <c r="H152" s="129"/>
    </row>
    <row r="153" spans="1:8">
      <c r="A153" s="161"/>
      <c r="B153" s="162"/>
      <c r="C153" s="161"/>
      <c r="D153" s="163"/>
      <c r="E153" s="164"/>
      <c r="F153" s="165"/>
      <c r="G153" s="166"/>
      <c r="H153" s="129"/>
    </row>
    <row r="154" spans="1:8">
      <c r="A154" s="161"/>
      <c r="B154" s="162"/>
      <c r="C154" s="161"/>
      <c r="D154" s="163"/>
      <c r="E154" s="164"/>
      <c r="F154" s="165"/>
      <c r="G154" s="166"/>
      <c r="H154" s="129"/>
    </row>
    <row r="155" spans="1:8">
      <c r="A155" s="161"/>
      <c r="B155" s="162"/>
      <c r="C155" s="161"/>
      <c r="D155" s="163"/>
      <c r="E155" s="164"/>
      <c r="F155" s="165"/>
      <c r="G155" s="166"/>
      <c r="H155" s="129"/>
    </row>
    <row r="156" spans="1:8">
      <c r="A156" s="161"/>
      <c r="B156" s="162"/>
      <c r="C156" s="161"/>
      <c r="D156" s="163"/>
      <c r="E156" s="164"/>
      <c r="F156" s="165"/>
      <c r="G156" s="166"/>
      <c r="H156" s="129"/>
    </row>
    <row r="157" spans="1:8">
      <c r="A157" s="167"/>
      <c r="B157" s="335" t="s">
        <v>100</v>
      </c>
      <c r="C157" s="335"/>
      <c r="D157" s="335"/>
      <c r="E157"/>
      <c r="F157"/>
      <c r="G157"/>
    </row>
    <row r="158" spans="1:8">
      <c r="A158" s="169"/>
      <c r="B158" s="335" t="s">
        <v>101</v>
      </c>
      <c r="C158" s="335"/>
      <c r="D158" s="335"/>
      <c r="E158"/>
      <c r="F158"/>
      <c r="G158"/>
    </row>
    <row r="159" spans="1:8">
      <c r="H159" s="170">
        <f>F59+F63</f>
        <v>0</v>
      </c>
    </row>
    <row r="160" spans="1:8">
      <c r="B160" s="128"/>
      <c r="C160" s="128"/>
      <c r="D160" s="128"/>
      <c r="H160" s="129"/>
    </row>
    <row r="161" spans="1:6">
      <c r="A161" s="128"/>
    </row>
    <row r="167" spans="1:6">
      <c r="F167" s="128" t="s">
        <v>102</v>
      </c>
    </row>
  </sheetData>
  <mergeCells count="3">
    <mergeCell ref="B157:D157"/>
    <mergeCell ref="B158:D158"/>
    <mergeCell ref="A2:H3"/>
  </mergeCells>
  <conditionalFormatting sqref="G39">
    <cfRule type="cellIs" dxfId="74" priority="67" operator="equal">
      <formula>"ENTREGADO"</formula>
    </cfRule>
    <cfRule type="cellIs" dxfId="73" priority="68" operator="equal">
      <formula>"PENDIENTE"</formula>
    </cfRule>
  </conditionalFormatting>
  <conditionalFormatting sqref="G47">
    <cfRule type="cellIs" dxfId="72" priority="65" operator="equal">
      <formula>"ENTREGADO"</formula>
    </cfRule>
    <cfRule type="cellIs" dxfId="71" priority="66" operator="equal">
      <formula>"PENDIENTE"</formula>
    </cfRule>
  </conditionalFormatting>
  <conditionalFormatting sqref="G78:G81">
    <cfRule type="cellIs" dxfId="70" priority="53" operator="equal">
      <formula>"ENTREGADO"</formula>
    </cfRule>
    <cfRule type="cellIs" dxfId="69" priority="54" operator="equal">
      <formula>"PENDIENTE"</formula>
    </cfRule>
  </conditionalFormatting>
  <conditionalFormatting sqref="G94">
    <cfRule type="cellIs" dxfId="68" priority="49" operator="equal">
      <formula>"ENTREGADO"</formula>
    </cfRule>
    <cfRule type="cellIs" dxfId="67" priority="50" operator="equal">
      <formula>"PENDIENTE"</formula>
    </cfRule>
  </conditionalFormatting>
  <conditionalFormatting sqref="G96">
    <cfRule type="cellIs" dxfId="66" priority="45" operator="equal">
      <formula>"ENTREGADO"</formula>
    </cfRule>
    <cfRule type="cellIs" dxfId="65" priority="46" operator="equal">
      <formula>"PENDIENTE"</formula>
    </cfRule>
  </conditionalFormatting>
  <conditionalFormatting sqref="G99:G108">
    <cfRule type="cellIs" dxfId="64" priority="21" operator="equal">
      <formula>"ENTREGADO"</formula>
    </cfRule>
    <cfRule type="cellIs" dxfId="63" priority="22" operator="equal">
      <formula>"PENDIENTE"</formula>
    </cfRule>
  </conditionalFormatting>
  <conditionalFormatting sqref="G115">
    <cfRule type="cellIs" dxfId="62" priority="19" operator="equal">
      <formula>"ENTREGADO"</formula>
    </cfRule>
    <cfRule type="cellIs" dxfId="61" priority="20" operator="equal">
      <formula>"PENDIENTE"</formula>
    </cfRule>
  </conditionalFormatting>
  <conditionalFormatting sqref="G128:G131">
    <cfRule type="cellIs" dxfId="60" priority="5" operator="equal">
      <formula>"ENTREGADO"</formula>
    </cfRule>
    <cfRule type="cellIs" dxfId="59" priority="6" operator="equal">
      <formula>"PENDIENTE"</formula>
    </cfRule>
  </conditionalFormatting>
  <conditionalFormatting sqref="G137:G148">
    <cfRule type="cellIs" dxfId="58" priority="11" operator="equal">
      <formula>"ENTREGADO"</formula>
    </cfRule>
    <cfRule type="cellIs" dxfId="57" priority="12" operator="equal">
      <formula>"PENDIENTE"</formula>
    </cfRule>
  </conditionalFormatting>
  <pageMargins left="0.7" right="0.7" top="0.75" bottom="0.75" header="0.3" footer="0.3"/>
  <pageSetup scale="62" orientation="landscape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158"/>
  <sheetViews>
    <sheetView topLeftCell="A4" workbookViewId="0">
      <pane ySplit="1" topLeftCell="A121" activePane="bottomLeft" state="frozen"/>
      <selection pane="bottomLeft" activeCell="H89" sqref="H89"/>
    </sheetView>
  </sheetViews>
  <sheetFormatPr baseColWidth="10" defaultColWidth="11.42578125" defaultRowHeight="15"/>
  <cols>
    <col min="1" max="1" width="9.28515625" style="99" customWidth="1"/>
    <col min="2" max="2" width="22.28515625" style="100" customWidth="1"/>
    <col min="3" max="3" width="24.28515625" style="99" customWidth="1"/>
    <col min="4" max="4" width="12.85546875" style="101" customWidth="1"/>
    <col min="5" max="5" width="20.42578125" style="102" customWidth="1"/>
    <col min="6" max="6" width="17.85546875" style="103" customWidth="1"/>
    <col min="7" max="7" width="23.42578125" style="113" customWidth="1"/>
    <col min="8" max="8" width="75.140625" style="105" customWidth="1"/>
  </cols>
  <sheetData>
    <row r="1" spans="1:8">
      <c r="A1" s="336" t="s">
        <v>198</v>
      </c>
      <c r="B1" s="336"/>
      <c r="C1" s="336"/>
      <c r="D1" s="336"/>
      <c r="E1" s="336"/>
      <c r="F1" s="336"/>
      <c r="G1" s="336"/>
      <c r="H1" s="336"/>
    </row>
    <row r="2" spans="1:8">
      <c r="A2" s="336"/>
      <c r="B2" s="336"/>
      <c r="C2" s="336"/>
      <c r="D2" s="336"/>
      <c r="E2" s="336"/>
      <c r="F2" s="336"/>
      <c r="G2" s="336"/>
      <c r="H2" s="336"/>
    </row>
    <row r="3" spans="1:8" ht="28.5">
      <c r="A3" s="119"/>
      <c r="B3" s="119"/>
      <c r="C3" s="119"/>
      <c r="D3" s="119"/>
      <c r="E3" s="120"/>
      <c r="F3" s="120"/>
      <c r="G3" s="121"/>
      <c r="H3"/>
    </row>
    <row r="4" spans="1:8" ht="45">
      <c r="A4" s="67" t="s">
        <v>1</v>
      </c>
      <c r="B4" s="68" t="s">
        <v>2</v>
      </c>
      <c r="C4" s="68" t="s">
        <v>3</v>
      </c>
      <c r="D4" s="69" t="s">
        <v>4</v>
      </c>
      <c r="E4" s="70" t="s">
        <v>5</v>
      </c>
      <c r="F4" s="70" t="s">
        <v>6</v>
      </c>
      <c r="G4" s="68" t="s">
        <v>7</v>
      </c>
      <c r="H4" s="72" t="s">
        <v>8</v>
      </c>
    </row>
    <row r="5" spans="1:8">
      <c r="A5" s="73">
        <v>643</v>
      </c>
      <c r="B5" s="74">
        <v>44203</v>
      </c>
      <c r="C5" s="73" t="s">
        <v>144</v>
      </c>
      <c r="D5" s="75">
        <v>166813</v>
      </c>
      <c r="E5" s="76">
        <v>166813</v>
      </c>
      <c r="F5" s="77">
        <f t="shared" ref="F5:F29" si="0">D5-E5</f>
        <v>0</v>
      </c>
      <c r="G5" s="112" t="s">
        <v>10</v>
      </c>
      <c r="H5" s="79" t="s">
        <v>199</v>
      </c>
    </row>
    <row r="6" spans="1:8">
      <c r="A6" s="73">
        <v>644</v>
      </c>
      <c r="B6" s="74">
        <v>44204</v>
      </c>
      <c r="C6" s="73" t="s">
        <v>21</v>
      </c>
      <c r="D6" s="75">
        <v>200000</v>
      </c>
      <c r="E6" s="76"/>
      <c r="F6" s="77">
        <f t="shared" si="0"/>
        <v>200000</v>
      </c>
      <c r="G6" s="118" t="s">
        <v>10</v>
      </c>
      <c r="H6" s="79" t="s">
        <v>200</v>
      </c>
    </row>
    <row r="7" spans="1:8">
      <c r="A7" s="73">
        <v>645</v>
      </c>
      <c r="B7" s="74">
        <v>44208</v>
      </c>
      <c r="C7" s="73" t="s">
        <v>120</v>
      </c>
      <c r="D7" s="75">
        <v>200000</v>
      </c>
      <c r="E7" s="76"/>
      <c r="F7" s="77">
        <f t="shared" si="0"/>
        <v>200000</v>
      </c>
      <c r="G7" s="118" t="s">
        <v>10</v>
      </c>
      <c r="H7" s="79" t="s">
        <v>201</v>
      </c>
    </row>
    <row r="8" spans="1:8">
      <c r="A8" s="73">
        <v>646</v>
      </c>
      <c r="B8" s="74">
        <v>44211</v>
      </c>
      <c r="C8" s="73" t="s">
        <v>144</v>
      </c>
      <c r="D8" s="75">
        <v>80000</v>
      </c>
      <c r="E8" s="76">
        <v>80000</v>
      </c>
      <c r="F8" s="77">
        <f t="shared" si="0"/>
        <v>0</v>
      </c>
      <c r="G8" s="112" t="s">
        <v>10</v>
      </c>
      <c r="H8" s="79" t="s">
        <v>173</v>
      </c>
    </row>
    <row r="9" spans="1:8">
      <c r="A9" s="73">
        <v>647</v>
      </c>
      <c r="B9" s="74">
        <v>44211</v>
      </c>
      <c r="C9" s="73" t="s">
        <v>19</v>
      </c>
      <c r="D9" s="75">
        <v>300000</v>
      </c>
      <c r="E9" s="76">
        <v>300587</v>
      </c>
      <c r="F9" s="87">
        <f t="shared" si="0"/>
        <v>-587</v>
      </c>
      <c r="G9" s="112" t="s">
        <v>10</v>
      </c>
      <c r="H9" s="79" t="s">
        <v>186</v>
      </c>
    </row>
    <row r="10" spans="1:8">
      <c r="A10" s="93">
        <v>648</v>
      </c>
      <c r="B10" s="122">
        <v>44214</v>
      </c>
      <c r="C10" s="93" t="s">
        <v>107</v>
      </c>
      <c r="D10" s="94">
        <v>90302</v>
      </c>
      <c r="E10" s="95">
        <v>90302</v>
      </c>
      <c r="F10" s="87">
        <f t="shared" si="0"/>
        <v>0</v>
      </c>
      <c r="G10" s="123" t="s">
        <v>10</v>
      </c>
      <c r="H10" s="111" t="s">
        <v>202</v>
      </c>
    </row>
    <row r="11" spans="1:8">
      <c r="A11" s="97">
        <v>649</v>
      </c>
      <c r="B11" s="98">
        <v>44217</v>
      </c>
      <c r="C11" s="97" t="s">
        <v>107</v>
      </c>
      <c r="D11" s="75">
        <v>123725</v>
      </c>
      <c r="E11" s="76">
        <v>123725</v>
      </c>
      <c r="F11" s="87">
        <f t="shared" si="0"/>
        <v>0</v>
      </c>
      <c r="G11" s="112" t="s">
        <v>10</v>
      </c>
      <c r="H11" s="79" t="s">
        <v>203</v>
      </c>
    </row>
    <row r="12" spans="1:8">
      <c r="A12" s="97">
        <v>650</v>
      </c>
      <c r="B12" s="98">
        <v>44222</v>
      </c>
      <c r="C12" s="97" t="s">
        <v>19</v>
      </c>
      <c r="D12" s="75">
        <v>400000</v>
      </c>
      <c r="E12" s="76">
        <v>397606</v>
      </c>
      <c r="F12" s="77">
        <f t="shared" si="0"/>
        <v>2394</v>
      </c>
      <c r="G12" s="112" t="s">
        <v>10</v>
      </c>
      <c r="H12" s="79" t="s">
        <v>186</v>
      </c>
    </row>
    <row r="13" spans="1:8">
      <c r="A13" s="97">
        <v>651</v>
      </c>
      <c r="B13" s="98">
        <v>44222</v>
      </c>
      <c r="C13" s="97" t="s">
        <v>144</v>
      </c>
      <c r="D13" s="75">
        <v>142000</v>
      </c>
      <c r="E13" s="76">
        <v>142000</v>
      </c>
      <c r="F13" s="77">
        <f t="shared" si="0"/>
        <v>0</v>
      </c>
      <c r="G13" s="112" t="s">
        <v>10</v>
      </c>
      <c r="H13" s="79" t="s">
        <v>186</v>
      </c>
    </row>
    <row r="14" spans="1:8">
      <c r="A14" s="97">
        <v>652</v>
      </c>
      <c r="B14" s="98">
        <v>44225</v>
      </c>
      <c r="C14" s="97" t="s">
        <v>107</v>
      </c>
      <c r="D14" s="75">
        <v>127780</v>
      </c>
      <c r="E14" s="76">
        <v>127780</v>
      </c>
      <c r="F14" s="77">
        <f t="shared" si="0"/>
        <v>0</v>
      </c>
      <c r="G14" s="112" t="s">
        <v>10</v>
      </c>
      <c r="H14" s="79" t="s">
        <v>204</v>
      </c>
    </row>
    <row r="15" spans="1:8">
      <c r="A15" s="97">
        <v>653</v>
      </c>
      <c r="B15" s="98">
        <v>44232</v>
      </c>
      <c r="C15" s="97" t="s">
        <v>107</v>
      </c>
      <c r="D15" s="75">
        <v>34255</v>
      </c>
      <c r="E15" s="76">
        <v>34255</v>
      </c>
      <c r="F15" s="77">
        <f t="shared" si="0"/>
        <v>0</v>
      </c>
      <c r="G15" s="112" t="s">
        <v>10</v>
      </c>
      <c r="H15" s="79" t="s">
        <v>205</v>
      </c>
    </row>
    <row r="16" spans="1:8">
      <c r="A16" s="97">
        <v>654</v>
      </c>
      <c r="B16" s="98">
        <v>44235</v>
      </c>
      <c r="C16" s="97" t="s">
        <v>28</v>
      </c>
      <c r="D16" s="75">
        <v>100000</v>
      </c>
      <c r="E16" s="76">
        <v>27900</v>
      </c>
      <c r="F16" s="77">
        <f t="shared" si="0"/>
        <v>72100</v>
      </c>
      <c r="G16" s="112" t="s">
        <v>10</v>
      </c>
      <c r="H16" s="79" t="s">
        <v>206</v>
      </c>
    </row>
    <row r="17" spans="1:8">
      <c r="A17" s="97">
        <v>655</v>
      </c>
      <c r="B17" s="98">
        <v>44244</v>
      </c>
      <c r="C17" s="97" t="s">
        <v>107</v>
      </c>
      <c r="D17" s="75">
        <v>46790</v>
      </c>
      <c r="E17" s="76">
        <v>46790</v>
      </c>
      <c r="F17" s="77">
        <f t="shared" si="0"/>
        <v>0</v>
      </c>
      <c r="G17" s="112" t="s">
        <v>10</v>
      </c>
      <c r="H17" s="79" t="s">
        <v>207</v>
      </c>
    </row>
    <row r="18" spans="1:8">
      <c r="A18" s="97">
        <v>656</v>
      </c>
      <c r="B18" s="98">
        <v>44253</v>
      </c>
      <c r="C18" s="97" t="s">
        <v>120</v>
      </c>
      <c r="D18" s="75">
        <v>150000</v>
      </c>
      <c r="E18" s="76">
        <v>137818</v>
      </c>
      <c r="F18" s="77">
        <f t="shared" si="0"/>
        <v>12182</v>
      </c>
      <c r="G18" s="118" t="s">
        <v>10</v>
      </c>
      <c r="H18" s="79" t="s">
        <v>208</v>
      </c>
    </row>
    <row r="19" spans="1:8">
      <c r="A19" s="97">
        <v>657</v>
      </c>
      <c r="B19" s="98">
        <v>44259</v>
      </c>
      <c r="C19" s="97" t="s">
        <v>107</v>
      </c>
      <c r="D19" s="75">
        <v>68421</v>
      </c>
      <c r="E19" s="76">
        <v>68421</v>
      </c>
      <c r="F19" s="77">
        <f t="shared" si="0"/>
        <v>0</v>
      </c>
      <c r="G19" s="118" t="s">
        <v>10</v>
      </c>
      <c r="H19" s="79" t="s">
        <v>209</v>
      </c>
    </row>
    <row r="20" spans="1:8">
      <c r="A20" s="97">
        <v>658</v>
      </c>
      <c r="B20" s="98">
        <v>44263</v>
      </c>
      <c r="C20" s="97" t="s">
        <v>107</v>
      </c>
      <c r="D20" s="75">
        <v>21796</v>
      </c>
      <c r="E20" s="76">
        <v>21796</v>
      </c>
      <c r="F20" s="77">
        <f t="shared" si="0"/>
        <v>0</v>
      </c>
      <c r="G20" s="112" t="s">
        <v>10</v>
      </c>
      <c r="H20" s="79" t="s">
        <v>210</v>
      </c>
    </row>
    <row r="21" spans="1:8">
      <c r="A21" s="97">
        <v>659</v>
      </c>
      <c r="B21" s="98">
        <v>44263</v>
      </c>
      <c r="C21" s="97" t="s">
        <v>144</v>
      </c>
      <c r="D21" s="75">
        <v>90000</v>
      </c>
      <c r="E21" s="76">
        <v>96297</v>
      </c>
      <c r="F21" s="77">
        <v>0</v>
      </c>
      <c r="G21" s="112" t="s">
        <v>10</v>
      </c>
      <c r="H21" s="79" t="s">
        <v>112</v>
      </c>
    </row>
    <row r="22" spans="1:8">
      <c r="A22" s="97">
        <v>660</v>
      </c>
      <c r="B22" s="98">
        <v>44270</v>
      </c>
      <c r="C22" s="97" t="s">
        <v>211</v>
      </c>
      <c r="D22" s="75">
        <v>150000</v>
      </c>
      <c r="E22" s="76"/>
      <c r="F22" s="77">
        <f t="shared" si="0"/>
        <v>150000</v>
      </c>
      <c r="G22" s="113" t="s">
        <v>10</v>
      </c>
      <c r="H22" s="79" t="s">
        <v>212</v>
      </c>
    </row>
    <row r="23" spans="1:8" ht="14.25" customHeight="1">
      <c r="A23" s="97">
        <v>661</v>
      </c>
      <c r="B23" s="98">
        <v>44270</v>
      </c>
      <c r="C23" s="97" t="s">
        <v>19</v>
      </c>
      <c r="D23" s="75">
        <v>607247</v>
      </c>
      <c r="E23" s="76">
        <v>607247</v>
      </c>
      <c r="F23" s="77">
        <f t="shared" si="0"/>
        <v>0</v>
      </c>
      <c r="G23" s="112" t="s">
        <v>10</v>
      </c>
      <c r="H23" s="79" t="s">
        <v>112</v>
      </c>
    </row>
    <row r="24" spans="1:8">
      <c r="A24" s="97">
        <v>662</v>
      </c>
      <c r="B24" s="98">
        <v>44271</v>
      </c>
      <c r="C24" s="97" t="s">
        <v>107</v>
      </c>
      <c r="D24" s="75">
        <v>30662</v>
      </c>
      <c r="E24" s="76">
        <v>30662</v>
      </c>
      <c r="F24" s="77">
        <f t="shared" si="0"/>
        <v>0</v>
      </c>
      <c r="G24" s="112" t="s">
        <v>10</v>
      </c>
      <c r="H24" s="79" t="s">
        <v>213</v>
      </c>
    </row>
    <row r="25" spans="1:8">
      <c r="A25" s="97">
        <v>663</v>
      </c>
      <c r="B25" s="98">
        <v>44273</v>
      </c>
      <c r="C25" s="97" t="s">
        <v>107</v>
      </c>
      <c r="D25" s="75">
        <v>29240</v>
      </c>
      <c r="E25" s="76">
        <v>29240</v>
      </c>
      <c r="F25" s="77">
        <f t="shared" si="0"/>
        <v>0</v>
      </c>
      <c r="G25" s="112" t="s">
        <v>10</v>
      </c>
      <c r="H25" s="79" t="s">
        <v>214</v>
      </c>
    </row>
    <row r="26" spans="1:8">
      <c r="A26" s="97">
        <v>664</v>
      </c>
      <c r="B26" s="98">
        <v>44273</v>
      </c>
      <c r="C26" s="97" t="s">
        <v>215</v>
      </c>
      <c r="D26" s="75">
        <v>132280</v>
      </c>
      <c r="E26" s="76"/>
      <c r="F26" s="77">
        <f t="shared" si="0"/>
        <v>132280</v>
      </c>
      <c r="G26" s="118" t="s">
        <v>10</v>
      </c>
      <c r="H26" s="79" t="s">
        <v>216</v>
      </c>
    </row>
    <row r="27" spans="1:8">
      <c r="A27" s="97">
        <v>665</v>
      </c>
      <c r="B27" s="98">
        <v>44278</v>
      </c>
      <c r="C27" s="97" t="s">
        <v>144</v>
      </c>
      <c r="D27" s="75">
        <v>80000</v>
      </c>
      <c r="E27" s="76">
        <v>78848</v>
      </c>
      <c r="F27" s="77">
        <f t="shared" si="0"/>
        <v>1152</v>
      </c>
      <c r="G27" s="118" t="s">
        <v>10</v>
      </c>
      <c r="H27" s="79" t="s">
        <v>112</v>
      </c>
    </row>
    <row r="28" spans="1:8">
      <c r="A28" s="97">
        <v>666</v>
      </c>
      <c r="B28" s="98">
        <v>44280</v>
      </c>
      <c r="C28" s="97" t="s">
        <v>19</v>
      </c>
      <c r="D28" s="75">
        <v>500000</v>
      </c>
      <c r="E28" s="76">
        <v>471880</v>
      </c>
      <c r="F28" s="77">
        <f t="shared" si="0"/>
        <v>28120</v>
      </c>
      <c r="G28" s="118" t="s">
        <v>10</v>
      </c>
      <c r="H28" s="79" t="s">
        <v>112</v>
      </c>
    </row>
    <row r="29" spans="1:8">
      <c r="A29" s="97">
        <v>667</v>
      </c>
      <c r="B29" s="98">
        <v>44291</v>
      </c>
      <c r="C29" s="97" t="s">
        <v>19</v>
      </c>
      <c r="D29" s="75">
        <v>300000</v>
      </c>
      <c r="E29" s="76">
        <v>296200</v>
      </c>
      <c r="F29" s="77">
        <f t="shared" si="0"/>
        <v>3800</v>
      </c>
      <c r="G29" s="118" t="s">
        <v>10</v>
      </c>
      <c r="H29" s="79" t="s">
        <v>112</v>
      </c>
    </row>
    <row r="30" spans="1:8">
      <c r="A30" s="97">
        <v>668</v>
      </c>
      <c r="B30" s="98">
        <v>44298</v>
      </c>
      <c r="C30" s="97" t="s">
        <v>107</v>
      </c>
      <c r="D30" s="75">
        <v>92839</v>
      </c>
      <c r="E30" s="76">
        <v>92839</v>
      </c>
      <c r="F30" s="77">
        <f t="shared" ref="F30:F34" si="1">D30-E30</f>
        <v>0</v>
      </c>
      <c r="G30" s="112" t="s">
        <v>10</v>
      </c>
      <c r="H30" s="79" t="s">
        <v>217</v>
      </c>
    </row>
    <row r="31" spans="1:8">
      <c r="A31" s="97">
        <v>1</v>
      </c>
      <c r="B31" s="98">
        <v>44300</v>
      </c>
      <c r="C31" s="97" t="s">
        <v>21</v>
      </c>
      <c r="D31" s="75">
        <v>100000</v>
      </c>
      <c r="E31" s="76">
        <v>91111</v>
      </c>
      <c r="F31" s="77">
        <f t="shared" si="1"/>
        <v>8889</v>
      </c>
      <c r="G31" s="113" t="s">
        <v>10</v>
      </c>
      <c r="H31" s="79" t="s">
        <v>218</v>
      </c>
    </row>
    <row r="32" spans="1:8">
      <c r="A32" s="97">
        <v>670</v>
      </c>
      <c r="B32" s="98">
        <v>44301</v>
      </c>
      <c r="C32" s="97" t="s">
        <v>107</v>
      </c>
      <c r="D32" s="75">
        <v>33110</v>
      </c>
      <c r="E32" s="76">
        <v>33110</v>
      </c>
      <c r="F32" s="77">
        <f t="shared" si="1"/>
        <v>0</v>
      </c>
      <c r="G32" s="112" t="s">
        <v>10</v>
      </c>
      <c r="H32" s="79" t="s">
        <v>219</v>
      </c>
    </row>
    <row r="33" spans="1:8">
      <c r="A33" s="97">
        <v>671</v>
      </c>
      <c r="B33" s="98">
        <v>44307</v>
      </c>
      <c r="C33" s="97" t="s">
        <v>107</v>
      </c>
      <c r="D33" s="75">
        <v>67040</v>
      </c>
      <c r="E33" s="76"/>
      <c r="F33" s="77">
        <f t="shared" si="1"/>
        <v>67040</v>
      </c>
      <c r="G33" s="112" t="s">
        <v>10</v>
      </c>
      <c r="H33" s="79" t="s">
        <v>220</v>
      </c>
    </row>
    <row r="34" spans="1:8">
      <c r="A34" s="106">
        <v>672</v>
      </c>
      <c r="B34" s="107">
        <v>44313</v>
      </c>
      <c r="C34" s="106" t="s">
        <v>21</v>
      </c>
      <c r="D34" s="82">
        <v>150000</v>
      </c>
      <c r="E34" s="83"/>
      <c r="F34" s="84">
        <f t="shared" si="1"/>
        <v>150000</v>
      </c>
      <c r="G34" s="113" t="s">
        <v>64</v>
      </c>
      <c r="H34" s="86" t="s">
        <v>221</v>
      </c>
    </row>
    <row r="35" spans="1:8">
      <c r="A35" s="97">
        <v>673</v>
      </c>
      <c r="B35" s="98">
        <v>44316</v>
      </c>
      <c r="C35" s="97" t="s">
        <v>107</v>
      </c>
      <c r="D35" s="75">
        <v>47676</v>
      </c>
      <c r="E35" s="76">
        <v>47676</v>
      </c>
      <c r="F35" s="77">
        <v>0</v>
      </c>
      <c r="G35" s="112" t="s">
        <v>10</v>
      </c>
      <c r="H35" s="79" t="s">
        <v>222</v>
      </c>
    </row>
    <row r="36" spans="1:8">
      <c r="A36" s="97">
        <v>674</v>
      </c>
      <c r="B36" s="98">
        <v>44322</v>
      </c>
      <c r="C36" s="97" t="s">
        <v>215</v>
      </c>
      <c r="D36" s="75">
        <v>150000</v>
      </c>
      <c r="E36" s="76">
        <v>139300</v>
      </c>
      <c r="F36" s="77">
        <v>10700</v>
      </c>
      <c r="G36" s="113" t="s">
        <v>10</v>
      </c>
      <c r="H36" s="79" t="s">
        <v>216</v>
      </c>
    </row>
    <row r="37" spans="1:8" ht="16.5" customHeight="1">
      <c r="A37" s="97">
        <v>675</v>
      </c>
      <c r="B37" s="98">
        <v>44323</v>
      </c>
      <c r="C37" s="97" t="s">
        <v>107</v>
      </c>
      <c r="D37" s="75">
        <v>81151</v>
      </c>
      <c r="E37" s="76">
        <v>81151</v>
      </c>
      <c r="F37" s="77">
        <v>0</v>
      </c>
      <c r="G37" s="112" t="s">
        <v>10</v>
      </c>
      <c r="H37" s="79" t="s">
        <v>223</v>
      </c>
    </row>
    <row r="38" spans="1:8">
      <c r="A38" s="97">
        <v>676</v>
      </c>
      <c r="B38" s="98">
        <v>44327</v>
      </c>
      <c r="C38" s="97" t="s">
        <v>144</v>
      </c>
      <c r="D38" s="75">
        <v>300000</v>
      </c>
      <c r="E38" s="76">
        <v>297760</v>
      </c>
      <c r="F38" s="77">
        <f>D38-E38</f>
        <v>2240</v>
      </c>
      <c r="G38" s="112" t="s">
        <v>10</v>
      </c>
      <c r="H38" s="79" t="s">
        <v>112</v>
      </c>
    </row>
    <row r="39" spans="1:8">
      <c r="A39" s="97">
        <v>677</v>
      </c>
      <c r="B39" s="98">
        <v>44327</v>
      </c>
      <c r="C39" s="97" t="s">
        <v>19</v>
      </c>
      <c r="D39" s="75">
        <v>98391</v>
      </c>
      <c r="E39" s="76">
        <v>98391</v>
      </c>
      <c r="F39" s="77">
        <f t="shared" ref="F39:F103" si="2">D39-E39</f>
        <v>0</v>
      </c>
      <c r="G39" s="112" t="s">
        <v>10</v>
      </c>
      <c r="H39" s="79" t="s">
        <v>224</v>
      </c>
    </row>
    <row r="40" spans="1:8">
      <c r="A40" s="97">
        <v>678</v>
      </c>
      <c r="B40" s="98">
        <v>44327</v>
      </c>
      <c r="C40" s="97" t="s">
        <v>19</v>
      </c>
      <c r="D40" s="75">
        <v>231375</v>
      </c>
      <c r="E40" s="76">
        <v>231375</v>
      </c>
      <c r="F40" s="77">
        <f t="shared" si="2"/>
        <v>0</v>
      </c>
      <c r="G40" s="112" t="s">
        <v>10</v>
      </c>
      <c r="H40" s="79" t="s">
        <v>225</v>
      </c>
    </row>
    <row r="41" spans="1:8">
      <c r="A41" s="97">
        <v>679</v>
      </c>
      <c r="B41" s="98">
        <v>44327</v>
      </c>
      <c r="C41" s="97" t="s">
        <v>19</v>
      </c>
      <c r="D41" s="75">
        <v>239290</v>
      </c>
      <c r="E41" s="76">
        <v>239290</v>
      </c>
      <c r="F41" s="77">
        <f t="shared" si="2"/>
        <v>0</v>
      </c>
      <c r="G41" s="112" t="s">
        <v>10</v>
      </c>
      <c r="H41" s="79" t="s">
        <v>112</v>
      </c>
    </row>
    <row r="42" spans="1:8">
      <c r="A42" s="106">
        <v>680</v>
      </c>
      <c r="B42" s="107">
        <v>44327</v>
      </c>
      <c r="C42" s="106" t="s">
        <v>21</v>
      </c>
      <c r="D42" s="82">
        <v>180000</v>
      </c>
      <c r="E42" s="83"/>
      <c r="F42" s="84">
        <f t="shared" si="2"/>
        <v>180000</v>
      </c>
      <c r="G42" s="113" t="s">
        <v>64</v>
      </c>
      <c r="H42" s="86" t="s">
        <v>226</v>
      </c>
    </row>
    <row r="43" spans="1:8">
      <c r="A43" s="106">
        <v>681</v>
      </c>
      <c r="B43" s="107">
        <v>44334</v>
      </c>
      <c r="C43" s="106" t="s">
        <v>21</v>
      </c>
      <c r="D43" s="82">
        <v>100000</v>
      </c>
      <c r="E43" s="83"/>
      <c r="F43" s="84"/>
      <c r="G43" s="112" t="s">
        <v>10</v>
      </c>
      <c r="H43" s="86" t="s">
        <v>227</v>
      </c>
    </row>
    <row r="44" spans="1:8">
      <c r="A44" s="97">
        <v>682</v>
      </c>
      <c r="B44" s="98">
        <v>44335</v>
      </c>
      <c r="C44" s="97" t="s">
        <v>107</v>
      </c>
      <c r="D44" s="75">
        <v>81640</v>
      </c>
      <c r="E44" s="76">
        <v>81640</v>
      </c>
      <c r="F44" s="77">
        <f t="shared" si="2"/>
        <v>0</v>
      </c>
      <c r="G44" s="112" t="s">
        <v>10</v>
      </c>
      <c r="H44" s="79" t="s">
        <v>228</v>
      </c>
    </row>
    <row r="45" spans="1:8">
      <c r="A45" s="97">
        <v>683</v>
      </c>
      <c r="B45" s="98">
        <v>44340</v>
      </c>
      <c r="C45" s="97" t="s">
        <v>107</v>
      </c>
      <c r="D45" s="75">
        <v>43980</v>
      </c>
      <c r="E45" s="76">
        <v>43980</v>
      </c>
      <c r="F45" s="77">
        <f t="shared" si="2"/>
        <v>0</v>
      </c>
      <c r="G45" s="112" t="s">
        <v>10</v>
      </c>
      <c r="H45" s="79" t="s">
        <v>229</v>
      </c>
    </row>
    <row r="46" spans="1:8">
      <c r="A46" s="97">
        <v>684</v>
      </c>
      <c r="B46" s="98">
        <v>44343</v>
      </c>
      <c r="C46" s="97" t="s">
        <v>28</v>
      </c>
      <c r="D46" s="75">
        <v>32870</v>
      </c>
      <c r="E46" s="76"/>
      <c r="F46" s="77">
        <f t="shared" si="2"/>
        <v>32870</v>
      </c>
      <c r="G46" s="113" t="s">
        <v>10</v>
      </c>
      <c r="H46" s="79" t="s">
        <v>230</v>
      </c>
    </row>
    <row r="47" spans="1:8">
      <c r="A47" s="97">
        <v>685</v>
      </c>
      <c r="B47" s="98">
        <v>44343</v>
      </c>
      <c r="C47" s="97" t="s">
        <v>107</v>
      </c>
      <c r="D47" s="75">
        <v>39080</v>
      </c>
      <c r="E47" s="76">
        <v>39080</v>
      </c>
      <c r="F47" s="77">
        <f t="shared" si="2"/>
        <v>0</v>
      </c>
      <c r="G47" s="112" t="s">
        <v>10</v>
      </c>
      <c r="H47" s="79" t="s">
        <v>231</v>
      </c>
    </row>
    <row r="48" spans="1:8">
      <c r="A48" s="97">
        <v>686</v>
      </c>
      <c r="B48" s="98">
        <v>44344</v>
      </c>
      <c r="C48" s="97" t="s">
        <v>19</v>
      </c>
      <c r="D48" s="75">
        <v>100000</v>
      </c>
      <c r="E48" s="76">
        <v>92386</v>
      </c>
      <c r="F48" s="77">
        <f t="shared" si="2"/>
        <v>7614</v>
      </c>
      <c r="G48" s="112" t="s">
        <v>10</v>
      </c>
      <c r="H48" s="79" t="s">
        <v>112</v>
      </c>
    </row>
    <row r="49" spans="1:8">
      <c r="A49" s="106">
        <v>687</v>
      </c>
      <c r="B49" s="107">
        <v>44350</v>
      </c>
      <c r="C49" s="106" t="s">
        <v>21</v>
      </c>
      <c r="D49" s="82">
        <v>120000</v>
      </c>
      <c r="E49" s="83"/>
      <c r="F49" s="84">
        <f t="shared" si="2"/>
        <v>120000</v>
      </c>
      <c r="G49" s="112" t="s">
        <v>10</v>
      </c>
      <c r="H49" s="86" t="s">
        <v>232</v>
      </c>
    </row>
    <row r="50" spans="1:8">
      <c r="A50" s="97">
        <v>688</v>
      </c>
      <c r="B50" s="98">
        <v>44355</v>
      </c>
      <c r="C50" s="97" t="s">
        <v>63</v>
      </c>
      <c r="D50" s="75">
        <v>603960</v>
      </c>
      <c r="E50" s="76"/>
      <c r="F50" s="77">
        <f t="shared" si="2"/>
        <v>603960</v>
      </c>
      <c r="G50" s="113" t="s">
        <v>10</v>
      </c>
      <c r="H50" s="79" t="s">
        <v>233</v>
      </c>
    </row>
    <row r="51" spans="1:8">
      <c r="A51" s="106">
        <v>689</v>
      </c>
      <c r="B51" s="107">
        <v>44356</v>
      </c>
      <c r="C51" s="106" t="s">
        <v>63</v>
      </c>
      <c r="D51" s="82">
        <v>68551</v>
      </c>
      <c r="E51" s="83"/>
      <c r="F51" s="84">
        <f t="shared" si="2"/>
        <v>68551</v>
      </c>
      <c r="G51" s="113" t="s">
        <v>64</v>
      </c>
      <c r="H51" s="86" t="s">
        <v>234</v>
      </c>
    </row>
    <row r="52" spans="1:8">
      <c r="A52" s="97">
        <v>690</v>
      </c>
      <c r="B52" s="98">
        <v>44357</v>
      </c>
      <c r="C52" s="97" t="s">
        <v>144</v>
      </c>
      <c r="D52" s="75">
        <v>200000</v>
      </c>
      <c r="E52" s="76">
        <v>168570</v>
      </c>
      <c r="F52" s="77">
        <f t="shared" si="2"/>
        <v>31430</v>
      </c>
      <c r="G52" s="112" t="s">
        <v>10</v>
      </c>
      <c r="H52" s="79" t="s">
        <v>235</v>
      </c>
    </row>
    <row r="53" spans="1:8">
      <c r="A53" s="97">
        <v>691</v>
      </c>
      <c r="B53" s="98">
        <v>44357</v>
      </c>
      <c r="C53" s="97" t="s">
        <v>19</v>
      </c>
      <c r="D53" s="75">
        <v>595000</v>
      </c>
      <c r="E53" s="76">
        <v>595000</v>
      </c>
      <c r="F53" s="77">
        <f t="shared" si="2"/>
        <v>0</v>
      </c>
      <c r="G53" s="112" t="s">
        <v>10</v>
      </c>
      <c r="H53" s="79" t="s">
        <v>235</v>
      </c>
    </row>
    <row r="54" spans="1:8">
      <c r="A54" s="97">
        <v>692</v>
      </c>
      <c r="B54" s="98">
        <v>44357</v>
      </c>
      <c r="C54" s="97" t="s">
        <v>107</v>
      </c>
      <c r="D54" s="75">
        <v>135046</v>
      </c>
      <c r="E54" s="76">
        <v>135046</v>
      </c>
      <c r="F54" s="77">
        <f t="shared" si="2"/>
        <v>0</v>
      </c>
      <c r="G54" s="112" t="s">
        <v>10</v>
      </c>
      <c r="H54" s="79" t="s">
        <v>236</v>
      </c>
    </row>
    <row r="55" spans="1:8">
      <c r="A55" s="97">
        <v>693</v>
      </c>
      <c r="B55" s="98">
        <v>44357</v>
      </c>
      <c r="C55" s="97" t="s">
        <v>19</v>
      </c>
      <c r="D55" s="75">
        <v>165940</v>
      </c>
      <c r="E55" s="76">
        <v>165940</v>
      </c>
      <c r="F55" s="77">
        <f t="shared" si="2"/>
        <v>0</v>
      </c>
      <c r="G55" s="112" t="s">
        <v>10</v>
      </c>
      <c r="H55" s="79" t="s">
        <v>237</v>
      </c>
    </row>
    <row r="56" spans="1:8">
      <c r="A56" s="97" t="s">
        <v>238</v>
      </c>
      <c r="B56" s="98">
        <v>44365</v>
      </c>
      <c r="C56" s="97" t="s">
        <v>19</v>
      </c>
      <c r="D56" s="75">
        <v>114990</v>
      </c>
      <c r="E56" s="76">
        <v>114990</v>
      </c>
      <c r="F56" s="77">
        <f t="shared" si="2"/>
        <v>0</v>
      </c>
      <c r="G56" s="112" t="s">
        <v>10</v>
      </c>
      <c r="H56" s="79" t="s">
        <v>112</v>
      </c>
    </row>
    <row r="57" spans="1:8">
      <c r="A57" s="106">
        <v>695</v>
      </c>
      <c r="B57" s="107">
        <v>44371</v>
      </c>
      <c r="C57" s="106" t="s">
        <v>21</v>
      </c>
      <c r="D57" s="82">
        <v>100000</v>
      </c>
      <c r="E57" s="83"/>
      <c r="F57" s="84">
        <f t="shared" si="2"/>
        <v>100000</v>
      </c>
      <c r="G57" s="112" t="s">
        <v>10</v>
      </c>
      <c r="H57" s="86" t="s">
        <v>239</v>
      </c>
    </row>
    <row r="58" spans="1:8">
      <c r="A58" s="106">
        <v>696</v>
      </c>
      <c r="B58" s="107">
        <v>44376</v>
      </c>
      <c r="C58" s="106" t="s">
        <v>63</v>
      </c>
      <c r="D58" s="82">
        <v>250000</v>
      </c>
      <c r="E58" s="83"/>
      <c r="F58" s="84">
        <f t="shared" si="2"/>
        <v>250000</v>
      </c>
      <c r="G58" s="118" t="s">
        <v>64</v>
      </c>
      <c r="H58" s="86" t="s">
        <v>240</v>
      </c>
    </row>
    <row r="59" spans="1:8">
      <c r="A59" s="97">
        <v>697</v>
      </c>
      <c r="B59" s="98">
        <v>44376</v>
      </c>
      <c r="C59" s="97" t="s">
        <v>63</v>
      </c>
      <c r="D59" s="75">
        <v>45000</v>
      </c>
      <c r="E59" s="76"/>
      <c r="F59" s="77">
        <f t="shared" si="2"/>
        <v>45000</v>
      </c>
      <c r="G59" s="112" t="s">
        <v>10</v>
      </c>
      <c r="H59" s="79" t="s">
        <v>241</v>
      </c>
    </row>
    <row r="60" spans="1:8">
      <c r="A60" s="97" t="s">
        <v>242</v>
      </c>
      <c r="B60" s="98">
        <v>44369</v>
      </c>
      <c r="C60" s="97" t="s">
        <v>107</v>
      </c>
      <c r="D60" s="75">
        <v>107381</v>
      </c>
      <c r="E60" s="76">
        <v>107381</v>
      </c>
      <c r="F60" s="77">
        <f t="shared" si="2"/>
        <v>0</v>
      </c>
      <c r="G60" s="112" t="s">
        <v>10</v>
      </c>
      <c r="H60" s="79" t="s">
        <v>243</v>
      </c>
    </row>
    <row r="61" spans="1:8">
      <c r="A61" s="97">
        <v>698</v>
      </c>
      <c r="B61" s="98">
        <v>44382</v>
      </c>
      <c r="C61" s="97" t="s">
        <v>215</v>
      </c>
      <c r="D61" s="75">
        <v>97000</v>
      </c>
      <c r="E61" s="76">
        <v>95520</v>
      </c>
      <c r="F61" s="77">
        <f t="shared" si="2"/>
        <v>1480</v>
      </c>
      <c r="G61" s="112" t="s">
        <v>10</v>
      </c>
      <c r="H61" s="79" t="s">
        <v>216</v>
      </c>
    </row>
    <row r="62" spans="1:8">
      <c r="A62" s="97">
        <v>699</v>
      </c>
      <c r="B62" s="98">
        <v>44385</v>
      </c>
      <c r="C62" s="97" t="s">
        <v>107</v>
      </c>
      <c r="D62" s="75">
        <v>70078</v>
      </c>
      <c r="E62" s="76">
        <v>70078</v>
      </c>
      <c r="F62" s="77">
        <f t="shared" si="2"/>
        <v>0</v>
      </c>
      <c r="G62" s="112" t="s">
        <v>10</v>
      </c>
      <c r="H62" s="79" t="s">
        <v>92</v>
      </c>
    </row>
    <row r="63" spans="1:8">
      <c r="A63" s="97">
        <v>700</v>
      </c>
      <c r="B63" s="98">
        <v>44386</v>
      </c>
      <c r="C63" s="97" t="s">
        <v>19</v>
      </c>
      <c r="D63" s="75">
        <v>300000</v>
      </c>
      <c r="E63" s="76">
        <v>283440</v>
      </c>
      <c r="F63" s="77">
        <f t="shared" si="2"/>
        <v>16560</v>
      </c>
      <c r="G63" s="112" t="s">
        <v>10</v>
      </c>
      <c r="H63" s="79" t="s">
        <v>244</v>
      </c>
    </row>
    <row r="64" spans="1:8">
      <c r="A64" s="97">
        <v>701</v>
      </c>
      <c r="B64" s="98">
        <v>44386</v>
      </c>
      <c r="C64" s="97" t="s">
        <v>144</v>
      </c>
      <c r="D64" s="75">
        <v>250000</v>
      </c>
      <c r="E64" s="76">
        <v>246691</v>
      </c>
      <c r="F64" s="77">
        <f t="shared" si="2"/>
        <v>3309</v>
      </c>
      <c r="G64" s="112" t="s">
        <v>10</v>
      </c>
      <c r="H64" s="79" t="s">
        <v>186</v>
      </c>
    </row>
    <row r="65" spans="1:8">
      <c r="A65" s="106">
        <v>702</v>
      </c>
      <c r="B65" s="107">
        <v>44386</v>
      </c>
      <c r="C65" s="106" t="s">
        <v>211</v>
      </c>
      <c r="D65" s="82">
        <v>250000</v>
      </c>
      <c r="E65" s="83"/>
      <c r="F65" s="84">
        <f t="shared" si="2"/>
        <v>250000</v>
      </c>
      <c r="G65" s="113" t="s">
        <v>64</v>
      </c>
      <c r="H65" s="86" t="s">
        <v>245</v>
      </c>
    </row>
    <row r="66" spans="1:8">
      <c r="A66" s="97">
        <v>703</v>
      </c>
      <c r="B66" s="98">
        <v>44396</v>
      </c>
      <c r="C66" s="97" t="s">
        <v>21</v>
      </c>
      <c r="D66" s="75">
        <v>50000</v>
      </c>
      <c r="E66" s="76"/>
      <c r="F66" s="77">
        <f t="shared" si="2"/>
        <v>50000</v>
      </c>
      <c r="G66" s="112" t="s">
        <v>10</v>
      </c>
      <c r="H66" s="79" t="s">
        <v>246</v>
      </c>
    </row>
    <row r="67" spans="1:8">
      <c r="A67" s="97">
        <v>704</v>
      </c>
      <c r="B67" s="98">
        <v>44398</v>
      </c>
      <c r="C67" s="97" t="s">
        <v>21</v>
      </c>
      <c r="D67" s="75">
        <v>100000</v>
      </c>
      <c r="E67" s="76"/>
      <c r="F67" s="77">
        <f t="shared" si="2"/>
        <v>100000</v>
      </c>
      <c r="G67" s="112" t="s">
        <v>10</v>
      </c>
      <c r="H67" s="79" t="s">
        <v>247</v>
      </c>
    </row>
    <row r="68" spans="1:8">
      <c r="A68" s="97">
        <v>705</v>
      </c>
      <c r="B68" s="98">
        <v>44399</v>
      </c>
      <c r="C68" s="97" t="s">
        <v>248</v>
      </c>
      <c r="D68" s="75">
        <v>300000</v>
      </c>
      <c r="E68" s="76">
        <v>561555</v>
      </c>
      <c r="F68" s="77">
        <f t="shared" si="2"/>
        <v>-261555</v>
      </c>
      <c r="G68" s="112" t="s">
        <v>10</v>
      </c>
      <c r="H68" s="79" t="s">
        <v>249</v>
      </c>
    </row>
    <row r="69" spans="1:8">
      <c r="A69" s="97">
        <v>706</v>
      </c>
      <c r="B69" s="98">
        <v>44403</v>
      </c>
      <c r="C69" s="97" t="s">
        <v>19</v>
      </c>
      <c r="D69" s="75">
        <v>300000</v>
      </c>
      <c r="E69" s="76">
        <v>278756</v>
      </c>
      <c r="F69" s="77">
        <f t="shared" si="2"/>
        <v>21244</v>
      </c>
      <c r="G69" s="112" t="s">
        <v>10</v>
      </c>
      <c r="H69" s="79" t="s">
        <v>250</v>
      </c>
    </row>
    <row r="70" spans="1:8">
      <c r="A70" s="97">
        <v>707</v>
      </c>
      <c r="B70" s="98">
        <v>44406</v>
      </c>
      <c r="C70" s="97" t="s">
        <v>107</v>
      </c>
      <c r="D70" s="75">
        <v>94850</v>
      </c>
      <c r="E70" s="76">
        <v>94850</v>
      </c>
      <c r="F70" s="77">
        <f t="shared" si="2"/>
        <v>0</v>
      </c>
      <c r="G70" s="112" t="s">
        <v>10</v>
      </c>
      <c r="H70" s="79" t="s">
        <v>251</v>
      </c>
    </row>
    <row r="71" spans="1:8">
      <c r="A71" s="97">
        <v>708</v>
      </c>
      <c r="B71" s="98">
        <v>44412</v>
      </c>
      <c r="C71" s="97" t="s">
        <v>21</v>
      </c>
      <c r="D71" s="75">
        <v>100000</v>
      </c>
      <c r="E71" s="76"/>
      <c r="F71" s="77">
        <f t="shared" si="2"/>
        <v>100000</v>
      </c>
      <c r="G71" s="112" t="s">
        <v>10</v>
      </c>
      <c r="H71" s="79" t="s">
        <v>252</v>
      </c>
    </row>
    <row r="72" spans="1:8">
      <c r="A72" s="97">
        <v>709</v>
      </c>
      <c r="B72" s="98">
        <v>44413</v>
      </c>
      <c r="C72" s="97" t="s">
        <v>107</v>
      </c>
      <c r="D72" s="75">
        <v>49624</v>
      </c>
      <c r="E72" s="76">
        <v>49624</v>
      </c>
      <c r="F72" s="77">
        <f t="shared" si="2"/>
        <v>0</v>
      </c>
      <c r="G72" s="112" t="s">
        <v>10</v>
      </c>
      <c r="H72" s="79" t="s">
        <v>253</v>
      </c>
    </row>
    <row r="73" spans="1:8">
      <c r="A73" s="97">
        <v>710</v>
      </c>
      <c r="B73" s="98">
        <v>44426</v>
      </c>
      <c r="C73" s="97" t="s">
        <v>21</v>
      </c>
      <c r="D73" s="75">
        <v>100000</v>
      </c>
      <c r="E73" s="76"/>
      <c r="F73" s="77">
        <f t="shared" si="2"/>
        <v>100000</v>
      </c>
      <c r="G73" s="112" t="s">
        <v>10</v>
      </c>
      <c r="H73" s="79" t="s">
        <v>252</v>
      </c>
    </row>
    <row r="74" spans="1:8">
      <c r="A74" s="97" t="s">
        <v>254</v>
      </c>
      <c r="B74" s="98">
        <v>44424</v>
      </c>
      <c r="C74" s="97" t="s">
        <v>107</v>
      </c>
      <c r="D74" s="75">
        <v>219537</v>
      </c>
      <c r="E74" s="76">
        <v>219537</v>
      </c>
      <c r="F74" s="77">
        <f t="shared" si="2"/>
        <v>0</v>
      </c>
      <c r="G74" s="112" t="s">
        <v>10</v>
      </c>
      <c r="H74" s="79" t="s">
        <v>255</v>
      </c>
    </row>
    <row r="75" spans="1:8">
      <c r="A75" s="97">
        <v>711</v>
      </c>
      <c r="B75" s="98">
        <v>44427</v>
      </c>
      <c r="C75" s="97" t="s">
        <v>19</v>
      </c>
      <c r="D75" s="75">
        <v>600000</v>
      </c>
      <c r="E75" s="76">
        <v>700000</v>
      </c>
      <c r="F75" s="77">
        <f t="shared" si="2"/>
        <v>-100000</v>
      </c>
      <c r="G75" s="124" t="s">
        <v>10</v>
      </c>
      <c r="H75" s="79" t="s">
        <v>256</v>
      </c>
    </row>
    <row r="76" spans="1:8">
      <c r="A76" s="97">
        <v>712</v>
      </c>
      <c r="B76" s="98">
        <v>44427</v>
      </c>
      <c r="C76" s="97" t="s">
        <v>144</v>
      </c>
      <c r="D76" s="75">
        <v>300000</v>
      </c>
      <c r="E76" s="76"/>
      <c r="F76" s="77">
        <f t="shared" si="2"/>
        <v>300000</v>
      </c>
      <c r="G76" s="118" t="s">
        <v>10</v>
      </c>
      <c r="H76" s="79" t="s">
        <v>112</v>
      </c>
    </row>
    <row r="77" spans="1:8">
      <c r="A77" s="97">
        <v>713</v>
      </c>
      <c r="B77" s="98">
        <v>44428</v>
      </c>
      <c r="C77" s="97" t="s">
        <v>107</v>
      </c>
      <c r="D77" s="75">
        <v>61855</v>
      </c>
      <c r="E77" s="76">
        <v>61855</v>
      </c>
      <c r="F77" s="77">
        <f t="shared" si="2"/>
        <v>0</v>
      </c>
      <c r="G77" s="112" t="s">
        <v>10</v>
      </c>
      <c r="H77" s="79" t="s">
        <v>257</v>
      </c>
    </row>
    <row r="78" spans="1:8">
      <c r="A78" s="97">
        <v>714</v>
      </c>
      <c r="B78" s="98">
        <v>44447</v>
      </c>
      <c r="C78" s="97" t="s">
        <v>28</v>
      </c>
      <c r="D78" s="75">
        <v>100000</v>
      </c>
      <c r="E78" s="76"/>
      <c r="F78" s="77">
        <f t="shared" si="2"/>
        <v>100000</v>
      </c>
      <c r="G78" s="118" t="s">
        <v>10</v>
      </c>
      <c r="H78" s="79" t="s">
        <v>258</v>
      </c>
    </row>
    <row r="79" spans="1:8">
      <c r="A79" s="97">
        <v>715</v>
      </c>
      <c r="B79" s="98">
        <v>44449</v>
      </c>
      <c r="C79" s="97" t="s">
        <v>107</v>
      </c>
      <c r="D79" s="75">
        <v>37595</v>
      </c>
      <c r="E79" s="76">
        <v>37595</v>
      </c>
      <c r="F79" s="77">
        <f t="shared" si="2"/>
        <v>0</v>
      </c>
      <c r="G79" s="112" t="s">
        <v>10</v>
      </c>
      <c r="H79" s="79" t="s">
        <v>91</v>
      </c>
    </row>
    <row r="80" spans="1:8">
      <c r="A80" s="97">
        <v>716</v>
      </c>
      <c r="B80" s="98">
        <v>44453</v>
      </c>
      <c r="C80" s="97" t="s">
        <v>28</v>
      </c>
      <c r="D80" s="75">
        <v>100000</v>
      </c>
      <c r="E80" s="76"/>
      <c r="F80" s="77">
        <f t="shared" si="2"/>
        <v>100000</v>
      </c>
      <c r="G80" s="113" t="s">
        <v>10</v>
      </c>
      <c r="H80" s="79" t="s">
        <v>258</v>
      </c>
    </row>
    <row r="81" spans="1:8">
      <c r="A81" s="97">
        <v>717</v>
      </c>
      <c r="B81" s="98">
        <v>44459</v>
      </c>
      <c r="C81" s="97" t="s">
        <v>107</v>
      </c>
      <c r="D81" s="75">
        <v>39688</v>
      </c>
      <c r="E81" s="76">
        <v>39688</v>
      </c>
      <c r="F81" s="77">
        <f t="shared" si="2"/>
        <v>0</v>
      </c>
      <c r="G81" s="112" t="s">
        <v>10</v>
      </c>
      <c r="H81" s="79" t="s">
        <v>259</v>
      </c>
    </row>
    <row r="82" spans="1:8">
      <c r="A82" s="97">
        <v>718</v>
      </c>
      <c r="B82" s="98">
        <v>44460</v>
      </c>
      <c r="C82" s="97" t="s">
        <v>260</v>
      </c>
      <c r="D82" s="75">
        <v>150000</v>
      </c>
      <c r="E82" s="76"/>
      <c r="F82" s="77">
        <f t="shared" si="2"/>
        <v>150000</v>
      </c>
      <c r="G82" s="113" t="s">
        <v>10</v>
      </c>
      <c r="H82" s="79" t="s">
        <v>261</v>
      </c>
    </row>
    <row r="83" spans="1:8">
      <c r="A83" s="97">
        <v>719</v>
      </c>
      <c r="B83" s="98">
        <v>44462</v>
      </c>
      <c r="C83" s="97" t="s">
        <v>28</v>
      </c>
      <c r="D83" s="75">
        <v>100000</v>
      </c>
      <c r="E83" s="76"/>
      <c r="F83" s="77">
        <f t="shared" si="2"/>
        <v>100000</v>
      </c>
      <c r="G83" s="112" t="s">
        <v>10</v>
      </c>
      <c r="H83" s="79" t="s">
        <v>258</v>
      </c>
    </row>
    <row r="84" spans="1:8">
      <c r="A84" s="97">
        <v>720</v>
      </c>
      <c r="B84" s="98">
        <v>44468</v>
      </c>
      <c r="C84" s="97" t="s">
        <v>21</v>
      </c>
      <c r="D84" s="75">
        <v>40000</v>
      </c>
      <c r="E84" s="76"/>
      <c r="F84" s="77">
        <f t="shared" si="2"/>
        <v>40000</v>
      </c>
      <c r="G84" s="113" t="s">
        <v>10</v>
      </c>
      <c r="H84" s="79" t="s">
        <v>258</v>
      </c>
    </row>
    <row r="85" spans="1:8">
      <c r="A85" s="97">
        <v>721</v>
      </c>
      <c r="B85" s="98">
        <v>44469</v>
      </c>
      <c r="C85" s="97" t="s">
        <v>63</v>
      </c>
      <c r="D85" s="75">
        <v>250000</v>
      </c>
      <c r="E85" s="76"/>
      <c r="F85" s="77">
        <f t="shared" si="2"/>
        <v>250000</v>
      </c>
      <c r="G85" s="112" t="s">
        <v>10</v>
      </c>
      <c r="H85" s="79" t="s">
        <v>262</v>
      </c>
    </row>
    <row r="86" spans="1:8">
      <c r="A86" s="106">
        <v>722</v>
      </c>
      <c r="B86" s="107">
        <v>44473</v>
      </c>
      <c r="C86" s="106" t="s">
        <v>63</v>
      </c>
      <c r="D86" s="82">
        <v>250000</v>
      </c>
      <c r="E86" s="83">
        <v>320751</v>
      </c>
      <c r="F86" s="84">
        <f t="shared" si="2"/>
        <v>-70751</v>
      </c>
      <c r="G86" s="113" t="s">
        <v>10</v>
      </c>
      <c r="H86" s="86" t="s">
        <v>262</v>
      </c>
    </row>
    <row r="87" spans="1:8">
      <c r="A87" s="97">
        <v>723</v>
      </c>
      <c r="B87" s="98">
        <v>44474</v>
      </c>
      <c r="C87" s="97" t="s">
        <v>63</v>
      </c>
      <c r="D87" s="75">
        <v>500301</v>
      </c>
      <c r="E87" s="76"/>
      <c r="F87" s="77">
        <f t="shared" si="2"/>
        <v>500301</v>
      </c>
      <c r="G87" s="112" t="s">
        <v>10</v>
      </c>
      <c r="H87" s="79" t="s">
        <v>263</v>
      </c>
    </row>
    <row r="88" spans="1:8">
      <c r="A88" s="97">
        <v>724</v>
      </c>
      <c r="B88" s="98">
        <v>44477</v>
      </c>
      <c r="C88" s="97" t="s">
        <v>19</v>
      </c>
      <c r="D88" s="75">
        <v>700000</v>
      </c>
      <c r="E88" s="76">
        <v>688916</v>
      </c>
      <c r="F88" s="77">
        <f t="shared" si="2"/>
        <v>11084</v>
      </c>
      <c r="G88" s="112" t="s">
        <v>10</v>
      </c>
      <c r="H88" s="79" t="s">
        <v>264</v>
      </c>
    </row>
    <row r="89" spans="1:8">
      <c r="A89" s="97">
        <v>725</v>
      </c>
      <c r="B89" s="98">
        <v>44477</v>
      </c>
      <c r="C89" s="97" t="s">
        <v>28</v>
      </c>
      <c r="D89" s="75">
        <v>100000</v>
      </c>
      <c r="E89" s="76"/>
      <c r="F89" s="77">
        <f t="shared" si="2"/>
        <v>100000</v>
      </c>
      <c r="G89" s="113" t="s">
        <v>10</v>
      </c>
      <c r="H89" s="79" t="s">
        <v>265</v>
      </c>
    </row>
    <row r="90" spans="1:8">
      <c r="A90" s="97">
        <v>726</v>
      </c>
      <c r="B90" s="98">
        <v>44477</v>
      </c>
      <c r="C90" s="97" t="s">
        <v>19</v>
      </c>
      <c r="D90" s="75">
        <v>247810</v>
      </c>
      <c r="E90" s="76">
        <v>247810</v>
      </c>
      <c r="F90" s="77">
        <f t="shared" si="2"/>
        <v>0</v>
      </c>
      <c r="G90" s="112" t="s">
        <v>10</v>
      </c>
      <c r="H90" s="79" t="s">
        <v>266</v>
      </c>
    </row>
    <row r="91" spans="1:8">
      <c r="A91" s="99">
        <v>727</v>
      </c>
      <c r="B91" s="100">
        <v>44481</v>
      </c>
      <c r="C91" s="99" t="s">
        <v>63</v>
      </c>
      <c r="D91" s="101">
        <v>100000</v>
      </c>
      <c r="F91" s="103">
        <f t="shared" si="2"/>
        <v>100000</v>
      </c>
      <c r="G91" s="113" t="s">
        <v>10</v>
      </c>
      <c r="H91" s="105" t="s">
        <v>267</v>
      </c>
    </row>
    <row r="92" spans="1:8">
      <c r="A92" s="97">
        <v>728</v>
      </c>
      <c r="B92" s="98">
        <v>44482</v>
      </c>
      <c r="C92" s="97" t="s">
        <v>107</v>
      </c>
      <c r="D92" s="75">
        <v>97460</v>
      </c>
      <c r="E92" s="76">
        <v>97460</v>
      </c>
      <c r="F92" s="77">
        <f t="shared" si="2"/>
        <v>0</v>
      </c>
      <c r="G92" s="112" t="s">
        <v>10</v>
      </c>
      <c r="H92" s="79" t="s">
        <v>268</v>
      </c>
    </row>
    <row r="93" spans="1:8">
      <c r="A93" s="97">
        <v>729</v>
      </c>
      <c r="B93" s="98">
        <v>44482</v>
      </c>
      <c r="C93" s="97" t="s">
        <v>107</v>
      </c>
      <c r="D93" s="75">
        <v>45294</v>
      </c>
      <c r="E93" s="76">
        <v>45294</v>
      </c>
      <c r="F93" s="77">
        <f t="shared" si="2"/>
        <v>0</v>
      </c>
      <c r="G93" s="112" t="s">
        <v>10</v>
      </c>
      <c r="H93" s="79" t="s">
        <v>269</v>
      </c>
    </row>
    <row r="94" spans="1:8">
      <c r="A94" s="99">
        <v>730</v>
      </c>
      <c r="B94" s="100">
        <v>44483</v>
      </c>
      <c r="C94" s="99" t="s">
        <v>63</v>
      </c>
      <c r="D94" s="101">
        <v>94010</v>
      </c>
      <c r="F94" s="103">
        <f t="shared" si="2"/>
        <v>94010</v>
      </c>
      <c r="G94" s="113" t="s">
        <v>10</v>
      </c>
      <c r="H94" s="105" t="s">
        <v>270</v>
      </c>
    </row>
    <row r="95" spans="1:8">
      <c r="A95" s="99">
        <v>731</v>
      </c>
      <c r="B95" s="100">
        <v>44483</v>
      </c>
      <c r="C95" s="99" t="s">
        <v>63</v>
      </c>
      <c r="D95" s="101">
        <v>77720</v>
      </c>
      <c r="F95" s="103">
        <f t="shared" si="2"/>
        <v>77720</v>
      </c>
      <c r="G95" s="113" t="s">
        <v>10</v>
      </c>
      <c r="H95" s="105" t="s">
        <v>271</v>
      </c>
    </row>
    <row r="96" spans="1:8">
      <c r="A96" s="99">
        <v>732</v>
      </c>
      <c r="B96" s="100">
        <v>44483</v>
      </c>
      <c r="C96" s="99" t="s">
        <v>63</v>
      </c>
      <c r="D96" s="101">
        <v>143340</v>
      </c>
      <c r="F96" s="103">
        <f t="shared" si="2"/>
        <v>143340</v>
      </c>
      <c r="G96" s="113" t="s">
        <v>10</v>
      </c>
      <c r="H96" s="105" t="s">
        <v>272</v>
      </c>
    </row>
    <row r="97" spans="1:8">
      <c r="A97" s="97">
        <v>733</v>
      </c>
      <c r="B97" s="98">
        <v>44484</v>
      </c>
      <c r="C97" s="97" t="s">
        <v>215</v>
      </c>
      <c r="D97" s="75">
        <v>70000</v>
      </c>
      <c r="E97" s="76"/>
      <c r="F97" s="77">
        <f t="shared" si="2"/>
        <v>70000</v>
      </c>
      <c r="G97" s="113" t="s">
        <v>10</v>
      </c>
      <c r="H97" s="79" t="s">
        <v>273</v>
      </c>
    </row>
    <row r="98" spans="1:8">
      <c r="A98" s="97">
        <v>734</v>
      </c>
      <c r="B98" s="98">
        <v>44489</v>
      </c>
      <c r="C98" s="97" t="s">
        <v>21</v>
      </c>
      <c r="D98" s="75">
        <v>100000</v>
      </c>
      <c r="E98" s="76"/>
      <c r="F98" s="77">
        <f t="shared" si="2"/>
        <v>100000</v>
      </c>
      <c r="G98" s="113" t="s">
        <v>10</v>
      </c>
      <c r="H98" s="79" t="s">
        <v>274</v>
      </c>
    </row>
    <row r="99" spans="1:8">
      <c r="A99" s="97">
        <v>735</v>
      </c>
      <c r="B99" s="98">
        <v>44490</v>
      </c>
      <c r="C99" s="97" t="s">
        <v>19</v>
      </c>
      <c r="D99" s="75">
        <v>700000</v>
      </c>
      <c r="E99" s="76">
        <v>675645</v>
      </c>
      <c r="F99" s="77">
        <f t="shared" si="2"/>
        <v>24355</v>
      </c>
      <c r="G99" s="112" t="s">
        <v>10</v>
      </c>
      <c r="H99" s="79" t="s">
        <v>275</v>
      </c>
    </row>
    <row r="100" spans="1:8">
      <c r="A100" s="97">
        <v>736</v>
      </c>
      <c r="B100" s="98">
        <v>44498</v>
      </c>
      <c r="C100" s="97" t="s">
        <v>107</v>
      </c>
      <c r="D100" s="75">
        <v>113188</v>
      </c>
      <c r="E100" s="76">
        <v>113188</v>
      </c>
      <c r="F100" s="77">
        <f t="shared" si="2"/>
        <v>0</v>
      </c>
      <c r="G100" s="112" t="s">
        <v>10</v>
      </c>
      <c r="H100" s="79" t="s">
        <v>276</v>
      </c>
    </row>
    <row r="101" spans="1:8">
      <c r="A101" s="106">
        <v>737</v>
      </c>
      <c r="B101" s="107">
        <v>44502</v>
      </c>
      <c r="C101" s="106" t="s">
        <v>21</v>
      </c>
      <c r="D101" s="82">
        <v>62000</v>
      </c>
      <c r="E101" s="83"/>
      <c r="F101" s="84">
        <f t="shared" si="2"/>
        <v>62000</v>
      </c>
      <c r="G101" s="113" t="s">
        <v>64</v>
      </c>
      <c r="H101" s="86" t="s">
        <v>277</v>
      </c>
    </row>
    <row r="102" spans="1:8">
      <c r="A102" s="99">
        <v>738</v>
      </c>
      <c r="B102" s="100">
        <v>44503</v>
      </c>
      <c r="C102" s="99" t="s">
        <v>63</v>
      </c>
      <c r="D102" s="101">
        <v>63607</v>
      </c>
      <c r="F102" s="103">
        <f t="shared" si="2"/>
        <v>63607</v>
      </c>
      <c r="G102" s="113" t="s">
        <v>10</v>
      </c>
      <c r="H102" s="105" t="s">
        <v>278</v>
      </c>
    </row>
    <row r="103" spans="1:8">
      <c r="A103" s="97" t="s">
        <v>279</v>
      </c>
      <c r="B103" s="98">
        <v>44504</v>
      </c>
      <c r="C103" s="97" t="s">
        <v>19</v>
      </c>
      <c r="D103" s="75">
        <v>816188</v>
      </c>
      <c r="E103" s="76">
        <v>816188</v>
      </c>
      <c r="F103" s="77">
        <f t="shared" si="2"/>
        <v>0</v>
      </c>
      <c r="G103" s="112" t="s">
        <v>10</v>
      </c>
      <c r="H103" s="79" t="s">
        <v>280</v>
      </c>
    </row>
    <row r="104" spans="1:8">
      <c r="A104" s="97">
        <v>739</v>
      </c>
      <c r="B104" s="98">
        <v>44505</v>
      </c>
      <c r="C104" s="97" t="s">
        <v>107</v>
      </c>
      <c r="D104" s="75">
        <v>79389</v>
      </c>
      <c r="E104" s="76">
        <v>79389</v>
      </c>
      <c r="F104" s="77">
        <f t="shared" ref="F104:F158" si="3">D104-E104</f>
        <v>0</v>
      </c>
      <c r="G104" s="112" t="s">
        <v>10</v>
      </c>
      <c r="H104" s="79" t="s">
        <v>281</v>
      </c>
    </row>
    <row r="105" spans="1:8">
      <c r="A105" s="106">
        <v>740</v>
      </c>
      <c r="B105" s="107">
        <v>44505</v>
      </c>
      <c r="C105" s="106" t="s">
        <v>21</v>
      </c>
      <c r="D105" s="82">
        <v>140000</v>
      </c>
      <c r="E105" s="83"/>
      <c r="F105" s="84">
        <f t="shared" si="3"/>
        <v>140000</v>
      </c>
      <c r="G105" s="113" t="s">
        <v>64</v>
      </c>
      <c r="H105" s="86" t="s">
        <v>282</v>
      </c>
    </row>
    <row r="106" spans="1:8">
      <c r="A106" s="106">
        <v>741</v>
      </c>
      <c r="B106" s="107">
        <v>44505</v>
      </c>
      <c r="C106" s="106" t="s">
        <v>211</v>
      </c>
      <c r="D106" s="82">
        <v>400000</v>
      </c>
      <c r="E106" s="83"/>
      <c r="F106" s="84">
        <f t="shared" si="3"/>
        <v>400000</v>
      </c>
      <c r="G106" s="113" t="s">
        <v>64</v>
      </c>
      <c r="H106" s="86" t="s">
        <v>283</v>
      </c>
    </row>
    <row r="107" spans="1:8">
      <c r="A107" s="97">
        <v>742</v>
      </c>
      <c r="B107" s="98">
        <v>44508</v>
      </c>
      <c r="C107" s="97" t="s">
        <v>19</v>
      </c>
      <c r="D107" s="75">
        <v>600000</v>
      </c>
      <c r="E107" s="76">
        <v>548296</v>
      </c>
      <c r="F107" s="77">
        <f t="shared" si="3"/>
        <v>51704</v>
      </c>
      <c r="G107" s="112" t="s">
        <v>10</v>
      </c>
      <c r="H107" s="79" t="s">
        <v>284</v>
      </c>
    </row>
    <row r="108" spans="1:8">
      <c r="A108" s="99">
        <v>743</v>
      </c>
      <c r="B108" s="100">
        <v>44509</v>
      </c>
      <c r="C108" s="99" t="s">
        <v>63</v>
      </c>
      <c r="D108" s="101">
        <v>300000</v>
      </c>
      <c r="E108" s="102">
        <v>234440</v>
      </c>
      <c r="F108" s="103">
        <f t="shared" si="3"/>
        <v>65560</v>
      </c>
      <c r="G108" s="113" t="s">
        <v>10</v>
      </c>
      <c r="H108" s="105" t="s">
        <v>262</v>
      </c>
    </row>
    <row r="109" spans="1:8">
      <c r="A109" s="99">
        <v>744</v>
      </c>
      <c r="B109" s="100">
        <v>44509</v>
      </c>
      <c r="C109" s="99" t="s">
        <v>63</v>
      </c>
      <c r="D109" s="101">
        <v>51500</v>
      </c>
      <c r="F109" s="103">
        <f t="shared" si="3"/>
        <v>51500</v>
      </c>
      <c r="G109" s="113" t="s">
        <v>10</v>
      </c>
      <c r="H109" s="105" t="s">
        <v>285</v>
      </c>
    </row>
    <row r="110" spans="1:8">
      <c r="A110" s="97">
        <v>745</v>
      </c>
      <c r="B110" s="98">
        <v>44517</v>
      </c>
      <c r="C110" s="97" t="s">
        <v>107</v>
      </c>
      <c r="D110" s="75">
        <v>91259</v>
      </c>
      <c r="E110" s="76">
        <v>91259</v>
      </c>
      <c r="F110" s="77">
        <f t="shared" si="3"/>
        <v>0</v>
      </c>
      <c r="G110" s="112" t="s">
        <v>10</v>
      </c>
      <c r="H110" s="79" t="s">
        <v>286</v>
      </c>
    </row>
    <row r="111" spans="1:8">
      <c r="A111" s="97">
        <v>746</v>
      </c>
      <c r="B111" s="98">
        <v>44522</v>
      </c>
      <c r="C111" s="97" t="s">
        <v>19</v>
      </c>
      <c r="D111" s="75">
        <v>600000</v>
      </c>
      <c r="E111" s="76">
        <v>595903</v>
      </c>
      <c r="F111" s="77">
        <f t="shared" si="3"/>
        <v>4097</v>
      </c>
      <c r="G111" s="112" t="s">
        <v>10</v>
      </c>
      <c r="H111" s="79" t="s">
        <v>287</v>
      </c>
    </row>
    <row r="112" spans="1:8">
      <c r="A112" s="97">
        <v>747</v>
      </c>
      <c r="B112" s="98">
        <v>44524</v>
      </c>
      <c r="C112" s="97" t="s">
        <v>107</v>
      </c>
      <c r="D112" s="75">
        <v>68980</v>
      </c>
      <c r="E112" s="76">
        <v>68980</v>
      </c>
      <c r="F112" s="77">
        <f t="shared" si="3"/>
        <v>0</v>
      </c>
      <c r="G112" s="112" t="s">
        <v>10</v>
      </c>
      <c r="H112" s="79" t="s">
        <v>288</v>
      </c>
    </row>
    <row r="113" spans="1:8">
      <c r="A113" s="106">
        <v>748</v>
      </c>
      <c r="B113" s="107">
        <v>44524</v>
      </c>
      <c r="C113" s="106" t="s">
        <v>63</v>
      </c>
      <c r="D113" s="82">
        <v>100326</v>
      </c>
      <c r="E113" s="83">
        <v>100326</v>
      </c>
      <c r="F113" s="84">
        <f t="shared" si="3"/>
        <v>0</v>
      </c>
      <c r="G113" s="118" t="s">
        <v>64</v>
      </c>
      <c r="H113" s="86" t="s">
        <v>289</v>
      </c>
    </row>
    <row r="114" spans="1:8">
      <c r="A114" s="97">
        <v>749</v>
      </c>
      <c r="B114" s="98">
        <v>44525</v>
      </c>
      <c r="C114" s="97" t="s">
        <v>215</v>
      </c>
      <c r="D114" s="75">
        <v>87000</v>
      </c>
      <c r="E114" s="76">
        <v>87000</v>
      </c>
      <c r="F114" s="77">
        <f t="shared" si="3"/>
        <v>0</v>
      </c>
      <c r="G114" s="113" t="s">
        <v>10</v>
      </c>
      <c r="H114" s="79" t="s">
        <v>216</v>
      </c>
    </row>
    <row r="115" spans="1:8">
      <c r="A115" s="99">
        <v>750</v>
      </c>
      <c r="B115" s="100">
        <v>44533</v>
      </c>
      <c r="C115" s="99" t="s">
        <v>63</v>
      </c>
      <c r="D115" s="101">
        <v>82869</v>
      </c>
      <c r="F115" s="103">
        <f t="shared" si="3"/>
        <v>82869</v>
      </c>
      <c r="H115" s="105" t="s">
        <v>285</v>
      </c>
    </row>
    <row r="116" spans="1:8">
      <c r="A116" s="99">
        <v>751</v>
      </c>
      <c r="B116" s="100">
        <v>44536</v>
      </c>
      <c r="C116" s="99" t="s">
        <v>21</v>
      </c>
      <c r="D116" s="101">
        <v>50000</v>
      </c>
      <c r="F116" s="103">
        <f t="shared" si="3"/>
        <v>50000</v>
      </c>
      <c r="G116" s="113" t="s">
        <v>64</v>
      </c>
      <c r="H116" s="105" t="s">
        <v>290</v>
      </c>
    </row>
    <row r="117" spans="1:8">
      <c r="A117" s="97">
        <v>752</v>
      </c>
      <c r="B117" s="98">
        <v>44539</v>
      </c>
      <c r="C117" s="97" t="s">
        <v>107</v>
      </c>
      <c r="D117" s="75">
        <v>169000</v>
      </c>
      <c r="E117" s="76">
        <v>169000</v>
      </c>
      <c r="F117" s="77">
        <f t="shared" si="3"/>
        <v>0</v>
      </c>
      <c r="G117" s="112" t="s">
        <v>10</v>
      </c>
      <c r="H117" s="79" t="s">
        <v>291</v>
      </c>
    </row>
    <row r="118" spans="1:8">
      <c r="A118" s="97">
        <v>753</v>
      </c>
      <c r="B118" s="98">
        <v>44539</v>
      </c>
      <c r="C118" s="97" t="s">
        <v>107</v>
      </c>
      <c r="D118" s="75">
        <v>89645</v>
      </c>
      <c r="E118" s="76">
        <v>89645</v>
      </c>
      <c r="F118" s="77">
        <f t="shared" si="3"/>
        <v>0</v>
      </c>
      <c r="G118" s="112" t="s">
        <v>10</v>
      </c>
      <c r="H118" s="79" t="s">
        <v>292</v>
      </c>
    </row>
    <row r="119" spans="1:8">
      <c r="A119" s="97">
        <v>754</v>
      </c>
      <c r="B119" s="98">
        <v>44539</v>
      </c>
      <c r="C119" s="97" t="s">
        <v>107</v>
      </c>
      <c r="D119" s="75">
        <v>55609</v>
      </c>
      <c r="E119" s="76">
        <v>55609</v>
      </c>
      <c r="F119" s="77">
        <f t="shared" si="3"/>
        <v>0</v>
      </c>
      <c r="G119" s="112" t="s">
        <v>10</v>
      </c>
      <c r="H119" s="79" t="s">
        <v>293</v>
      </c>
    </row>
    <row r="120" spans="1:8">
      <c r="A120" s="97">
        <v>755</v>
      </c>
      <c r="B120" s="98">
        <v>44539</v>
      </c>
      <c r="C120" s="97" t="s">
        <v>19</v>
      </c>
      <c r="D120" s="75">
        <v>539272</v>
      </c>
      <c r="E120" s="76">
        <v>539272</v>
      </c>
      <c r="F120" s="77">
        <f t="shared" si="3"/>
        <v>0</v>
      </c>
      <c r="G120" s="112" t="s">
        <v>10</v>
      </c>
      <c r="H120" s="79" t="s">
        <v>294</v>
      </c>
    </row>
    <row r="121" spans="1:8">
      <c r="A121" s="97">
        <v>756</v>
      </c>
      <c r="B121" s="98">
        <v>44543</v>
      </c>
      <c r="C121" s="97" t="s">
        <v>19</v>
      </c>
      <c r="D121" s="75">
        <v>900000</v>
      </c>
      <c r="E121" s="76">
        <v>893680</v>
      </c>
      <c r="F121" s="77">
        <f t="shared" si="3"/>
        <v>6320</v>
      </c>
      <c r="G121" s="112" t="s">
        <v>10</v>
      </c>
      <c r="H121" s="79" t="s">
        <v>295</v>
      </c>
    </row>
    <row r="122" spans="1:8">
      <c r="A122" s="106">
        <v>757</v>
      </c>
      <c r="B122" s="107">
        <v>44546</v>
      </c>
      <c r="C122" s="106" t="s">
        <v>21</v>
      </c>
      <c r="D122" s="82">
        <v>50000</v>
      </c>
      <c r="E122" s="83"/>
      <c r="F122" s="84">
        <f t="shared" si="3"/>
        <v>50000</v>
      </c>
      <c r="G122" s="113" t="s">
        <v>64</v>
      </c>
      <c r="H122" s="86" t="s">
        <v>258</v>
      </c>
    </row>
    <row r="123" spans="1:8">
      <c r="A123" s="97">
        <v>758</v>
      </c>
      <c r="B123" s="98">
        <v>44547</v>
      </c>
      <c r="C123" s="97" t="s">
        <v>215</v>
      </c>
      <c r="D123" s="75">
        <v>87100</v>
      </c>
      <c r="E123" s="76"/>
      <c r="F123" s="77">
        <f t="shared" si="3"/>
        <v>87100</v>
      </c>
      <c r="G123" s="113" t="s">
        <v>10</v>
      </c>
      <c r="H123" s="79" t="s">
        <v>216</v>
      </c>
    </row>
    <row r="124" spans="1:8" s="111" customFormat="1">
      <c r="A124" s="97">
        <v>759</v>
      </c>
      <c r="B124" s="98">
        <v>44547</v>
      </c>
      <c r="C124" s="97" t="s">
        <v>211</v>
      </c>
      <c r="D124" s="75">
        <v>200000</v>
      </c>
      <c r="E124" s="76">
        <v>192043</v>
      </c>
      <c r="F124" s="77">
        <f t="shared" si="3"/>
        <v>7957</v>
      </c>
      <c r="G124" s="112" t="s">
        <v>10</v>
      </c>
      <c r="H124" s="79" t="s">
        <v>296</v>
      </c>
    </row>
    <row r="125" spans="1:8">
      <c r="A125" s="99">
        <v>760</v>
      </c>
      <c r="B125" s="100">
        <v>44552</v>
      </c>
      <c r="C125" s="99" t="s">
        <v>63</v>
      </c>
      <c r="D125" s="101">
        <v>147900</v>
      </c>
      <c r="F125" s="103">
        <f t="shared" si="3"/>
        <v>147900</v>
      </c>
      <c r="G125" s="113" t="s">
        <v>10</v>
      </c>
      <c r="H125" s="105" t="s">
        <v>296</v>
      </c>
    </row>
    <row r="126" spans="1:8">
      <c r="A126" s="97">
        <v>761</v>
      </c>
      <c r="B126" s="98">
        <v>44553</v>
      </c>
      <c r="C126" s="97" t="s">
        <v>107</v>
      </c>
      <c r="D126" s="75">
        <v>47425</v>
      </c>
      <c r="E126" s="76">
        <v>47425</v>
      </c>
      <c r="F126" s="77">
        <f t="shared" si="3"/>
        <v>0</v>
      </c>
      <c r="G126" s="112" t="s">
        <v>10</v>
      </c>
      <c r="H126" s="79" t="s">
        <v>297</v>
      </c>
    </row>
    <row r="127" spans="1:8">
      <c r="A127" s="97">
        <v>762</v>
      </c>
      <c r="B127" s="98">
        <v>44553</v>
      </c>
      <c r="C127" s="97" t="s">
        <v>19</v>
      </c>
      <c r="D127" s="75">
        <v>900000</v>
      </c>
      <c r="E127" s="76">
        <v>887901</v>
      </c>
      <c r="F127" s="77">
        <f t="shared" si="3"/>
        <v>12099</v>
      </c>
      <c r="G127" s="112" t="s">
        <v>10</v>
      </c>
      <c r="H127" s="79" t="s">
        <v>295</v>
      </c>
    </row>
    <row r="128" spans="1:8">
      <c r="A128" s="99">
        <v>763</v>
      </c>
      <c r="B128" s="100">
        <v>44557</v>
      </c>
      <c r="C128" s="99" t="s">
        <v>63</v>
      </c>
      <c r="D128" s="101">
        <v>518035</v>
      </c>
      <c r="F128" s="103">
        <f t="shared" si="3"/>
        <v>518035</v>
      </c>
      <c r="G128" s="113" t="s">
        <v>10</v>
      </c>
      <c r="H128" s="105" t="s">
        <v>298</v>
      </c>
    </row>
    <row r="129" spans="1:8">
      <c r="A129" s="99">
        <v>764</v>
      </c>
      <c r="B129" s="100">
        <v>44558</v>
      </c>
      <c r="C129" s="99" t="s">
        <v>63</v>
      </c>
      <c r="D129" s="101">
        <v>60440</v>
      </c>
      <c r="F129" s="103">
        <f t="shared" si="3"/>
        <v>60440</v>
      </c>
      <c r="G129" s="113" t="s">
        <v>10</v>
      </c>
      <c r="H129" s="105" t="s">
        <v>299</v>
      </c>
    </row>
    <row r="130" spans="1:8">
      <c r="A130" s="99">
        <v>765</v>
      </c>
      <c r="B130" s="100">
        <v>44558</v>
      </c>
      <c r="C130" s="99" t="s">
        <v>63</v>
      </c>
      <c r="D130" s="101">
        <v>15675</v>
      </c>
      <c r="F130" s="103">
        <f t="shared" si="3"/>
        <v>15675</v>
      </c>
      <c r="G130" s="113" t="s">
        <v>10</v>
      </c>
      <c r="H130" s="105" t="s">
        <v>300</v>
      </c>
    </row>
    <row r="131" spans="1:8">
      <c r="A131" s="99">
        <v>766</v>
      </c>
      <c r="B131" s="100">
        <v>44560</v>
      </c>
      <c r="C131" s="99" t="s">
        <v>63</v>
      </c>
      <c r="D131" s="101">
        <v>301000</v>
      </c>
      <c r="F131" s="103">
        <f t="shared" si="3"/>
        <v>301000</v>
      </c>
      <c r="G131" s="113" t="s">
        <v>10</v>
      </c>
      <c r="H131" s="105" t="s">
        <v>298</v>
      </c>
    </row>
    <row r="132" spans="1:8">
      <c r="F132" s="103">
        <f t="shared" si="3"/>
        <v>0</v>
      </c>
    </row>
    <row r="133" spans="1:8">
      <c r="F133" s="103">
        <f t="shared" si="3"/>
        <v>0</v>
      </c>
    </row>
    <row r="134" spans="1:8">
      <c r="F134" s="103">
        <f t="shared" si="3"/>
        <v>0</v>
      </c>
    </row>
    <row r="135" spans="1:8">
      <c r="F135" s="103">
        <f t="shared" si="3"/>
        <v>0</v>
      </c>
    </row>
    <row r="136" spans="1:8">
      <c r="F136" s="103">
        <f t="shared" si="3"/>
        <v>0</v>
      </c>
    </row>
    <row r="137" spans="1:8">
      <c r="F137" s="103">
        <f t="shared" si="3"/>
        <v>0</v>
      </c>
    </row>
    <row r="138" spans="1:8">
      <c r="F138" s="103">
        <f t="shared" si="3"/>
        <v>0</v>
      </c>
    </row>
    <row r="139" spans="1:8">
      <c r="F139" s="103">
        <f t="shared" si="3"/>
        <v>0</v>
      </c>
    </row>
    <row r="140" spans="1:8">
      <c r="F140" s="103">
        <f t="shared" si="3"/>
        <v>0</v>
      </c>
    </row>
    <row r="141" spans="1:8">
      <c r="F141" s="103">
        <f t="shared" si="3"/>
        <v>0</v>
      </c>
    </row>
    <row r="142" spans="1:8">
      <c r="F142" s="103">
        <f t="shared" si="3"/>
        <v>0</v>
      </c>
    </row>
    <row r="143" spans="1:8">
      <c r="F143" s="103">
        <f t="shared" si="3"/>
        <v>0</v>
      </c>
    </row>
    <row r="144" spans="1:8">
      <c r="F144" s="103">
        <f t="shared" si="3"/>
        <v>0</v>
      </c>
    </row>
    <row r="145" spans="6:6">
      <c r="F145" s="103">
        <f t="shared" si="3"/>
        <v>0</v>
      </c>
    </row>
    <row r="146" spans="6:6">
      <c r="F146" s="103">
        <f t="shared" si="3"/>
        <v>0</v>
      </c>
    </row>
    <row r="147" spans="6:6">
      <c r="F147" s="103">
        <f t="shared" si="3"/>
        <v>0</v>
      </c>
    </row>
    <row r="148" spans="6:6">
      <c r="F148" s="103">
        <f t="shared" si="3"/>
        <v>0</v>
      </c>
    </row>
    <row r="149" spans="6:6">
      <c r="F149" s="103">
        <f t="shared" si="3"/>
        <v>0</v>
      </c>
    </row>
    <row r="150" spans="6:6">
      <c r="F150" s="103">
        <f t="shared" si="3"/>
        <v>0</v>
      </c>
    </row>
    <row r="151" spans="6:6">
      <c r="F151" s="103">
        <f t="shared" si="3"/>
        <v>0</v>
      </c>
    </row>
    <row r="152" spans="6:6">
      <c r="F152" s="103">
        <f t="shared" si="3"/>
        <v>0</v>
      </c>
    </row>
    <row r="153" spans="6:6">
      <c r="F153" s="103">
        <f t="shared" si="3"/>
        <v>0</v>
      </c>
    </row>
    <row r="154" spans="6:6">
      <c r="F154" s="103">
        <f t="shared" si="3"/>
        <v>0</v>
      </c>
    </row>
    <row r="155" spans="6:6">
      <c r="F155" s="103">
        <f t="shared" si="3"/>
        <v>0</v>
      </c>
    </row>
    <row r="156" spans="6:6">
      <c r="F156" s="103">
        <f t="shared" si="3"/>
        <v>0</v>
      </c>
    </row>
    <row r="157" spans="6:6">
      <c r="F157" s="103">
        <f t="shared" si="3"/>
        <v>0</v>
      </c>
    </row>
    <row r="158" spans="6:6">
      <c r="F158" s="103">
        <f t="shared" si="3"/>
        <v>0</v>
      </c>
    </row>
  </sheetData>
  <autoFilter ref="A4:H16740"/>
  <mergeCells count="1">
    <mergeCell ref="A1:H2"/>
  </mergeCells>
  <conditionalFormatting sqref="G5:G7">
    <cfRule type="cellIs" dxfId="48" priority="9" operator="equal">
      <formula>"ENTREGADO"</formula>
    </cfRule>
    <cfRule type="cellIs" dxfId="47" priority="10" operator="equal">
      <formula>"PENDIENTE"</formula>
    </cfRule>
  </conditionalFormatting>
  <conditionalFormatting sqref="G9:G18">
    <cfRule type="cellIs" dxfId="46" priority="7" operator="equal">
      <formula>"ENTREGADO"</formula>
    </cfRule>
    <cfRule type="cellIs" dxfId="45" priority="8" operator="equal">
      <formula>"PENDIENTE"</formula>
    </cfRule>
  </conditionalFormatting>
  <pageMargins left="0.7" right="0.7" top="0.75" bottom="0.75" header="0.3" footer="0.3"/>
  <pageSetup scale="2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07"/>
  <sheetViews>
    <sheetView view="pageBreakPreview" zoomScaleNormal="100" workbookViewId="0">
      <selection activeCell="H105" sqref="H105"/>
    </sheetView>
  </sheetViews>
  <sheetFormatPr baseColWidth="10" defaultColWidth="11.42578125" defaultRowHeight="15"/>
  <cols>
    <col min="1" max="1" width="9.28515625" customWidth="1"/>
    <col min="2" max="2" width="22.28515625" customWidth="1"/>
    <col min="3" max="3" width="24.28515625" customWidth="1"/>
    <col min="4" max="4" width="12.85546875" customWidth="1"/>
    <col min="5" max="5" width="20.42578125" customWidth="1"/>
    <col min="6" max="6" width="17.85546875" customWidth="1"/>
    <col min="7" max="7" width="23.42578125" customWidth="1"/>
    <col min="8" max="8" width="75.140625" customWidth="1"/>
  </cols>
  <sheetData>
    <row r="1" spans="1:8" ht="45">
      <c r="A1" s="67" t="s">
        <v>1</v>
      </c>
      <c r="B1" s="68" t="s">
        <v>2</v>
      </c>
      <c r="C1" s="68" t="s">
        <v>3</v>
      </c>
      <c r="D1" s="69" t="s">
        <v>4</v>
      </c>
      <c r="E1" s="70" t="s">
        <v>5</v>
      </c>
      <c r="F1" s="70" t="s">
        <v>6</v>
      </c>
      <c r="G1" s="68" t="s">
        <v>7</v>
      </c>
      <c r="H1" s="72" t="s">
        <v>8</v>
      </c>
    </row>
    <row r="2" spans="1:8">
      <c r="A2" s="73">
        <v>767</v>
      </c>
      <c r="B2" s="74">
        <v>44203</v>
      </c>
      <c r="C2" s="73" t="s">
        <v>107</v>
      </c>
      <c r="D2" s="75">
        <v>67476</v>
      </c>
      <c r="E2" s="76">
        <v>67476</v>
      </c>
      <c r="F2" s="77">
        <f>D2-E2</f>
        <v>0</v>
      </c>
      <c r="G2" s="112" t="s">
        <v>10</v>
      </c>
      <c r="H2" s="79" t="s">
        <v>301</v>
      </c>
    </row>
    <row r="3" spans="1:8">
      <c r="A3" s="73">
        <v>768</v>
      </c>
      <c r="B3" s="74">
        <v>44206</v>
      </c>
      <c r="C3" s="73" t="s">
        <v>107</v>
      </c>
      <c r="D3" s="75">
        <v>85988</v>
      </c>
      <c r="E3" s="76">
        <v>85988</v>
      </c>
      <c r="F3" s="77">
        <v>0</v>
      </c>
      <c r="G3" s="112" t="s">
        <v>10</v>
      </c>
      <c r="H3" s="79" t="s">
        <v>302</v>
      </c>
    </row>
    <row r="4" spans="1:8">
      <c r="A4" s="80">
        <v>769</v>
      </c>
      <c r="B4" s="81">
        <v>44571</v>
      </c>
      <c r="C4" s="80" t="s">
        <v>211</v>
      </c>
      <c r="D4" s="82">
        <v>400000</v>
      </c>
      <c r="E4" s="83"/>
      <c r="F4" s="84"/>
      <c r="G4" s="113" t="s">
        <v>64</v>
      </c>
      <c r="H4" s="86" t="s">
        <v>296</v>
      </c>
    </row>
    <row r="5" spans="1:8">
      <c r="A5" s="73">
        <v>770</v>
      </c>
      <c r="B5" s="74">
        <v>44572</v>
      </c>
      <c r="C5" s="73" t="s">
        <v>63</v>
      </c>
      <c r="D5" s="75">
        <v>106981</v>
      </c>
      <c r="E5" s="76">
        <v>106981</v>
      </c>
      <c r="F5" s="77"/>
      <c r="G5" s="113" t="s">
        <v>10</v>
      </c>
      <c r="H5" s="79" t="s">
        <v>303</v>
      </c>
    </row>
    <row r="6" spans="1:8">
      <c r="A6" s="80">
        <v>771</v>
      </c>
      <c r="B6" s="81">
        <v>44573</v>
      </c>
      <c r="C6" s="80" t="s">
        <v>28</v>
      </c>
      <c r="D6" s="82">
        <v>22610</v>
      </c>
      <c r="E6" s="83">
        <v>22610</v>
      </c>
      <c r="F6" s="91">
        <v>0</v>
      </c>
      <c r="G6" s="113" t="s">
        <v>64</v>
      </c>
      <c r="H6" s="86" t="s">
        <v>304</v>
      </c>
    </row>
    <row r="7" spans="1:8">
      <c r="A7" s="114">
        <v>772</v>
      </c>
      <c r="B7" s="115">
        <v>44573</v>
      </c>
      <c r="C7" s="88" t="s">
        <v>21</v>
      </c>
      <c r="D7" s="89">
        <v>100000</v>
      </c>
      <c r="E7" s="90"/>
      <c r="F7" s="91"/>
      <c r="G7" s="116" t="s">
        <v>64</v>
      </c>
      <c r="H7" s="92" t="s">
        <v>305</v>
      </c>
    </row>
    <row r="8" spans="1:8">
      <c r="A8" s="97">
        <v>773</v>
      </c>
      <c r="B8" s="98">
        <v>44574</v>
      </c>
      <c r="C8" s="97" t="s">
        <v>19</v>
      </c>
      <c r="D8" s="75">
        <v>84498</v>
      </c>
      <c r="E8" s="76">
        <v>84498</v>
      </c>
      <c r="F8" s="87">
        <f>D8-E8</f>
        <v>0</v>
      </c>
      <c r="G8" s="112" t="s">
        <v>10</v>
      </c>
      <c r="H8" s="79" t="s">
        <v>235</v>
      </c>
    </row>
    <row r="9" spans="1:8">
      <c r="A9" s="97">
        <v>774</v>
      </c>
      <c r="B9" s="98">
        <v>44574</v>
      </c>
      <c r="C9" s="97" t="s">
        <v>19</v>
      </c>
      <c r="D9" s="75">
        <v>209463</v>
      </c>
      <c r="E9" s="76">
        <v>209463</v>
      </c>
      <c r="F9" s="87">
        <f>D9-E9</f>
        <v>0</v>
      </c>
      <c r="G9" s="112" t="s">
        <v>10</v>
      </c>
      <c r="H9" s="79" t="s">
        <v>295</v>
      </c>
    </row>
    <row r="10" spans="1:8">
      <c r="A10" s="97">
        <v>775</v>
      </c>
      <c r="B10" s="98">
        <v>44574</v>
      </c>
      <c r="C10" s="97" t="s">
        <v>63</v>
      </c>
      <c r="D10" s="75">
        <v>199800</v>
      </c>
      <c r="E10" s="76"/>
      <c r="F10" s="77"/>
      <c r="G10" s="112" t="s">
        <v>10</v>
      </c>
      <c r="H10" s="79" t="s">
        <v>235</v>
      </c>
    </row>
    <row r="11" spans="1:8">
      <c r="A11" s="97">
        <v>776</v>
      </c>
      <c r="B11" s="98">
        <v>44575</v>
      </c>
      <c r="C11" s="97" t="s">
        <v>63</v>
      </c>
      <c r="D11" s="75">
        <v>43080</v>
      </c>
      <c r="E11" s="76"/>
      <c r="F11" s="77"/>
      <c r="G11" s="112" t="s">
        <v>10</v>
      </c>
      <c r="H11" s="79" t="s">
        <v>306</v>
      </c>
    </row>
    <row r="12" spans="1:8">
      <c r="A12" s="106">
        <v>777</v>
      </c>
      <c r="B12" s="107">
        <v>44575</v>
      </c>
      <c r="C12" s="106" t="s">
        <v>215</v>
      </c>
      <c r="D12" s="82">
        <v>100000</v>
      </c>
      <c r="E12" s="83"/>
      <c r="F12" s="84"/>
      <c r="G12" s="113" t="s">
        <v>64</v>
      </c>
      <c r="H12" s="86" t="s">
        <v>307</v>
      </c>
    </row>
    <row r="13" spans="1:8">
      <c r="A13" s="97">
        <v>778</v>
      </c>
      <c r="B13" s="98">
        <v>44579</v>
      </c>
      <c r="C13" s="97" t="s">
        <v>63</v>
      </c>
      <c r="D13" s="75">
        <v>167200</v>
      </c>
      <c r="E13" s="76"/>
      <c r="F13" s="77"/>
      <c r="G13" s="112" t="s">
        <v>10</v>
      </c>
      <c r="H13" s="79" t="s">
        <v>296</v>
      </c>
    </row>
    <row r="14" spans="1:8">
      <c r="A14" s="97">
        <v>779</v>
      </c>
      <c r="B14" s="98">
        <v>44581</v>
      </c>
      <c r="C14" s="97" t="s">
        <v>107</v>
      </c>
      <c r="D14" s="75">
        <v>80360</v>
      </c>
      <c r="E14" s="76">
        <v>80360</v>
      </c>
      <c r="F14" s="77">
        <v>0</v>
      </c>
      <c r="G14" s="112" t="s">
        <v>10</v>
      </c>
      <c r="H14" s="79" t="s">
        <v>308</v>
      </c>
    </row>
    <row r="15" spans="1:8">
      <c r="A15" s="97">
        <v>780</v>
      </c>
      <c r="B15" s="98">
        <v>44581</v>
      </c>
      <c r="C15" s="97" t="s">
        <v>309</v>
      </c>
      <c r="D15" s="75">
        <v>100000</v>
      </c>
      <c r="E15" s="76"/>
      <c r="F15" s="77"/>
      <c r="G15" s="112" t="s">
        <v>10</v>
      </c>
      <c r="H15" s="79" t="s">
        <v>310</v>
      </c>
    </row>
    <row r="16" spans="1:8">
      <c r="A16" s="97">
        <v>781</v>
      </c>
      <c r="B16" s="98">
        <v>44585</v>
      </c>
      <c r="C16" s="97" t="s">
        <v>19</v>
      </c>
      <c r="D16" s="75">
        <v>100000</v>
      </c>
      <c r="E16" s="76">
        <v>74070</v>
      </c>
      <c r="F16" s="77">
        <f>D16-E16</f>
        <v>25930</v>
      </c>
      <c r="G16" s="112" t="s">
        <v>10</v>
      </c>
      <c r="H16" s="79" t="s">
        <v>311</v>
      </c>
    </row>
    <row r="17" spans="1:8">
      <c r="A17" s="97">
        <v>782</v>
      </c>
      <c r="B17" s="98">
        <v>44587</v>
      </c>
      <c r="C17" s="97" t="s">
        <v>63</v>
      </c>
      <c r="D17" s="75">
        <v>158455</v>
      </c>
      <c r="E17" s="76"/>
      <c r="F17" s="77"/>
      <c r="G17" s="112" t="s">
        <v>10</v>
      </c>
      <c r="H17" s="79" t="s">
        <v>306</v>
      </c>
    </row>
    <row r="18" spans="1:8">
      <c r="A18" s="97">
        <v>783</v>
      </c>
      <c r="B18" s="98">
        <v>44589</v>
      </c>
      <c r="C18" s="97" t="s">
        <v>107</v>
      </c>
      <c r="D18" s="75">
        <v>60917</v>
      </c>
      <c r="E18" s="76">
        <v>60917</v>
      </c>
      <c r="F18" s="77">
        <v>0</v>
      </c>
      <c r="G18" s="112" t="s">
        <v>10</v>
      </c>
      <c r="H18" s="79" t="s">
        <v>312</v>
      </c>
    </row>
    <row r="19" spans="1:8">
      <c r="A19" s="97">
        <v>784</v>
      </c>
      <c r="B19" s="98">
        <v>44589</v>
      </c>
      <c r="C19" s="97" t="s">
        <v>19</v>
      </c>
      <c r="D19" s="75">
        <v>152320</v>
      </c>
      <c r="E19" s="76">
        <v>152320</v>
      </c>
      <c r="F19" s="77">
        <f>D19-E19</f>
        <v>0</v>
      </c>
      <c r="G19" s="112" t="s">
        <v>10</v>
      </c>
      <c r="H19" s="79" t="s">
        <v>311</v>
      </c>
    </row>
    <row r="20" spans="1:8">
      <c r="A20" s="106">
        <v>785</v>
      </c>
      <c r="B20" s="107">
        <v>44589</v>
      </c>
      <c r="C20" s="106" t="s">
        <v>211</v>
      </c>
      <c r="D20" s="82">
        <v>400000</v>
      </c>
      <c r="E20" s="83"/>
      <c r="F20" s="84"/>
      <c r="G20" s="113" t="s">
        <v>64</v>
      </c>
      <c r="H20" s="86" t="s">
        <v>313</v>
      </c>
    </row>
    <row r="21" spans="1:8">
      <c r="A21" s="97">
        <v>786</v>
      </c>
      <c r="B21" s="98">
        <v>44599</v>
      </c>
      <c r="C21" s="97" t="s">
        <v>63</v>
      </c>
      <c r="D21" s="75">
        <v>120000</v>
      </c>
      <c r="E21" s="76"/>
      <c r="F21" s="77"/>
      <c r="G21" s="112" t="s">
        <v>10</v>
      </c>
      <c r="H21" s="79" t="s">
        <v>314</v>
      </c>
    </row>
    <row r="22" spans="1:8">
      <c r="A22" s="97">
        <v>787</v>
      </c>
      <c r="B22" s="98">
        <v>44600</v>
      </c>
      <c r="C22" s="97" t="s">
        <v>260</v>
      </c>
      <c r="D22" s="75">
        <v>50000</v>
      </c>
      <c r="E22" s="76"/>
      <c r="F22" s="77"/>
      <c r="G22" s="112" t="s">
        <v>10</v>
      </c>
      <c r="H22" s="79" t="s">
        <v>315</v>
      </c>
    </row>
    <row r="23" spans="1:8">
      <c r="A23" s="117">
        <v>788</v>
      </c>
      <c r="B23" s="107">
        <v>44607</v>
      </c>
      <c r="C23" s="106" t="s">
        <v>21</v>
      </c>
      <c r="D23" s="82">
        <v>100000</v>
      </c>
      <c r="E23" s="83"/>
      <c r="F23" s="84"/>
      <c r="G23" s="118" t="s">
        <v>64</v>
      </c>
      <c r="H23" s="86" t="s">
        <v>316</v>
      </c>
    </row>
    <row r="24" spans="1:8">
      <c r="A24" s="97">
        <v>789</v>
      </c>
      <c r="B24" s="98">
        <v>44608</v>
      </c>
      <c r="C24" s="97" t="s">
        <v>107</v>
      </c>
      <c r="D24" s="75">
        <v>57979</v>
      </c>
      <c r="E24" s="76">
        <v>57979</v>
      </c>
      <c r="F24" s="77">
        <v>0</v>
      </c>
      <c r="G24" s="112" t="s">
        <v>10</v>
      </c>
      <c r="H24" s="79" t="s">
        <v>191</v>
      </c>
    </row>
    <row r="25" spans="1:8">
      <c r="A25" s="97">
        <v>790</v>
      </c>
      <c r="B25" s="98">
        <v>44610</v>
      </c>
      <c r="C25" s="97" t="s">
        <v>63</v>
      </c>
      <c r="D25" s="75">
        <v>33256</v>
      </c>
      <c r="E25" s="76"/>
      <c r="F25" s="77"/>
      <c r="G25" s="112" t="s">
        <v>10</v>
      </c>
      <c r="H25" s="79" t="s">
        <v>317</v>
      </c>
    </row>
    <row r="26" spans="1:8">
      <c r="A26" s="97">
        <v>791</v>
      </c>
      <c r="B26" s="98">
        <v>44615</v>
      </c>
      <c r="C26" s="97" t="s">
        <v>63</v>
      </c>
      <c r="D26" s="75">
        <v>84600</v>
      </c>
      <c r="E26" s="76"/>
      <c r="F26" s="77"/>
      <c r="G26" s="112" t="s">
        <v>10</v>
      </c>
      <c r="H26" s="79" t="s">
        <v>318</v>
      </c>
    </row>
    <row r="27" spans="1:8">
      <c r="A27" s="97">
        <v>792</v>
      </c>
      <c r="B27" s="98">
        <v>44615</v>
      </c>
      <c r="C27" s="97" t="s">
        <v>107</v>
      </c>
      <c r="D27" s="75">
        <v>48920</v>
      </c>
      <c r="E27" s="76">
        <v>48920</v>
      </c>
      <c r="F27" s="77">
        <v>0</v>
      </c>
      <c r="G27" s="112" t="s">
        <v>10</v>
      </c>
      <c r="H27" s="79" t="s">
        <v>319</v>
      </c>
    </row>
    <row r="28" spans="1:8">
      <c r="A28" s="117">
        <v>793</v>
      </c>
      <c r="B28" s="107">
        <v>44616</v>
      </c>
      <c r="C28" s="106" t="s">
        <v>21</v>
      </c>
      <c r="D28" s="82">
        <v>100000</v>
      </c>
      <c r="E28" s="83"/>
      <c r="F28" s="84"/>
      <c r="G28" s="118" t="s">
        <v>64</v>
      </c>
      <c r="H28" s="86" t="s">
        <v>316</v>
      </c>
    </row>
    <row r="29" spans="1:8">
      <c r="A29" s="97">
        <v>794</v>
      </c>
      <c r="B29" s="98">
        <v>44617</v>
      </c>
      <c r="C29" s="97" t="s">
        <v>63</v>
      </c>
      <c r="D29" s="75">
        <v>59323</v>
      </c>
      <c r="E29" s="76"/>
      <c r="F29" s="77"/>
      <c r="G29" s="112" t="s">
        <v>10</v>
      </c>
      <c r="H29" s="79" t="s">
        <v>320</v>
      </c>
    </row>
    <row r="30" spans="1:8">
      <c r="A30" s="97">
        <v>795</v>
      </c>
      <c r="B30" s="98">
        <v>44620</v>
      </c>
      <c r="C30" s="97" t="s">
        <v>19</v>
      </c>
      <c r="D30" s="75">
        <v>800000</v>
      </c>
      <c r="E30" s="76">
        <v>698208</v>
      </c>
      <c r="F30" s="77">
        <f>D30-E30</f>
        <v>101792</v>
      </c>
      <c r="G30" s="112" t="s">
        <v>10</v>
      </c>
      <c r="H30" s="79" t="s">
        <v>321</v>
      </c>
    </row>
    <row r="31" spans="1:8">
      <c r="A31" s="97">
        <v>796</v>
      </c>
      <c r="B31" s="98">
        <v>44621</v>
      </c>
      <c r="C31" s="97" t="s">
        <v>63</v>
      </c>
      <c r="D31" s="75">
        <v>78946</v>
      </c>
      <c r="E31" s="76"/>
      <c r="F31" s="77">
        <v>0</v>
      </c>
      <c r="G31" s="112" t="s">
        <v>10</v>
      </c>
      <c r="H31" s="79" t="s">
        <v>322</v>
      </c>
    </row>
    <row r="32" spans="1:8">
      <c r="A32" s="97">
        <v>797</v>
      </c>
      <c r="B32" s="98">
        <v>44621</v>
      </c>
      <c r="C32" s="97" t="s">
        <v>63</v>
      </c>
      <c r="D32" s="75">
        <v>91700</v>
      </c>
      <c r="E32" s="76"/>
      <c r="F32" s="77">
        <v>0</v>
      </c>
      <c r="G32" s="112" t="s">
        <v>10</v>
      </c>
      <c r="H32" s="79" t="s">
        <v>314</v>
      </c>
    </row>
    <row r="33" spans="1:8">
      <c r="A33" s="97">
        <v>798</v>
      </c>
      <c r="B33" s="98">
        <v>44621</v>
      </c>
      <c r="C33" s="97" t="s">
        <v>63</v>
      </c>
      <c r="D33" s="75">
        <v>19980</v>
      </c>
      <c r="E33" s="76"/>
      <c r="F33" s="77">
        <v>0</v>
      </c>
      <c r="G33" s="112" t="s">
        <v>10</v>
      </c>
      <c r="H33" s="79" t="s">
        <v>318</v>
      </c>
    </row>
    <row r="34" spans="1:8">
      <c r="A34" s="97">
        <v>799</v>
      </c>
      <c r="B34" s="98">
        <v>44621</v>
      </c>
      <c r="C34" s="97" t="s">
        <v>63</v>
      </c>
      <c r="D34" s="75">
        <v>106377</v>
      </c>
      <c r="E34" s="76"/>
      <c r="F34" s="77">
        <v>0</v>
      </c>
      <c r="G34" s="112" t="s">
        <v>10</v>
      </c>
      <c r="H34" s="79" t="s">
        <v>323</v>
      </c>
    </row>
    <row r="35" spans="1:8">
      <c r="A35" s="97">
        <v>800</v>
      </c>
      <c r="B35" s="98">
        <v>44624</v>
      </c>
      <c r="C35" s="97" t="s">
        <v>63</v>
      </c>
      <c r="D35" s="75">
        <v>78300</v>
      </c>
      <c r="E35" s="76"/>
      <c r="F35" s="77"/>
      <c r="G35" s="112" t="s">
        <v>10</v>
      </c>
      <c r="H35" s="79" t="s">
        <v>324</v>
      </c>
    </row>
    <row r="36" spans="1:8">
      <c r="A36" s="97">
        <v>801</v>
      </c>
      <c r="B36" s="98">
        <v>44624</v>
      </c>
      <c r="C36" s="97" t="s">
        <v>107</v>
      </c>
      <c r="D36" s="75">
        <v>46139</v>
      </c>
      <c r="E36" s="76">
        <v>46139</v>
      </c>
      <c r="F36" s="77">
        <v>0</v>
      </c>
      <c r="G36" s="112" t="s">
        <v>10</v>
      </c>
      <c r="H36" s="79" t="s">
        <v>325</v>
      </c>
    </row>
    <row r="37" spans="1:8">
      <c r="A37" s="97">
        <v>802</v>
      </c>
      <c r="B37" s="98">
        <v>44627</v>
      </c>
      <c r="C37" s="97" t="s">
        <v>28</v>
      </c>
      <c r="D37" s="75">
        <v>132624</v>
      </c>
      <c r="E37" s="76">
        <v>132624</v>
      </c>
      <c r="F37" s="77">
        <v>0</v>
      </c>
      <c r="G37" s="112" t="s">
        <v>10</v>
      </c>
      <c r="H37" s="79" t="s">
        <v>326</v>
      </c>
    </row>
    <row r="38" spans="1:8">
      <c r="A38" s="106">
        <v>803</v>
      </c>
      <c r="B38" s="107">
        <v>44628</v>
      </c>
      <c r="C38" s="106" t="s">
        <v>21</v>
      </c>
      <c r="D38" s="82">
        <v>100000</v>
      </c>
      <c r="E38" s="83"/>
      <c r="F38" s="84"/>
      <c r="G38" s="118" t="s">
        <v>64</v>
      </c>
      <c r="H38" s="86" t="s">
        <v>316</v>
      </c>
    </row>
    <row r="39" spans="1:8">
      <c r="A39" s="97">
        <v>804</v>
      </c>
      <c r="B39" s="98">
        <v>44629</v>
      </c>
      <c r="C39" s="97" t="s">
        <v>63</v>
      </c>
      <c r="D39" s="75">
        <v>14587</v>
      </c>
      <c r="E39" s="76"/>
      <c r="F39" s="77"/>
      <c r="G39" s="112" t="s">
        <v>10</v>
      </c>
      <c r="H39" s="79" t="s">
        <v>320</v>
      </c>
    </row>
    <row r="40" spans="1:8">
      <c r="A40" s="97">
        <v>805</v>
      </c>
      <c r="B40" s="98">
        <v>44629</v>
      </c>
      <c r="C40" s="97" t="s">
        <v>63</v>
      </c>
      <c r="D40" s="75">
        <v>48840</v>
      </c>
      <c r="E40" s="76"/>
      <c r="F40" s="77"/>
      <c r="G40" s="112" t="s">
        <v>10</v>
      </c>
      <c r="H40" s="79" t="s">
        <v>326</v>
      </c>
    </row>
    <row r="41" spans="1:8">
      <c r="A41" s="97">
        <v>806</v>
      </c>
      <c r="B41" s="98">
        <v>44629</v>
      </c>
      <c r="C41" s="97" t="s">
        <v>63</v>
      </c>
      <c r="D41" s="75">
        <v>86148</v>
      </c>
      <c r="E41" s="76"/>
      <c r="F41" s="77"/>
      <c r="G41" s="112" t="s">
        <v>10</v>
      </c>
      <c r="H41" s="79" t="s">
        <v>327</v>
      </c>
    </row>
    <row r="42" spans="1:8">
      <c r="A42" s="97">
        <v>807</v>
      </c>
      <c r="B42" s="98">
        <v>44629</v>
      </c>
      <c r="C42" s="97" t="s">
        <v>107</v>
      </c>
      <c r="D42" s="75">
        <v>50114</v>
      </c>
      <c r="E42" s="76">
        <v>50114</v>
      </c>
      <c r="F42" s="77">
        <v>0</v>
      </c>
      <c r="G42" s="112" t="s">
        <v>10</v>
      </c>
      <c r="H42" s="79" t="s">
        <v>328</v>
      </c>
    </row>
    <row r="43" spans="1:8">
      <c r="A43" s="97">
        <v>808</v>
      </c>
      <c r="B43" s="98">
        <v>44629</v>
      </c>
      <c r="C43" s="97" t="s">
        <v>63</v>
      </c>
      <c r="D43" s="75">
        <v>102949</v>
      </c>
      <c r="E43" s="76"/>
      <c r="F43" s="77"/>
      <c r="G43" s="112" t="s">
        <v>10</v>
      </c>
      <c r="H43" s="79" t="s">
        <v>329</v>
      </c>
    </row>
    <row r="44" spans="1:8">
      <c r="A44" s="97">
        <v>809</v>
      </c>
      <c r="B44" s="98">
        <v>44630</v>
      </c>
      <c r="C44" s="97" t="s">
        <v>63</v>
      </c>
      <c r="D44" s="75">
        <v>61840</v>
      </c>
      <c r="E44" s="76"/>
      <c r="F44" s="77"/>
      <c r="G44" s="112" t="s">
        <v>10</v>
      </c>
      <c r="H44" s="79" t="s">
        <v>330</v>
      </c>
    </row>
    <row r="45" spans="1:8">
      <c r="A45" s="97">
        <v>810</v>
      </c>
      <c r="B45" s="98">
        <v>44634</v>
      </c>
      <c r="C45" s="97" t="s">
        <v>19</v>
      </c>
      <c r="D45" s="75">
        <v>800000</v>
      </c>
      <c r="E45" s="76">
        <v>702875</v>
      </c>
      <c r="F45" s="77">
        <f>D45-E45</f>
        <v>97125</v>
      </c>
      <c r="G45" s="112" t="s">
        <v>10</v>
      </c>
      <c r="H45" s="79" t="s">
        <v>331</v>
      </c>
    </row>
    <row r="46" spans="1:8">
      <c r="A46" s="97">
        <v>811</v>
      </c>
      <c r="B46" s="98">
        <v>44634</v>
      </c>
      <c r="C46" s="97" t="s">
        <v>107</v>
      </c>
      <c r="D46" s="75">
        <v>46506</v>
      </c>
      <c r="E46" s="76">
        <v>46506</v>
      </c>
      <c r="F46" s="77">
        <v>0</v>
      </c>
      <c r="G46" s="112" t="s">
        <v>10</v>
      </c>
      <c r="H46" s="79" t="s">
        <v>332</v>
      </c>
    </row>
    <row r="47" spans="1:8">
      <c r="A47" s="97">
        <v>812</v>
      </c>
      <c r="B47" s="98">
        <v>44635</v>
      </c>
      <c r="C47" s="97" t="s">
        <v>63</v>
      </c>
      <c r="D47" s="75">
        <v>112816</v>
      </c>
      <c r="E47" s="76"/>
      <c r="F47" s="77"/>
      <c r="G47" s="112" t="s">
        <v>10</v>
      </c>
      <c r="H47" s="79" t="s">
        <v>323</v>
      </c>
    </row>
    <row r="48" spans="1:8">
      <c r="A48" s="97">
        <v>813</v>
      </c>
      <c r="B48" s="98">
        <v>44635</v>
      </c>
      <c r="C48" s="97" t="s">
        <v>63</v>
      </c>
      <c r="D48" s="75">
        <v>68400</v>
      </c>
      <c r="E48" s="76"/>
      <c r="F48" s="77"/>
      <c r="G48" s="112" t="s">
        <v>10</v>
      </c>
      <c r="H48" s="79" t="s">
        <v>318</v>
      </c>
    </row>
    <row r="49" spans="1:8">
      <c r="A49" s="97">
        <v>814</v>
      </c>
      <c r="B49" s="98">
        <v>44636</v>
      </c>
      <c r="C49" s="97" t="s">
        <v>63</v>
      </c>
      <c r="D49" s="75">
        <v>100000</v>
      </c>
      <c r="E49" s="76"/>
      <c r="F49" s="77"/>
      <c r="G49" s="112" t="s">
        <v>10</v>
      </c>
      <c r="H49" s="79" t="s">
        <v>333</v>
      </c>
    </row>
    <row r="50" spans="1:8">
      <c r="A50" s="99">
        <v>815</v>
      </c>
      <c r="B50" s="100"/>
      <c r="C50" s="99"/>
      <c r="D50" s="101"/>
      <c r="E50" s="102"/>
      <c r="F50" s="103"/>
      <c r="G50" s="113"/>
      <c r="H50" s="105"/>
    </row>
    <row r="51" spans="1:8">
      <c r="A51" s="97">
        <v>816</v>
      </c>
      <c r="B51" s="98">
        <v>44641</v>
      </c>
      <c r="C51" s="97" t="s">
        <v>107</v>
      </c>
      <c r="D51" s="75">
        <v>33872</v>
      </c>
      <c r="E51" s="76">
        <v>33872</v>
      </c>
      <c r="F51" s="77">
        <v>0</v>
      </c>
      <c r="G51" s="112" t="s">
        <v>10</v>
      </c>
      <c r="H51" s="79" t="s">
        <v>334</v>
      </c>
    </row>
    <row r="52" spans="1:8">
      <c r="A52" s="99">
        <v>817</v>
      </c>
      <c r="B52" s="100"/>
      <c r="C52" s="99"/>
      <c r="D52" s="101"/>
      <c r="E52" s="102"/>
      <c r="F52" s="103"/>
      <c r="G52" s="113"/>
      <c r="H52" s="105"/>
    </row>
    <row r="53" spans="1:8">
      <c r="A53" s="97">
        <v>818</v>
      </c>
      <c r="B53" s="98">
        <v>44644</v>
      </c>
      <c r="C53" s="97" t="s">
        <v>63</v>
      </c>
      <c r="D53" s="75">
        <v>150000</v>
      </c>
      <c r="E53" s="76"/>
      <c r="F53" s="77"/>
      <c r="G53" s="112" t="s">
        <v>10</v>
      </c>
      <c r="H53" s="79" t="s">
        <v>324</v>
      </c>
    </row>
    <row r="54" spans="1:8">
      <c r="A54" s="97">
        <v>819</v>
      </c>
      <c r="B54" s="98">
        <v>44644</v>
      </c>
      <c r="C54" s="97" t="s">
        <v>63</v>
      </c>
      <c r="D54" s="75">
        <v>54999</v>
      </c>
      <c r="E54" s="76"/>
      <c r="F54" s="77"/>
      <c r="G54" s="112" t="s">
        <v>10</v>
      </c>
      <c r="H54" s="79" t="s">
        <v>335</v>
      </c>
    </row>
    <row r="55" spans="1:8">
      <c r="A55" s="97">
        <v>820</v>
      </c>
      <c r="B55" s="98">
        <v>44644</v>
      </c>
      <c r="C55" s="97" t="s">
        <v>63</v>
      </c>
      <c r="D55" s="75">
        <v>53550</v>
      </c>
      <c r="E55" s="76"/>
      <c r="F55" s="77"/>
      <c r="G55" s="112" t="s">
        <v>10</v>
      </c>
      <c r="H55" s="79" t="s">
        <v>336</v>
      </c>
    </row>
    <row r="56" spans="1:8">
      <c r="A56" s="97">
        <v>821</v>
      </c>
      <c r="B56" s="98">
        <v>44645</v>
      </c>
      <c r="C56" s="97" t="s">
        <v>107</v>
      </c>
      <c r="D56" s="75">
        <v>35975</v>
      </c>
      <c r="E56" s="76">
        <v>35975</v>
      </c>
      <c r="F56" s="77">
        <v>0</v>
      </c>
      <c r="G56" s="112" t="s">
        <v>10</v>
      </c>
      <c r="H56" s="79" t="s">
        <v>337</v>
      </c>
    </row>
    <row r="57" spans="1:8">
      <c r="A57" s="97">
        <v>822</v>
      </c>
      <c r="B57" s="98">
        <v>44645</v>
      </c>
      <c r="C57" s="97" t="s">
        <v>107</v>
      </c>
      <c r="D57" s="75">
        <v>60000</v>
      </c>
      <c r="E57" s="76">
        <v>60000</v>
      </c>
      <c r="F57" s="77">
        <v>0</v>
      </c>
      <c r="G57" s="112" t="s">
        <v>10</v>
      </c>
      <c r="H57" s="79" t="s">
        <v>338</v>
      </c>
    </row>
    <row r="58" spans="1:8">
      <c r="A58" s="97">
        <v>823</v>
      </c>
      <c r="B58" s="98">
        <v>44645</v>
      </c>
      <c r="C58" s="97" t="s">
        <v>19</v>
      </c>
      <c r="D58" s="75">
        <v>176274</v>
      </c>
      <c r="E58" s="76">
        <v>176274</v>
      </c>
      <c r="F58" s="77">
        <f>D58-E58</f>
        <v>0</v>
      </c>
      <c r="G58" s="112" t="s">
        <v>10</v>
      </c>
      <c r="H58" s="79" t="s">
        <v>339</v>
      </c>
    </row>
    <row r="59" spans="1:8">
      <c r="A59" s="117">
        <v>824</v>
      </c>
      <c r="B59" s="107">
        <v>44649</v>
      </c>
      <c r="C59" s="106" t="s">
        <v>21</v>
      </c>
      <c r="D59" s="82">
        <v>200000</v>
      </c>
      <c r="E59" s="83"/>
      <c r="F59" s="84"/>
      <c r="G59" s="118" t="s">
        <v>64</v>
      </c>
      <c r="H59" s="86" t="s">
        <v>316</v>
      </c>
    </row>
    <row r="60" spans="1:8">
      <c r="A60" s="106">
        <v>825</v>
      </c>
      <c r="B60" s="107"/>
      <c r="C60" s="106"/>
      <c r="D60" s="82"/>
      <c r="E60" s="83"/>
      <c r="F60" s="84"/>
      <c r="G60" s="118"/>
      <c r="H60" s="86"/>
    </row>
    <row r="61" spans="1:8">
      <c r="A61" s="97">
        <v>826</v>
      </c>
      <c r="B61" s="98">
        <v>44652</v>
      </c>
      <c r="C61" s="97" t="s">
        <v>107</v>
      </c>
      <c r="D61" s="75">
        <v>24340</v>
      </c>
      <c r="E61" s="76">
        <v>24340</v>
      </c>
      <c r="F61" s="77">
        <v>0</v>
      </c>
      <c r="G61" s="112" t="s">
        <v>10</v>
      </c>
      <c r="H61" s="79" t="s">
        <v>340</v>
      </c>
    </row>
    <row r="62" spans="1:8">
      <c r="A62" s="97">
        <v>827</v>
      </c>
      <c r="B62" s="98">
        <v>44652</v>
      </c>
      <c r="C62" s="97" t="s">
        <v>107</v>
      </c>
      <c r="D62" s="75">
        <v>43099</v>
      </c>
      <c r="E62" s="76">
        <v>43099</v>
      </c>
      <c r="F62" s="77">
        <v>0</v>
      </c>
      <c r="G62" s="112" t="s">
        <v>10</v>
      </c>
      <c r="H62" s="79" t="s">
        <v>341</v>
      </c>
    </row>
    <row r="63" spans="1:8">
      <c r="A63" s="97">
        <v>828</v>
      </c>
      <c r="B63" s="98">
        <v>44655</v>
      </c>
      <c r="C63" s="97" t="s">
        <v>19</v>
      </c>
      <c r="D63" s="75">
        <v>200000</v>
      </c>
      <c r="E63" s="76">
        <v>199840</v>
      </c>
      <c r="F63" s="77">
        <f>D63-E63</f>
        <v>160</v>
      </c>
      <c r="G63" s="112" t="s">
        <v>10</v>
      </c>
      <c r="H63" s="79" t="s">
        <v>262</v>
      </c>
    </row>
    <row r="64" spans="1:8">
      <c r="A64" s="97">
        <v>829</v>
      </c>
      <c r="B64" s="98">
        <v>44655</v>
      </c>
      <c r="C64" s="97" t="s">
        <v>107</v>
      </c>
      <c r="D64" s="75">
        <v>41039</v>
      </c>
      <c r="E64" s="76">
        <v>41039</v>
      </c>
      <c r="F64" s="77">
        <v>0</v>
      </c>
      <c r="G64" s="112" t="s">
        <v>10</v>
      </c>
      <c r="H64" s="79" t="s">
        <v>342</v>
      </c>
    </row>
    <row r="65" spans="1:8">
      <c r="A65" s="97">
        <v>830</v>
      </c>
      <c r="B65" s="98">
        <v>44657</v>
      </c>
      <c r="C65" s="97" t="s">
        <v>260</v>
      </c>
      <c r="D65" s="75">
        <v>100000</v>
      </c>
      <c r="E65" s="76">
        <v>97323</v>
      </c>
      <c r="F65" s="77">
        <v>2677</v>
      </c>
      <c r="G65" s="112" t="s">
        <v>10</v>
      </c>
      <c r="H65" s="79" t="s">
        <v>343</v>
      </c>
    </row>
    <row r="66" spans="1:8">
      <c r="A66" s="97">
        <v>831</v>
      </c>
      <c r="B66" s="98">
        <v>44657</v>
      </c>
      <c r="C66" s="97" t="s">
        <v>63</v>
      </c>
      <c r="D66" s="75">
        <v>90147</v>
      </c>
      <c r="E66" s="76"/>
      <c r="F66" s="77"/>
      <c r="G66" s="112" t="s">
        <v>10</v>
      </c>
      <c r="H66" s="79" t="s">
        <v>335</v>
      </c>
    </row>
    <row r="67" spans="1:8">
      <c r="A67" s="97">
        <v>832</v>
      </c>
      <c r="B67" s="98">
        <v>44659</v>
      </c>
      <c r="C67" s="97" t="s">
        <v>63</v>
      </c>
      <c r="D67" s="75">
        <v>48900</v>
      </c>
      <c r="E67" s="76"/>
      <c r="F67" s="77"/>
      <c r="G67" s="112" t="s">
        <v>10</v>
      </c>
      <c r="H67" s="79" t="s">
        <v>344</v>
      </c>
    </row>
    <row r="68" spans="1:8">
      <c r="A68" s="97">
        <v>833</v>
      </c>
      <c r="B68" s="98">
        <v>44659</v>
      </c>
      <c r="C68" s="97" t="s">
        <v>63</v>
      </c>
      <c r="D68" s="75">
        <v>85200</v>
      </c>
      <c r="E68" s="76"/>
      <c r="F68" s="77"/>
      <c r="G68" s="112" t="s">
        <v>10</v>
      </c>
      <c r="H68" s="79" t="s">
        <v>345</v>
      </c>
    </row>
    <row r="69" spans="1:8">
      <c r="A69" s="97">
        <v>834</v>
      </c>
      <c r="B69" s="98">
        <v>44663</v>
      </c>
      <c r="C69" s="97" t="s">
        <v>107</v>
      </c>
      <c r="D69" s="75">
        <v>28500</v>
      </c>
      <c r="E69" s="76">
        <v>28500</v>
      </c>
      <c r="F69" s="77">
        <v>0</v>
      </c>
      <c r="G69" s="112" t="s">
        <v>10</v>
      </c>
      <c r="H69" s="79"/>
    </row>
    <row r="70" spans="1:8">
      <c r="A70" s="106">
        <v>835</v>
      </c>
      <c r="B70" s="107">
        <v>44663</v>
      </c>
      <c r="C70" s="106" t="s">
        <v>21</v>
      </c>
      <c r="D70" s="82">
        <v>100000</v>
      </c>
      <c r="E70" s="83"/>
      <c r="F70" s="84"/>
      <c r="G70" s="118" t="s">
        <v>64</v>
      </c>
      <c r="H70" s="86" t="s">
        <v>316</v>
      </c>
    </row>
    <row r="71" spans="1:8">
      <c r="A71" s="97">
        <v>836</v>
      </c>
      <c r="B71" s="98">
        <v>44663</v>
      </c>
      <c r="C71" s="97" t="s">
        <v>28</v>
      </c>
      <c r="D71" s="75">
        <v>50000</v>
      </c>
      <c r="E71" s="76"/>
      <c r="F71" s="77"/>
      <c r="G71" s="112" t="s">
        <v>10</v>
      </c>
      <c r="H71" s="79" t="s">
        <v>346</v>
      </c>
    </row>
    <row r="72" spans="1:8">
      <c r="A72" s="97">
        <v>837</v>
      </c>
      <c r="B72" s="98">
        <v>44663</v>
      </c>
      <c r="C72" s="97" t="s">
        <v>19</v>
      </c>
      <c r="D72" s="75">
        <v>100000</v>
      </c>
      <c r="E72" s="76">
        <v>99915</v>
      </c>
      <c r="F72" s="77">
        <f>D72-E72</f>
        <v>85</v>
      </c>
      <c r="G72" s="112" t="s">
        <v>10</v>
      </c>
      <c r="H72" s="79" t="s">
        <v>335</v>
      </c>
    </row>
    <row r="73" spans="1:8">
      <c r="A73" s="97">
        <v>838</v>
      </c>
      <c r="B73" s="98">
        <v>44669</v>
      </c>
      <c r="C73" s="97" t="s">
        <v>63</v>
      </c>
      <c r="D73" s="75">
        <v>18660</v>
      </c>
      <c r="E73" s="76"/>
      <c r="F73" s="77"/>
      <c r="G73" s="112" t="s">
        <v>10</v>
      </c>
      <c r="H73" s="79" t="s">
        <v>323</v>
      </c>
    </row>
    <row r="74" spans="1:8">
      <c r="A74" s="97">
        <v>839</v>
      </c>
      <c r="B74" s="98">
        <v>44670</v>
      </c>
      <c r="C74" s="97" t="s">
        <v>19</v>
      </c>
      <c r="D74" s="75">
        <v>200000</v>
      </c>
      <c r="E74" s="76">
        <v>178600</v>
      </c>
      <c r="F74" s="77">
        <f>D74-E74</f>
        <v>21400</v>
      </c>
      <c r="G74" s="112" t="s">
        <v>10</v>
      </c>
      <c r="H74" s="79" t="s">
        <v>262</v>
      </c>
    </row>
    <row r="75" spans="1:8">
      <c r="A75" s="97">
        <v>840</v>
      </c>
      <c r="B75" s="98">
        <v>44672</v>
      </c>
      <c r="C75" s="97" t="s">
        <v>260</v>
      </c>
      <c r="D75" s="75">
        <v>27929</v>
      </c>
      <c r="E75" s="76">
        <v>27929</v>
      </c>
      <c r="F75" s="77"/>
      <c r="G75" s="112" t="s">
        <v>10</v>
      </c>
      <c r="H75" s="79" t="s">
        <v>347</v>
      </c>
    </row>
    <row r="76" spans="1:8">
      <c r="A76" s="97">
        <v>841</v>
      </c>
      <c r="B76" s="98">
        <v>44678</v>
      </c>
      <c r="C76" s="97" t="s">
        <v>260</v>
      </c>
      <c r="D76" s="75">
        <v>150000</v>
      </c>
      <c r="E76" s="76">
        <v>131213</v>
      </c>
      <c r="F76" s="77">
        <f>D76-E76</f>
        <v>18787</v>
      </c>
      <c r="G76" s="112" t="s">
        <v>10</v>
      </c>
      <c r="H76" s="79" t="s">
        <v>348</v>
      </c>
    </row>
    <row r="77" spans="1:8">
      <c r="A77" s="97">
        <v>842</v>
      </c>
      <c r="B77" s="98">
        <v>44678</v>
      </c>
      <c r="C77" s="97" t="s">
        <v>107</v>
      </c>
      <c r="D77" s="75">
        <v>44037</v>
      </c>
      <c r="E77" s="76">
        <v>44037</v>
      </c>
      <c r="F77" s="77">
        <v>0</v>
      </c>
      <c r="G77" s="112" t="s">
        <v>10</v>
      </c>
      <c r="H77" s="79" t="s">
        <v>349</v>
      </c>
    </row>
    <row r="78" spans="1:8">
      <c r="A78" s="117">
        <v>843</v>
      </c>
      <c r="B78" s="107">
        <v>44679</v>
      </c>
      <c r="C78" s="106" t="s">
        <v>21</v>
      </c>
      <c r="D78" s="82">
        <v>135000</v>
      </c>
      <c r="E78" s="83"/>
      <c r="F78" s="84"/>
      <c r="G78" s="118" t="s">
        <v>64</v>
      </c>
      <c r="H78" s="86" t="s">
        <v>350</v>
      </c>
    </row>
    <row r="79" spans="1:8">
      <c r="A79" s="106">
        <v>844</v>
      </c>
      <c r="B79" s="107">
        <v>44683</v>
      </c>
      <c r="C79" s="106" t="s">
        <v>63</v>
      </c>
      <c r="D79" s="82">
        <v>173811</v>
      </c>
      <c r="E79" s="83">
        <v>175190</v>
      </c>
      <c r="F79" s="84">
        <v>1379</v>
      </c>
      <c r="G79" s="118" t="s">
        <v>10</v>
      </c>
      <c r="H79" s="86" t="s">
        <v>351</v>
      </c>
    </row>
    <row r="80" spans="1:8">
      <c r="A80" s="97">
        <v>845</v>
      </c>
      <c r="B80" s="98">
        <v>44687</v>
      </c>
      <c r="C80" s="97" t="s">
        <v>63</v>
      </c>
      <c r="D80" s="75">
        <v>30270</v>
      </c>
      <c r="E80" s="76"/>
      <c r="F80" s="77"/>
      <c r="G80" s="112" t="s">
        <v>10</v>
      </c>
      <c r="H80" s="79" t="s">
        <v>352</v>
      </c>
    </row>
    <row r="81" spans="1:8">
      <c r="A81" s="97">
        <v>846</v>
      </c>
      <c r="B81" s="98">
        <v>44687</v>
      </c>
      <c r="C81" s="97" t="s">
        <v>63</v>
      </c>
      <c r="D81" s="75">
        <v>100340</v>
      </c>
      <c r="E81" s="76"/>
      <c r="F81" s="77"/>
      <c r="G81" s="112" t="s">
        <v>10</v>
      </c>
      <c r="H81" s="79" t="s">
        <v>353</v>
      </c>
    </row>
    <row r="82" spans="1:8">
      <c r="A82" s="117">
        <v>847</v>
      </c>
      <c r="B82" s="107">
        <v>44687</v>
      </c>
      <c r="C82" s="106" t="s">
        <v>21</v>
      </c>
      <c r="D82" s="82">
        <v>100000</v>
      </c>
      <c r="E82" s="83"/>
      <c r="F82" s="84"/>
      <c r="G82" s="118" t="s">
        <v>64</v>
      </c>
      <c r="H82" s="86" t="s">
        <v>316</v>
      </c>
    </row>
    <row r="83" spans="1:8">
      <c r="A83" s="97">
        <v>848</v>
      </c>
      <c r="B83" s="98">
        <v>44687</v>
      </c>
      <c r="C83" s="97" t="s">
        <v>19</v>
      </c>
      <c r="D83" s="75">
        <v>49200</v>
      </c>
      <c r="E83" s="76">
        <v>49200</v>
      </c>
      <c r="F83" s="77">
        <f>D83-E83</f>
        <v>0</v>
      </c>
      <c r="G83" s="112" t="s">
        <v>10</v>
      </c>
      <c r="H83" s="79" t="s">
        <v>354</v>
      </c>
    </row>
    <row r="84" spans="1:8">
      <c r="A84" s="97">
        <v>849</v>
      </c>
      <c r="B84" s="98">
        <v>44687</v>
      </c>
      <c r="C84" s="97" t="s">
        <v>28</v>
      </c>
      <c r="D84" s="75">
        <v>400000</v>
      </c>
      <c r="E84" s="76"/>
      <c r="F84" s="77"/>
      <c r="G84" s="112" t="s">
        <v>10</v>
      </c>
      <c r="H84" s="79" t="s">
        <v>355</v>
      </c>
    </row>
    <row r="85" spans="1:8">
      <c r="A85" s="97">
        <v>850</v>
      </c>
      <c r="B85" s="98">
        <v>44687</v>
      </c>
      <c r="C85" s="97" t="s">
        <v>19</v>
      </c>
      <c r="D85" s="75">
        <v>400000</v>
      </c>
      <c r="E85" s="76">
        <v>400000</v>
      </c>
      <c r="F85" s="77">
        <f>D85-E85</f>
        <v>0</v>
      </c>
      <c r="G85" s="112" t="s">
        <v>10</v>
      </c>
      <c r="H85" s="79" t="s">
        <v>356</v>
      </c>
    </row>
    <row r="86" spans="1:8">
      <c r="A86" s="97">
        <v>851</v>
      </c>
      <c r="B86" s="98">
        <v>44692</v>
      </c>
      <c r="C86" s="97" t="s">
        <v>63</v>
      </c>
      <c r="D86" s="75">
        <v>150000</v>
      </c>
      <c r="E86" s="76"/>
      <c r="F86" s="77"/>
      <c r="G86" s="112" t="s">
        <v>10</v>
      </c>
      <c r="H86" s="79" t="s">
        <v>324</v>
      </c>
    </row>
    <row r="87" spans="1:8">
      <c r="A87" s="97">
        <v>852</v>
      </c>
      <c r="B87" s="98">
        <v>44694</v>
      </c>
      <c r="C87" s="97" t="s">
        <v>63</v>
      </c>
      <c r="D87" s="75">
        <v>48480</v>
      </c>
      <c r="E87" s="76"/>
      <c r="F87" s="77"/>
      <c r="G87" s="112" t="s">
        <v>10</v>
      </c>
      <c r="H87" s="79" t="s">
        <v>357</v>
      </c>
    </row>
    <row r="88" spans="1:8">
      <c r="A88" s="97">
        <v>853</v>
      </c>
      <c r="B88" s="98">
        <v>44697</v>
      </c>
      <c r="C88" s="97" t="s">
        <v>107</v>
      </c>
      <c r="D88" s="75">
        <v>45759</v>
      </c>
      <c r="E88" s="76">
        <v>45759</v>
      </c>
      <c r="F88" s="77">
        <f t="shared" ref="F88:F90" si="0">D88-E88</f>
        <v>0</v>
      </c>
      <c r="G88" s="112" t="s">
        <v>10</v>
      </c>
      <c r="H88" s="79" t="s">
        <v>358</v>
      </c>
    </row>
    <row r="89" spans="1:8">
      <c r="A89" s="97">
        <v>854</v>
      </c>
      <c r="B89" s="98">
        <v>44697</v>
      </c>
      <c r="C89" s="97" t="s">
        <v>107</v>
      </c>
      <c r="D89" s="75">
        <v>244272</v>
      </c>
      <c r="E89" s="76">
        <v>244272</v>
      </c>
      <c r="F89" s="77">
        <f t="shared" si="0"/>
        <v>0</v>
      </c>
      <c r="G89" s="112" t="s">
        <v>10</v>
      </c>
      <c r="H89" s="79" t="s">
        <v>359</v>
      </c>
    </row>
    <row r="90" spans="1:8">
      <c r="A90" s="97">
        <v>855</v>
      </c>
      <c r="B90" s="98">
        <v>44700</v>
      </c>
      <c r="C90" s="97" t="s">
        <v>19</v>
      </c>
      <c r="D90" s="75">
        <v>150000</v>
      </c>
      <c r="E90" s="76">
        <v>139600</v>
      </c>
      <c r="F90" s="77">
        <f t="shared" si="0"/>
        <v>10400</v>
      </c>
      <c r="G90" s="112" t="s">
        <v>10</v>
      </c>
      <c r="H90" s="79" t="s">
        <v>360</v>
      </c>
    </row>
    <row r="91" spans="1:8">
      <c r="A91" s="97">
        <v>856</v>
      </c>
      <c r="B91" s="98">
        <v>44701</v>
      </c>
      <c r="C91" s="97" t="s">
        <v>107</v>
      </c>
      <c r="D91" s="75">
        <v>57620</v>
      </c>
      <c r="E91" s="76">
        <v>57620</v>
      </c>
      <c r="F91" s="77">
        <v>0</v>
      </c>
      <c r="G91" s="112" t="s">
        <v>10</v>
      </c>
      <c r="H91" s="79" t="s">
        <v>361</v>
      </c>
    </row>
    <row r="92" spans="1:8">
      <c r="A92" s="97">
        <v>857</v>
      </c>
      <c r="B92" s="98">
        <v>44704</v>
      </c>
      <c r="C92" s="97" t="s">
        <v>19</v>
      </c>
      <c r="D92" s="75">
        <v>47500</v>
      </c>
      <c r="E92" s="76">
        <v>47755</v>
      </c>
      <c r="F92" s="77">
        <f>D92-E92</f>
        <v>-255</v>
      </c>
      <c r="G92" s="112" t="s">
        <v>10</v>
      </c>
      <c r="H92" s="79" t="s">
        <v>356</v>
      </c>
    </row>
    <row r="93" spans="1:8">
      <c r="A93" s="97">
        <v>858</v>
      </c>
      <c r="B93" s="98">
        <v>44706</v>
      </c>
      <c r="C93" s="97" t="s">
        <v>107</v>
      </c>
      <c r="D93" s="75">
        <v>60670</v>
      </c>
      <c r="E93" s="76">
        <v>60670</v>
      </c>
      <c r="F93" s="77">
        <f>D93-E93</f>
        <v>0</v>
      </c>
      <c r="G93" s="112" t="s">
        <v>10</v>
      </c>
      <c r="H93" s="79" t="s">
        <v>362</v>
      </c>
    </row>
    <row r="94" spans="1:8">
      <c r="A94" s="106">
        <v>859</v>
      </c>
      <c r="B94" s="107">
        <v>44707</v>
      </c>
      <c r="C94" s="106" t="s">
        <v>63</v>
      </c>
      <c r="D94" s="82">
        <v>10000</v>
      </c>
      <c r="E94" s="83"/>
      <c r="F94" s="84"/>
      <c r="G94" s="118" t="s">
        <v>64</v>
      </c>
      <c r="H94" s="86" t="s">
        <v>323</v>
      </c>
    </row>
    <row r="95" spans="1:8">
      <c r="A95" s="97">
        <v>860</v>
      </c>
      <c r="B95" s="98">
        <v>44708</v>
      </c>
      <c r="C95" s="97" t="s">
        <v>63</v>
      </c>
      <c r="D95" s="75">
        <v>168550</v>
      </c>
      <c r="E95" s="76"/>
      <c r="F95" s="77"/>
      <c r="G95" s="112" t="s">
        <v>10</v>
      </c>
      <c r="H95" s="79" t="s">
        <v>323</v>
      </c>
    </row>
    <row r="96" spans="1:8">
      <c r="A96" s="106">
        <v>861</v>
      </c>
      <c r="B96" s="107">
        <v>44708</v>
      </c>
      <c r="C96" s="106" t="s">
        <v>309</v>
      </c>
      <c r="D96" s="82">
        <v>150000</v>
      </c>
      <c r="E96" s="83"/>
      <c r="F96" s="84"/>
      <c r="G96" s="118" t="s">
        <v>64</v>
      </c>
      <c r="H96" s="86" t="s">
        <v>363</v>
      </c>
    </row>
    <row r="97" spans="1:8">
      <c r="A97" s="106">
        <v>862</v>
      </c>
      <c r="B97" s="107">
        <v>44708</v>
      </c>
      <c r="C97" s="106" t="s">
        <v>260</v>
      </c>
      <c r="D97" s="82">
        <v>48940</v>
      </c>
      <c r="E97" s="83"/>
      <c r="F97" s="84"/>
      <c r="G97" s="118" t="s">
        <v>64</v>
      </c>
      <c r="H97" s="86" t="s">
        <v>364</v>
      </c>
    </row>
    <row r="98" spans="1:8">
      <c r="A98" s="106">
        <v>863</v>
      </c>
      <c r="B98" s="107">
        <v>44708</v>
      </c>
      <c r="C98" s="106" t="s">
        <v>260</v>
      </c>
      <c r="D98" s="82">
        <v>100000</v>
      </c>
      <c r="E98" s="83"/>
      <c r="F98" s="84"/>
      <c r="G98" s="118" t="s">
        <v>64</v>
      </c>
      <c r="H98" s="86" t="s">
        <v>365</v>
      </c>
    </row>
    <row r="99" spans="1:8">
      <c r="A99" s="97">
        <v>864</v>
      </c>
      <c r="B99" s="98">
        <v>44711</v>
      </c>
      <c r="C99" s="97" t="s">
        <v>107</v>
      </c>
      <c r="D99" s="75">
        <v>35100</v>
      </c>
      <c r="E99" s="76">
        <v>35100</v>
      </c>
      <c r="F99" s="77">
        <v>0</v>
      </c>
      <c r="G99" s="112" t="s">
        <v>10</v>
      </c>
      <c r="H99" s="79" t="s">
        <v>366</v>
      </c>
    </row>
    <row r="100" spans="1:8">
      <c r="A100" s="117">
        <v>865</v>
      </c>
      <c r="B100" s="107">
        <v>44711</v>
      </c>
      <c r="C100" s="106" t="s">
        <v>21</v>
      </c>
      <c r="D100" s="82">
        <v>100000</v>
      </c>
      <c r="E100" s="83"/>
      <c r="F100" s="84"/>
      <c r="G100" s="118" t="s">
        <v>10</v>
      </c>
      <c r="H100" s="86" t="s">
        <v>367</v>
      </c>
    </row>
    <row r="101" spans="1:8">
      <c r="A101" s="106">
        <v>866</v>
      </c>
      <c r="B101" s="107">
        <v>44711</v>
      </c>
      <c r="C101" s="106" t="s">
        <v>309</v>
      </c>
      <c r="D101" s="82">
        <v>600000</v>
      </c>
      <c r="E101" s="83"/>
      <c r="F101" s="84"/>
      <c r="G101" s="118" t="s">
        <v>64</v>
      </c>
      <c r="H101" s="86" t="s">
        <v>368</v>
      </c>
    </row>
    <row r="102" spans="1:8">
      <c r="A102" s="97">
        <v>867</v>
      </c>
      <c r="B102" s="98">
        <v>44714</v>
      </c>
      <c r="C102" s="97" t="s">
        <v>107</v>
      </c>
      <c r="D102" s="75">
        <v>56675</v>
      </c>
      <c r="E102" s="76">
        <v>56675</v>
      </c>
      <c r="F102" s="77">
        <v>0</v>
      </c>
      <c r="G102" s="112" t="s">
        <v>10</v>
      </c>
      <c r="H102" s="79" t="s">
        <v>369</v>
      </c>
    </row>
    <row r="103" spans="1:8">
      <c r="A103" s="97">
        <v>868</v>
      </c>
      <c r="B103" s="98">
        <v>44715</v>
      </c>
      <c r="C103" s="97" t="s">
        <v>28</v>
      </c>
      <c r="D103" s="75">
        <v>39873</v>
      </c>
      <c r="E103" s="76">
        <v>39873</v>
      </c>
      <c r="F103" s="77"/>
      <c r="G103" s="112" t="s">
        <v>10</v>
      </c>
      <c r="H103" s="86" t="s">
        <v>371</v>
      </c>
    </row>
    <row r="104" spans="1:8">
      <c r="A104" s="117">
        <v>869</v>
      </c>
      <c r="B104" s="107">
        <v>44715</v>
      </c>
      <c r="C104" s="106" t="s">
        <v>21</v>
      </c>
      <c r="D104" s="82">
        <v>100000</v>
      </c>
      <c r="E104" s="83"/>
      <c r="F104" s="84"/>
      <c r="G104" s="118" t="s">
        <v>10</v>
      </c>
      <c r="H104" s="86" t="s">
        <v>367</v>
      </c>
    </row>
    <row r="105" spans="1:8">
      <c r="A105" s="97">
        <v>870</v>
      </c>
      <c r="B105" s="98">
        <v>44720</v>
      </c>
      <c r="C105" s="97" t="s">
        <v>19</v>
      </c>
      <c r="D105" s="75">
        <v>253959</v>
      </c>
      <c r="E105" s="76">
        <v>253959</v>
      </c>
      <c r="F105" s="77">
        <f>D105-E105</f>
        <v>0</v>
      </c>
      <c r="G105" s="112" t="s">
        <v>10</v>
      </c>
      <c r="H105" s="79" t="s">
        <v>372</v>
      </c>
    </row>
    <row r="106" spans="1:8">
      <c r="A106" s="117">
        <v>871</v>
      </c>
      <c r="B106" s="107">
        <v>44726</v>
      </c>
      <c r="C106" s="106" t="s">
        <v>21</v>
      </c>
      <c r="D106" s="82">
        <v>100000</v>
      </c>
      <c r="E106" s="83"/>
      <c r="F106" s="84">
        <f>D106-E106</f>
        <v>100000</v>
      </c>
      <c r="G106" s="118" t="s">
        <v>10</v>
      </c>
      <c r="H106" s="86" t="s">
        <v>367</v>
      </c>
    </row>
    <row r="107" spans="1:8">
      <c r="A107" s="97">
        <v>872</v>
      </c>
      <c r="B107" s="98">
        <v>44726</v>
      </c>
      <c r="C107" s="97" t="s">
        <v>19</v>
      </c>
      <c r="D107" s="75">
        <v>350000</v>
      </c>
      <c r="E107" s="76">
        <v>260054</v>
      </c>
      <c r="F107" s="77">
        <f>D107-E107</f>
        <v>89946</v>
      </c>
      <c r="G107" s="112" t="s">
        <v>10</v>
      </c>
      <c r="H107" s="79" t="s">
        <v>373</v>
      </c>
    </row>
    <row r="108" spans="1:8">
      <c r="A108" s="99">
        <v>873</v>
      </c>
      <c r="B108" s="100">
        <v>44727</v>
      </c>
      <c r="C108" s="99" t="s">
        <v>63</v>
      </c>
      <c r="D108" s="101">
        <v>78325</v>
      </c>
      <c r="E108" s="102"/>
      <c r="F108" s="103"/>
      <c r="G108" s="113" t="s">
        <v>10</v>
      </c>
      <c r="H108" s="105" t="s">
        <v>374</v>
      </c>
    </row>
    <row r="109" spans="1:8">
      <c r="A109" s="99">
        <v>874</v>
      </c>
      <c r="B109" s="100">
        <v>44727</v>
      </c>
      <c r="C109" s="99" t="s">
        <v>375</v>
      </c>
      <c r="D109" s="101">
        <v>25000</v>
      </c>
      <c r="E109" s="102"/>
      <c r="F109" s="103"/>
      <c r="G109" s="113" t="s">
        <v>64</v>
      </c>
      <c r="H109" s="105" t="s">
        <v>376</v>
      </c>
    </row>
    <row r="110" spans="1:8">
      <c r="A110" s="99">
        <v>875</v>
      </c>
      <c r="B110" s="100">
        <v>44729</v>
      </c>
      <c r="C110" s="99" t="s">
        <v>63</v>
      </c>
      <c r="D110" s="101">
        <v>200000</v>
      </c>
      <c r="E110" s="102"/>
      <c r="F110" s="103"/>
      <c r="G110" s="113" t="s">
        <v>10</v>
      </c>
      <c r="H110" s="105" t="s">
        <v>374</v>
      </c>
    </row>
    <row r="111" spans="1:8">
      <c r="A111" s="117">
        <v>876</v>
      </c>
      <c r="B111" s="100">
        <v>44729</v>
      </c>
      <c r="C111" s="99" t="s">
        <v>21</v>
      </c>
      <c r="D111" s="101">
        <v>100000</v>
      </c>
      <c r="E111" s="102"/>
      <c r="F111" s="103"/>
      <c r="G111" s="113" t="s">
        <v>10</v>
      </c>
      <c r="H111" s="86" t="s">
        <v>367</v>
      </c>
    </row>
    <row r="112" spans="1:8">
      <c r="A112" s="97">
        <v>877</v>
      </c>
      <c r="B112" s="98">
        <v>44732</v>
      </c>
      <c r="C112" s="97" t="s">
        <v>107</v>
      </c>
      <c r="D112" s="75">
        <v>56050</v>
      </c>
      <c r="E112" s="76">
        <v>56050</v>
      </c>
      <c r="F112" s="77">
        <v>0</v>
      </c>
      <c r="G112" s="112" t="s">
        <v>10</v>
      </c>
      <c r="H112" s="79" t="s">
        <v>377</v>
      </c>
    </row>
    <row r="113" spans="1:8">
      <c r="A113" s="97">
        <v>878</v>
      </c>
      <c r="B113" s="98">
        <v>44732</v>
      </c>
      <c r="C113" s="97" t="s">
        <v>19</v>
      </c>
      <c r="D113" s="75">
        <v>100000</v>
      </c>
      <c r="E113" s="76">
        <v>99801</v>
      </c>
      <c r="F113" s="77">
        <f>D113-E113</f>
        <v>199</v>
      </c>
      <c r="G113" s="112" t="s">
        <v>10</v>
      </c>
      <c r="H113" s="79" t="s">
        <v>372</v>
      </c>
    </row>
    <row r="114" spans="1:8">
      <c r="A114" s="97">
        <v>879</v>
      </c>
      <c r="B114" s="98">
        <v>44736</v>
      </c>
      <c r="C114" s="97" t="s">
        <v>107</v>
      </c>
      <c r="D114" s="75">
        <v>106958</v>
      </c>
      <c r="E114" s="76">
        <v>106958</v>
      </c>
      <c r="F114" s="77">
        <v>0</v>
      </c>
      <c r="G114" s="112" t="s">
        <v>10</v>
      </c>
      <c r="H114" s="79" t="s">
        <v>378</v>
      </c>
    </row>
    <row r="115" spans="1:8">
      <c r="A115" s="117">
        <v>880</v>
      </c>
      <c r="B115" s="100">
        <v>44740</v>
      </c>
      <c r="C115" s="99" t="s">
        <v>21</v>
      </c>
      <c r="D115" s="101">
        <v>100000</v>
      </c>
      <c r="E115" s="102"/>
      <c r="F115" s="103"/>
      <c r="G115" s="113" t="s">
        <v>379</v>
      </c>
      <c r="H115" s="86" t="s">
        <v>367</v>
      </c>
    </row>
    <row r="116" spans="1:8">
      <c r="A116" s="97">
        <v>881</v>
      </c>
      <c r="B116" s="98">
        <v>44742</v>
      </c>
      <c r="C116" s="97" t="s">
        <v>107</v>
      </c>
      <c r="D116" s="75">
        <v>96289</v>
      </c>
      <c r="E116" s="76">
        <v>96289</v>
      </c>
      <c r="F116" s="77">
        <v>0</v>
      </c>
      <c r="G116" s="112" t="s">
        <v>10</v>
      </c>
      <c r="H116" s="79" t="s">
        <v>380</v>
      </c>
    </row>
    <row r="117" spans="1:8">
      <c r="A117" s="99">
        <v>882</v>
      </c>
      <c r="B117" s="100">
        <v>44746</v>
      </c>
      <c r="C117" s="99" t="s">
        <v>21</v>
      </c>
      <c r="D117" s="101">
        <v>100000</v>
      </c>
      <c r="E117" s="102"/>
      <c r="F117" s="103"/>
      <c r="G117" s="113" t="s">
        <v>64</v>
      </c>
      <c r="H117" s="86" t="s">
        <v>367</v>
      </c>
    </row>
    <row r="118" spans="1:8">
      <c r="A118" s="99">
        <v>883</v>
      </c>
      <c r="B118" s="100">
        <v>44748</v>
      </c>
      <c r="C118" s="99" t="s">
        <v>260</v>
      </c>
      <c r="D118" s="101">
        <v>400000</v>
      </c>
      <c r="E118" s="102"/>
      <c r="F118" s="103"/>
      <c r="G118" s="113" t="s">
        <v>64</v>
      </c>
      <c r="H118" s="105" t="s">
        <v>381</v>
      </c>
    </row>
    <row r="119" spans="1:8">
      <c r="A119" s="97">
        <v>884</v>
      </c>
      <c r="B119" s="98">
        <v>44753</v>
      </c>
      <c r="C119" s="97" t="s">
        <v>107</v>
      </c>
      <c r="D119" s="75">
        <v>57979</v>
      </c>
      <c r="E119" s="76">
        <v>57979</v>
      </c>
      <c r="F119" s="77">
        <v>0</v>
      </c>
      <c r="G119" s="112" t="s">
        <v>10</v>
      </c>
      <c r="H119" s="79" t="s">
        <v>382</v>
      </c>
    </row>
    <row r="120" spans="1:8">
      <c r="A120" s="99">
        <v>885</v>
      </c>
      <c r="B120" s="100">
        <v>44755</v>
      </c>
      <c r="C120" s="99" t="s">
        <v>211</v>
      </c>
      <c r="D120" s="101">
        <v>100000</v>
      </c>
      <c r="E120" s="102"/>
      <c r="F120" s="103"/>
      <c r="G120" s="113"/>
      <c r="H120" s="105" t="s">
        <v>357</v>
      </c>
    </row>
    <row r="121" spans="1:8">
      <c r="A121" s="99">
        <v>886</v>
      </c>
      <c r="B121" s="100">
        <v>44755</v>
      </c>
      <c r="C121" s="99" t="s">
        <v>63</v>
      </c>
      <c r="D121" s="101">
        <v>254962</v>
      </c>
      <c r="E121" s="102"/>
      <c r="F121" s="103"/>
      <c r="G121" s="113" t="s">
        <v>10</v>
      </c>
      <c r="H121" s="105" t="s">
        <v>357</v>
      </c>
    </row>
    <row r="122" spans="1:8">
      <c r="A122" s="97">
        <v>887</v>
      </c>
      <c r="B122" s="98">
        <v>44757</v>
      </c>
      <c r="C122" s="97" t="s">
        <v>107</v>
      </c>
      <c r="D122" s="75">
        <v>131547</v>
      </c>
      <c r="E122" s="76">
        <v>131547</v>
      </c>
      <c r="F122" s="77">
        <v>0</v>
      </c>
      <c r="G122" s="112" t="s">
        <v>10</v>
      </c>
      <c r="H122" s="79" t="s">
        <v>383</v>
      </c>
    </row>
    <row r="123" spans="1:8">
      <c r="A123" s="97">
        <v>888</v>
      </c>
      <c r="B123" s="98">
        <v>44760</v>
      </c>
      <c r="C123" s="97" t="s">
        <v>9</v>
      </c>
      <c r="D123" s="75">
        <v>100000</v>
      </c>
      <c r="E123" s="76"/>
      <c r="F123" s="77"/>
      <c r="G123" s="112" t="s">
        <v>10</v>
      </c>
      <c r="H123" s="79" t="s">
        <v>384</v>
      </c>
    </row>
    <row r="124" spans="1:8">
      <c r="A124" s="97">
        <v>889</v>
      </c>
      <c r="B124" s="98">
        <v>44777</v>
      </c>
      <c r="C124" s="97" t="s">
        <v>9</v>
      </c>
      <c r="D124" s="75">
        <v>250000</v>
      </c>
      <c r="E124" s="76"/>
      <c r="F124" s="77"/>
      <c r="G124" s="112" t="s">
        <v>10</v>
      </c>
      <c r="H124" s="79" t="s">
        <v>384</v>
      </c>
    </row>
    <row r="125" spans="1:8">
      <c r="A125" s="99">
        <v>890</v>
      </c>
      <c r="B125" s="100">
        <v>44764</v>
      </c>
      <c r="C125" s="99" t="s">
        <v>63</v>
      </c>
      <c r="D125" s="101">
        <v>100000</v>
      </c>
      <c r="E125" s="102"/>
      <c r="F125" s="103"/>
      <c r="G125" s="113" t="s">
        <v>10</v>
      </c>
      <c r="H125" s="105"/>
    </row>
    <row r="126" spans="1:8">
      <c r="A126" s="99">
        <v>891</v>
      </c>
      <c r="B126" s="100">
        <v>44767</v>
      </c>
      <c r="C126" s="99" t="s">
        <v>28</v>
      </c>
      <c r="D126" s="101">
        <v>40000</v>
      </c>
      <c r="E126" s="102"/>
      <c r="F126" s="103"/>
      <c r="G126" s="113" t="s">
        <v>370</v>
      </c>
      <c r="H126" s="105" t="s">
        <v>385</v>
      </c>
    </row>
    <row r="127" spans="1:8">
      <c r="A127" s="97">
        <v>892</v>
      </c>
      <c r="B127" s="98">
        <v>44768</v>
      </c>
      <c r="C127" s="97" t="s">
        <v>107</v>
      </c>
      <c r="D127" s="75">
        <v>19850</v>
      </c>
      <c r="E127" s="76">
        <v>19850</v>
      </c>
      <c r="F127" s="77">
        <v>0</v>
      </c>
      <c r="G127" s="112" t="s">
        <v>10</v>
      </c>
      <c r="H127" s="79" t="s">
        <v>386</v>
      </c>
    </row>
    <row r="128" spans="1:8">
      <c r="A128" s="97">
        <v>893</v>
      </c>
      <c r="B128" s="98">
        <v>44769</v>
      </c>
      <c r="C128" s="97" t="s">
        <v>107</v>
      </c>
      <c r="D128" s="75">
        <v>57979</v>
      </c>
      <c r="E128" s="76">
        <v>57979</v>
      </c>
      <c r="F128" s="77">
        <v>0</v>
      </c>
      <c r="G128" s="112" t="s">
        <v>10</v>
      </c>
      <c r="H128" s="79" t="s">
        <v>382</v>
      </c>
    </row>
    <row r="129" spans="1:8">
      <c r="A129" s="73">
        <v>894</v>
      </c>
      <c r="B129" s="74">
        <v>44770</v>
      </c>
      <c r="C129" s="73" t="s">
        <v>107</v>
      </c>
      <c r="D129" s="75">
        <v>74493</v>
      </c>
      <c r="E129" s="76">
        <v>74493</v>
      </c>
      <c r="F129" s="77">
        <v>0</v>
      </c>
      <c r="G129" s="112" t="s">
        <v>10</v>
      </c>
      <c r="H129" s="79" t="s">
        <v>387</v>
      </c>
    </row>
    <row r="130" spans="1:8">
      <c r="A130" s="73">
        <v>895</v>
      </c>
      <c r="B130" s="74">
        <v>44774</v>
      </c>
      <c r="C130" s="73" t="s">
        <v>19</v>
      </c>
      <c r="D130" s="75">
        <v>100000</v>
      </c>
      <c r="E130" s="76">
        <v>95640</v>
      </c>
      <c r="F130" s="77">
        <f>D130-E130</f>
        <v>4360</v>
      </c>
      <c r="G130" s="112" t="s">
        <v>10</v>
      </c>
      <c r="H130" s="79" t="s">
        <v>372</v>
      </c>
    </row>
    <row r="131" spans="1:8">
      <c r="A131" s="73">
        <v>896</v>
      </c>
      <c r="B131" s="74">
        <v>44774</v>
      </c>
      <c r="C131" s="73" t="s">
        <v>107</v>
      </c>
      <c r="D131" s="75">
        <v>42980</v>
      </c>
      <c r="E131" s="76">
        <v>42980</v>
      </c>
      <c r="F131" s="77">
        <v>0</v>
      </c>
      <c r="G131" s="112" t="s">
        <v>10</v>
      </c>
      <c r="H131" s="79" t="s">
        <v>388</v>
      </c>
    </row>
    <row r="132" spans="1:8">
      <c r="A132" s="109">
        <v>897</v>
      </c>
      <c r="B132" s="110"/>
      <c r="C132" s="109"/>
      <c r="D132" s="101"/>
      <c r="E132" s="102"/>
      <c r="F132" s="103"/>
      <c r="G132" s="113"/>
      <c r="H132" s="105"/>
    </row>
    <row r="133" spans="1:8">
      <c r="A133" s="73">
        <v>898</v>
      </c>
      <c r="B133" s="74">
        <v>44777</v>
      </c>
      <c r="C133" s="73" t="s">
        <v>107</v>
      </c>
      <c r="D133" s="75">
        <v>73009</v>
      </c>
      <c r="E133" s="76">
        <v>73009</v>
      </c>
      <c r="F133" s="77">
        <v>0</v>
      </c>
      <c r="G133" s="112" t="s">
        <v>10</v>
      </c>
      <c r="H133" s="79" t="s">
        <v>389</v>
      </c>
    </row>
    <row r="134" spans="1:8">
      <c r="A134" s="109">
        <v>899</v>
      </c>
      <c r="B134" s="110">
        <v>44782</v>
      </c>
      <c r="C134" s="109" t="s">
        <v>211</v>
      </c>
      <c r="D134" s="101">
        <v>100000</v>
      </c>
      <c r="E134" s="102"/>
      <c r="F134" s="103"/>
      <c r="G134" s="113" t="s">
        <v>64</v>
      </c>
      <c r="H134" s="105" t="s">
        <v>390</v>
      </c>
    </row>
    <row r="135" spans="1:8">
      <c r="A135" s="109">
        <v>900</v>
      </c>
      <c r="B135" s="110">
        <v>44782</v>
      </c>
      <c r="C135" s="109" t="s">
        <v>63</v>
      </c>
      <c r="D135" s="101">
        <v>180000</v>
      </c>
      <c r="E135" s="102"/>
      <c r="F135" s="103"/>
      <c r="G135" s="113" t="s">
        <v>10</v>
      </c>
      <c r="H135" s="105" t="s">
        <v>391</v>
      </c>
    </row>
    <row r="136" spans="1:8">
      <c r="A136" s="109">
        <v>901</v>
      </c>
      <c r="B136" s="110">
        <v>44782</v>
      </c>
      <c r="C136" s="109" t="s">
        <v>63</v>
      </c>
      <c r="D136" s="101">
        <v>40124</v>
      </c>
      <c r="E136" s="102"/>
      <c r="F136" s="103"/>
      <c r="G136" s="113" t="s">
        <v>10</v>
      </c>
      <c r="H136" s="105" t="s">
        <v>392</v>
      </c>
    </row>
    <row r="137" spans="1:8">
      <c r="A137" s="73">
        <v>902</v>
      </c>
      <c r="B137" s="74">
        <v>44783</v>
      </c>
      <c r="C137" s="73" t="s">
        <v>107</v>
      </c>
      <c r="D137" s="75">
        <v>69287</v>
      </c>
      <c r="E137" s="76">
        <v>69287</v>
      </c>
      <c r="F137" s="77">
        <v>0</v>
      </c>
      <c r="G137" s="112" t="s">
        <v>10</v>
      </c>
      <c r="H137" s="79" t="s">
        <v>328</v>
      </c>
    </row>
    <row r="138" spans="1:8">
      <c r="A138" s="73">
        <v>903</v>
      </c>
      <c r="B138" s="74">
        <v>44785</v>
      </c>
      <c r="C138" s="73" t="s">
        <v>19</v>
      </c>
      <c r="D138" s="75">
        <v>400000</v>
      </c>
      <c r="E138" s="76">
        <v>471988</v>
      </c>
      <c r="F138" s="77">
        <f>D138-E138</f>
        <v>-71988</v>
      </c>
      <c r="G138" s="112" t="s">
        <v>10</v>
      </c>
      <c r="H138" s="79" t="s">
        <v>393</v>
      </c>
    </row>
    <row r="139" spans="1:8">
      <c r="A139" s="109">
        <v>904</v>
      </c>
      <c r="B139" s="110">
        <v>44792</v>
      </c>
      <c r="C139" s="109" t="s">
        <v>63</v>
      </c>
      <c r="D139" s="101">
        <v>70000</v>
      </c>
      <c r="E139" s="102"/>
      <c r="F139" s="103"/>
      <c r="G139" s="113" t="s">
        <v>10</v>
      </c>
      <c r="H139" s="105" t="s">
        <v>394</v>
      </c>
    </row>
    <row r="140" spans="1:8">
      <c r="A140" s="109">
        <v>905</v>
      </c>
      <c r="B140" s="110">
        <v>44792</v>
      </c>
      <c r="C140" s="109" t="s">
        <v>63</v>
      </c>
      <c r="D140" s="101">
        <v>27461</v>
      </c>
      <c r="E140" s="102"/>
      <c r="F140" s="103"/>
      <c r="G140" s="113" t="s">
        <v>10</v>
      </c>
      <c r="H140" s="105" t="s">
        <v>395</v>
      </c>
    </row>
    <row r="141" spans="1:8">
      <c r="A141" s="109">
        <v>906</v>
      </c>
      <c r="B141" s="110"/>
      <c r="C141" s="109"/>
      <c r="D141" s="101"/>
      <c r="E141" s="102"/>
      <c r="F141" s="103"/>
      <c r="G141" s="113"/>
      <c r="H141" s="105"/>
    </row>
    <row r="142" spans="1:8">
      <c r="A142" s="73">
        <v>907</v>
      </c>
      <c r="B142" s="74">
        <v>44795</v>
      </c>
      <c r="C142" s="73" t="s">
        <v>107</v>
      </c>
      <c r="D142" s="75">
        <v>51904</v>
      </c>
      <c r="E142" s="76">
        <v>51904</v>
      </c>
      <c r="F142" s="77">
        <v>0</v>
      </c>
      <c r="G142" s="112" t="s">
        <v>10</v>
      </c>
      <c r="H142" s="79" t="s">
        <v>396</v>
      </c>
    </row>
    <row r="143" spans="1:8">
      <c r="A143" s="73">
        <v>908</v>
      </c>
      <c r="B143" s="74">
        <v>44795</v>
      </c>
      <c r="C143" s="73" t="s">
        <v>107</v>
      </c>
      <c r="D143" s="75">
        <v>87870</v>
      </c>
      <c r="E143" s="76">
        <v>87870</v>
      </c>
      <c r="F143" s="77">
        <v>0</v>
      </c>
      <c r="G143" s="112" t="s">
        <v>10</v>
      </c>
      <c r="H143" s="79" t="s">
        <v>397</v>
      </c>
    </row>
    <row r="144" spans="1:8">
      <c r="A144" s="73">
        <v>909</v>
      </c>
      <c r="B144" s="74">
        <v>44795</v>
      </c>
      <c r="C144" s="73" t="s">
        <v>19</v>
      </c>
      <c r="D144" s="75">
        <v>450000</v>
      </c>
      <c r="E144" s="76">
        <v>224468</v>
      </c>
      <c r="F144" s="77">
        <f>D144-E144</f>
        <v>225532</v>
      </c>
      <c r="G144" s="112" t="s">
        <v>10</v>
      </c>
      <c r="H144" s="79" t="s">
        <v>398</v>
      </c>
    </row>
    <row r="145" spans="1:8">
      <c r="A145" s="73">
        <v>910</v>
      </c>
      <c r="B145" s="74">
        <v>44798</v>
      </c>
      <c r="C145" s="73" t="s">
        <v>107</v>
      </c>
      <c r="D145" s="75">
        <v>62096</v>
      </c>
      <c r="E145" s="76">
        <v>62096</v>
      </c>
      <c r="F145" s="77">
        <v>0</v>
      </c>
      <c r="G145" s="112" t="s">
        <v>10</v>
      </c>
      <c r="H145" s="79" t="s">
        <v>399</v>
      </c>
    </row>
    <row r="146" spans="1:8">
      <c r="A146" s="73">
        <v>911</v>
      </c>
      <c r="B146" s="74">
        <v>44798</v>
      </c>
      <c r="C146" s="97" t="s">
        <v>9</v>
      </c>
      <c r="D146" s="75">
        <v>250000</v>
      </c>
      <c r="E146" s="76">
        <v>248110</v>
      </c>
      <c r="F146" s="77">
        <v>1890</v>
      </c>
      <c r="G146" s="112" t="s">
        <v>10</v>
      </c>
      <c r="H146" s="79" t="s">
        <v>326</v>
      </c>
    </row>
    <row r="147" spans="1:8">
      <c r="A147" s="73">
        <v>912</v>
      </c>
      <c r="B147" s="74">
        <v>44806</v>
      </c>
      <c r="C147" s="73" t="s">
        <v>107</v>
      </c>
      <c r="D147" s="75">
        <v>124913</v>
      </c>
      <c r="E147" s="76">
        <v>124913</v>
      </c>
      <c r="F147" s="77">
        <v>0</v>
      </c>
      <c r="G147" s="112" t="s">
        <v>10</v>
      </c>
      <c r="H147" s="79" t="s">
        <v>400</v>
      </c>
    </row>
    <row r="148" spans="1:8">
      <c r="A148" s="73">
        <v>913</v>
      </c>
      <c r="B148" s="74">
        <v>44806</v>
      </c>
      <c r="C148" s="73" t="s">
        <v>107</v>
      </c>
      <c r="D148" s="75">
        <v>52727</v>
      </c>
      <c r="E148" s="76">
        <v>52727</v>
      </c>
      <c r="F148" s="77">
        <v>0</v>
      </c>
      <c r="G148" s="112" t="s">
        <v>10</v>
      </c>
      <c r="H148" s="79" t="s">
        <v>401</v>
      </c>
    </row>
    <row r="149" spans="1:8">
      <c r="A149" s="109">
        <v>914</v>
      </c>
      <c r="B149" s="110">
        <v>44806</v>
      </c>
      <c r="C149" s="109" t="s">
        <v>63</v>
      </c>
      <c r="D149" s="101">
        <v>67850</v>
      </c>
      <c r="E149" s="102"/>
      <c r="F149" s="103"/>
      <c r="G149" s="113" t="s">
        <v>10</v>
      </c>
      <c r="H149" s="105" t="s">
        <v>402</v>
      </c>
    </row>
    <row r="150" spans="1:8">
      <c r="A150" s="109">
        <v>915</v>
      </c>
      <c r="B150" s="110">
        <v>44809</v>
      </c>
      <c r="C150" s="109" t="s">
        <v>403</v>
      </c>
      <c r="D150" s="101">
        <v>300000</v>
      </c>
      <c r="E150" s="102"/>
      <c r="F150" s="103"/>
      <c r="G150" s="113"/>
      <c r="H150" s="105" t="s">
        <v>404</v>
      </c>
    </row>
    <row r="151" spans="1:8">
      <c r="A151" s="109">
        <v>916</v>
      </c>
      <c r="B151" s="110">
        <v>44812</v>
      </c>
      <c r="C151" s="109" t="s">
        <v>63</v>
      </c>
      <c r="D151" s="101">
        <v>105291</v>
      </c>
      <c r="E151" s="102"/>
      <c r="F151" s="103"/>
      <c r="G151" s="113" t="s">
        <v>10</v>
      </c>
      <c r="H151" s="105" t="s">
        <v>402</v>
      </c>
    </row>
    <row r="152" spans="1:8">
      <c r="A152" s="109">
        <v>917</v>
      </c>
      <c r="B152" s="110">
        <v>44818</v>
      </c>
      <c r="C152" s="109" t="s">
        <v>63</v>
      </c>
      <c r="D152" s="101">
        <v>100000</v>
      </c>
      <c r="E152" s="102"/>
      <c r="F152" s="103"/>
      <c r="G152" s="113" t="s">
        <v>10</v>
      </c>
      <c r="H152" s="105" t="s">
        <v>402</v>
      </c>
    </row>
    <row r="153" spans="1:8">
      <c r="A153" s="73">
        <v>918</v>
      </c>
      <c r="B153" s="74">
        <v>44818</v>
      </c>
      <c r="C153" s="73" t="s">
        <v>19</v>
      </c>
      <c r="D153" s="75">
        <v>235222</v>
      </c>
      <c r="E153" s="76">
        <v>235222</v>
      </c>
      <c r="F153" s="77">
        <f t="shared" ref="F153:F155" si="1">D153-E153</f>
        <v>0</v>
      </c>
      <c r="G153" s="112" t="s">
        <v>10</v>
      </c>
      <c r="H153" s="79" t="s">
        <v>405</v>
      </c>
    </row>
    <row r="154" spans="1:8">
      <c r="A154" s="73">
        <v>919</v>
      </c>
      <c r="B154" s="74">
        <v>44818</v>
      </c>
      <c r="C154" s="73" t="s">
        <v>19</v>
      </c>
      <c r="D154" s="75">
        <v>125240</v>
      </c>
      <c r="E154" s="76">
        <v>125240</v>
      </c>
      <c r="F154" s="77">
        <f t="shared" si="1"/>
        <v>0</v>
      </c>
      <c r="G154" s="112" t="s">
        <v>10</v>
      </c>
      <c r="H154" s="79" t="s">
        <v>406</v>
      </c>
    </row>
    <row r="155" spans="1:8">
      <c r="A155" s="73">
        <v>920</v>
      </c>
      <c r="B155" s="74">
        <v>44818</v>
      </c>
      <c r="C155" s="73" t="s">
        <v>19</v>
      </c>
      <c r="D155" s="75">
        <v>100000</v>
      </c>
      <c r="E155" s="76">
        <v>99847</v>
      </c>
      <c r="F155" s="77">
        <f t="shared" si="1"/>
        <v>153</v>
      </c>
      <c r="G155" s="112" t="s">
        <v>10</v>
      </c>
      <c r="H155" s="79" t="s">
        <v>407</v>
      </c>
    </row>
    <row r="156" spans="1:8">
      <c r="A156" s="73">
        <v>921</v>
      </c>
      <c r="B156" s="74">
        <v>44818</v>
      </c>
      <c r="C156" s="73" t="s">
        <v>107</v>
      </c>
      <c r="D156" s="75">
        <v>57979</v>
      </c>
      <c r="E156" s="76">
        <v>57979</v>
      </c>
      <c r="F156" s="77">
        <v>0</v>
      </c>
      <c r="G156" s="112" t="s">
        <v>10</v>
      </c>
      <c r="H156" s="79" t="s">
        <v>408</v>
      </c>
    </row>
    <row r="157" spans="1:8">
      <c r="A157" s="73">
        <v>922</v>
      </c>
      <c r="B157" s="74">
        <v>44824</v>
      </c>
      <c r="C157" s="73" t="s">
        <v>107</v>
      </c>
      <c r="D157" s="75">
        <v>60000</v>
      </c>
      <c r="E157" s="76">
        <v>60000</v>
      </c>
      <c r="F157" s="77">
        <v>0</v>
      </c>
      <c r="G157" s="112" t="s">
        <v>10</v>
      </c>
      <c r="H157" s="79" t="s">
        <v>409</v>
      </c>
    </row>
    <row r="158" spans="1:8">
      <c r="A158" s="109">
        <v>923</v>
      </c>
      <c r="B158" s="110">
        <v>44826</v>
      </c>
      <c r="C158" s="109" t="s">
        <v>63</v>
      </c>
      <c r="D158" s="101">
        <v>50000</v>
      </c>
      <c r="E158" s="102"/>
      <c r="F158" s="103"/>
      <c r="G158" s="113" t="s">
        <v>10</v>
      </c>
      <c r="H158" s="105" t="s">
        <v>410</v>
      </c>
    </row>
    <row r="159" spans="1:8">
      <c r="A159" s="73">
        <v>924</v>
      </c>
      <c r="B159" s="74">
        <v>44826</v>
      </c>
      <c r="C159" s="73" t="s">
        <v>107</v>
      </c>
      <c r="D159" s="75">
        <v>86237</v>
      </c>
      <c r="E159" s="76">
        <v>86237</v>
      </c>
      <c r="F159" s="77">
        <v>0</v>
      </c>
      <c r="G159" s="112" t="s">
        <v>10</v>
      </c>
      <c r="H159" s="79" t="s">
        <v>411</v>
      </c>
    </row>
    <row r="160" spans="1:8">
      <c r="A160" s="73">
        <v>925</v>
      </c>
      <c r="B160" s="74">
        <v>44831</v>
      </c>
      <c r="C160" s="73" t="s">
        <v>9</v>
      </c>
      <c r="D160" s="75">
        <v>250000</v>
      </c>
      <c r="E160" s="76">
        <v>241570</v>
      </c>
      <c r="F160" s="77">
        <f>D160-E160</f>
        <v>8430</v>
      </c>
      <c r="G160" s="112" t="s">
        <v>10</v>
      </c>
      <c r="H160" s="79" t="s">
        <v>412</v>
      </c>
    </row>
    <row r="161" spans="1:8">
      <c r="A161" s="73">
        <v>926</v>
      </c>
      <c r="B161" s="74">
        <v>44834</v>
      </c>
      <c r="C161" s="73" t="s">
        <v>107</v>
      </c>
      <c r="D161" s="75">
        <v>81819</v>
      </c>
      <c r="E161" s="76">
        <v>81819</v>
      </c>
      <c r="F161" s="77">
        <v>0</v>
      </c>
      <c r="G161" s="112" t="s">
        <v>10</v>
      </c>
      <c r="H161" s="79" t="s">
        <v>413</v>
      </c>
    </row>
    <row r="162" spans="1:8">
      <c r="A162" s="109">
        <v>927</v>
      </c>
      <c r="B162" s="110"/>
      <c r="C162" s="109"/>
      <c r="D162" s="101"/>
      <c r="E162" s="102"/>
      <c r="F162" s="103"/>
      <c r="G162" s="113"/>
      <c r="H162" s="105"/>
    </row>
    <row r="163" spans="1:8">
      <c r="A163" s="73">
        <v>928</v>
      </c>
      <c r="B163" s="74">
        <v>44839</v>
      </c>
      <c r="C163" s="73" t="s">
        <v>107</v>
      </c>
      <c r="D163" s="75">
        <v>57980</v>
      </c>
      <c r="E163" s="76">
        <v>57980</v>
      </c>
      <c r="F163" s="77">
        <v>0</v>
      </c>
      <c r="G163" s="112" t="s">
        <v>10</v>
      </c>
      <c r="H163" s="79" t="s">
        <v>408</v>
      </c>
    </row>
    <row r="164" spans="1:8" s="66" customFormat="1">
      <c r="A164" s="73">
        <v>929</v>
      </c>
      <c r="B164" s="74">
        <v>44846</v>
      </c>
      <c r="C164" s="73" t="s">
        <v>19</v>
      </c>
      <c r="D164" s="75">
        <v>500000</v>
      </c>
      <c r="E164" s="76">
        <v>356007</v>
      </c>
      <c r="F164" s="77">
        <f>D164-E164</f>
        <v>143993</v>
      </c>
      <c r="G164" s="112" t="s">
        <v>10</v>
      </c>
      <c r="H164" s="79" t="s">
        <v>414</v>
      </c>
    </row>
    <row r="165" spans="1:8" s="66" customFormat="1">
      <c r="A165" s="73">
        <v>930</v>
      </c>
      <c r="B165" s="74">
        <v>44846</v>
      </c>
      <c r="C165" s="73" t="s">
        <v>19</v>
      </c>
      <c r="D165" s="75">
        <v>100000</v>
      </c>
      <c r="E165" s="76">
        <v>94379</v>
      </c>
      <c r="F165" s="77">
        <f>D165-E165</f>
        <v>5621</v>
      </c>
      <c r="G165" s="112" t="s">
        <v>10</v>
      </c>
      <c r="H165" s="79" t="s">
        <v>407</v>
      </c>
    </row>
    <row r="166" spans="1:8">
      <c r="A166" s="80">
        <v>931</v>
      </c>
      <c r="B166" s="81">
        <v>44847</v>
      </c>
      <c r="C166" s="80" t="s">
        <v>9</v>
      </c>
      <c r="D166" s="82">
        <v>250000</v>
      </c>
      <c r="E166" s="83"/>
      <c r="F166" s="84"/>
      <c r="G166" s="118" t="s">
        <v>64</v>
      </c>
      <c r="H166" s="86" t="s">
        <v>415</v>
      </c>
    </row>
    <row r="167" spans="1:8">
      <c r="A167" s="73">
        <v>932</v>
      </c>
      <c r="B167" s="74">
        <v>44848</v>
      </c>
      <c r="C167" s="73" t="s">
        <v>9</v>
      </c>
      <c r="D167" s="75">
        <v>250000</v>
      </c>
      <c r="E167" s="76">
        <v>248161</v>
      </c>
      <c r="F167" s="77">
        <f>D167-E167</f>
        <v>1839</v>
      </c>
      <c r="G167" s="112" t="s">
        <v>10</v>
      </c>
      <c r="H167" s="79" t="s">
        <v>407</v>
      </c>
    </row>
    <row r="168" spans="1:8">
      <c r="A168" s="109">
        <v>933</v>
      </c>
      <c r="B168" s="110">
        <v>44852</v>
      </c>
      <c r="C168" s="109" t="s">
        <v>211</v>
      </c>
      <c r="D168" s="101">
        <v>250000</v>
      </c>
      <c r="E168" s="102"/>
      <c r="F168" s="103"/>
      <c r="G168" s="113" t="s">
        <v>64</v>
      </c>
      <c r="H168" s="105" t="s">
        <v>416</v>
      </c>
    </row>
    <row r="169" spans="1:8">
      <c r="A169" s="73">
        <v>934</v>
      </c>
      <c r="B169" s="74">
        <v>44853</v>
      </c>
      <c r="C169" s="73" t="s">
        <v>107</v>
      </c>
      <c r="D169" s="75">
        <v>81320</v>
      </c>
      <c r="E169" s="76">
        <v>81320</v>
      </c>
      <c r="F169" s="77">
        <v>0</v>
      </c>
      <c r="G169" s="112" t="s">
        <v>10</v>
      </c>
      <c r="H169" s="79" t="s">
        <v>417</v>
      </c>
    </row>
    <row r="170" spans="1:8">
      <c r="A170" s="109">
        <v>935</v>
      </c>
      <c r="B170" s="110">
        <v>44854</v>
      </c>
      <c r="C170" s="109" t="s">
        <v>63</v>
      </c>
      <c r="D170" s="101">
        <v>58001</v>
      </c>
      <c r="E170" s="102"/>
      <c r="F170" s="103"/>
      <c r="G170" s="113" t="s">
        <v>10</v>
      </c>
      <c r="H170" s="105" t="s">
        <v>418</v>
      </c>
    </row>
    <row r="171" spans="1:8">
      <c r="A171" s="109">
        <v>936</v>
      </c>
      <c r="B171" s="110">
        <v>44854</v>
      </c>
      <c r="C171" s="109" t="s">
        <v>63</v>
      </c>
      <c r="D171" s="101">
        <v>39524</v>
      </c>
      <c r="E171" s="102"/>
      <c r="F171" s="103"/>
      <c r="G171" s="113" t="s">
        <v>10</v>
      </c>
      <c r="H171" s="105" t="s">
        <v>419</v>
      </c>
    </row>
    <row r="172" spans="1:8">
      <c r="A172" s="73">
        <v>937</v>
      </c>
      <c r="B172" s="74">
        <v>44858</v>
      </c>
      <c r="C172" s="73" t="s">
        <v>107</v>
      </c>
      <c r="D172" s="75">
        <v>44977</v>
      </c>
      <c r="E172" s="76">
        <v>44977</v>
      </c>
      <c r="F172" s="77">
        <v>0</v>
      </c>
      <c r="G172" s="112" t="s">
        <v>10</v>
      </c>
      <c r="H172" s="79" t="s">
        <v>420</v>
      </c>
    </row>
    <row r="173" spans="1:8">
      <c r="A173" s="109">
        <v>938</v>
      </c>
      <c r="B173" s="110">
        <v>44861</v>
      </c>
      <c r="C173" s="109" t="s">
        <v>211</v>
      </c>
      <c r="D173" s="101">
        <v>100000</v>
      </c>
      <c r="E173" s="102"/>
      <c r="F173" s="103"/>
      <c r="G173" s="113"/>
      <c r="H173" s="105" t="s">
        <v>421</v>
      </c>
    </row>
    <row r="174" spans="1:8">
      <c r="A174" s="109">
        <v>939</v>
      </c>
      <c r="B174" s="110">
        <v>44861</v>
      </c>
      <c r="C174" s="109" t="s">
        <v>63</v>
      </c>
      <c r="D174" s="101">
        <v>100000</v>
      </c>
      <c r="E174" s="102"/>
      <c r="F174" s="103"/>
      <c r="G174" s="113" t="s">
        <v>10</v>
      </c>
      <c r="H174" s="105" t="s">
        <v>422</v>
      </c>
    </row>
    <row r="175" spans="1:8">
      <c r="A175" s="73">
        <v>940</v>
      </c>
      <c r="B175" s="74">
        <v>44862</v>
      </c>
      <c r="C175" s="73" t="s">
        <v>19</v>
      </c>
      <c r="D175" s="75">
        <v>100000</v>
      </c>
      <c r="E175" s="76">
        <v>93250</v>
      </c>
      <c r="F175" s="77">
        <f>D175-E175</f>
        <v>6750</v>
      </c>
      <c r="G175" s="112" t="s">
        <v>10</v>
      </c>
      <c r="H175" s="79" t="s">
        <v>407</v>
      </c>
    </row>
    <row r="176" spans="1:8">
      <c r="A176" s="109">
        <v>941</v>
      </c>
      <c r="B176" s="110">
        <v>44867</v>
      </c>
      <c r="C176" s="109" t="s">
        <v>63</v>
      </c>
      <c r="D176" s="101">
        <v>114421</v>
      </c>
      <c r="E176" s="102"/>
      <c r="F176" s="103"/>
      <c r="G176" s="113" t="s">
        <v>10</v>
      </c>
      <c r="H176" s="105" t="s">
        <v>423</v>
      </c>
    </row>
    <row r="177" spans="1:8">
      <c r="A177" s="73">
        <v>942</v>
      </c>
      <c r="B177" s="74">
        <v>44868</v>
      </c>
      <c r="C177" s="73" t="s">
        <v>107</v>
      </c>
      <c r="D177" s="75">
        <v>57980</v>
      </c>
      <c r="E177" s="76">
        <v>57980</v>
      </c>
      <c r="F177" s="77">
        <v>0</v>
      </c>
      <c r="G177" s="112" t="s">
        <v>10</v>
      </c>
      <c r="H177" s="79" t="s">
        <v>382</v>
      </c>
    </row>
    <row r="178" spans="1:8">
      <c r="A178" s="109">
        <v>943</v>
      </c>
      <c r="B178" s="110">
        <v>44869</v>
      </c>
      <c r="C178" s="109" t="s">
        <v>63</v>
      </c>
      <c r="D178" s="101">
        <v>47500</v>
      </c>
      <c r="E178" s="102"/>
      <c r="F178" s="103"/>
      <c r="G178" s="113" t="s">
        <v>10</v>
      </c>
      <c r="H178" s="105" t="s">
        <v>424</v>
      </c>
    </row>
    <row r="179" spans="1:8">
      <c r="A179" s="109">
        <v>944</v>
      </c>
      <c r="B179" s="110">
        <v>44873</v>
      </c>
      <c r="C179" s="109" t="s">
        <v>63</v>
      </c>
      <c r="D179" s="101">
        <v>25773</v>
      </c>
      <c r="E179" s="102"/>
      <c r="F179" s="103"/>
      <c r="G179" s="113" t="s">
        <v>10</v>
      </c>
      <c r="H179" s="105" t="s">
        <v>424</v>
      </c>
    </row>
    <row r="180" spans="1:8">
      <c r="A180" s="73">
        <v>945</v>
      </c>
      <c r="B180" s="74">
        <v>44875</v>
      </c>
      <c r="C180" s="73" t="s">
        <v>107</v>
      </c>
      <c r="D180" s="75">
        <v>56659</v>
      </c>
      <c r="E180" s="76">
        <v>56659</v>
      </c>
      <c r="F180" s="77">
        <v>0</v>
      </c>
      <c r="G180" s="112" t="s">
        <v>10</v>
      </c>
      <c r="H180" s="79" t="s">
        <v>425</v>
      </c>
    </row>
    <row r="181" spans="1:8">
      <c r="A181" s="109">
        <v>946</v>
      </c>
      <c r="B181" s="110">
        <v>44881</v>
      </c>
      <c r="C181" s="109" t="s">
        <v>211</v>
      </c>
      <c r="D181" s="101">
        <v>100000</v>
      </c>
      <c r="E181" s="102"/>
      <c r="F181" s="103"/>
      <c r="G181" s="113" t="s">
        <v>64</v>
      </c>
      <c r="H181" s="105" t="s">
        <v>424</v>
      </c>
    </row>
    <row r="182" spans="1:8">
      <c r="A182" s="109">
        <v>947</v>
      </c>
      <c r="B182" s="110">
        <v>44881</v>
      </c>
      <c r="C182" s="109" t="s">
        <v>63</v>
      </c>
      <c r="D182" s="101">
        <v>24740</v>
      </c>
      <c r="E182" s="102"/>
      <c r="F182" s="103"/>
      <c r="G182" s="113" t="s">
        <v>10</v>
      </c>
      <c r="H182" s="105" t="s">
        <v>424</v>
      </c>
    </row>
    <row r="183" spans="1:8">
      <c r="A183" s="73">
        <v>948</v>
      </c>
      <c r="B183" s="74">
        <v>44886</v>
      </c>
      <c r="C183" s="73" t="s">
        <v>107</v>
      </c>
      <c r="D183" s="75">
        <v>89302</v>
      </c>
      <c r="E183" s="76">
        <v>89302</v>
      </c>
      <c r="F183" s="77">
        <v>0</v>
      </c>
      <c r="G183" s="112" t="s">
        <v>10</v>
      </c>
      <c r="H183" s="79" t="s">
        <v>426</v>
      </c>
    </row>
    <row r="184" spans="1:8">
      <c r="A184" s="73">
        <v>949</v>
      </c>
      <c r="B184" s="74">
        <v>44886</v>
      </c>
      <c r="C184" s="73" t="s">
        <v>19</v>
      </c>
      <c r="D184" s="75">
        <v>500000</v>
      </c>
      <c r="E184" s="76">
        <v>493278</v>
      </c>
      <c r="F184" s="77">
        <f>D184-E184</f>
        <v>6722</v>
      </c>
      <c r="G184" s="112" t="s">
        <v>10</v>
      </c>
      <c r="H184" s="79" t="s">
        <v>427</v>
      </c>
    </row>
    <row r="185" spans="1:8">
      <c r="A185" s="73">
        <v>950</v>
      </c>
      <c r="B185" s="74">
        <v>44887</v>
      </c>
      <c r="C185" s="73" t="s">
        <v>19</v>
      </c>
      <c r="D185" s="75">
        <v>189930</v>
      </c>
      <c r="E185" s="76">
        <v>189930</v>
      </c>
      <c r="F185" s="77">
        <f>D185-E185</f>
        <v>0</v>
      </c>
      <c r="G185" s="112" t="s">
        <v>10</v>
      </c>
      <c r="H185" s="79" t="s">
        <v>428</v>
      </c>
    </row>
    <row r="186" spans="1:8">
      <c r="A186" s="73">
        <v>951</v>
      </c>
      <c r="B186" s="74">
        <v>44887</v>
      </c>
      <c r="C186" s="73" t="s">
        <v>19</v>
      </c>
      <c r="D186" s="75">
        <v>91500</v>
      </c>
      <c r="E186" s="76">
        <v>91500</v>
      </c>
      <c r="F186" s="77">
        <f>D186-E186</f>
        <v>0</v>
      </c>
      <c r="G186" s="112" t="s">
        <v>10</v>
      </c>
      <c r="H186" s="79" t="s">
        <v>407</v>
      </c>
    </row>
    <row r="187" spans="1:8">
      <c r="A187" s="80">
        <v>952</v>
      </c>
      <c r="B187" s="81">
        <v>44888</v>
      </c>
      <c r="C187" s="80" t="s">
        <v>211</v>
      </c>
      <c r="D187" s="82">
        <v>150000</v>
      </c>
      <c r="E187" s="83"/>
      <c r="F187" s="84"/>
      <c r="G187" s="118" t="s">
        <v>64</v>
      </c>
      <c r="H187" s="86" t="s">
        <v>429</v>
      </c>
    </row>
    <row r="188" spans="1:8">
      <c r="A188" s="80">
        <v>953</v>
      </c>
      <c r="B188" s="81">
        <v>44888</v>
      </c>
      <c r="C188" s="80" t="s">
        <v>211</v>
      </c>
      <c r="D188" s="82">
        <v>150000</v>
      </c>
      <c r="E188" s="83"/>
      <c r="F188" s="84"/>
      <c r="G188" s="118" t="s">
        <v>64</v>
      </c>
      <c r="H188" s="86" t="s">
        <v>430</v>
      </c>
    </row>
    <row r="189" spans="1:8">
      <c r="A189" s="73">
        <v>954</v>
      </c>
      <c r="B189" s="74">
        <v>44890</v>
      </c>
      <c r="C189" s="73" t="s">
        <v>107</v>
      </c>
      <c r="D189" s="75">
        <v>82130</v>
      </c>
      <c r="E189" s="76">
        <v>82130</v>
      </c>
      <c r="F189" s="77">
        <v>0</v>
      </c>
      <c r="G189" s="112" t="s">
        <v>10</v>
      </c>
      <c r="H189" s="79" t="s">
        <v>431</v>
      </c>
    </row>
    <row r="190" spans="1:8">
      <c r="A190" s="73">
        <v>955</v>
      </c>
      <c r="B190" s="74">
        <v>44890</v>
      </c>
      <c r="C190" s="73" t="s">
        <v>107</v>
      </c>
      <c r="D190" s="75">
        <v>57980</v>
      </c>
      <c r="E190" s="76">
        <v>5790</v>
      </c>
      <c r="F190" s="77">
        <v>0</v>
      </c>
      <c r="G190" s="112" t="s">
        <v>10</v>
      </c>
      <c r="H190" s="79" t="s">
        <v>382</v>
      </c>
    </row>
    <row r="191" spans="1:8">
      <c r="A191" s="73">
        <v>956</v>
      </c>
      <c r="B191" s="74">
        <v>44895</v>
      </c>
      <c r="C191" s="73" t="s">
        <v>107</v>
      </c>
      <c r="D191" s="75">
        <v>29942</v>
      </c>
      <c r="E191" s="76">
        <v>29942</v>
      </c>
      <c r="F191" s="77">
        <v>0</v>
      </c>
      <c r="G191" s="112" t="s">
        <v>10</v>
      </c>
      <c r="H191" s="79" t="s">
        <v>432</v>
      </c>
    </row>
    <row r="192" spans="1:8">
      <c r="A192" s="73">
        <v>957</v>
      </c>
      <c r="B192" s="74">
        <v>44897</v>
      </c>
      <c r="C192" s="73" t="s">
        <v>107</v>
      </c>
      <c r="D192" s="75">
        <v>169000</v>
      </c>
      <c r="E192" s="76">
        <v>169000</v>
      </c>
      <c r="F192" s="77">
        <v>0</v>
      </c>
      <c r="G192" s="112" t="s">
        <v>10</v>
      </c>
      <c r="H192" s="79" t="s">
        <v>433</v>
      </c>
    </row>
    <row r="193" spans="1:8">
      <c r="A193" s="73">
        <v>958</v>
      </c>
      <c r="B193" s="74">
        <v>44897</v>
      </c>
      <c r="C193" s="73" t="s">
        <v>107</v>
      </c>
      <c r="D193" s="75">
        <v>203913</v>
      </c>
      <c r="E193" s="76">
        <v>203913</v>
      </c>
      <c r="F193" s="77">
        <v>0</v>
      </c>
      <c r="G193" s="112" t="s">
        <v>10</v>
      </c>
      <c r="H193" s="79" t="s">
        <v>434</v>
      </c>
    </row>
    <row r="194" spans="1:8">
      <c r="A194" s="73">
        <v>959</v>
      </c>
      <c r="B194" s="74">
        <v>44900</v>
      </c>
      <c r="C194" s="73" t="s">
        <v>9</v>
      </c>
      <c r="D194" s="75">
        <v>103942</v>
      </c>
      <c r="E194" s="76">
        <v>103942</v>
      </c>
      <c r="F194" s="77">
        <v>0</v>
      </c>
      <c r="G194" s="112" t="s">
        <v>10</v>
      </c>
      <c r="H194" s="79" t="s">
        <v>435</v>
      </c>
    </row>
    <row r="195" spans="1:8">
      <c r="A195" s="73">
        <v>960</v>
      </c>
      <c r="B195" s="74">
        <v>44900</v>
      </c>
      <c r="C195" s="73" t="s">
        <v>9</v>
      </c>
      <c r="D195" s="75">
        <v>43070</v>
      </c>
      <c r="E195" s="76">
        <v>43070</v>
      </c>
      <c r="F195" s="77">
        <v>0</v>
      </c>
      <c r="G195" s="112" t="s">
        <v>10</v>
      </c>
      <c r="H195" s="79" t="s">
        <v>436</v>
      </c>
    </row>
    <row r="196" spans="1:8">
      <c r="A196" s="80">
        <v>961</v>
      </c>
      <c r="B196" s="81">
        <v>44900</v>
      </c>
      <c r="C196" s="80" t="s">
        <v>9</v>
      </c>
      <c r="D196" s="82">
        <v>100000</v>
      </c>
      <c r="E196" s="83"/>
      <c r="F196" s="84"/>
      <c r="G196" s="118" t="s">
        <v>64</v>
      </c>
      <c r="H196" s="86" t="s">
        <v>424</v>
      </c>
    </row>
    <row r="197" spans="1:8">
      <c r="A197" s="73">
        <v>962</v>
      </c>
      <c r="B197" s="74">
        <v>44901</v>
      </c>
      <c r="C197" s="73" t="s">
        <v>107</v>
      </c>
      <c r="D197" s="75">
        <v>103392</v>
      </c>
      <c r="E197" s="76">
        <v>103392</v>
      </c>
      <c r="F197" s="77">
        <v>0</v>
      </c>
      <c r="G197" s="112" t="s">
        <v>10</v>
      </c>
      <c r="H197" s="79" t="s">
        <v>437</v>
      </c>
    </row>
    <row r="198" spans="1:8" s="111" customFormat="1">
      <c r="A198" s="73">
        <v>963</v>
      </c>
      <c r="B198" s="74">
        <v>44902</v>
      </c>
      <c r="C198" s="73" t="s">
        <v>19</v>
      </c>
      <c r="D198" s="75">
        <v>100000</v>
      </c>
      <c r="E198" s="76">
        <v>96718</v>
      </c>
      <c r="F198" s="77">
        <f>D198-E198</f>
        <v>3282</v>
      </c>
      <c r="G198" s="112" t="s">
        <v>10</v>
      </c>
      <c r="H198" s="79" t="s">
        <v>407</v>
      </c>
    </row>
    <row r="199" spans="1:8">
      <c r="A199" s="109">
        <v>964</v>
      </c>
      <c r="B199" s="110">
        <v>44902</v>
      </c>
      <c r="C199" s="109" t="s">
        <v>63</v>
      </c>
      <c r="D199" s="101">
        <v>331802</v>
      </c>
      <c r="E199" s="102">
        <v>254700</v>
      </c>
      <c r="F199" s="103">
        <v>77102</v>
      </c>
      <c r="G199" s="113" t="s">
        <v>10</v>
      </c>
      <c r="H199" s="105" t="s">
        <v>438</v>
      </c>
    </row>
    <row r="200" spans="1:8">
      <c r="A200" s="80">
        <v>965</v>
      </c>
      <c r="B200" s="81">
        <v>44910</v>
      </c>
      <c r="C200" s="80" t="s">
        <v>107</v>
      </c>
      <c r="D200" s="82">
        <v>57980</v>
      </c>
      <c r="E200" s="83"/>
      <c r="F200" s="84"/>
      <c r="G200" s="118" t="s">
        <v>64</v>
      </c>
      <c r="H200" s="86" t="s">
        <v>382</v>
      </c>
    </row>
    <row r="201" spans="1:8">
      <c r="A201" s="80">
        <v>965</v>
      </c>
      <c r="B201" s="81">
        <v>44909</v>
      </c>
      <c r="C201" s="80" t="s">
        <v>63</v>
      </c>
      <c r="D201" s="82">
        <v>60826</v>
      </c>
      <c r="E201" s="83"/>
      <c r="F201" s="84"/>
      <c r="G201" s="118" t="s">
        <v>10</v>
      </c>
      <c r="H201" s="86" t="s">
        <v>439</v>
      </c>
    </row>
    <row r="202" spans="1:8">
      <c r="A202" s="80">
        <v>966</v>
      </c>
      <c r="B202" s="81">
        <v>44914</v>
      </c>
      <c r="C202" s="80" t="s">
        <v>9</v>
      </c>
      <c r="D202" s="82">
        <v>200000</v>
      </c>
      <c r="E202" s="83"/>
      <c r="F202" s="84"/>
      <c r="G202" s="118" t="s">
        <v>64</v>
      </c>
      <c r="H202" s="86" t="s">
        <v>424</v>
      </c>
    </row>
    <row r="203" spans="1:8">
      <c r="A203" s="73">
        <v>967</v>
      </c>
      <c r="B203" s="74">
        <v>44915</v>
      </c>
      <c r="C203" s="73" t="s">
        <v>107</v>
      </c>
      <c r="D203" s="75">
        <v>81695</v>
      </c>
      <c r="E203" s="76">
        <v>81695</v>
      </c>
      <c r="F203" s="77">
        <v>0</v>
      </c>
      <c r="G203" s="112" t="s">
        <v>10</v>
      </c>
      <c r="H203" s="79" t="s">
        <v>440</v>
      </c>
    </row>
    <row r="204" spans="1:8">
      <c r="A204" s="109">
        <v>968</v>
      </c>
      <c r="B204" s="110">
        <v>44921</v>
      </c>
      <c r="C204" s="109" t="s">
        <v>63</v>
      </c>
      <c r="D204" s="101">
        <v>73980</v>
      </c>
      <c r="E204" s="102"/>
      <c r="F204" s="103"/>
      <c r="G204" s="113" t="s">
        <v>10</v>
      </c>
      <c r="H204" s="105" t="s">
        <v>441</v>
      </c>
    </row>
    <row r="205" spans="1:8">
      <c r="A205" s="73">
        <v>969</v>
      </c>
      <c r="B205" s="74">
        <v>44921</v>
      </c>
      <c r="C205" s="73" t="s">
        <v>19</v>
      </c>
      <c r="D205" s="75">
        <v>100000</v>
      </c>
      <c r="E205" s="76">
        <v>98139</v>
      </c>
      <c r="F205" s="77">
        <f>D205-E205</f>
        <v>1861</v>
      </c>
      <c r="G205" s="112" t="s">
        <v>10</v>
      </c>
      <c r="H205" s="79" t="s">
        <v>407</v>
      </c>
    </row>
    <row r="206" spans="1:8">
      <c r="A206" s="109"/>
      <c r="B206" s="110"/>
      <c r="C206" s="109"/>
      <c r="D206" s="101"/>
      <c r="E206" s="102"/>
      <c r="F206" s="103"/>
      <c r="G206" s="113"/>
      <c r="H206" s="105"/>
    </row>
    <row r="207" spans="1:8">
      <c r="A207" s="109"/>
      <c r="B207" s="110"/>
      <c r="C207" s="109"/>
      <c r="D207" s="101"/>
      <c r="E207" s="102"/>
      <c r="F207" s="103"/>
      <c r="G207" s="113"/>
      <c r="H207" s="105"/>
    </row>
  </sheetData>
  <autoFilter ref="A1:H205"/>
  <conditionalFormatting sqref="G2:G4">
    <cfRule type="cellIs" dxfId="44" priority="27" operator="equal">
      <formula>"ENTREGADO"</formula>
    </cfRule>
    <cfRule type="cellIs" dxfId="43" priority="28" operator="equal">
      <formula>"PENDIENTE"</formula>
    </cfRule>
  </conditionalFormatting>
  <conditionalFormatting sqref="G6:G16">
    <cfRule type="cellIs" dxfId="42" priority="25" operator="equal">
      <formula>"ENTREGADO"</formula>
    </cfRule>
    <cfRule type="cellIs" dxfId="41" priority="26" operator="equal">
      <formula>"PENDIENTE"</formula>
    </cfRule>
  </conditionalFormatting>
  <conditionalFormatting sqref="G51">
    <cfRule type="cellIs" dxfId="40" priority="21" operator="equal">
      <formula>"ENTREGADO"</formula>
    </cfRule>
    <cfRule type="cellIs" dxfId="39" priority="22" operator="equal">
      <formula>"PENDIENTE"</formula>
    </cfRule>
  </conditionalFormatting>
  <conditionalFormatting sqref="G53">
    <cfRule type="cellIs" dxfId="38" priority="19" operator="equal">
      <formula>"ENTREGADO"</formula>
    </cfRule>
    <cfRule type="cellIs" dxfId="37" priority="20" operator="equal">
      <formula>"PENDIENTE"</formula>
    </cfRule>
  </conditionalFormatting>
  <conditionalFormatting sqref="G104:G105">
    <cfRule type="cellIs" dxfId="36" priority="17" operator="equal">
      <formula>"ENTREGADO"</formula>
    </cfRule>
    <cfRule type="cellIs" dxfId="35" priority="18" operator="equal">
      <formula>"PENDIENTE"</formula>
    </cfRule>
  </conditionalFormatting>
  <conditionalFormatting sqref="G133">
    <cfRule type="cellIs" dxfId="34" priority="13" operator="equal">
      <formula>"SOLICITADO"</formula>
    </cfRule>
    <cfRule type="cellIs" dxfId="33" priority="14" operator="equal">
      <formula>"ENTREGADO"</formula>
    </cfRule>
    <cfRule type="cellIs" dxfId="32" priority="15" operator="equal">
      <formula>"PENDIENTE"</formula>
    </cfRule>
  </conditionalFormatting>
  <conditionalFormatting sqref="G169">
    <cfRule type="cellIs" dxfId="31" priority="7" operator="equal">
      <formula>"SOLICITADO"</formula>
    </cfRule>
    <cfRule type="cellIs" dxfId="30" priority="8" operator="equal">
      <formula>"ENTREGADO"</formula>
    </cfRule>
    <cfRule type="cellIs" dxfId="29" priority="9" operator="equal">
      <formula>"PENDIENTE"</formula>
    </cfRule>
  </conditionalFormatting>
  <conditionalFormatting sqref="G204">
    <cfRule type="cellIs" dxfId="28" priority="4" operator="equal">
      <formula>"SOLICITADO"</formula>
    </cfRule>
    <cfRule type="cellIs" dxfId="27" priority="5" operator="equal">
      <formula>"ENTREGADO"</formula>
    </cfRule>
    <cfRule type="cellIs" dxfId="26" priority="6" operator="equal">
      <formula>"PENDIENTE"</formula>
    </cfRule>
  </conditionalFormatting>
  <conditionalFormatting sqref="G206:G207">
    <cfRule type="cellIs" dxfId="25" priority="1" operator="equal">
      <formula>"SOLICITADO"</formula>
    </cfRule>
    <cfRule type="cellIs" dxfId="24" priority="2" operator="equal">
      <formula>"ENTREGADO"</formula>
    </cfRule>
    <cfRule type="cellIs" dxfId="23" priority="3" operator="equal">
      <formula>"PENDIENTE"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H323"/>
  <sheetViews>
    <sheetView topLeftCell="A115" workbookViewId="0">
      <selection activeCell="F188" sqref="F188"/>
    </sheetView>
  </sheetViews>
  <sheetFormatPr baseColWidth="10" defaultColWidth="11.42578125" defaultRowHeight="15"/>
  <cols>
    <col min="1" max="1" width="9.28515625" style="259" customWidth="1"/>
    <col min="2" max="2" width="22.28515625" style="259" customWidth="1"/>
    <col min="3" max="3" width="24.28515625" style="259" customWidth="1"/>
    <col min="4" max="4" width="12.85546875" style="259" customWidth="1"/>
    <col min="5" max="5" width="20.42578125" style="259" customWidth="1"/>
    <col min="6" max="6" width="17.85546875" style="259" customWidth="1"/>
    <col min="7" max="7" width="23.42578125" style="260" customWidth="1"/>
    <col min="8" max="8" width="75.140625" style="259" customWidth="1"/>
    <col min="9" max="16384" width="11.42578125" style="259"/>
  </cols>
  <sheetData>
    <row r="1" spans="1:8" customFormat="1" ht="45">
      <c r="A1" s="67" t="s">
        <v>1</v>
      </c>
      <c r="B1" s="68" t="s">
        <v>2</v>
      </c>
      <c r="C1" s="68" t="s">
        <v>3</v>
      </c>
      <c r="D1" s="69" t="s">
        <v>4</v>
      </c>
      <c r="E1" s="70" t="s">
        <v>5</v>
      </c>
      <c r="F1" s="70" t="s">
        <v>6</v>
      </c>
      <c r="G1" s="71" t="s">
        <v>442</v>
      </c>
      <c r="H1" s="72" t="s">
        <v>443</v>
      </c>
    </row>
    <row r="2" spans="1:8" customFormat="1">
      <c r="A2" s="73">
        <v>970</v>
      </c>
      <c r="B2" s="74">
        <v>44929</v>
      </c>
      <c r="C2" s="73" t="s">
        <v>19</v>
      </c>
      <c r="D2" s="75">
        <v>500000</v>
      </c>
      <c r="E2" s="76">
        <v>494171</v>
      </c>
      <c r="F2" s="77">
        <f>D2-E2</f>
        <v>5829</v>
      </c>
      <c r="G2" s="78" t="s">
        <v>10</v>
      </c>
      <c r="H2" s="79" t="s">
        <v>427</v>
      </c>
    </row>
    <row r="3" spans="1:8" customFormat="1" hidden="1">
      <c r="A3" s="73">
        <v>971</v>
      </c>
      <c r="B3" s="74">
        <v>44930</v>
      </c>
      <c r="C3" s="73" t="s">
        <v>37</v>
      </c>
      <c r="D3" s="75">
        <v>123688</v>
      </c>
      <c r="E3" s="76">
        <v>123688</v>
      </c>
      <c r="F3" s="77">
        <v>0</v>
      </c>
      <c r="G3" s="78" t="s">
        <v>10</v>
      </c>
      <c r="H3" s="79" t="s">
        <v>444</v>
      </c>
    </row>
    <row r="4" spans="1:8" customFormat="1" hidden="1">
      <c r="A4" s="80">
        <v>972</v>
      </c>
      <c r="B4" s="81">
        <v>44935</v>
      </c>
      <c r="C4" s="80" t="s">
        <v>9</v>
      </c>
      <c r="D4" s="82">
        <v>250000</v>
      </c>
      <c r="E4" s="83"/>
      <c r="F4" s="84"/>
      <c r="G4" s="85" t="s">
        <v>445</v>
      </c>
      <c r="H4" s="86" t="s">
        <v>407</v>
      </c>
    </row>
    <row r="5" spans="1:8" customFormat="1" hidden="1">
      <c r="A5" s="73">
        <v>973</v>
      </c>
      <c r="B5" s="74">
        <v>44935</v>
      </c>
      <c r="C5" s="73" t="s">
        <v>37</v>
      </c>
      <c r="D5" s="75">
        <v>53871</v>
      </c>
      <c r="E5" s="76">
        <v>53871</v>
      </c>
      <c r="F5" s="77">
        <v>0</v>
      </c>
      <c r="G5" s="78" t="s">
        <v>10</v>
      </c>
      <c r="H5" s="79" t="s">
        <v>446</v>
      </c>
    </row>
    <row r="6" spans="1:8" customFormat="1" hidden="1">
      <c r="A6" s="73">
        <v>974</v>
      </c>
      <c r="B6" s="74">
        <v>44935</v>
      </c>
      <c r="C6" s="73" t="s">
        <v>37</v>
      </c>
      <c r="D6" s="75">
        <v>104368</v>
      </c>
      <c r="E6" s="76">
        <v>104368</v>
      </c>
      <c r="F6" s="87">
        <v>0</v>
      </c>
      <c r="G6" s="78" t="s">
        <v>10</v>
      </c>
      <c r="H6" s="79" t="s">
        <v>447</v>
      </c>
    </row>
    <row r="7" spans="1:8" customFormat="1" hidden="1">
      <c r="A7" s="80">
        <v>975</v>
      </c>
      <c r="B7" s="81">
        <v>44935</v>
      </c>
      <c r="C7" s="88" t="s">
        <v>9</v>
      </c>
      <c r="D7" s="89">
        <v>150000</v>
      </c>
      <c r="E7" s="90"/>
      <c r="F7" s="91"/>
      <c r="G7" s="85" t="s">
        <v>445</v>
      </c>
      <c r="H7" s="92" t="s">
        <v>448</v>
      </c>
    </row>
    <row r="8" spans="1:8" customFormat="1" hidden="1">
      <c r="A8" s="73">
        <v>976</v>
      </c>
      <c r="B8" s="74">
        <v>44936</v>
      </c>
      <c r="C8" s="93" t="s">
        <v>9</v>
      </c>
      <c r="D8" s="94">
        <v>214828</v>
      </c>
      <c r="E8" s="95">
        <v>214828</v>
      </c>
      <c r="F8" s="87">
        <v>0</v>
      </c>
      <c r="G8" s="73" t="s">
        <v>10</v>
      </c>
      <c r="H8" s="96" t="s">
        <v>449</v>
      </c>
    </row>
    <row r="9" spans="1:8" customFormat="1" hidden="1">
      <c r="A9" s="80">
        <v>977</v>
      </c>
      <c r="B9" s="81">
        <v>44939</v>
      </c>
      <c r="C9" s="88" t="s">
        <v>9</v>
      </c>
      <c r="D9" s="89">
        <v>300000</v>
      </c>
      <c r="E9" s="90"/>
      <c r="F9" s="91"/>
      <c r="G9" s="85" t="s">
        <v>445</v>
      </c>
      <c r="H9" s="92" t="s">
        <v>450</v>
      </c>
    </row>
    <row r="10" spans="1:8" customFormat="1" hidden="1">
      <c r="A10" s="97">
        <v>978</v>
      </c>
      <c r="B10" s="98">
        <v>44942</v>
      </c>
      <c r="C10" s="97" t="s">
        <v>37</v>
      </c>
      <c r="D10" s="75">
        <v>33770</v>
      </c>
      <c r="E10" s="76">
        <v>33770</v>
      </c>
      <c r="F10" s="77">
        <v>0</v>
      </c>
      <c r="G10" s="78" t="s">
        <v>10</v>
      </c>
      <c r="H10" s="79" t="s">
        <v>451</v>
      </c>
    </row>
    <row r="11" spans="1:8" customFormat="1" hidden="1">
      <c r="A11" s="97">
        <v>979</v>
      </c>
      <c r="B11" s="98">
        <v>44943</v>
      </c>
      <c r="C11" s="97" t="s">
        <v>37</v>
      </c>
      <c r="D11" s="75">
        <v>58000</v>
      </c>
      <c r="E11" s="76">
        <v>58000</v>
      </c>
      <c r="F11" s="77">
        <v>0</v>
      </c>
      <c r="G11" s="78" t="s">
        <v>10</v>
      </c>
      <c r="H11" s="79" t="s">
        <v>452</v>
      </c>
    </row>
    <row r="12" spans="1:8" customFormat="1" hidden="1">
      <c r="A12" s="97">
        <v>980</v>
      </c>
      <c r="B12" s="98">
        <v>44945</v>
      </c>
      <c r="C12" s="97" t="s">
        <v>37</v>
      </c>
      <c r="D12" s="75">
        <v>110450</v>
      </c>
      <c r="E12" s="76">
        <v>110450</v>
      </c>
      <c r="F12" s="77">
        <v>0</v>
      </c>
      <c r="G12" s="78" t="s">
        <v>10</v>
      </c>
      <c r="H12" s="79" t="s">
        <v>453</v>
      </c>
    </row>
    <row r="13" spans="1:8" customFormat="1" hidden="1">
      <c r="A13" s="99">
        <v>981</v>
      </c>
      <c r="B13" s="100">
        <v>44946</v>
      </c>
      <c r="C13" s="99" t="s">
        <v>454</v>
      </c>
      <c r="D13" s="101">
        <v>177000</v>
      </c>
      <c r="E13" s="102"/>
      <c r="F13" s="103"/>
      <c r="G13" s="104" t="s">
        <v>10</v>
      </c>
      <c r="H13" s="105" t="s">
        <v>455</v>
      </c>
    </row>
    <row r="14" spans="1:8" customFormat="1" hidden="1">
      <c r="A14" s="97">
        <v>982</v>
      </c>
      <c r="B14" s="98">
        <v>44946</v>
      </c>
      <c r="C14" s="97" t="s">
        <v>37</v>
      </c>
      <c r="D14" s="75">
        <v>119470</v>
      </c>
      <c r="E14" s="76">
        <v>119470</v>
      </c>
      <c r="F14" s="77">
        <v>0</v>
      </c>
      <c r="G14" s="78" t="s">
        <v>10</v>
      </c>
      <c r="H14" s="79" t="s">
        <v>456</v>
      </c>
    </row>
    <row r="15" spans="1:8" customFormat="1" hidden="1">
      <c r="A15" s="106">
        <v>983</v>
      </c>
      <c r="B15" s="107">
        <v>44949</v>
      </c>
      <c r="C15" s="106" t="s">
        <v>9</v>
      </c>
      <c r="D15" s="82">
        <v>300000</v>
      </c>
      <c r="E15" s="83"/>
      <c r="F15" s="84"/>
      <c r="G15" s="85" t="s">
        <v>445</v>
      </c>
      <c r="H15" s="86" t="s">
        <v>424</v>
      </c>
    </row>
    <row r="16" spans="1:8" customFormat="1" hidden="1">
      <c r="A16" s="97">
        <v>984</v>
      </c>
      <c r="B16" s="98">
        <v>44949</v>
      </c>
      <c r="C16" s="97" t="s">
        <v>37</v>
      </c>
      <c r="D16" s="75">
        <v>37210</v>
      </c>
      <c r="E16" s="76">
        <v>37210</v>
      </c>
      <c r="F16" s="77">
        <v>0</v>
      </c>
      <c r="G16" s="78" t="s">
        <v>10</v>
      </c>
      <c r="H16" s="79" t="s">
        <v>457</v>
      </c>
    </row>
    <row r="17" spans="1:8" customFormat="1" hidden="1">
      <c r="A17" s="99">
        <v>985</v>
      </c>
      <c r="B17" s="100">
        <v>44953</v>
      </c>
      <c r="C17" s="99" t="s">
        <v>454</v>
      </c>
      <c r="D17" s="101">
        <v>81139</v>
      </c>
      <c r="E17" s="102"/>
      <c r="F17" s="103"/>
      <c r="G17" s="104" t="s">
        <v>10</v>
      </c>
      <c r="H17" s="105" t="s">
        <v>458</v>
      </c>
    </row>
    <row r="18" spans="1:8" customFormat="1" hidden="1">
      <c r="A18" s="97">
        <v>986</v>
      </c>
      <c r="B18" s="98">
        <v>44953</v>
      </c>
      <c r="C18" s="97" t="s">
        <v>37</v>
      </c>
      <c r="D18" s="75">
        <v>86823</v>
      </c>
      <c r="E18" s="76">
        <v>86823</v>
      </c>
      <c r="F18" s="77">
        <v>0</v>
      </c>
      <c r="G18" s="78" t="s">
        <v>10</v>
      </c>
      <c r="H18" s="79" t="s">
        <v>459</v>
      </c>
    </row>
    <row r="19" spans="1:8" customFormat="1">
      <c r="A19" s="97">
        <v>987</v>
      </c>
      <c r="B19" s="98">
        <v>44953</v>
      </c>
      <c r="C19" s="97" t="s">
        <v>19</v>
      </c>
      <c r="D19" s="75">
        <v>156664</v>
      </c>
      <c r="E19" s="76">
        <v>156664</v>
      </c>
      <c r="F19" s="77">
        <f>D19-E19</f>
        <v>0</v>
      </c>
      <c r="G19" s="78" t="s">
        <v>10</v>
      </c>
      <c r="H19" s="79" t="s">
        <v>460</v>
      </c>
    </row>
    <row r="20" spans="1:8" customFormat="1">
      <c r="A20" s="97">
        <v>988</v>
      </c>
      <c r="B20" s="98">
        <v>44953</v>
      </c>
      <c r="C20" s="97" t="s">
        <v>19</v>
      </c>
      <c r="D20" s="75">
        <v>850000</v>
      </c>
      <c r="E20" s="76">
        <v>646438</v>
      </c>
      <c r="F20" s="77">
        <f>D20-E20</f>
        <v>203562</v>
      </c>
      <c r="G20" s="78" t="s">
        <v>10</v>
      </c>
      <c r="H20" s="79" t="s">
        <v>373</v>
      </c>
    </row>
    <row r="21" spans="1:8" customFormat="1" hidden="1">
      <c r="A21" s="97">
        <v>989</v>
      </c>
      <c r="B21" s="98">
        <v>44958</v>
      </c>
      <c r="C21" s="97" t="s">
        <v>37</v>
      </c>
      <c r="D21" s="75">
        <v>120051</v>
      </c>
      <c r="E21" s="76">
        <v>120051</v>
      </c>
      <c r="F21" s="77">
        <v>0</v>
      </c>
      <c r="G21" s="78" t="s">
        <v>10</v>
      </c>
      <c r="H21" s="79" t="s">
        <v>461</v>
      </c>
    </row>
    <row r="22" spans="1:8" customFormat="1" hidden="1">
      <c r="A22" s="99">
        <v>990</v>
      </c>
      <c r="B22" s="100">
        <v>44963</v>
      </c>
      <c r="C22" s="99" t="s">
        <v>454</v>
      </c>
      <c r="D22" s="101">
        <v>22260</v>
      </c>
      <c r="E22" s="102"/>
      <c r="F22" s="103"/>
      <c r="G22" s="104" t="s">
        <v>10</v>
      </c>
      <c r="H22" s="105" t="s">
        <v>462</v>
      </c>
    </row>
    <row r="23" spans="1:8" customFormat="1" hidden="1">
      <c r="A23" s="99">
        <v>991</v>
      </c>
      <c r="B23" s="100">
        <v>44963</v>
      </c>
      <c r="C23" s="99" t="s">
        <v>454</v>
      </c>
      <c r="D23" s="101">
        <v>32000</v>
      </c>
      <c r="E23" s="102"/>
      <c r="F23" s="103"/>
      <c r="G23" s="104" t="s">
        <v>10</v>
      </c>
      <c r="H23" s="105" t="s">
        <v>463</v>
      </c>
    </row>
    <row r="24" spans="1:8" customFormat="1" hidden="1">
      <c r="A24" s="99">
        <v>992</v>
      </c>
      <c r="B24" s="100">
        <v>44963</v>
      </c>
      <c r="C24" s="99" t="s">
        <v>454</v>
      </c>
      <c r="D24" s="101">
        <v>87000</v>
      </c>
      <c r="E24" s="102"/>
      <c r="F24" s="103"/>
      <c r="G24" s="104" t="s">
        <v>10</v>
      </c>
      <c r="H24" s="105" t="s">
        <v>464</v>
      </c>
    </row>
    <row r="25" spans="1:8" customFormat="1" hidden="1">
      <c r="A25" s="99">
        <v>993</v>
      </c>
      <c r="B25" s="100">
        <v>44963</v>
      </c>
      <c r="C25" s="99" t="s">
        <v>454</v>
      </c>
      <c r="D25" s="101">
        <v>140875</v>
      </c>
      <c r="E25" s="102"/>
      <c r="F25" s="103"/>
      <c r="G25" s="104" t="s">
        <v>10</v>
      </c>
      <c r="H25" s="105" t="s">
        <v>458</v>
      </c>
    </row>
    <row r="26" spans="1:8" customFormat="1" hidden="1">
      <c r="A26" s="97">
        <v>994</v>
      </c>
      <c r="B26" s="98">
        <v>44965</v>
      </c>
      <c r="C26" s="97" t="s">
        <v>37</v>
      </c>
      <c r="D26" s="75">
        <v>54435</v>
      </c>
      <c r="E26" s="76">
        <v>54435</v>
      </c>
      <c r="F26" s="77">
        <v>0</v>
      </c>
      <c r="G26" s="78" t="s">
        <v>10</v>
      </c>
      <c r="H26" s="79" t="s">
        <v>465</v>
      </c>
    </row>
    <row r="27" spans="1:8" customFormat="1" hidden="1">
      <c r="A27" s="97">
        <v>995</v>
      </c>
      <c r="B27" s="98">
        <v>44967</v>
      </c>
      <c r="C27" s="97" t="s">
        <v>37</v>
      </c>
      <c r="D27" s="75">
        <v>70866</v>
      </c>
      <c r="E27" s="76">
        <v>70666</v>
      </c>
      <c r="F27" s="77">
        <v>200</v>
      </c>
      <c r="G27" s="78" t="s">
        <v>10</v>
      </c>
      <c r="H27" s="79" t="s">
        <v>466</v>
      </c>
    </row>
    <row r="28" spans="1:8" customFormat="1" hidden="1">
      <c r="A28" s="97">
        <v>996</v>
      </c>
      <c r="B28" s="98">
        <v>44970</v>
      </c>
      <c r="C28" s="97" t="s">
        <v>37</v>
      </c>
      <c r="D28" s="75">
        <v>137037</v>
      </c>
      <c r="E28" s="76">
        <v>137037</v>
      </c>
      <c r="F28" s="77">
        <v>0</v>
      </c>
      <c r="G28" s="78" t="s">
        <v>10</v>
      </c>
      <c r="H28" s="79" t="s">
        <v>467</v>
      </c>
    </row>
    <row r="29" spans="1:8" customFormat="1" hidden="1">
      <c r="A29" s="97">
        <v>997</v>
      </c>
      <c r="B29" s="98">
        <v>44973</v>
      </c>
      <c r="C29" s="97" t="s">
        <v>37</v>
      </c>
      <c r="D29" s="75">
        <v>46130</v>
      </c>
      <c r="E29" s="76">
        <v>46130</v>
      </c>
      <c r="F29" s="77">
        <v>0</v>
      </c>
      <c r="G29" s="78" t="s">
        <v>10</v>
      </c>
      <c r="H29" s="79" t="s">
        <v>468</v>
      </c>
    </row>
    <row r="30" spans="1:8" customFormat="1" hidden="1">
      <c r="A30" s="97">
        <v>998</v>
      </c>
      <c r="B30" s="98">
        <v>44973</v>
      </c>
      <c r="C30" s="97" t="s">
        <v>37</v>
      </c>
      <c r="D30" s="75">
        <v>74700</v>
      </c>
      <c r="E30" s="76">
        <v>74700</v>
      </c>
      <c r="F30" s="77">
        <v>0</v>
      </c>
      <c r="G30" s="78" t="s">
        <v>10</v>
      </c>
      <c r="H30" s="79" t="s">
        <v>469</v>
      </c>
    </row>
    <row r="31" spans="1:8" customFormat="1" hidden="1">
      <c r="A31" s="99">
        <v>999</v>
      </c>
      <c r="B31" s="100">
        <v>44973</v>
      </c>
      <c r="C31" s="99" t="s">
        <v>454</v>
      </c>
      <c r="D31" s="101">
        <v>46002</v>
      </c>
      <c r="E31" s="102"/>
      <c r="F31" s="103"/>
      <c r="G31" s="104" t="s">
        <v>10</v>
      </c>
      <c r="H31" s="105" t="s">
        <v>470</v>
      </c>
    </row>
    <row r="32" spans="1:8" customFormat="1">
      <c r="A32" s="97">
        <v>1000</v>
      </c>
      <c r="B32" s="98">
        <v>44977</v>
      </c>
      <c r="C32" s="97" t="s">
        <v>19</v>
      </c>
      <c r="D32" s="75">
        <v>262756</v>
      </c>
      <c r="E32" s="76">
        <v>262756</v>
      </c>
      <c r="F32" s="77">
        <f>D32-E32</f>
        <v>0</v>
      </c>
      <c r="G32" s="78" t="s">
        <v>10</v>
      </c>
      <c r="H32" s="79" t="s">
        <v>407</v>
      </c>
    </row>
    <row r="33" spans="1:8" customFormat="1">
      <c r="A33" s="97">
        <v>1001</v>
      </c>
      <c r="B33" s="98">
        <v>44977</v>
      </c>
      <c r="C33" s="97" t="s">
        <v>19</v>
      </c>
      <c r="D33" s="75">
        <v>500000</v>
      </c>
      <c r="E33" s="76">
        <v>498795</v>
      </c>
      <c r="F33" s="77">
        <f>D33-E33</f>
        <v>1205</v>
      </c>
      <c r="G33" s="78" t="s">
        <v>10</v>
      </c>
      <c r="H33" s="79" t="s">
        <v>427</v>
      </c>
    </row>
    <row r="34" spans="1:8" customFormat="1" hidden="1">
      <c r="A34" s="99">
        <v>1002</v>
      </c>
      <c r="B34" s="100">
        <v>44977</v>
      </c>
      <c r="C34" s="99" t="s">
        <v>454</v>
      </c>
      <c r="D34" s="101">
        <v>52320</v>
      </c>
      <c r="E34" s="102"/>
      <c r="F34" s="103"/>
      <c r="G34" s="104" t="s">
        <v>10</v>
      </c>
      <c r="H34" s="105" t="s">
        <v>424</v>
      </c>
    </row>
    <row r="35" spans="1:8" customFormat="1" hidden="1">
      <c r="A35" s="106">
        <v>1003</v>
      </c>
      <c r="B35" s="107">
        <v>44977</v>
      </c>
      <c r="C35" s="106" t="s">
        <v>9</v>
      </c>
      <c r="D35" s="82">
        <v>300000</v>
      </c>
      <c r="E35" s="83"/>
      <c r="F35" s="84"/>
      <c r="G35" s="85" t="s">
        <v>445</v>
      </c>
      <c r="H35" s="86" t="s">
        <v>471</v>
      </c>
    </row>
    <row r="36" spans="1:8" customFormat="1" hidden="1">
      <c r="A36" s="99">
        <v>1004</v>
      </c>
      <c r="B36" s="100">
        <v>44977</v>
      </c>
      <c r="C36" s="99" t="s">
        <v>454</v>
      </c>
      <c r="D36" s="101">
        <v>125322</v>
      </c>
      <c r="E36" s="102"/>
      <c r="F36" s="103"/>
      <c r="G36" s="104" t="s">
        <v>10</v>
      </c>
      <c r="H36" s="105" t="s">
        <v>424</v>
      </c>
    </row>
    <row r="37" spans="1:8" customFormat="1" hidden="1">
      <c r="A37" s="99">
        <v>1005</v>
      </c>
      <c r="B37" s="100">
        <v>44978</v>
      </c>
      <c r="C37" s="99" t="s">
        <v>454</v>
      </c>
      <c r="D37" s="101">
        <v>58920</v>
      </c>
      <c r="E37" s="102"/>
      <c r="F37" s="103"/>
      <c r="G37" s="104" t="s">
        <v>10</v>
      </c>
      <c r="H37" s="105" t="s">
        <v>471</v>
      </c>
    </row>
    <row r="38" spans="1:8" customFormat="1">
      <c r="A38" s="97">
        <v>1006</v>
      </c>
      <c r="B38" s="98">
        <v>44979</v>
      </c>
      <c r="C38" s="97" t="s">
        <v>19</v>
      </c>
      <c r="D38" s="75">
        <v>500000</v>
      </c>
      <c r="E38" s="76">
        <v>472444</v>
      </c>
      <c r="F38" s="77">
        <f>D38-E38</f>
        <v>27556</v>
      </c>
      <c r="G38" s="78" t="s">
        <v>10</v>
      </c>
      <c r="H38" s="79" t="s">
        <v>427</v>
      </c>
    </row>
    <row r="39" spans="1:8" customFormat="1" hidden="1">
      <c r="A39" s="97">
        <v>1007</v>
      </c>
      <c r="B39" s="98">
        <v>44980</v>
      </c>
      <c r="C39" s="97" t="s">
        <v>37</v>
      </c>
      <c r="D39" s="75">
        <v>87241</v>
      </c>
      <c r="E39" s="76">
        <v>87241</v>
      </c>
      <c r="F39" s="77">
        <v>0</v>
      </c>
      <c r="G39" s="78" t="s">
        <v>10</v>
      </c>
      <c r="H39" s="79" t="s">
        <v>472</v>
      </c>
    </row>
    <row r="40" spans="1:8" customFormat="1" hidden="1">
      <c r="A40" s="99">
        <v>1008</v>
      </c>
      <c r="B40" s="100">
        <v>44981</v>
      </c>
      <c r="C40" s="99" t="s">
        <v>454</v>
      </c>
      <c r="D40" s="101">
        <v>250000</v>
      </c>
      <c r="E40" s="102">
        <v>200205</v>
      </c>
      <c r="F40" s="103">
        <f>+E40-D40</f>
        <v>-49795</v>
      </c>
      <c r="G40" s="104" t="s">
        <v>10</v>
      </c>
      <c r="H40" s="105" t="s">
        <v>473</v>
      </c>
    </row>
    <row r="41" spans="1:8" customFormat="1" hidden="1">
      <c r="A41" s="99">
        <v>1009</v>
      </c>
      <c r="B41" s="100">
        <v>44984</v>
      </c>
      <c r="C41" s="99" t="s">
        <v>454</v>
      </c>
      <c r="D41" s="101">
        <v>94099</v>
      </c>
      <c r="E41" s="102"/>
      <c r="F41" s="103"/>
      <c r="G41" s="104" t="s">
        <v>10</v>
      </c>
      <c r="H41" s="105" t="s">
        <v>424</v>
      </c>
    </row>
    <row r="42" spans="1:8" customFormat="1" hidden="1">
      <c r="A42" s="99">
        <v>1010</v>
      </c>
      <c r="B42" s="100">
        <v>44985</v>
      </c>
      <c r="C42" s="99" t="s">
        <v>454</v>
      </c>
      <c r="D42" s="101">
        <v>16500</v>
      </c>
      <c r="E42" s="102"/>
      <c r="F42" s="103"/>
      <c r="G42" s="104" t="s">
        <v>10</v>
      </c>
      <c r="H42" s="105" t="s">
        <v>474</v>
      </c>
    </row>
    <row r="43" spans="1:8" customFormat="1" hidden="1">
      <c r="A43" s="97">
        <v>1011</v>
      </c>
      <c r="B43" s="98">
        <v>44986</v>
      </c>
      <c r="C43" s="97" t="s">
        <v>37</v>
      </c>
      <c r="D43" s="75">
        <v>38413</v>
      </c>
      <c r="E43" s="76">
        <v>38413</v>
      </c>
      <c r="F43" s="77">
        <v>0</v>
      </c>
      <c r="G43" s="78" t="s">
        <v>10</v>
      </c>
      <c r="H43" s="79" t="s">
        <v>475</v>
      </c>
    </row>
    <row r="44" spans="1:8" customFormat="1" hidden="1">
      <c r="A44" s="97">
        <v>1012</v>
      </c>
      <c r="B44" s="98">
        <v>44987</v>
      </c>
      <c r="C44" s="97" t="s">
        <v>37</v>
      </c>
      <c r="D44" s="75">
        <v>49560</v>
      </c>
      <c r="E44" s="76">
        <v>49560</v>
      </c>
      <c r="F44" s="77">
        <v>0</v>
      </c>
      <c r="G44" s="78" t="s">
        <v>10</v>
      </c>
      <c r="H44" s="79" t="s">
        <v>476</v>
      </c>
    </row>
    <row r="45" spans="1:8" customFormat="1" hidden="1">
      <c r="A45" s="106">
        <v>1013</v>
      </c>
      <c r="B45" s="107">
        <v>44988</v>
      </c>
      <c r="C45" s="107" t="s">
        <v>9</v>
      </c>
      <c r="D45" s="82">
        <v>200000</v>
      </c>
      <c r="E45" s="107"/>
      <c r="F45" s="107"/>
      <c r="G45" s="85" t="s">
        <v>445</v>
      </c>
      <c r="H45" s="86" t="s">
        <v>477</v>
      </c>
    </row>
    <row r="46" spans="1:8" customFormat="1" hidden="1">
      <c r="A46" s="106">
        <v>1014</v>
      </c>
      <c r="B46" s="107">
        <v>44988</v>
      </c>
      <c r="C46" s="107" t="s">
        <v>9</v>
      </c>
      <c r="D46" s="82">
        <v>300000</v>
      </c>
      <c r="E46" s="107"/>
      <c r="F46" s="107"/>
      <c r="G46" s="85" t="s">
        <v>445</v>
      </c>
      <c r="H46" s="86" t="s">
        <v>424</v>
      </c>
    </row>
    <row r="47" spans="1:8" customFormat="1" hidden="1">
      <c r="A47" s="99">
        <v>1015</v>
      </c>
      <c r="B47" s="100">
        <v>44988</v>
      </c>
      <c r="C47" s="99" t="s">
        <v>454</v>
      </c>
      <c r="D47" s="101">
        <v>77193</v>
      </c>
      <c r="E47" s="102"/>
      <c r="F47" s="103"/>
      <c r="G47" s="104" t="s">
        <v>10</v>
      </c>
      <c r="H47" s="105" t="s">
        <v>478</v>
      </c>
    </row>
    <row r="48" spans="1:8" customFormat="1">
      <c r="A48" s="97">
        <v>1016</v>
      </c>
      <c r="B48" s="98">
        <v>44988</v>
      </c>
      <c r="C48" s="97" t="s">
        <v>19</v>
      </c>
      <c r="D48" s="75">
        <v>700000</v>
      </c>
      <c r="E48" s="76">
        <v>426094</v>
      </c>
      <c r="F48" s="77">
        <f>D48-E48</f>
        <v>273906</v>
      </c>
      <c r="G48" s="78" t="s">
        <v>10</v>
      </c>
      <c r="H48" s="79" t="s">
        <v>479</v>
      </c>
    </row>
    <row r="49" spans="1:8" customFormat="1" hidden="1">
      <c r="A49" s="99">
        <v>1017</v>
      </c>
      <c r="B49" s="100">
        <v>44992</v>
      </c>
      <c r="C49" s="99" t="s">
        <v>454</v>
      </c>
      <c r="D49" s="101">
        <v>90592</v>
      </c>
      <c r="E49" s="102"/>
      <c r="F49" s="103"/>
      <c r="G49" s="104" t="s">
        <v>10</v>
      </c>
      <c r="H49" s="105" t="s">
        <v>424</v>
      </c>
    </row>
    <row r="50" spans="1:8" customFormat="1" hidden="1">
      <c r="A50" s="97">
        <v>1018</v>
      </c>
      <c r="B50" s="98">
        <v>44993</v>
      </c>
      <c r="C50" s="97" t="s">
        <v>37</v>
      </c>
      <c r="D50" s="75">
        <v>124814</v>
      </c>
      <c r="E50" s="76">
        <v>124814</v>
      </c>
      <c r="F50" s="77">
        <v>0</v>
      </c>
      <c r="G50" s="78" t="s">
        <v>10</v>
      </c>
      <c r="H50" s="79" t="s">
        <v>480</v>
      </c>
    </row>
    <row r="51" spans="1:8" customFormat="1" hidden="1">
      <c r="A51" s="97">
        <v>1019</v>
      </c>
      <c r="B51" s="98">
        <v>44994</v>
      </c>
      <c r="C51" s="97" t="s">
        <v>37</v>
      </c>
      <c r="D51" s="75">
        <v>121894</v>
      </c>
      <c r="E51" s="76">
        <v>121894</v>
      </c>
      <c r="F51" s="77">
        <v>0</v>
      </c>
      <c r="G51" s="78" t="s">
        <v>10</v>
      </c>
      <c r="H51" s="79" t="s">
        <v>481</v>
      </c>
    </row>
    <row r="52" spans="1:8" customFormat="1" hidden="1">
      <c r="A52" s="99">
        <v>1020</v>
      </c>
      <c r="B52" s="100">
        <v>44995</v>
      </c>
      <c r="C52" s="99" t="s">
        <v>454</v>
      </c>
      <c r="D52" s="101">
        <v>61950</v>
      </c>
      <c r="E52" s="102"/>
      <c r="F52" s="103"/>
      <c r="G52" s="104" t="s">
        <v>10</v>
      </c>
      <c r="H52" s="105" t="s">
        <v>482</v>
      </c>
    </row>
    <row r="53" spans="1:8" customFormat="1" hidden="1">
      <c r="A53" s="97">
        <v>1021</v>
      </c>
      <c r="B53" s="98">
        <v>44998</v>
      </c>
      <c r="C53" s="97" t="s">
        <v>37</v>
      </c>
      <c r="D53" s="75">
        <v>26510</v>
      </c>
      <c r="E53" s="76">
        <v>26510</v>
      </c>
      <c r="F53" s="77">
        <v>0</v>
      </c>
      <c r="G53" s="78" t="s">
        <v>10</v>
      </c>
      <c r="H53" s="79" t="s">
        <v>483</v>
      </c>
    </row>
    <row r="54" spans="1:8" customFormat="1" hidden="1">
      <c r="A54" s="99">
        <v>1022</v>
      </c>
      <c r="B54" s="100">
        <v>45002</v>
      </c>
      <c r="C54" s="99" t="s">
        <v>454</v>
      </c>
      <c r="D54" s="101">
        <v>49327</v>
      </c>
      <c r="E54" s="102"/>
      <c r="F54" s="103"/>
      <c r="G54" s="104" t="s">
        <v>10</v>
      </c>
      <c r="H54" s="105" t="s">
        <v>478</v>
      </c>
    </row>
    <row r="55" spans="1:8" customFormat="1" hidden="1">
      <c r="A55" s="97">
        <v>1023</v>
      </c>
      <c r="B55" s="98">
        <v>45006</v>
      </c>
      <c r="C55" s="97" t="s">
        <v>37</v>
      </c>
      <c r="D55" s="75">
        <v>66773</v>
      </c>
      <c r="E55" s="76">
        <v>66773</v>
      </c>
      <c r="F55" s="77">
        <v>0</v>
      </c>
      <c r="G55" s="78" t="s">
        <v>10</v>
      </c>
      <c r="H55" s="79" t="s">
        <v>484</v>
      </c>
    </row>
    <row r="56" spans="1:8" customFormat="1" hidden="1">
      <c r="A56" s="99">
        <v>1024</v>
      </c>
      <c r="B56" s="100">
        <v>45012</v>
      </c>
      <c r="C56" s="99" t="s">
        <v>454</v>
      </c>
      <c r="D56" s="101">
        <v>51764</v>
      </c>
      <c r="E56" s="102"/>
      <c r="F56" s="103"/>
      <c r="G56" s="104" t="s">
        <v>10</v>
      </c>
      <c r="H56" s="105" t="s">
        <v>485</v>
      </c>
    </row>
    <row r="57" spans="1:8" customFormat="1" hidden="1">
      <c r="A57" s="99">
        <v>1025</v>
      </c>
      <c r="B57" s="100">
        <v>45013</v>
      </c>
      <c r="C57" s="99" t="s">
        <v>454</v>
      </c>
      <c r="D57" s="108">
        <v>45000</v>
      </c>
      <c r="E57" s="102"/>
      <c r="F57" s="103"/>
      <c r="G57" s="104" t="s">
        <v>10</v>
      </c>
      <c r="H57" s="105" t="s">
        <v>464</v>
      </c>
    </row>
    <row r="58" spans="1:8" customFormat="1" hidden="1">
      <c r="A58" s="99">
        <v>1026</v>
      </c>
      <c r="B58" s="100">
        <v>45015</v>
      </c>
      <c r="C58" s="99" t="s">
        <v>454</v>
      </c>
      <c r="D58" s="101">
        <v>650000</v>
      </c>
      <c r="E58" s="102"/>
      <c r="F58" s="103"/>
      <c r="G58" s="104" t="s">
        <v>10</v>
      </c>
      <c r="H58" s="105" t="s">
        <v>486</v>
      </c>
    </row>
    <row r="59" spans="1:8" customFormat="1">
      <c r="A59" s="97">
        <v>1027</v>
      </c>
      <c r="B59" s="98">
        <v>45019</v>
      </c>
      <c r="C59" s="97" t="s">
        <v>19</v>
      </c>
      <c r="D59" s="75">
        <v>500000</v>
      </c>
      <c r="E59" s="76">
        <v>419514</v>
      </c>
      <c r="F59" s="77">
        <f>D59-E59</f>
        <v>80486</v>
      </c>
      <c r="G59" s="78" t="s">
        <v>10</v>
      </c>
      <c r="H59" s="79" t="s">
        <v>477</v>
      </c>
    </row>
    <row r="60" spans="1:8" customFormat="1">
      <c r="A60" s="97">
        <v>1028</v>
      </c>
      <c r="B60" s="98">
        <v>45019</v>
      </c>
      <c r="C60" s="97" t="s">
        <v>19</v>
      </c>
      <c r="D60" s="75">
        <v>100000</v>
      </c>
      <c r="E60" s="76">
        <v>98505</v>
      </c>
      <c r="F60" s="77">
        <f>D60-E60</f>
        <v>1495</v>
      </c>
      <c r="G60" s="78" t="s">
        <v>10</v>
      </c>
      <c r="H60" s="79" t="s">
        <v>424</v>
      </c>
    </row>
    <row r="61" spans="1:8" customFormat="1" hidden="1">
      <c r="A61" s="97">
        <v>1029</v>
      </c>
      <c r="B61" s="98">
        <v>45021</v>
      </c>
      <c r="C61" s="97" t="s">
        <v>37</v>
      </c>
      <c r="D61" s="75">
        <v>49560</v>
      </c>
      <c r="E61" s="76">
        <v>49560</v>
      </c>
      <c r="F61" s="77">
        <v>0</v>
      </c>
      <c r="G61" s="78" t="s">
        <v>10</v>
      </c>
      <c r="H61" s="79" t="s">
        <v>382</v>
      </c>
    </row>
    <row r="62" spans="1:8" customFormat="1" hidden="1">
      <c r="A62" s="106">
        <v>1030</v>
      </c>
      <c r="B62" s="100">
        <v>45026</v>
      </c>
      <c r="C62" s="99" t="s">
        <v>454</v>
      </c>
      <c r="D62" s="108">
        <v>100000</v>
      </c>
      <c r="E62" s="102"/>
      <c r="F62" s="103"/>
      <c r="G62" s="85" t="s">
        <v>10</v>
      </c>
      <c r="H62" s="105" t="s">
        <v>487</v>
      </c>
    </row>
    <row r="63" spans="1:8" customFormat="1" hidden="1">
      <c r="A63" s="97">
        <v>1031</v>
      </c>
      <c r="B63" s="98">
        <v>45027</v>
      </c>
      <c r="C63" s="97" t="s">
        <v>37</v>
      </c>
      <c r="D63" s="75">
        <v>123220</v>
      </c>
      <c r="E63" s="76">
        <v>123220</v>
      </c>
      <c r="F63" s="77">
        <v>0</v>
      </c>
      <c r="G63" s="78" t="s">
        <v>10</v>
      </c>
      <c r="H63" s="79" t="s">
        <v>488</v>
      </c>
    </row>
    <row r="64" spans="1:8" customFormat="1" hidden="1">
      <c r="A64" s="97">
        <v>1032</v>
      </c>
      <c r="B64" s="98">
        <v>45027</v>
      </c>
      <c r="C64" s="97" t="s">
        <v>37</v>
      </c>
      <c r="D64" s="75">
        <v>73794</v>
      </c>
      <c r="E64" s="76">
        <v>73794</v>
      </c>
      <c r="F64" s="77">
        <v>0</v>
      </c>
      <c r="G64" s="78" t="s">
        <v>10</v>
      </c>
      <c r="H64" s="79" t="s">
        <v>489</v>
      </c>
    </row>
    <row r="65" spans="1:8" customFormat="1" hidden="1">
      <c r="A65" s="99">
        <v>1033</v>
      </c>
      <c r="B65" s="100">
        <v>45027</v>
      </c>
      <c r="C65" s="99" t="s">
        <v>454</v>
      </c>
      <c r="D65" s="101">
        <v>400000</v>
      </c>
      <c r="E65" s="102"/>
      <c r="F65" s="103"/>
      <c r="G65" s="104" t="s">
        <v>10</v>
      </c>
      <c r="H65" s="105" t="s">
        <v>490</v>
      </c>
    </row>
    <row r="66" spans="1:8" customFormat="1" hidden="1">
      <c r="A66" s="97">
        <v>1034</v>
      </c>
      <c r="B66" s="98">
        <v>45030</v>
      </c>
      <c r="C66" s="97" t="s">
        <v>491</v>
      </c>
      <c r="D66" s="75">
        <v>50000</v>
      </c>
      <c r="E66" s="76">
        <v>41069</v>
      </c>
      <c r="F66" s="77">
        <v>8931</v>
      </c>
      <c r="G66" s="78" t="s">
        <v>10</v>
      </c>
      <c r="H66" s="79" t="s">
        <v>492</v>
      </c>
    </row>
    <row r="67" spans="1:8" customFormat="1" hidden="1">
      <c r="A67" s="97">
        <v>1035</v>
      </c>
      <c r="B67" s="98">
        <v>45035</v>
      </c>
      <c r="C67" s="97" t="s">
        <v>37</v>
      </c>
      <c r="D67" s="75">
        <v>96960</v>
      </c>
      <c r="E67" s="76">
        <v>96960</v>
      </c>
      <c r="F67" s="77">
        <v>0</v>
      </c>
      <c r="G67" s="78" t="s">
        <v>10</v>
      </c>
      <c r="H67" s="79" t="s">
        <v>493</v>
      </c>
    </row>
    <row r="68" spans="1:8" customFormat="1" hidden="1">
      <c r="A68" s="99">
        <v>1036</v>
      </c>
      <c r="B68" s="100">
        <v>45035</v>
      </c>
      <c r="C68" s="99" t="s">
        <v>454</v>
      </c>
      <c r="D68" s="101">
        <v>33400</v>
      </c>
      <c r="E68" s="102"/>
      <c r="F68" s="103"/>
      <c r="G68" s="104" t="s">
        <v>10</v>
      </c>
      <c r="H68" s="105" t="s">
        <v>494</v>
      </c>
    </row>
    <row r="69" spans="1:8" customFormat="1" hidden="1">
      <c r="A69" s="99">
        <v>1037</v>
      </c>
      <c r="B69" s="100">
        <v>45035</v>
      </c>
      <c r="C69" s="99" t="s">
        <v>454</v>
      </c>
      <c r="D69" s="101">
        <v>143006</v>
      </c>
      <c r="E69" s="102"/>
      <c r="F69" s="103"/>
      <c r="G69" s="104" t="s">
        <v>10</v>
      </c>
      <c r="H69" s="105" t="s">
        <v>495</v>
      </c>
    </row>
    <row r="70" spans="1:8" customFormat="1" hidden="1">
      <c r="A70" s="99">
        <v>1038</v>
      </c>
      <c r="B70" s="100">
        <v>45035</v>
      </c>
      <c r="C70" s="99" t="s">
        <v>454</v>
      </c>
      <c r="D70" s="101">
        <v>106983</v>
      </c>
      <c r="E70" s="102"/>
      <c r="F70" s="103"/>
      <c r="G70" s="104" t="s">
        <v>10</v>
      </c>
      <c r="H70" s="105" t="s">
        <v>458</v>
      </c>
    </row>
    <row r="71" spans="1:8" customFormat="1" hidden="1">
      <c r="A71" s="97">
        <v>1039</v>
      </c>
      <c r="B71" s="98">
        <v>45040</v>
      </c>
      <c r="C71" s="97" t="s">
        <v>37</v>
      </c>
      <c r="D71" s="75">
        <v>113124</v>
      </c>
      <c r="E71" s="76">
        <v>113124</v>
      </c>
      <c r="F71" s="77">
        <v>0</v>
      </c>
      <c r="G71" s="78" t="s">
        <v>10</v>
      </c>
      <c r="H71" s="79" t="s">
        <v>496</v>
      </c>
    </row>
    <row r="72" spans="1:8" customFormat="1" hidden="1">
      <c r="A72" s="97">
        <v>1040</v>
      </c>
      <c r="B72" s="98">
        <v>45040</v>
      </c>
      <c r="C72" s="97" t="s">
        <v>491</v>
      </c>
      <c r="D72" s="75">
        <v>12140</v>
      </c>
      <c r="E72" s="76">
        <v>12140</v>
      </c>
      <c r="F72" s="77">
        <v>0</v>
      </c>
      <c r="G72" s="78" t="s">
        <v>10</v>
      </c>
      <c r="H72" s="79" t="s">
        <v>497</v>
      </c>
    </row>
    <row r="73" spans="1:8" customFormat="1" hidden="1">
      <c r="A73" s="99">
        <v>1041</v>
      </c>
      <c r="B73" s="100">
        <v>45042</v>
      </c>
      <c r="C73" s="99" t="s">
        <v>454</v>
      </c>
      <c r="D73" s="101">
        <v>61950</v>
      </c>
      <c r="E73" s="102"/>
      <c r="F73" s="103"/>
      <c r="G73" s="104" t="s">
        <v>10</v>
      </c>
      <c r="H73" s="105" t="s">
        <v>464</v>
      </c>
    </row>
    <row r="74" spans="1:8" customFormat="1" hidden="1">
      <c r="A74" s="97">
        <v>1042</v>
      </c>
      <c r="B74" s="98">
        <v>45044</v>
      </c>
      <c r="C74" s="97" t="s">
        <v>37</v>
      </c>
      <c r="D74" s="75">
        <v>118124</v>
      </c>
      <c r="E74" s="76">
        <v>118124</v>
      </c>
      <c r="F74" s="77">
        <v>0</v>
      </c>
      <c r="G74" s="78" t="s">
        <v>10</v>
      </c>
      <c r="H74" s="79" t="s">
        <v>498</v>
      </c>
    </row>
    <row r="75" spans="1:8" customFormat="1">
      <c r="A75" s="97">
        <v>1043</v>
      </c>
      <c r="B75" s="98">
        <v>45044</v>
      </c>
      <c r="C75" s="97" t="s">
        <v>19</v>
      </c>
      <c r="D75" s="75">
        <v>218250</v>
      </c>
      <c r="E75" s="76">
        <v>218250</v>
      </c>
      <c r="F75" s="77">
        <f>D75-E75</f>
        <v>0</v>
      </c>
      <c r="G75" s="78" t="s">
        <v>10</v>
      </c>
      <c r="H75" s="79" t="s">
        <v>499</v>
      </c>
    </row>
    <row r="76" spans="1:8" customFormat="1">
      <c r="A76" s="97">
        <v>1044</v>
      </c>
      <c r="B76" s="98">
        <v>45044</v>
      </c>
      <c r="C76" s="97" t="s">
        <v>19</v>
      </c>
      <c r="D76" s="75">
        <v>106188</v>
      </c>
      <c r="E76" s="76">
        <v>106188</v>
      </c>
      <c r="F76" s="77">
        <f>D76-E76</f>
        <v>0</v>
      </c>
      <c r="G76" s="78" t="s">
        <v>10</v>
      </c>
      <c r="H76" s="79" t="s">
        <v>424</v>
      </c>
    </row>
    <row r="77" spans="1:8" customFormat="1" hidden="1">
      <c r="A77" s="99">
        <v>1045</v>
      </c>
      <c r="B77" s="100">
        <v>45048</v>
      </c>
      <c r="C77" s="99" t="s">
        <v>454</v>
      </c>
      <c r="D77" s="101">
        <v>27287</v>
      </c>
      <c r="E77" s="102"/>
      <c r="F77" s="103"/>
      <c r="G77" s="104" t="s">
        <v>10</v>
      </c>
      <c r="H77" s="105" t="s">
        <v>424</v>
      </c>
    </row>
    <row r="78" spans="1:8" customFormat="1" hidden="1">
      <c r="A78" s="97">
        <v>1046</v>
      </c>
      <c r="B78" s="98">
        <v>45050</v>
      </c>
      <c r="C78" s="97" t="s">
        <v>37</v>
      </c>
      <c r="D78" s="75">
        <v>120124</v>
      </c>
      <c r="E78" s="76">
        <v>120124</v>
      </c>
      <c r="F78" s="77">
        <v>0</v>
      </c>
      <c r="G78" s="78" t="s">
        <v>10</v>
      </c>
      <c r="H78" s="79" t="s">
        <v>500</v>
      </c>
    </row>
    <row r="79" spans="1:8" customFormat="1" hidden="1">
      <c r="A79" s="106">
        <v>1047</v>
      </c>
      <c r="B79" s="107">
        <v>45021</v>
      </c>
      <c r="C79" s="106" t="s">
        <v>309</v>
      </c>
      <c r="D79" s="82">
        <v>60000</v>
      </c>
      <c r="E79" s="83"/>
      <c r="F79" s="84"/>
      <c r="G79" s="85" t="s">
        <v>445</v>
      </c>
      <c r="H79" s="86" t="s">
        <v>501</v>
      </c>
    </row>
    <row r="80" spans="1:8" customFormat="1" hidden="1">
      <c r="A80" s="99">
        <v>1048</v>
      </c>
      <c r="B80" s="100">
        <v>45050</v>
      </c>
      <c r="C80" s="99" t="s">
        <v>454</v>
      </c>
      <c r="D80" s="101">
        <v>17248</v>
      </c>
      <c r="E80" s="102"/>
      <c r="F80" s="103"/>
      <c r="G80" s="104" t="s">
        <v>10</v>
      </c>
      <c r="H80" s="206" t="s">
        <v>523</v>
      </c>
    </row>
    <row r="81" spans="1:8" customFormat="1" hidden="1">
      <c r="A81" s="99">
        <v>1049</v>
      </c>
      <c r="B81" s="100">
        <v>45050</v>
      </c>
      <c r="C81" s="99" t="s">
        <v>454</v>
      </c>
      <c r="D81" s="101">
        <v>59800</v>
      </c>
      <c r="E81" s="102"/>
      <c r="F81" s="103"/>
      <c r="G81" s="104" t="s">
        <v>10</v>
      </c>
      <c r="H81" s="206" t="s">
        <v>524</v>
      </c>
    </row>
    <row r="82" spans="1:8" customFormat="1" hidden="1">
      <c r="A82" s="97">
        <v>1050</v>
      </c>
      <c r="B82" s="98">
        <v>45054</v>
      </c>
      <c r="C82" s="97" t="s">
        <v>37</v>
      </c>
      <c r="D82" s="75">
        <v>60560</v>
      </c>
      <c r="E82" s="76">
        <v>60560</v>
      </c>
      <c r="F82" s="77">
        <v>0</v>
      </c>
      <c r="G82" s="78" t="s">
        <v>10</v>
      </c>
      <c r="H82" s="79" t="s">
        <v>382</v>
      </c>
    </row>
    <row r="83" spans="1:8" customFormat="1" hidden="1">
      <c r="A83" s="97">
        <v>1051</v>
      </c>
      <c r="B83" s="98">
        <v>45055</v>
      </c>
      <c r="C83" s="97" t="s">
        <v>37</v>
      </c>
      <c r="D83" s="75">
        <v>110440</v>
      </c>
      <c r="E83" s="76">
        <v>110440</v>
      </c>
      <c r="F83" s="77">
        <v>0</v>
      </c>
      <c r="G83" s="78" t="s">
        <v>10</v>
      </c>
      <c r="H83" s="79" t="s">
        <v>525</v>
      </c>
    </row>
    <row r="84" spans="1:8" customFormat="1">
      <c r="A84" s="97">
        <v>1052</v>
      </c>
      <c r="B84" s="98">
        <v>45056</v>
      </c>
      <c r="C84" s="97" t="s">
        <v>19</v>
      </c>
      <c r="D84" s="75">
        <v>100000</v>
      </c>
      <c r="E84" s="76">
        <v>98319</v>
      </c>
      <c r="F84" s="77">
        <f>D84-E84</f>
        <v>1681</v>
      </c>
      <c r="G84" s="78" t="s">
        <v>10</v>
      </c>
      <c r="H84" s="79" t="s">
        <v>424</v>
      </c>
    </row>
    <row r="85" spans="1:8" customFormat="1" hidden="1">
      <c r="A85" s="97">
        <v>1053</v>
      </c>
      <c r="B85" s="98">
        <v>45056</v>
      </c>
      <c r="C85" s="97" t="s">
        <v>37</v>
      </c>
      <c r="D85" s="75">
        <v>102816</v>
      </c>
      <c r="E85" s="76">
        <v>102816</v>
      </c>
      <c r="F85" s="77">
        <v>0</v>
      </c>
      <c r="G85" s="78" t="s">
        <v>10</v>
      </c>
      <c r="H85" s="79" t="s">
        <v>526</v>
      </c>
    </row>
    <row r="86" spans="1:8" customFormat="1" hidden="1">
      <c r="A86" s="99">
        <v>1054</v>
      </c>
      <c r="B86" s="100">
        <v>45061</v>
      </c>
      <c r="C86" s="99" t="s">
        <v>527</v>
      </c>
      <c r="D86" s="101">
        <v>92764</v>
      </c>
      <c r="E86" s="102"/>
      <c r="F86" s="103"/>
      <c r="G86" s="104" t="s">
        <v>10</v>
      </c>
      <c r="H86" s="105" t="s">
        <v>407</v>
      </c>
    </row>
    <row r="87" spans="1:8" customFormat="1" hidden="1">
      <c r="A87" s="99">
        <v>1055</v>
      </c>
      <c r="B87" s="100">
        <v>45062</v>
      </c>
      <c r="C87" s="99" t="s">
        <v>527</v>
      </c>
      <c r="D87" s="101">
        <v>58467</v>
      </c>
      <c r="E87" s="102"/>
      <c r="F87" s="103"/>
      <c r="G87" s="104" t="s">
        <v>10</v>
      </c>
      <c r="H87" s="105" t="s">
        <v>407</v>
      </c>
    </row>
    <row r="88" spans="1:8" customFormat="1" hidden="1">
      <c r="A88" s="97">
        <v>1056</v>
      </c>
      <c r="B88" s="98">
        <v>45062</v>
      </c>
      <c r="C88" s="97" t="s">
        <v>37</v>
      </c>
      <c r="D88" s="75">
        <v>149014</v>
      </c>
      <c r="E88" s="76">
        <v>149014</v>
      </c>
      <c r="F88" s="77">
        <v>0</v>
      </c>
      <c r="G88" s="78" t="s">
        <v>10</v>
      </c>
      <c r="H88" s="79" t="s">
        <v>528</v>
      </c>
    </row>
    <row r="89" spans="1:8" customFormat="1" hidden="1">
      <c r="A89" s="97">
        <v>1057</v>
      </c>
      <c r="B89" s="98">
        <v>45063</v>
      </c>
      <c r="C89" s="97" t="s">
        <v>37</v>
      </c>
      <c r="D89" s="75">
        <v>114481</v>
      </c>
      <c r="E89" s="76">
        <v>114481</v>
      </c>
      <c r="F89" s="77">
        <v>0</v>
      </c>
      <c r="G89" s="78" t="s">
        <v>10</v>
      </c>
      <c r="H89" s="79" t="s">
        <v>529</v>
      </c>
    </row>
    <row r="90" spans="1:8" customFormat="1">
      <c r="A90" s="97">
        <v>1058</v>
      </c>
      <c r="B90" s="98">
        <v>45064</v>
      </c>
      <c r="C90" s="97" t="s">
        <v>19</v>
      </c>
      <c r="D90" s="75">
        <v>650000</v>
      </c>
      <c r="E90" s="76">
        <v>650000</v>
      </c>
      <c r="F90" s="77">
        <f>D90-E90</f>
        <v>0</v>
      </c>
      <c r="G90" s="78" t="s">
        <v>10</v>
      </c>
      <c r="H90" s="79" t="s">
        <v>373</v>
      </c>
    </row>
    <row r="91" spans="1:8" customFormat="1" hidden="1">
      <c r="A91" s="97">
        <v>1059</v>
      </c>
      <c r="B91" s="98">
        <v>45068</v>
      </c>
      <c r="C91" s="97" t="s">
        <v>37</v>
      </c>
      <c r="D91" s="75">
        <v>64286</v>
      </c>
      <c r="E91" s="76">
        <v>64286</v>
      </c>
      <c r="F91" s="77">
        <v>0</v>
      </c>
      <c r="G91" s="78" t="s">
        <v>10</v>
      </c>
      <c r="H91" s="79" t="s">
        <v>530</v>
      </c>
    </row>
    <row r="92" spans="1:8" customFormat="1" hidden="1">
      <c r="A92" s="97">
        <v>1060</v>
      </c>
      <c r="B92" s="98">
        <v>45069</v>
      </c>
      <c r="C92" s="97" t="s">
        <v>37</v>
      </c>
      <c r="D92" s="75">
        <v>58150</v>
      </c>
      <c r="E92" s="76">
        <v>58150</v>
      </c>
      <c r="F92" s="77">
        <v>0</v>
      </c>
      <c r="G92" s="78" t="s">
        <v>10</v>
      </c>
      <c r="H92" s="79" t="s">
        <v>382</v>
      </c>
    </row>
    <row r="93" spans="1:8" customFormat="1" hidden="1">
      <c r="A93" s="97">
        <v>1061</v>
      </c>
      <c r="B93" s="98">
        <v>45071</v>
      </c>
      <c r="C93" s="97" t="s">
        <v>37</v>
      </c>
      <c r="D93" s="75">
        <v>94425</v>
      </c>
      <c r="E93" s="76">
        <v>94425</v>
      </c>
      <c r="F93" s="77">
        <v>0</v>
      </c>
      <c r="G93" s="78" t="s">
        <v>10</v>
      </c>
      <c r="H93" s="79" t="s">
        <v>531</v>
      </c>
    </row>
    <row r="94" spans="1:8" customFormat="1" hidden="1">
      <c r="A94" s="97">
        <v>1062</v>
      </c>
      <c r="B94" s="98">
        <v>45076</v>
      </c>
      <c r="C94" s="97" t="s">
        <v>37</v>
      </c>
      <c r="D94" s="75">
        <v>63580</v>
      </c>
      <c r="E94" s="76">
        <v>63580</v>
      </c>
      <c r="F94" s="77">
        <v>0</v>
      </c>
      <c r="G94" s="78" t="s">
        <v>10</v>
      </c>
      <c r="H94" s="79" t="s">
        <v>532</v>
      </c>
    </row>
    <row r="95" spans="1:8" customFormat="1" hidden="1">
      <c r="A95" s="97">
        <v>1063</v>
      </c>
      <c r="B95" s="98">
        <v>45077</v>
      </c>
      <c r="C95" s="97" t="s">
        <v>37</v>
      </c>
      <c r="D95" s="75">
        <v>44800</v>
      </c>
      <c r="E95" s="76">
        <v>44800</v>
      </c>
      <c r="F95" s="77">
        <v>0</v>
      </c>
      <c r="G95" s="78" t="s">
        <v>10</v>
      </c>
      <c r="H95" s="79" t="s">
        <v>533</v>
      </c>
    </row>
    <row r="96" spans="1:8" customFormat="1" hidden="1">
      <c r="A96" s="97">
        <v>1064</v>
      </c>
      <c r="B96" s="98">
        <v>45077</v>
      </c>
      <c r="C96" s="97" t="s">
        <v>37</v>
      </c>
      <c r="D96" s="75">
        <v>88632</v>
      </c>
      <c r="E96" s="76">
        <v>88632</v>
      </c>
      <c r="F96" s="77">
        <v>0</v>
      </c>
      <c r="G96" s="78" t="s">
        <v>10</v>
      </c>
      <c r="H96" s="79" t="s">
        <v>534</v>
      </c>
    </row>
    <row r="97" spans="1:8" customFormat="1">
      <c r="A97" s="97">
        <v>1065</v>
      </c>
      <c r="B97" s="98">
        <v>45078</v>
      </c>
      <c r="C97" s="97" t="s">
        <v>19</v>
      </c>
      <c r="D97" s="75">
        <v>240420</v>
      </c>
      <c r="E97" s="76">
        <v>238995</v>
      </c>
      <c r="F97" s="77">
        <f>D97-E97</f>
        <v>1425</v>
      </c>
      <c r="G97" s="78" t="s">
        <v>10</v>
      </c>
      <c r="H97" s="79" t="s">
        <v>477</v>
      </c>
    </row>
    <row r="98" spans="1:8" customFormat="1">
      <c r="A98" s="97">
        <v>1066</v>
      </c>
      <c r="B98" s="98">
        <v>45078</v>
      </c>
      <c r="C98" s="97" t="s">
        <v>19</v>
      </c>
      <c r="D98" s="75">
        <v>100000</v>
      </c>
      <c r="E98" s="76">
        <v>96448</v>
      </c>
      <c r="F98" s="77">
        <f>D98-E98</f>
        <v>3552</v>
      </c>
      <c r="G98" s="78" t="s">
        <v>10</v>
      </c>
      <c r="H98" s="79" t="s">
        <v>535</v>
      </c>
    </row>
    <row r="99" spans="1:8" customFormat="1" hidden="1">
      <c r="A99" s="99">
        <v>1067</v>
      </c>
      <c r="B99" s="100">
        <v>45079</v>
      </c>
      <c r="C99" s="99" t="s">
        <v>454</v>
      </c>
      <c r="D99" s="101">
        <v>23990</v>
      </c>
      <c r="E99" s="102"/>
      <c r="F99" s="103"/>
      <c r="G99" s="104" t="s">
        <v>10</v>
      </c>
      <c r="H99" s="105" t="s">
        <v>536</v>
      </c>
    </row>
    <row r="100" spans="1:8" customFormat="1" hidden="1">
      <c r="A100" s="99">
        <v>1068</v>
      </c>
      <c r="B100" s="100">
        <v>45079</v>
      </c>
      <c r="C100" s="99" t="s">
        <v>454</v>
      </c>
      <c r="D100" s="101">
        <v>25760</v>
      </c>
      <c r="E100" s="102"/>
      <c r="F100" s="103"/>
      <c r="G100" s="104" t="s">
        <v>10</v>
      </c>
      <c r="H100" s="105" t="s">
        <v>353</v>
      </c>
    </row>
    <row r="101" spans="1:8" customFormat="1" hidden="1">
      <c r="A101" s="97">
        <v>1069</v>
      </c>
      <c r="B101" s="98">
        <v>45079</v>
      </c>
      <c r="C101" s="97" t="s">
        <v>37</v>
      </c>
      <c r="D101" s="75">
        <v>96231</v>
      </c>
      <c r="E101" s="76">
        <v>96231</v>
      </c>
      <c r="F101" s="77">
        <v>0</v>
      </c>
      <c r="G101" s="78" t="s">
        <v>10</v>
      </c>
      <c r="H101" s="79" t="s">
        <v>537</v>
      </c>
    </row>
    <row r="102" spans="1:8" customFormat="1" hidden="1">
      <c r="A102" s="97">
        <v>1070</v>
      </c>
      <c r="B102" s="98">
        <v>45082</v>
      </c>
      <c r="C102" s="97" t="s">
        <v>37</v>
      </c>
      <c r="D102" s="75">
        <v>60560</v>
      </c>
      <c r="E102" s="76">
        <v>60560</v>
      </c>
      <c r="F102" s="77">
        <v>0</v>
      </c>
      <c r="G102" s="78" t="s">
        <v>10</v>
      </c>
      <c r="H102" s="207" t="s">
        <v>382</v>
      </c>
    </row>
    <row r="103" spans="1:8" customFormat="1">
      <c r="A103" s="97">
        <v>1071</v>
      </c>
      <c r="B103" s="98">
        <v>45083</v>
      </c>
      <c r="C103" s="97" t="s">
        <v>19</v>
      </c>
      <c r="D103" s="75">
        <v>225639</v>
      </c>
      <c r="E103" s="76">
        <v>225639</v>
      </c>
      <c r="F103" s="77">
        <f>D103-E103</f>
        <v>0</v>
      </c>
      <c r="G103" s="78" t="s">
        <v>10</v>
      </c>
      <c r="H103" s="79" t="s">
        <v>373</v>
      </c>
    </row>
    <row r="104" spans="1:8" customFormat="1" hidden="1">
      <c r="A104" s="97">
        <v>1072</v>
      </c>
      <c r="B104" s="98">
        <v>45055</v>
      </c>
      <c r="C104" s="97" t="s">
        <v>37</v>
      </c>
      <c r="D104" s="75">
        <v>85799</v>
      </c>
      <c r="E104" s="76">
        <v>85799</v>
      </c>
      <c r="F104" s="77">
        <v>0</v>
      </c>
      <c r="G104" s="78" t="s">
        <v>10</v>
      </c>
      <c r="H104" s="79" t="s">
        <v>538</v>
      </c>
    </row>
    <row r="105" spans="1:8" customFormat="1">
      <c r="A105" s="97">
        <v>1073</v>
      </c>
      <c r="B105" s="98">
        <v>45090</v>
      </c>
      <c r="C105" s="97" t="s">
        <v>19</v>
      </c>
      <c r="D105" s="75">
        <v>100000</v>
      </c>
      <c r="E105" s="76">
        <v>97649</v>
      </c>
      <c r="F105" s="77">
        <f>D105-E105</f>
        <v>2351</v>
      </c>
      <c r="G105" s="78" t="s">
        <v>10</v>
      </c>
      <c r="H105" s="79" t="s">
        <v>535</v>
      </c>
    </row>
    <row r="106" spans="1:8" customFormat="1">
      <c r="A106" s="97">
        <v>1074</v>
      </c>
      <c r="B106" s="98">
        <v>45090</v>
      </c>
      <c r="C106" s="97" t="s">
        <v>19</v>
      </c>
      <c r="D106" s="75">
        <v>600000</v>
      </c>
      <c r="E106" s="76">
        <v>603606</v>
      </c>
      <c r="F106" s="77">
        <f>D106-E106</f>
        <v>-3606</v>
      </c>
      <c r="G106" s="78" t="s">
        <v>10</v>
      </c>
      <c r="H106" s="79" t="s">
        <v>539</v>
      </c>
    </row>
    <row r="107" spans="1:8" customFormat="1" hidden="1">
      <c r="A107" s="97">
        <v>1075</v>
      </c>
      <c r="B107" s="98">
        <v>45090</v>
      </c>
      <c r="C107" s="97" t="s">
        <v>37</v>
      </c>
      <c r="D107" s="75">
        <v>137936</v>
      </c>
      <c r="E107" s="76">
        <v>137936</v>
      </c>
      <c r="F107" s="77">
        <v>0</v>
      </c>
      <c r="G107" s="78" t="s">
        <v>10</v>
      </c>
      <c r="H107" s="79" t="s">
        <v>540</v>
      </c>
    </row>
    <row r="108" spans="1:8" customFormat="1" hidden="1">
      <c r="A108" s="97">
        <v>1076</v>
      </c>
      <c r="B108" s="98">
        <v>45091</v>
      </c>
      <c r="C108" s="97" t="s">
        <v>37</v>
      </c>
      <c r="D108" s="75">
        <v>110732</v>
      </c>
      <c r="E108" s="76">
        <v>110732</v>
      </c>
      <c r="F108" s="77">
        <v>0</v>
      </c>
      <c r="G108" s="78" t="s">
        <v>10</v>
      </c>
      <c r="H108" s="79" t="s">
        <v>541</v>
      </c>
    </row>
    <row r="109" spans="1:8" customFormat="1" hidden="1">
      <c r="A109" s="97">
        <v>1077</v>
      </c>
      <c r="B109" s="98">
        <v>45097</v>
      </c>
      <c r="C109" s="97" t="s">
        <v>37</v>
      </c>
      <c r="D109" s="75">
        <v>31000</v>
      </c>
      <c r="E109" s="76">
        <v>31000</v>
      </c>
      <c r="F109" s="77">
        <v>0</v>
      </c>
      <c r="G109" s="78" t="s">
        <v>10</v>
      </c>
      <c r="H109" s="79" t="s">
        <v>542</v>
      </c>
    </row>
    <row r="110" spans="1:8" customFormat="1" hidden="1">
      <c r="A110" s="97">
        <v>1078</v>
      </c>
      <c r="B110" s="98">
        <v>45099</v>
      </c>
      <c r="C110" s="97" t="s">
        <v>28</v>
      </c>
      <c r="D110" s="75">
        <v>450000</v>
      </c>
      <c r="E110" s="76">
        <v>0</v>
      </c>
      <c r="F110" s="77">
        <v>0</v>
      </c>
      <c r="G110" s="78" t="s">
        <v>10</v>
      </c>
      <c r="H110" s="79" t="s">
        <v>543</v>
      </c>
    </row>
    <row r="111" spans="1:8" customFormat="1" hidden="1">
      <c r="A111" s="106">
        <v>1079</v>
      </c>
      <c r="B111" s="107">
        <v>45099</v>
      </c>
      <c r="C111" s="106" t="s">
        <v>9</v>
      </c>
      <c r="D111" s="82">
        <v>300000</v>
      </c>
      <c r="E111" s="83">
        <v>0</v>
      </c>
      <c r="F111" s="84">
        <v>0</v>
      </c>
      <c r="G111" s="85" t="s">
        <v>445</v>
      </c>
      <c r="H111" s="86" t="s">
        <v>535</v>
      </c>
    </row>
    <row r="112" spans="1:8" customFormat="1">
      <c r="A112" s="97">
        <v>1080</v>
      </c>
      <c r="B112" s="98">
        <v>45100</v>
      </c>
      <c r="C112" s="97" t="s">
        <v>19</v>
      </c>
      <c r="D112" s="75">
        <v>76030</v>
      </c>
      <c r="E112" s="76">
        <v>76030</v>
      </c>
      <c r="F112" s="77">
        <f>D112-E112</f>
        <v>0</v>
      </c>
      <c r="G112" s="78" t="s">
        <v>10</v>
      </c>
      <c r="H112" s="79" t="s">
        <v>544</v>
      </c>
    </row>
    <row r="113" spans="1:8" customFormat="1" hidden="1">
      <c r="A113" s="97">
        <v>1081</v>
      </c>
      <c r="B113" s="98">
        <v>45101</v>
      </c>
      <c r="C113" s="97" t="s">
        <v>37</v>
      </c>
      <c r="D113" s="75">
        <v>25470</v>
      </c>
      <c r="E113" s="76">
        <v>25470</v>
      </c>
      <c r="F113" s="77">
        <v>0</v>
      </c>
      <c r="G113" s="78" t="s">
        <v>10</v>
      </c>
      <c r="H113" s="79" t="s">
        <v>545</v>
      </c>
    </row>
    <row r="114" spans="1:8" customFormat="1" hidden="1">
      <c r="A114" s="97">
        <v>1082</v>
      </c>
      <c r="B114" s="98">
        <v>45106</v>
      </c>
      <c r="C114" s="97" t="s">
        <v>37</v>
      </c>
      <c r="D114" s="75">
        <v>106915</v>
      </c>
      <c r="E114" s="76">
        <v>106915</v>
      </c>
      <c r="F114" s="77">
        <v>0</v>
      </c>
      <c r="G114" s="78" t="s">
        <v>10</v>
      </c>
      <c r="H114" s="79" t="s">
        <v>546</v>
      </c>
    </row>
    <row r="115" spans="1:8" customFormat="1">
      <c r="A115" s="97">
        <v>1083</v>
      </c>
      <c r="B115" s="98">
        <v>45107</v>
      </c>
      <c r="C115" s="97" t="s">
        <v>19</v>
      </c>
      <c r="D115" s="75">
        <v>100000</v>
      </c>
      <c r="E115" s="76">
        <v>99477</v>
      </c>
      <c r="F115" s="77">
        <f>D115-E115</f>
        <v>523</v>
      </c>
      <c r="G115" s="78" t="s">
        <v>10</v>
      </c>
      <c r="H115" s="79" t="s">
        <v>535</v>
      </c>
    </row>
    <row r="116" spans="1:8" customFormat="1">
      <c r="A116" s="97">
        <v>1084</v>
      </c>
      <c r="B116" s="98">
        <v>45107</v>
      </c>
      <c r="C116" s="97" t="s">
        <v>19</v>
      </c>
      <c r="D116" s="75">
        <v>600000</v>
      </c>
      <c r="E116" s="76">
        <v>561792</v>
      </c>
      <c r="F116" s="77">
        <f>D116-E116</f>
        <v>38208</v>
      </c>
      <c r="G116" s="78" t="s">
        <v>10</v>
      </c>
      <c r="H116" s="79" t="s">
        <v>547</v>
      </c>
    </row>
    <row r="117" spans="1:8" customFormat="1" hidden="1">
      <c r="A117" s="97">
        <v>1085</v>
      </c>
      <c r="B117" s="98">
        <v>45107</v>
      </c>
      <c r="C117" s="97" t="s">
        <v>37</v>
      </c>
      <c r="D117" s="75">
        <v>243710</v>
      </c>
      <c r="E117" s="76">
        <v>243710</v>
      </c>
      <c r="F117" s="77">
        <v>0</v>
      </c>
      <c r="G117" s="78" t="s">
        <v>10</v>
      </c>
      <c r="H117" s="79" t="s">
        <v>548</v>
      </c>
    </row>
    <row r="118" spans="1:8" customFormat="1" hidden="1">
      <c r="A118" s="97">
        <v>1086</v>
      </c>
      <c r="B118" s="98">
        <v>45110</v>
      </c>
      <c r="C118" s="97" t="s">
        <v>37</v>
      </c>
      <c r="D118" s="75">
        <v>131524</v>
      </c>
      <c r="E118" s="76">
        <v>131524</v>
      </c>
      <c r="F118" s="77">
        <v>0</v>
      </c>
      <c r="G118" s="78" t="s">
        <v>10</v>
      </c>
      <c r="H118" s="208" t="s">
        <v>481</v>
      </c>
    </row>
    <row r="119" spans="1:8" customFormat="1" hidden="1">
      <c r="A119" s="97">
        <v>1087</v>
      </c>
      <c r="B119" s="98">
        <v>45110</v>
      </c>
      <c r="C119" s="97" t="s">
        <v>37</v>
      </c>
      <c r="D119" s="75">
        <v>49560</v>
      </c>
      <c r="E119" s="76">
        <v>49560</v>
      </c>
      <c r="F119" s="77">
        <v>0</v>
      </c>
      <c r="G119" s="78" t="s">
        <v>10</v>
      </c>
      <c r="H119" s="79" t="s">
        <v>549</v>
      </c>
    </row>
    <row r="120" spans="1:8" customFormat="1" hidden="1">
      <c r="A120" s="97">
        <v>1088</v>
      </c>
      <c r="B120" s="98">
        <v>45114</v>
      </c>
      <c r="C120" s="97" t="s">
        <v>37</v>
      </c>
      <c r="D120" s="75">
        <v>131560</v>
      </c>
      <c r="E120" s="76">
        <v>131560</v>
      </c>
      <c r="F120" s="77">
        <v>0</v>
      </c>
      <c r="G120" s="78" t="s">
        <v>10</v>
      </c>
      <c r="H120" s="79" t="s">
        <v>550</v>
      </c>
    </row>
    <row r="121" spans="1:8" customFormat="1" hidden="1">
      <c r="A121" s="106">
        <v>1089</v>
      </c>
      <c r="B121" s="107">
        <v>45118</v>
      </c>
      <c r="C121" s="106" t="s">
        <v>454</v>
      </c>
      <c r="D121" s="82">
        <v>89939</v>
      </c>
      <c r="E121" s="83"/>
      <c r="F121" s="84"/>
      <c r="G121" s="85" t="s">
        <v>10</v>
      </c>
      <c r="H121" s="209" t="s">
        <v>551</v>
      </c>
    </row>
    <row r="122" spans="1:8" customFormat="1" hidden="1">
      <c r="A122" s="97">
        <v>1090</v>
      </c>
      <c r="B122" s="98">
        <v>45120</v>
      </c>
      <c r="C122" s="97" t="s">
        <v>144</v>
      </c>
      <c r="D122" s="75">
        <v>100000</v>
      </c>
      <c r="E122" s="76"/>
      <c r="F122" s="77">
        <f>D122-E122</f>
        <v>100000</v>
      </c>
      <c r="G122" s="78" t="s">
        <v>10</v>
      </c>
      <c r="H122" s="79" t="s">
        <v>553</v>
      </c>
    </row>
    <row r="123" spans="1:8" customFormat="1">
      <c r="A123" s="97">
        <v>1091</v>
      </c>
      <c r="B123" s="98">
        <v>45120</v>
      </c>
      <c r="C123" s="97" t="s">
        <v>19</v>
      </c>
      <c r="D123" s="75">
        <v>100000</v>
      </c>
      <c r="E123" s="76">
        <v>98560</v>
      </c>
      <c r="F123" s="77">
        <f>D123-E123</f>
        <v>1440</v>
      </c>
      <c r="G123" s="78" t="s">
        <v>10</v>
      </c>
      <c r="H123" s="79" t="s">
        <v>535</v>
      </c>
    </row>
    <row r="124" spans="1:8" customFormat="1" hidden="1">
      <c r="A124" s="97">
        <v>1092</v>
      </c>
      <c r="B124" s="98">
        <v>45120</v>
      </c>
      <c r="C124" s="97" t="s">
        <v>37</v>
      </c>
      <c r="D124" s="75">
        <v>180462</v>
      </c>
      <c r="E124" s="76">
        <v>180462</v>
      </c>
      <c r="F124" s="77">
        <v>0</v>
      </c>
      <c r="G124" s="78" t="s">
        <v>10</v>
      </c>
      <c r="H124" s="79" t="s">
        <v>554</v>
      </c>
    </row>
    <row r="125" spans="1:8" customFormat="1" hidden="1">
      <c r="A125" s="97">
        <v>1093</v>
      </c>
      <c r="B125" s="98">
        <v>45121</v>
      </c>
      <c r="C125" s="97" t="s">
        <v>491</v>
      </c>
      <c r="D125" s="75">
        <v>43165</v>
      </c>
      <c r="E125" s="75">
        <v>43165</v>
      </c>
      <c r="F125" s="77">
        <v>0</v>
      </c>
      <c r="G125" s="78" t="s">
        <v>10</v>
      </c>
      <c r="H125" s="79" t="s">
        <v>555</v>
      </c>
    </row>
    <row r="126" spans="1:8" customFormat="1" hidden="1">
      <c r="A126" s="97">
        <v>1094</v>
      </c>
      <c r="B126" s="98">
        <v>45121</v>
      </c>
      <c r="C126" s="97" t="s">
        <v>37</v>
      </c>
      <c r="D126" s="75">
        <v>33980</v>
      </c>
      <c r="E126" s="76">
        <v>33980</v>
      </c>
      <c r="F126" s="77">
        <v>0</v>
      </c>
      <c r="G126" s="78" t="s">
        <v>10</v>
      </c>
      <c r="H126" s="79" t="s">
        <v>556</v>
      </c>
    </row>
    <row r="127" spans="1:8" customFormat="1">
      <c r="A127" s="97">
        <v>1095</v>
      </c>
      <c r="B127" s="98">
        <v>45121</v>
      </c>
      <c r="C127" s="97" t="s">
        <v>19</v>
      </c>
      <c r="D127" s="75">
        <v>500000</v>
      </c>
      <c r="E127" s="76">
        <v>367486</v>
      </c>
      <c r="F127" s="77">
        <f>D127-E127</f>
        <v>132514</v>
      </c>
      <c r="G127" s="78" t="s">
        <v>10</v>
      </c>
      <c r="H127" s="79" t="s">
        <v>547</v>
      </c>
    </row>
    <row r="128" spans="1:8" customFormat="1" hidden="1">
      <c r="A128" s="97">
        <v>1096</v>
      </c>
      <c r="B128" s="98">
        <v>45124</v>
      </c>
      <c r="C128" s="97" t="s">
        <v>37</v>
      </c>
      <c r="D128" s="75">
        <v>60560</v>
      </c>
      <c r="E128" s="76">
        <v>60560</v>
      </c>
      <c r="F128" s="77">
        <v>0</v>
      </c>
      <c r="G128" s="78" t="s">
        <v>10</v>
      </c>
      <c r="H128" s="79" t="s">
        <v>476</v>
      </c>
    </row>
    <row r="129" spans="1:8" customFormat="1" hidden="1">
      <c r="A129" s="73">
        <v>1097</v>
      </c>
      <c r="B129" s="74">
        <v>45125</v>
      </c>
      <c r="C129" s="73" t="s">
        <v>37</v>
      </c>
      <c r="D129" s="75">
        <v>80744</v>
      </c>
      <c r="E129" s="76">
        <v>80744</v>
      </c>
      <c r="F129" s="77">
        <v>0</v>
      </c>
      <c r="G129" s="78" t="s">
        <v>10</v>
      </c>
      <c r="H129" s="79" t="s">
        <v>557</v>
      </c>
    </row>
    <row r="130" spans="1:8" customFormat="1" hidden="1">
      <c r="A130" s="73">
        <v>1098</v>
      </c>
      <c r="B130" s="74">
        <v>45125</v>
      </c>
      <c r="C130" s="73" t="s">
        <v>37</v>
      </c>
      <c r="D130" s="75">
        <v>104823</v>
      </c>
      <c r="E130" s="76">
        <v>104823</v>
      </c>
      <c r="F130" s="77">
        <v>0</v>
      </c>
      <c r="G130" s="78" t="s">
        <v>10</v>
      </c>
      <c r="H130" s="79" t="s">
        <v>558</v>
      </c>
    </row>
    <row r="131" spans="1:8" customFormat="1" hidden="1">
      <c r="A131" s="73">
        <v>1099</v>
      </c>
      <c r="B131" s="74">
        <v>45126</v>
      </c>
      <c r="C131" s="73" t="s">
        <v>37</v>
      </c>
      <c r="D131" s="75">
        <v>199483</v>
      </c>
      <c r="E131" s="76">
        <v>199483</v>
      </c>
      <c r="F131" s="77">
        <v>0</v>
      </c>
      <c r="G131" s="78" t="s">
        <v>10</v>
      </c>
      <c r="H131" s="221" t="s">
        <v>559</v>
      </c>
    </row>
    <row r="132" spans="1:8" customFormat="1" hidden="1">
      <c r="A132" s="73">
        <v>1100</v>
      </c>
      <c r="B132" s="74">
        <v>45128</v>
      </c>
      <c r="C132" s="73" t="s">
        <v>28</v>
      </c>
      <c r="D132" s="75">
        <v>150000</v>
      </c>
      <c r="E132" s="76"/>
      <c r="F132" s="77"/>
      <c r="G132" s="78" t="s">
        <v>10</v>
      </c>
      <c r="H132" s="79" t="s">
        <v>560</v>
      </c>
    </row>
    <row r="133" spans="1:8" customFormat="1" hidden="1">
      <c r="A133" s="73">
        <v>1101</v>
      </c>
      <c r="B133" s="74">
        <v>45128</v>
      </c>
      <c r="C133" s="73" t="s">
        <v>37</v>
      </c>
      <c r="D133" s="75">
        <v>96330</v>
      </c>
      <c r="E133" s="76">
        <v>96339</v>
      </c>
      <c r="F133" s="77">
        <v>0</v>
      </c>
      <c r="G133" s="78" t="s">
        <v>10</v>
      </c>
      <c r="H133" s="221" t="s">
        <v>561</v>
      </c>
    </row>
    <row r="134" spans="1:8" customFormat="1" hidden="1">
      <c r="A134" s="109">
        <v>1102</v>
      </c>
      <c r="B134" s="110">
        <v>45131</v>
      </c>
      <c r="C134" s="109" t="s">
        <v>454</v>
      </c>
      <c r="D134" s="101">
        <v>502291</v>
      </c>
      <c r="E134" s="102"/>
      <c r="F134" s="103"/>
      <c r="G134" s="104" t="s">
        <v>10</v>
      </c>
      <c r="H134" s="214" t="s">
        <v>562</v>
      </c>
    </row>
    <row r="135" spans="1:8" customFormat="1" hidden="1">
      <c r="A135" s="73">
        <v>1103</v>
      </c>
      <c r="B135" s="74">
        <v>45131</v>
      </c>
      <c r="C135" s="73" t="s">
        <v>144</v>
      </c>
      <c r="D135" s="75">
        <v>200000</v>
      </c>
      <c r="E135" s="76"/>
      <c r="F135" s="77"/>
      <c r="G135" s="78" t="s">
        <v>10</v>
      </c>
      <c r="H135" s="305" t="s">
        <v>563</v>
      </c>
    </row>
    <row r="136" spans="1:8" customFormat="1" hidden="1">
      <c r="A136" s="73">
        <v>1104</v>
      </c>
      <c r="B136" s="74">
        <v>45131</v>
      </c>
      <c r="C136" s="73" t="s">
        <v>37</v>
      </c>
      <c r="D136" s="75">
        <v>126226</v>
      </c>
      <c r="E136" s="76">
        <v>126226</v>
      </c>
      <c r="F136" s="77">
        <v>0</v>
      </c>
      <c r="G136" s="78" t="s">
        <v>10</v>
      </c>
      <c r="H136" s="221" t="s">
        <v>570</v>
      </c>
    </row>
    <row r="137" spans="1:8" customFormat="1" hidden="1">
      <c r="A137" s="109">
        <v>1105</v>
      </c>
      <c r="B137" s="110">
        <v>45132</v>
      </c>
      <c r="C137" s="109" t="s">
        <v>454</v>
      </c>
      <c r="D137" s="101">
        <v>55360</v>
      </c>
      <c r="E137" s="102"/>
      <c r="F137" s="103"/>
      <c r="G137" s="104" t="s">
        <v>10</v>
      </c>
      <c r="H137" s="220" t="s">
        <v>571</v>
      </c>
    </row>
    <row r="138" spans="1:8" customFormat="1" hidden="1">
      <c r="A138" s="73">
        <v>1106</v>
      </c>
      <c r="B138" s="74">
        <v>45132</v>
      </c>
      <c r="C138" s="73" t="s">
        <v>491</v>
      </c>
      <c r="D138" s="75">
        <v>69740</v>
      </c>
      <c r="E138" s="75">
        <v>69740</v>
      </c>
      <c r="F138" s="77">
        <v>0</v>
      </c>
      <c r="G138" s="78" t="s">
        <v>10</v>
      </c>
      <c r="H138" s="222" t="s">
        <v>572</v>
      </c>
    </row>
    <row r="139" spans="1:8" customFormat="1" hidden="1">
      <c r="A139" s="109">
        <v>1107</v>
      </c>
      <c r="B139" s="110">
        <v>45133</v>
      </c>
      <c r="C139" s="109" t="s">
        <v>454</v>
      </c>
      <c r="D139" s="101">
        <v>26441</v>
      </c>
      <c r="E139" s="102"/>
      <c r="F139" s="103"/>
      <c r="G139" s="104" t="s">
        <v>10</v>
      </c>
      <c r="H139" s="105" t="s">
        <v>458</v>
      </c>
    </row>
    <row r="140" spans="1:8" customFormat="1" hidden="1">
      <c r="A140" s="73">
        <v>1108</v>
      </c>
      <c r="B140" s="74">
        <v>45134</v>
      </c>
      <c r="C140" s="73" t="s">
        <v>37</v>
      </c>
      <c r="D140" s="75">
        <v>81415</v>
      </c>
      <c r="E140" s="76">
        <v>81415</v>
      </c>
      <c r="F140" s="77">
        <v>0</v>
      </c>
      <c r="G140" s="78" t="s">
        <v>10</v>
      </c>
      <c r="H140" s="79" t="s">
        <v>573</v>
      </c>
    </row>
    <row r="141" spans="1:8" customFormat="1" hidden="1">
      <c r="A141" s="73">
        <v>1109</v>
      </c>
      <c r="B141" s="74">
        <v>45135</v>
      </c>
      <c r="C141" s="73" t="s">
        <v>491</v>
      </c>
      <c r="D141" s="75">
        <v>150000</v>
      </c>
      <c r="E141" s="76"/>
      <c r="F141" s="77"/>
      <c r="G141" s="78" t="s">
        <v>10</v>
      </c>
      <c r="H141" s="223" t="s">
        <v>574</v>
      </c>
    </row>
    <row r="142" spans="1:8" customFormat="1" hidden="1">
      <c r="A142" s="73">
        <v>1110</v>
      </c>
      <c r="B142" s="74">
        <v>45138</v>
      </c>
      <c r="C142" s="73" t="s">
        <v>37</v>
      </c>
      <c r="D142" s="75">
        <v>203598</v>
      </c>
      <c r="E142" s="76">
        <v>203598</v>
      </c>
      <c r="F142" s="77">
        <v>0</v>
      </c>
      <c r="G142" s="78" t="s">
        <v>10</v>
      </c>
      <c r="H142" s="224" t="s">
        <v>575</v>
      </c>
    </row>
    <row r="143" spans="1:8" customFormat="1" hidden="1">
      <c r="A143" s="73">
        <v>1111</v>
      </c>
      <c r="B143" s="74">
        <v>45138</v>
      </c>
      <c r="C143" s="73" t="s">
        <v>37</v>
      </c>
      <c r="D143" s="75">
        <v>60560</v>
      </c>
      <c r="E143" s="76">
        <v>60560</v>
      </c>
      <c r="F143" s="77">
        <v>0</v>
      </c>
      <c r="G143" s="78" t="s">
        <v>10</v>
      </c>
      <c r="H143" s="224" t="s">
        <v>382</v>
      </c>
    </row>
    <row r="144" spans="1:8" customFormat="1" hidden="1">
      <c r="A144" s="73">
        <v>1112</v>
      </c>
      <c r="B144" s="74">
        <v>45140</v>
      </c>
      <c r="C144" s="73" t="s">
        <v>37</v>
      </c>
      <c r="D144" s="75">
        <v>61928</v>
      </c>
      <c r="E144" s="76">
        <v>61928</v>
      </c>
      <c r="F144" s="77">
        <v>0</v>
      </c>
      <c r="G144" s="78" t="s">
        <v>10</v>
      </c>
      <c r="H144" s="79" t="s">
        <v>576</v>
      </c>
    </row>
    <row r="145" spans="1:8" customFormat="1" hidden="1">
      <c r="A145" s="73">
        <v>1113</v>
      </c>
      <c r="B145" s="74">
        <v>45142</v>
      </c>
      <c r="C145" s="73" t="s">
        <v>37</v>
      </c>
      <c r="D145" s="75">
        <v>79525</v>
      </c>
      <c r="E145" s="76">
        <v>79525</v>
      </c>
      <c r="F145" s="77">
        <v>0</v>
      </c>
      <c r="G145" s="78" t="s">
        <v>10</v>
      </c>
      <c r="H145" s="225" t="s">
        <v>577</v>
      </c>
    </row>
    <row r="146" spans="1:8" customFormat="1">
      <c r="A146" s="73">
        <v>1114</v>
      </c>
      <c r="B146" s="74">
        <v>45142</v>
      </c>
      <c r="C146" s="97" t="s">
        <v>19</v>
      </c>
      <c r="D146" s="75">
        <v>100000</v>
      </c>
      <c r="E146" s="76">
        <v>92880</v>
      </c>
      <c r="F146" s="77">
        <f>D146-E146</f>
        <v>7120</v>
      </c>
      <c r="G146" s="78" t="s">
        <v>10</v>
      </c>
      <c r="H146" s="79" t="s">
        <v>535</v>
      </c>
    </row>
    <row r="147" spans="1:8" customFormat="1" hidden="1">
      <c r="A147" s="73">
        <v>1115</v>
      </c>
      <c r="B147" s="74">
        <v>45145</v>
      </c>
      <c r="C147" s="73" t="s">
        <v>37</v>
      </c>
      <c r="D147" s="75">
        <v>155807</v>
      </c>
      <c r="E147" s="76">
        <v>155807</v>
      </c>
      <c r="F147" s="77">
        <v>0</v>
      </c>
      <c r="G147" s="78" t="s">
        <v>10</v>
      </c>
      <c r="H147" s="225" t="s">
        <v>578</v>
      </c>
    </row>
    <row r="148" spans="1:8" customFormat="1" hidden="1">
      <c r="A148" s="73">
        <v>1116</v>
      </c>
      <c r="B148" s="74">
        <v>45146</v>
      </c>
      <c r="C148" s="73" t="s">
        <v>37</v>
      </c>
      <c r="D148" s="75">
        <v>118429</v>
      </c>
      <c r="E148" s="76">
        <v>118429</v>
      </c>
      <c r="F148" s="77">
        <v>0</v>
      </c>
      <c r="G148" s="78" t="s">
        <v>10</v>
      </c>
      <c r="H148" s="225" t="s">
        <v>579</v>
      </c>
    </row>
    <row r="149" spans="1:8" customFormat="1" hidden="1">
      <c r="A149" s="109">
        <v>1117</v>
      </c>
      <c r="B149" s="110">
        <v>45147</v>
      </c>
      <c r="C149" s="109" t="s">
        <v>454</v>
      </c>
      <c r="D149" s="101">
        <v>107837</v>
      </c>
      <c r="E149" s="102"/>
      <c r="F149" s="103"/>
      <c r="G149" s="104" t="s">
        <v>10</v>
      </c>
      <c r="H149" s="229" t="s">
        <v>458</v>
      </c>
    </row>
    <row r="150" spans="1:8" customFormat="1" hidden="1">
      <c r="A150" s="73" t="s">
        <v>581</v>
      </c>
      <c r="B150" s="74">
        <v>45147</v>
      </c>
      <c r="C150" s="73" t="s">
        <v>37</v>
      </c>
      <c r="D150" s="75">
        <v>68355</v>
      </c>
      <c r="E150" s="76">
        <v>68355</v>
      </c>
      <c r="F150" s="77">
        <v>0</v>
      </c>
      <c r="G150" s="78" t="s">
        <v>10</v>
      </c>
      <c r="H150" s="225" t="s">
        <v>580</v>
      </c>
    </row>
    <row r="151" spans="1:8" customFormat="1" hidden="1">
      <c r="A151" s="73">
        <v>1118</v>
      </c>
      <c r="B151" s="74">
        <v>45151</v>
      </c>
      <c r="C151" s="73" t="s">
        <v>37</v>
      </c>
      <c r="D151" s="75">
        <v>129746</v>
      </c>
      <c r="E151" s="76">
        <v>129746</v>
      </c>
      <c r="F151" s="77">
        <v>0</v>
      </c>
      <c r="G151" s="78" t="s">
        <v>10</v>
      </c>
      <c r="H151" s="79" t="s">
        <v>582</v>
      </c>
    </row>
    <row r="152" spans="1:8" customFormat="1" hidden="1">
      <c r="A152" s="73">
        <v>1119</v>
      </c>
      <c r="B152" s="74">
        <v>45156</v>
      </c>
      <c r="C152" s="73" t="s">
        <v>28</v>
      </c>
      <c r="D152" s="75">
        <v>600000</v>
      </c>
      <c r="E152" s="76"/>
      <c r="F152" s="77">
        <f>D152-E152</f>
        <v>600000</v>
      </c>
      <c r="G152" s="78" t="s">
        <v>601</v>
      </c>
      <c r="H152" s="79" t="s">
        <v>583</v>
      </c>
    </row>
    <row r="153" spans="1:8" customFormat="1" hidden="1">
      <c r="A153" s="109">
        <v>1120</v>
      </c>
      <c r="B153" s="110">
        <v>45156</v>
      </c>
      <c r="C153" s="109" t="s">
        <v>454</v>
      </c>
      <c r="D153" s="101">
        <v>200000</v>
      </c>
      <c r="E153" s="102"/>
      <c r="F153" s="103"/>
      <c r="G153" s="104" t="s">
        <v>10</v>
      </c>
      <c r="H153" s="105" t="s">
        <v>458</v>
      </c>
    </row>
    <row r="154" spans="1:8" customFormat="1">
      <c r="A154" s="73">
        <v>1121</v>
      </c>
      <c r="B154" s="74">
        <v>45156</v>
      </c>
      <c r="C154" s="73" t="s">
        <v>19</v>
      </c>
      <c r="D154" s="75">
        <v>120701</v>
      </c>
      <c r="E154" s="76">
        <v>120701</v>
      </c>
      <c r="F154" s="77">
        <f>D154-E154</f>
        <v>0</v>
      </c>
      <c r="G154" s="78" t="s">
        <v>10</v>
      </c>
      <c r="H154" s="79" t="s">
        <v>535</v>
      </c>
    </row>
    <row r="155" spans="1:8" customFormat="1" hidden="1">
      <c r="A155" s="73">
        <v>1122</v>
      </c>
      <c r="B155" s="74">
        <v>45158</v>
      </c>
      <c r="C155" s="73" t="s">
        <v>37</v>
      </c>
      <c r="D155" s="75">
        <v>60560</v>
      </c>
      <c r="E155" s="76">
        <v>60560</v>
      </c>
      <c r="F155" s="77">
        <v>0</v>
      </c>
      <c r="G155" s="78" t="s">
        <v>10</v>
      </c>
      <c r="H155" s="226" t="s">
        <v>382</v>
      </c>
    </row>
    <row r="156" spans="1:8" customFormat="1" hidden="1">
      <c r="A156" s="73">
        <v>1123</v>
      </c>
      <c r="B156" s="74">
        <v>45159</v>
      </c>
      <c r="C156" s="73" t="s">
        <v>37</v>
      </c>
      <c r="D156" s="75">
        <v>66981</v>
      </c>
      <c r="E156" s="76">
        <v>66981</v>
      </c>
      <c r="F156" s="77">
        <v>0</v>
      </c>
      <c r="G156" s="78" t="s">
        <v>10</v>
      </c>
      <c r="H156" s="226" t="s">
        <v>584</v>
      </c>
    </row>
    <row r="157" spans="1:8" customFormat="1">
      <c r="A157" s="73">
        <v>1124</v>
      </c>
      <c r="B157" s="74">
        <v>45161</v>
      </c>
      <c r="C157" s="73" t="s">
        <v>19</v>
      </c>
      <c r="D157" s="75">
        <v>150000</v>
      </c>
      <c r="E157" s="76">
        <v>149840</v>
      </c>
      <c r="F157" s="77">
        <f>D157-E157</f>
        <v>160</v>
      </c>
      <c r="G157" s="78" t="s">
        <v>10</v>
      </c>
      <c r="H157" s="79" t="s">
        <v>535</v>
      </c>
    </row>
    <row r="158" spans="1:8" customFormat="1" hidden="1">
      <c r="A158" s="73">
        <v>1125</v>
      </c>
      <c r="B158" s="74">
        <v>45162</v>
      </c>
      <c r="C158" s="73" t="s">
        <v>37</v>
      </c>
      <c r="D158" s="75">
        <v>63452</v>
      </c>
      <c r="E158" s="76">
        <v>63452</v>
      </c>
      <c r="F158" s="77">
        <v>0</v>
      </c>
      <c r="G158" s="78" t="s">
        <v>10</v>
      </c>
      <c r="H158" s="227" t="s">
        <v>585</v>
      </c>
    </row>
    <row r="159" spans="1:8" customFormat="1" hidden="1">
      <c r="A159" s="73">
        <v>1126</v>
      </c>
      <c r="B159" s="74">
        <v>45166</v>
      </c>
      <c r="C159" s="73" t="s">
        <v>37</v>
      </c>
      <c r="D159" s="75">
        <v>128666</v>
      </c>
      <c r="E159" s="76">
        <v>128666</v>
      </c>
      <c r="F159" s="77">
        <v>0</v>
      </c>
      <c r="G159" s="78" t="s">
        <v>10</v>
      </c>
      <c r="H159" s="227" t="s">
        <v>586</v>
      </c>
    </row>
    <row r="160" spans="1:8" customFormat="1" hidden="1">
      <c r="A160" s="80">
        <v>1127</v>
      </c>
      <c r="B160" s="81">
        <v>45166</v>
      </c>
      <c r="C160" s="80" t="s">
        <v>309</v>
      </c>
      <c r="D160" s="82">
        <v>20000</v>
      </c>
      <c r="E160" s="83"/>
      <c r="F160" s="84"/>
      <c r="G160" s="85" t="s">
        <v>445</v>
      </c>
      <c r="H160" s="86" t="s">
        <v>587</v>
      </c>
    </row>
    <row r="161" spans="1:8" customFormat="1" hidden="1">
      <c r="A161" s="73">
        <v>1128</v>
      </c>
      <c r="B161" s="74">
        <v>45167</v>
      </c>
      <c r="C161" s="73" t="s">
        <v>37</v>
      </c>
      <c r="D161" s="75">
        <v>86244</v>
      </c>
      <c r="E161" s="76">
        <v>86244</v>
      </c>
      <c r="F161" s="77">
        <v>0</v>
      </c>
      <c r="G161" s="78" t="s">
        <v>10</v>
      </c>
      <c r="H161" s="79" t="s">
        <v>588</v>
      </c>
    </row>
    <row r="162" spans="1:8" customFormat="1" hidden="1">
      <c r="A162" s="73">
        <v>1129</v>
      </c>
      <c r="B162" s="74">
        <v>45170</v>
      </c>
      <c r="C162" s="73" t="s">
        <v>37</v>
      </c>
      <c r="D162" s="75">
        <v>60560</v>
      </c>
      <c r="E162" s="76">
        <v>60560</v>
      </c>
      <c r="F162" s="77">
        <v>0</v>
      </c>
      <c r="G162" s="78" t="s">
        <v>10</v>
      </c>
      <c r="H162" s="228" t="s">
        <v>382</v>
      </c>
    </row>
    <row r="163" spans="1:8" customFormat="1" hidden="1">
      <c r="A163" s="73">
        <v>1130</v>
      </c>
      <c r="B163" s="74">
        <v>45170</v>
      </c>
      <c r="C163" s="73" t="s">
        <v>37</v>
      </c>
      <c r="D163" s="75">
        <v>76766</v>
      </c>
      <c r="E163" s="76">
        <v>76766</v>
      </c>
      <c r="F163" s="77">
        <v>0</v>
      </c>
      <c r="G163" s="78" t="s">
        <v>10</v>
      </c>
      <c r="H163" s="228" t="s">
        <v>589</v>
      </c>
    </row>
    <row r="164" spans="1:8" customFormat="1" hidden="1">
      <c r="A164" s="73">
        <v>1131</v>
      </c>
      <c r="B164" s="74">
        <v>45174</v>
      </c>
      <c r="C164" s="73" t="s">
        <v>37</v>
      </c>
      <c r="D164" s="75">
        <v>60560</v>
      </c>
      <c r="E164" s="76">
        <v>60560</v>
      </c>
      <c r="F164" s="77">
        <v>0</v>
      </c>
      <c r="G164" s="78" t="s">
        <v>10</v>
      </c>
      <c r="H164" s="79" t="s">
        <v>382</v>
      </c>
    </row>
    <row r="165" spans="1:8" customFormat="1" hidden="1">
      <c r="A165" s="109">
        <v>1132</v>
      </c>
      <c r="B165" s="110">
        <v>45176</v>
      </c>
      <c r="C165" s="109" t="s">
        <v>454</v>
      </c>
      <c r="D165" s="101">
        <v>108748</v>
      </c>
      <c r="E165" s="102"/>
      <c r="F165" s="103"/>
      <c r="G165" s="104" t="s">
        <v>10</v>
      </c>
      <c r="H165" s="229" t="s">
        <v>590</v>
      </c>
    </row>
    <row r="166" spans="1:8" customFormat="1" hidden="1">
      <c r="A166" s="73">
        <v>1133</v>
      </c>
      <c r="B166" s="74">
        <v>45176</v>
      </c>
      <c r="C166" s="73" t="s">
        <v>37</v>
      </c>
      <c r="D166" s="75">
        <v>152270</v>
      </c>
      <c r="E166" s="76">
        <v>152270</v>
      </c>
      <c r="F166" s="77">
        <v>0</v>
      </c>
      <c r="G166" s="78" t="s">
        <v>10</v>
      </c>
      <c r="H166" s="79" t="s">
        <v>591</v>
      </c>
    </row>
    <row r="167" spans="1:8" customFormat="1" hidden="1">
      <c r="A167" s="73">
        <v>1134</v>
      </c>
      <c r="B167" s="74">
        <v>45177</v>
      </c>
      <c r="C167" s="73" t="s">
        <v>37</v>
      </c>
      <c r="D167" s="75">
        <v>74015</v>
      </c>
      <c r="E167" s="76">
        <v>74015</v>
      </c>
      <c r="F167" s="77">
        <v>0</v>
      </c>
      <c r="G167" s="78" t="s">
        <v>10</v>
      </c>
      <c r="H167" s="79" t="s">
        <v>592</v>
      </c>
    </row>
    <row r="168" spans="1:8" customFormat="1">
      <c r="A168" s="73">
        <v>1135</v>
      </c>
      <c r="B168" s="74">
        <v>45177</v>
      </c>
      <c r="C168" s="73" t="s">
        <v>19</v>
      </c>
      <c r="D168" s="75">
        <v>100000</v>
      </c>
      <c r="E168" s="76">
        <v>97820</v>
      </c>
      <c r="F168" s="77">
        <f>D168-E168</f>
        <v>2180</v>
      </c>
      <c r="G168" s="78" t="s">
        <v>10</v>
      </c>
      <c r="H168" s="79" t="s">
        <v>535</v>
      </c>
    </row>
    <row r="169" spans="1:8" customFormat="1">
      <c r="A169" s="73">
        <v>1136</v>
      </c>
      <c r="B169" s="74">
        <v>45177</v>
      </c>
      <c r="C169" s="73" t="s">
        <v>19</v>
      </c>
      <c r="D169" s="75">
        <v>950000</v>
      </c>
      <c r="E169" s="76">
        <v>786753</v>
      </c>
      <c r="F169" s="77">
        <f>D169-E169</f>
        <v>163247</v>
      </c>
      <c r="G169" s="78" t="s">
        <v>10</v>
      </c>
      <c r="H169" s="79" t="s">
        <v>593</v>
      </c>
    </row>
    <row r="170" spans="1:8" customFormat="1" hidden="1">
      <c r="A170" s="109">
        <v>1137</v>
      </c>
      <c r="B170" s="110">
        <v>45180</v>
      </c>
      <c r="C170" s="109" t="s">
        <v>454</v>
      </c>
      <c r="D170" s="101">
        <v>91126</v>
      </c>
      <c r="E170" s="102"/>
      <c r="F170" s="103"/>
      <c r="G170" s="104" t="s">
        <v>10</v>
      </c>
      <c r="H170" s="105" t="s">
        <v>458</v>
      </c>
    </row>
    <row r="171" spans="1:8" customFormat="1" hidden="1">
      <c r="A171" s="73">
        <v>1138</v>
      </c>
      <c r="B171" s="74">
        <v>45182</v>
      </c>
      <c r="C171" s="73" t="s">
        <v>37</v>
      </c>
      <c r="D171" s="75">
        <v>58968</v>
      </c>
      <c r="E171" s="76">
        <v>58968</v>
      </c>
      <c r="F171" s="77">
        <v>0</v>
      </c>
      <c r="G171" s="78" t="s">
        <v>10</v>
      </c>
      <c r="H171" s="79" t="s">
        <v>594</v>
      </c>
    </row>
    <row r="172" spans="1:8" customFormat="1" hidden="1">
      <c r="A172" s="109">
        <v>1139</v>
      </c>
      <c r="B172" s="110">
        <v>45183</v>
      </c>
      <c r="C172" s="109" t="s">
        <v>454</v>
      </c>
      <c r="D172" s="101">
        <v>100000</v>
      </c>
      <c r="E172" s="102"/>
      <c r="F172" s="103"/>
      <c r="G172" s="104" t="s">
        <v>10</v>
      </c>
      <c r="H172" s="105" t="s">
        <v>458</v>
      </c>
    </row>
    <row r="173" spans="1:8" customFormat="1" hidden="1">
      <c r="A173" s="73">
        <v>1140</v>
      </c>
      <c r="B173" s="74">
        <v>45183</v>
      </c>
      <c r="C173" s="73" t="s">
        <v>37</v>
      </c>
      <c r="D173" s="75">
        <v>145676</v>
      </c>
      <c r="E173" s="76">
        <v>145676</v>
      </c>
      <c r="F173" s="77">
        <v>0</v>
      </c>
      <c r="G173" s="78" t="s">
        <v>10</v>
      </c>
      <c r="H173" s="79" t="s">
        <v>595</v>
      </c>
    </row>
    <row r="174" spans="1:8" customFormat="1">
      <c r="A174" s="73">
        <v>1141</v>
      </c>
      <c r="B174" s="74">
        <v>45184</v>
      </c>
      <c r="C174" s="73" t="s">
        <v>19</v>
      </c>
      <c r="D174" s="75">
        <v>100000</v>
      </c>
      <c r="E174" s="76">
        <v>99792</v>
      </c>
      <c r="F174" s="77">
        <f>D174-E174</f>
        <v>208</v>
      </c>
      <c r="G174" s="78" t="s">
        <v>10</v>
      </c>
      <c r="H174" s="233" t="s">
        <v>535</v>
      </c>
    </row>
    <row r="175" spans="1:8" customFormat="1" hidden="1">
      <c r="A175" s="73">
        <v>1142</v>
      </c>
      <c r="B175" s="74">
        <v>45184</v>
      </c>
      <c r="C175" s="73" t="s">
        <v>144</v>
      </c>
      <c r="D175" s="75">
        <v>300000</v>
      </c>
      <c r="E175" s="76"/>
      <c r="F175" s="77">
        <f>D175-E175</f>
        <v>300000</v>
      </c>
      <c r="G175" s="78" t="s">
        <v>10</v>
      </c>
      <c r="H175" s="306" t="s">
        <v>596</v>
      </c>
    </row>
    <row r="176" spans="1:8" customFormat="1" hidden="1">
      <c r="A176" s="73">
        <v>1143</v>
      </c>
      <c r="B176" s="74">
        <v>45188</v>
      </c>
      <c r="C176" s="73" t="s">
        <v>37</v>
      </c>
      <c r="D176" s="75">
        <v>60560</v>
      </c>
      <c r="E176" s="76">
        <v>60560</v>
      </c>
      <c r="F176" s="77">
        <v>0</v>
      </c>
      <c r="G176" s="78" t="s">
        <v>10</v>
      </c>
      <c r="H176" s="79" t="s">
        <v>382</v>
      </c>
    </row>
    <row r="177" spans="1:8" customFormat="1" hidden="1">
      <c r="A177" s="73">
        <v>1144</v>
      </c>
      <c r="B177" s="74">
        <v>45191</v>
      </c>
      <c r="C177" s="73" t="s">
        <v>37</v>
      </c>
      <c r="D177" s="75">
        <v>47755</v>
      </c>
      <c r="E177" s="76">
        <v>47755</v>
      </c>
      <c r="F177" s="77">
        <v>0</v>
      </c>
      <c r="G177" s="78" t="s">
        <v>10</v>
      </c>
      <c r="H177" s="230" t="s">
        <v>597</v>
      </c>
    </row>
    <row r="178" spans="1:8" customFormat="1" hidden="1">
      <c r="A178" s="73">
        <v>1145</v>
      </c>
      <c r="B178" s="74">
        <v>45195</v>
      </c>
      <c r="C178" s="73" t="s">
        <v>37</v>
      </c>
      <c r="D178" s="75">
        <v>75992</v>
      </c>
      <c r="E178" s="76">
        <v>75992</v>
      </c>
      <c r="F178" s="77">
        <v>0</v>
      </c>
      <c r="G178" s="78" t="s">
        <v>10</v>
      </c>
      <c r="H178" s="79" t="s">
        <v>598</v>
      </c>
    </row>
    <row r="179" spans="1:8" customFormat="1" hidden="1">
      <c r="A179" s="73">
        <v>1146</v>
      </c>
      <c r="B179" s="74">
        <v>45198</v>
      </c>
      <c r="C179" s="73" t="s">
        <v>37</v>
      </c>
      <c r="D179" s="75">
        <v>104894</v>
      </c>
      <c r="E179" s="76">
        <v>104894</v>
      </c>
      <c r="F179" s="77">
        <v>0</v>
      </c>
      <c r="G179" s="78" t="s">
        <v>10</v>
      </c>
      <c r="H179" s="231" t="s">
        <v>599</v>
      </c>
    </row>
    <row r="180" spans="1:8" customFormat="1" hidden="1">
      <c r="A180" s="73">
        <v>1147</v>
      </c>
      <c r="B180" s="74">
        <v>45198</v>
      </c>
      <c r="C180" s="73" t="s">
        <v>37</v>
      </c>
      <c r="D180" s="75">
        <v>131266</v>
      </c>
      <c r="E180" s="76">
        <v>131266</v>
      </c>
      <c r="F180" s="77">
        <v>0</v>
      </c>
      <c r="G180" s="78" t="s">
        <v>10</v>
      </c>
      <c r="H180" s="231" t="s">
        <v>600</v>
      </c>
    </row>
    <row r="181" spans="1:8" customFormat="1" hidden="1">
      <c r="A181" s="73">
        <v>1148</v>
      </c>
      <c r="B181" s="74">
        <v>45201</v>
      </c>
      <c r="C181" s="73" t="s">
        <v>28</v>
      </c>
      <c r="D181" s="75">
        <v>200000</v>
      </c>
      <c r="E181" s="76"/>
      <c r="F181" s="77"/>
      <c r="G181" s="78" t="s">
        <v>10</v>
      </c>
      <c r="H181" s="79" t="s">
        <v>602</v>
      </c>
    </row>
    <row r="182" spans="1:8" customFormat="1" hidden="1">
      <c r="A182" s="73">
        <v>1149</v>
      </c>
      <c r="B182" s="74">
        <v>45201</v>
      </c>
      <c r="C182" s="73" t="s">
        <v>37</v>
      </c>
      <c r="D182" s="75">
        <v>60560</v>
      </c>
      <c r="E182" s="76">
        <v>60560</v>
      </c>
      <c r="F182" s="77">
        <v>0</v>
      </c>
      <c r="G182" s="78" t="s">
        <v>10</v>
      </c>
      <c r="H182" s="231" t="s">
        <v>382</v>
      </c>
    </row>
    <row r="183" spans="1:8" customFormat="1" hidden="1">
      <c r="A183" s="73">
        <v>1150</v>
      </c>
      <c r="B183" s="74">
        <v>45209</v>
      </c>
      <c r="C183" s="73" t="s">
        <v>37</v>
      </c>
      <c r="D183" s="75">
        <v>186366</v>
      </c>
      <c r="E183" s="76">
        <v>186366</v>
      </c>
      <c r="F183" s="77">
        <v>0</v>
      </c>
      <c r="G183" s="78" t="s">
        <v>10</v>
      </c>
      <c r="H183" s="232" t="s">
        <v>603</v>
      </c>
    </row>
    <row r="184" spans="1:8" customFormat="1" hidden="1">
      <c r="A184" s="73">
        <v>1151</v>
      </c>
      <c r="B184" s="74">
        <v>45210</v>
      </c>
      <c r="C184" s="73" t="s">
        <v>37</v>
      </c>
      <c r="D184" s="75">
        <v>132464</v>
      </c>
      <c r="E184" s="76">
        <v>132464</v>
      </c>
      <c r="F184" s="77">
        <v>0</v>
      </c>
      <c r="G184" s="78" t="s">
        <v>10</v>
      </c>
      <c r="H184" s="236" t="s">
        <v>604</v>
      </c>
    </row>
    <row r="185" spans="1:8" customFormat="1" hidden="1">
      <c r="A185" s="73">
        <v>1152</v>
      </c>
      <c r="B185" s="74">
        <v>45210</v>
      </c>
      <c r="C185" s="73" t="s">
        <v>37</v>
      </c>
      <c r="D185" s="75">
        <v>82913</v>
      </c>
      <c r="E185" s="76">
        <v>82913</v>
      </c>
      <c r="F185" s="77">
        <v>0</v>
      </c>
      <c r="G185" s="78" t="s">
        <v>10</v>
      </c>
      <c r="H185" s="232" t="s">
        <v>605</v>
      </c>
    </row>
    <row r="186" spans="1:8" customFormat="1">
      <c r="A186" s="73">
        <v>1153</v>
      </c>
      <c r="B186" s="74">
        <v>45211</v>
      </c>
      <c r="C186" s="73" t="s">
        <v>19</v>
      </c>
      <c r="D186" s="75">
        <v>200000</v>
      </c>
      <c r="E186" s="76">
        <v>198675</v>
      </c>
      <c r="F186" s="77">
        <f>D186-E186</f>
        <v>1325</v>
      </c>
      <c r="G186" s="78" t="s">
        <v>10</v>
      </c>
      <c r="H186" s="250" t="s">
        <v>606</v>
      </c>
    </row>
    <row r="187" spans="1:8" customFormat="1" hidden="1">
      <c r="A187" s="73">
        <v>1154</v>
      </c>
      <c r="B187" s="74">
        <v>45215</v>
      </c>
      <c r="C187" s="73" t="s">
        <v>37</v>
      </c>
      <c r="D187" s="75">
        <v>60560</v>
      </c>
      <c r="E187" s="76">
        <v>60560</v>
      </c>
      <c r="F187" s="77">
        <v>0</v>
      </c>
      <c r="G187" s="78" t="s">
        <v>10</v>
      </c>
      <c r="H187" s="234" t="s">
        <v>382</v>
      </c>
    </row>
    <row r="188" spans="1:8" customFormat="1">
      <c r="A188" s="73">
        <v>1155</v>
      </c>
      <c r="B188" s="74">
        <v>45215</v>
      </c>
      <c r="C188" s="73" t="s">
        <v>19</v>
      </c>
      <c r="D188" s="75">
        <v>200000</v>
      </c>
      <c r="E188" s="76">
        <v>199791</v>
      </c>
      <c r="F188" s="77">
        <f>D188-E188</f>
        <v>209</v>
      </c>
      <c r="G188" s="78" t="s">
        <v>10</v>
      </c>
      <c r="H188" s="79" t="s">
        <v>607</v>
      </c>
    </row>
    <row r="189" spans="1:8" customFormat="1" hidden="1">
      <c r="A189" s="73">
        <v>1156</v>
      </c>
      <c r="B189" s="74">
        <v>45222</v>
      </c>
      <c r="C189" s="73" t="s">
        <v>37</v>
      </c>
      <c r="D189" s="75">
        <v>72872</v>
      </c>
      <c r="E189" s="76">
        <v>72872</v>
      </c>
      <c r="F189" s="77">
        <v>0</v>
      </c>
      <c r="G189" s="78" t="s">
        <v>10</v>
      </c>
      <c r="H189" s="79" t="s">
        <v>608</v>
      </c>
    </row>
    <row r="190" spans="1:8" customFormat="1" hidden="1">
      <c r="A190" s="73">
        <v>1157</v>
      </c>
      <c r="B190" s="74">
        <v>45222</v>
      </c>
      <c r="C190" s="73" t="s">
        <v>37</v>
      </c>
      <c r="D190" s="75">
        <v>144422</v>
      </c>
      <c r="E190" s="76">
        <v>144422</v>
      </c>
      <c r="F190" s="77">
        <v>0</v>
      </c>
      <c r="G190" s="78" t="s">
        <v>10</v>
      </c>
      <c r="H190" s="79" t="s">
        <v>609</v>
      </c>
    </row>
    <row r="191" spans="1:8" customFormat="1" hidden="1">
      <c r="A191" s="73">
        <v>1158</v>
      </c>
      <c r="B191" s="74">
        <v>45222</v>
      </c>
      <c r="C191" s="73" t="s">
        <v>37</v>
      </c>
      <c r="D191" s="75">
        <v>56560</v>
      </c>
      <c r="E191" s="76">
        <v>56560</v>
      </c>
      <c r="F191" s="77">
        <v>0</v>
      </c>
      <c r="G191" s="78" t="s">
        <v>10</v>
      </c>
      <c r="H191" s="235" t="s">
        <v>382</v>
      </c>
    </row>
    <row r="192" spans="1:8" customFormat="1">
      <c r="A192" s="73">
        <v>1159</v>
      </c>
      <c r="B192" s="74">
        <v>45222</v>
      </c>
      <c r="C192" s="73" t="s">
        <v>19</v>
      </c>
      <c r="D192" s="75">
        <v>200000</v>
      </c>
      <c r="E192" s="76">
        <v>196994</v>
      </c>
      <c r="F192" s="77">
        <f>D192-E192</f>
        <v>3006</v>
      </c>
      <c r="G192" s="78" t="s">
        <v>10</v>
      </c>
      <c r="H192" s="79" t="s">
        <v>607</v>
      </c>
    </row>
    <row r="193" spans="1:8" customFormat="1" hidden="1">
      <c r="A193" s="109">
        <v>1160</v>
      </c>
      <c r="B193" s="110">
        <v>45224</v>
      </c>
      <c r="C193" s="109" t="s">
        <v>454</v>
      </c>
      <c r="D193" s="101">
        <v>58260</v>
      </c>
      <c r="E193" s="102"/>
      <c r="F193" s="103"/>
      <c r="G193" s="104" t="s">
        <v>10</v>
      </c>
      <c r="H193" s="86" t="s">
        <v>607</v>
      </c>
    </row>
    <row r="194" spans="1:8" customFormat="1" hidden="1">
      <c r="A194" s="73">
        <v>1161</v>
      </c>
      <c r="B194" s="74">
        <v>45230</v>
      </c>
      <c r="C194" s="73" t="s">
        <v>37</v>
      </c>
      <c r="D194" s="75">
        <v>83836</v>
      </c>
      <c r="E194" s="76">
        <v>83836</v>
      </c>
      <c r="F194" s="77">
        <v>0</v>
      </c>
      <c r="G194" s="78" t="s">
        <v>10</v>
      </c>
      <c r="H194" s="237" t="s">
        <v>608</v>
      </c>
    </row>
    <row r="195" spans="1:8" customFormat="1" hidden="1">
      <c r="A195" s="73">
        <v>1162</v>
      </c>
      <c r="B195" s="74">
        <v>45232</v>
      </c>
      <c r="C195" s="73" t="s">
        <v>37</v>
      </c>
      <c r="D195" s="75">
        <v>60560</v>
      </c>
      <c r="E195" s="76">
        <v>60560</v>
      </c>
      <c r="F195" s="77">
        <v>0</v>
      </c>
      <c r="G195" s="78" t="s">
        <v>10</v>
      </c>
      <c r="H195" s="237" t="s">
        <v>382</v>
      </c>
    </row>
    <row r="196" spans="1:8" customFormat="1" hidden="1">
      <c r="A196" s="73">
        <v>1163</v>
      </c>
      <c r="B196" s="74">
        <v>45232</v>
      </c>
      <c r="C196" s="73" t="s">
        <v>37</v>
      </c>
      <c r="D196" s="75">
        <v>127900</v>
      </c>
      <c r="E196" s="76">
        <v>127900</v>
      </c>
      <c r="F196" s="77">
        <v>0</v>
      </c>
      <c r="G196" s="78" t="s">
        <v>10</v>
      </c>
      <c r="H196" s="237" t="s">
        <v>610</v>
      </c>
    </row>
    <row r="197" spans="1:8" customFormat="1">
      <c r="A197" s="73">
        <v>1164</v>
      </c>
      <c r="B197" s="74">
        <v>45232</v>
      </c>
      <c r="C197" s="73" t="s">
        <v>19</v>
      </c>
      <c r="D197" s="75">
        <v>200000</v>
      </c>
      <c r="E197" s="76">
        <v>198330</v>
      </c>
      <c r="F197" s="77">
        <f>D197-E197</f>
        <v>1670</v>
      </c>
      <c r="G197" s="78" t="s">
        <v>10</v>
      </c>
      <c r="H197" s="79" t="s">
        <v>607</v>
      </c>
    </row>
    <row r="198" spans="1:8" customFormat="1" hidden="1">
      <c r="A198" s="73">
        <v>1165</v>
      </c>
      <c r="B198" s="74">
        <v>45238</v>
      </c>
      <c r="C198" s="73" t="s">
        <v>144</v>
      </c>
      <c r="D198" s="75">
        <v>200000</v>
      </c>
      <c r="E198" s="76"/>
      <c r="F198" s="77">
        <f>D198-E198</f>
        <v>200000</v>
      </c>
      <c r="G198" s="78" t="s">
        <v>10</v>
      </c>
      <c r="H198" s="79" t="s">
        <v>607</v>
      </c>
    </row>
    <row r="199" spans="1:8" customFormat="1" hidden="1">
      <c r="A199" s="73">
        <v>1166</v>
      </c>
      <c r="B199" s="74">
        <v>45238</v>
      </c>
      <c r="C199" s="73" t="s">
        <v>37</v>
      </c>
      <c r="D199" s="75">
        <v>234375</v>
      </c>
      <c r="E199" s="76">
        <v>234375</v>
      </c>
      <c r="F199" s="77">
        <v>0</v>
      </c>
      <c r="G199" s="78" t="s">
        <v>10</v>
      </c>
      <c r="H199" s="79" t="s">
        <v>611</v>
      </c>
    </row>
    <row r="200" spans="1:8" customFormat="1">
      <c r="A200" s="80">
        <v>1167</v>
      </c>
      <c r="B200" s="81">
        <v>45238</v>
      </c>
      <c r="C200" s="80" t="s">
        <v>19</v>
      </c>
      <c r="D200" s="238">
        <v>1000</v>
      </c>
      <c r="E200" s="83"/>
      <c r="F200" s="84"/>
      <c r="G200" s="85" t="s">
        <v>614</v>
      </c>
      <c r="H200" s="239" t="s">
        <v>612</v>
      </c>
    </row>
    <row r="201" spans="1:8" customFormat="1" hidden="1">
      <c r="A201" s="73">
        <v>1168</v>
      </c>
      <c r="B201" s="74">
        <v>45239</v>
      </c>
      <c r="C201" s="73" t="s">
        <v>37</v>
      </c>
      <c r="D201" s="75">
        <v>71971</v>
      </c>
      <c r="E201" s="76">
        <v>71971</v>
      </c>
      <c r="F201" s="77">
        <v>0</v>
      </c>
      <c r="G201" s="78" t="s">
        <v>10</v>
      </c>
      <c r="H201" s="79" t="s">
        <v>613</v>
      </c>
    </row>
    <row r="202" spans="1:8" customFormat="1" hidden="1">
      <c r="A202" s="73">
        <v>1169</v>
      </c>
      <c r="B202" s="74">
        <v>45240</v>
      </c>
      <c r="C202" s="73" t="s">
        <v>37</v>
      </c>
      <c r="D202" s="75">
        <v>60560</v>
      </c>
      <c r="E202" s="76">
        <v>60560</v>
      </c>
      <c r="F202" s="77">
        <v>0</v>
      </c>
      <c r="G202" s="78" t="s">
        <v>10</v>
      </c>
      <c r="H202" s="79" t="s">
        <v>382</v>
      </c>
    </row>
    <row r="203" spans="1:8" customFormat="1" hidden="1">
      <c r="A203" s="73">
        <v>1170</v>
      </c>
      <c r="B203" s="74">
        <v>45247</v>
      </c>
      <c r="C203" s="73" t="s">
        <v>37</v>
      </c>
      <c r="D203" s="75">
        <v>135160</v>
      </c>
      <c r="E203" s="76">
        <v>135160</v>
      </c>
      <c r="F203" s="77">
        <v>0</v>
      </c>
      <c r="G203" s="78" t="s">
        <v>10</v>
      </c>
      <c r="H203" s="79" t="s">
        <v>615</v>
      </c>
    </row>
    <row r="204" spans="1:8" customFormat="1" hidden="1">
      <c r="A204" s="73">
        <v>1171</v>
      </c>
      <c r="B204" s="74">
        <v>45251</v>
      </c>
      <c r="C204" s="73" t="s">
        <v>37</v>
      </c>
      <c r="D204" s="75">
        <v>56227</v>
      </c>
      <c r="E204" s="76">
        <v>56227</v>
      </c>
      <c r="F204" s="77">
        <v>0</v>
      </c>
      <c r="G204" s="78" t="s">
        <v>10</v>
      </c>
      <c r="H204" s="79" t="s">
        <v>616</v>
      </c>
    </row>
    <row r="205" spans="1:8" customFormat="1" hidden="1">
      <c r="A205" s="73">
        <v>1172</v>
      </c>
      <c r="B205" s="74">
        <v>45253</v>
      </c>
      <c r="C205" s="73" t="s">
        <v>144</v>
      </c>
      <c r="D205" s="75">
        <v>800000</v>
      </c>
      <c r="E205" s="76"/>
      <c r="F205" s="77"/>
      <c r="G205" s="78" t="s">
        <v>10</v>
      </c>
      <c r="H205" s="79" t="s">
        <v>617</v>
      </c>
    </row>
    <row r="206" spans="1:8" customFormat="1">
      <c r="A206" s="73">
        <v>1173</v>
      </c>
      <c r="B206" s="74">
        <v>45253</v>
      </c>
      <c r="C206" s="73" t="s">
        <v>19</v>
      </c>
      <c r="D206" s="75">
        <v>200000</v>
      </c>
      <c r="E206" s="76">
        <v>199440</v>
      </c>
      <c r="F206" s="77">
        <f>D206-E206</f>
        <v>560</v>
      </c>
      <c r="G206" s="78" t="s">
        <v>10</v>
      </c>
      <c r="H206" s="79" t="s">
        <v>607</v>
      </c>
    </row>
    <row r="207" spans="1:8" customFormat="1" hidden="1">
      <c r="A207" s="73">
        <v>1174</v>
      </c>
      <c r="B207" s="74">
        <v>45254</v>
      </c>
      <c r="C207" s="73" t="s">
        <v>37</v>
      </c>
      <c r="D207" s="75">
        <v>115097</v>
      </c>
      <c r="E207" s="76">
        <v>115097</v>
      </c>
      <c r="F207" s="77">
        <v>0</v>
      </c>
      <c r="G207" s="78" t="s">
        <v>10</v>
      </c>
      <c r="H207" s="79" t="s">
        <v>618</v>
      </c>
    </row>
    <row r="208" spans="1:8" customFormat="1" hidden="1">
      <c r="A208" s="109">
        <v>1175</v>
      </c>
      <c r="B208" s="110">
        <v>45254</v>
      </c>
      <c r="C208" s="109" t="s">
        <v>454</v>
      </c>
      <c r="D208" s="101">
        <v>78400</v>
      </c>
      <c r="E208" s="102"/>
      <c r="F208" s="103"/>
      <c r="G208" s="104" t="s">
        <v>10</v>
      </c>
      <c r="H208" s="86" t="s">
        <v>607</v>
      </c>
    </row>
    <row r="209" spans="1:8" customFormat="1" hidden="1">
      <c r="A209" s="109">
        <v>1176</v>
      </c>
      <c r="B209" s="110">
        <v>45259</v>
      </c>
      <c r="C209" s="109" t="s">
        <v>454</v>
      </c>
      <c r="D209" s="101">
        <v>350000</v>
      </c>
      <c r="E209" s="102"/>
      <c r="F209" s="103"/>
      <c r="G209" s="104" t="s">
        <v>10</v>
      </c>
      <c r="H209" s="241" t="s">
        <v>619</v>
      </c>
    </row>
    <row r="210" spans="1:8" customFormat="1" hidden="1">
      <c r="A210" s="73">
        <v>1177</v>
      </c>
      <c r="B210" s="74">
        <v>45259</v>
      </c>
      <c r="C210" s="73" t="s">
        <v>37</v>
      </c>
      <c r="D210" s="75">
        <v>166903</v>
      </c>
      <c r="E210" s="76">
        <v>166903</v>
      </c>
      <c r="F210" s="77">
        <v>0</v>
      </c>
      <c r="G210" s="78" t="s">
        <v>10</v>
      </c>
      <c r="H210" s="79" t="s">
        <v>620</v>
      </c>
    </row>
    <row r="211" spans="1:8" customFormat="1" hidden="1">
      <c r="A211" s="73">
        <v>1178</v>
      </c>
      <c r="B211" s="74">
        <v>45260</v>
      </c>
      <c r="C211" s="73" t="s">
        <v>28</v>
      </c>
      <c r="D211" s="75">
        <v>200000</v>
      </c>
      <c r="E211" s="76"/>
      <c r="F211" s="77"/>
      <c r="G211" s="78" t="s">
        <v>10</v>
      </c>
      <c r="H211" s="79" t="s">
        <v>621</v>
      </c>
    </row>
    <row r="212" spans="1:8" customFormat="1" hidden="1">
      <c r="A212" s="73">
        <v>1179</v>
      </c>
      <c r="B212" s="74">
        <v>45260</v>
      </c>
      <c r="C212" s="73" t="s">
        <v>37</v>
      </c>
      <c r="D212" s="75">
        <v>50990</v>
      </c>
      <c r="E212" s="76">
        <v>50990</v>
      </c>
      <c r="F212" s="77">
        <v>0</v>
      </c>
      <c r="G212" s="78" t="s">
        <v>10</v>
      </c>
      <c r="H212" s="79" t="s">
        <v>622</v>
      </c>
    </row>
    <row r="213" spans="1:8" customFormat="1" hidden="1">
      <c r="A213" s="109">
        <v>1180</v>
      </c>
      <c r="B213" s="110">
        <v>45265</v>
      </c>
      <c r="C213" s="109" t="s">
        <v>454</v>
      </c>
      <c r="D213" s="101">
        <v>50160</v>
      </c>
      <c r="E213" s="102"/>
      <c r="F213" s="103"/>
      <c r="G213" s="104" t="s">
        <v>10</v>
      </c>
      <c r="H213" s="86" t="s">
        <v>607</v>
      </c>
    </row>
    <row r="214" spans="1:8" customFormat="1">
      <c r="A214" s="73">
        <v>1181</v>
      </c>
      <c r="B214" s="74">
        <v>45267</v>
      </c>
      <c r="C214" s="73" t="s">
        <v>19</v>
      </c>
      <c r="D214" s="75">
        <v>800000</v>
      </c>
      <c r="E214" s="76">
        <v>606840</v>
      </c>
      <c r="F214" s="77">
        <f>D214-E214</f>
        <v>193160</v>
      </c>
      <c r="G214" s="78" t="s">
        <v>10</v>
      </c>
      <c r="H214" s="79" t="s">
        <v>625</v>
      </c>
    </row>
    <row r="215" spans="1:8" customFormat="1" hidden="1">
      <c r="A215" s="73">
        <v>1182</v>
      </c>
      <c r="B215" s="74">
        <v>45267</v>
      </c>
      <c r="C215" s="73" t="s">
        <v>37</v>
      </c>
      <c r="D215" s="75">
        <v>202142</v>
      </c>
      <c r="E215" s="76">
        <v>202142</v>
      </c>
      <c r="F215" s="77">
        <v>0</v>
      </c>
      <c r="G215" s="78" t="s">
        <v>10</v>
      </c>
      <c r="H215" s="79" t="s">
        <v>626</v>
      </c>
    </row>
    <row r="216" spans="1:8" customFormat="1" hidden="1">
      <c r="A216" s="73">
        <v>1183</v>
      </c>
      <c r="B216" s="74">
        <v>45271</v>
      </c>
      <c r="C216" s="73" t="s">
        <v>28</v>
      </c>
      <c r="D216" s="75">
        <v>100000</v>
      </c>
      <c r="E216" s="76"/>
      <c r="F216" s="77"/>
      <c r="G216" s="78" t="s">
        <v>10</v>
      </c>
      <c r="H216" s="79" t="s">
        <v>627</v>
      </c>
    </row>
    <row r="217" spans="1:8" customFormat="1" hidden="1">
      <c r="A217" s="73">
        <v>1184</v>
      </c>
      <c r="B217" s="74">
        <v>45272</v>
      </c>
      <c r="C217" s="73" t="s">
        <v>37</v>
      </c>
      <c r="D217" s="75">
        <v>107101</v>
      </c>
      <c r="E217" s="76">
        <v>107101</v>
      </c>
      <c r="F217" s="77">
        <v>0</v>
      </c>
      <c r="G217" s="78" t="s">
        <v>10</v>
      </c>
      <c r="H217" s="79" t="s">
        <v>628</v>
      </c>
    </row>
    <row r="218" spans="1:8" customFormat="1" hidden="1">
      <c r="A218" s="73">
        <v>1185</v>
      </c>
      <c r="B218" s="74">
        <v>45273</v>
      </c>
      <c r="C218" s="73" t="s">
        <v>37</v>
      </c>
      <c r="D218" s="75">
        <v>60560</v>
      </c>
      <c r="E218" s="76">
        <v>60560</v>
      </c>
      <c r="F218" s="77">
        <v>0</v>
      </c>
      <c r="G218" s="78" t="s">
        <v>10</v>
      </c>
      <c r="H218" s="242" t="s">
        <v>382</v>
      </c>
    </row>
    <row r="219" spans="1:8" customFormat="1" hidden="1">
      <c r="A219" s="243">
        <v>1186</v>
      </c>
      <c r="B219" s="244">
        <v>45279</v>
      </c>
      <c r="C219" s="243" t="s">
        <v>629</v>
      </c>
      <c r="D219" s="245">
        <v>56553</v>
      </c>
      <c r="E219" s="246">
        <v>56553</v>
      </c>
      <c r="F219" s="247">
        <v>0</v>
      </c>
      <c r="G219" s="248" t="s">
        <v>10</v>
      </c>
      <c r="H219" s="249" t="s">
        <v>630</v>
      </c>
    </row>
    <row r="220" spans="1:8" customFormat="1" hidden="1">
      <c r="A220" s="73">
        <v>1187</v>
      </c>
      <c r="B220" s="74">
        <v>45281</v>
      </c>
      <c r="C220" s="73" t="s">
        <v>37</v>
      </c>
      <c r="D220" s="75">
        <v>58767</v>
      </c>
      <c r="E220" s="76">
        <v>58767</v>
      </c>
      <c r="F220" s="77">
        <v>0</v>
      </c>
      <c r="G220" s="78" t="s">
        <v>10</v>
      </c>
      <c r="H220" s="79" t="s">
        <v>631</v>
      </c>
    </row>
    <row r="221" spans="1:8" customFormat="1" hidden="1">
      <c r="A221" s="73">
        <v>1188</v>
      </c>
      <c r="B221" s="74">
        <v>45286</v>
      </c>
      <c r="C221" s="73" t="s">
        <v>37</v>
      </c>
      <c r="D221" s="75">
        <v>89269</v>
      </c>
      <c r="E221" s="76">
        <v>89269</v>
      </c>
      <c r="F221" s="77">
        <v>0</v>
      </c>
      <c r="G221" s="78" t="s">
        <v>601</v>
      </c>
      <c r="H221" s="261" t="s">
        <v>632</v>
      </c>
    </row>
    <row r="222" spans="1:8" customFormat="1">
      <c r="A222" s="73">
        <v>1189</v>
      </c>
      <c r="B222" s="74">
        <v>45286</v>
      </c>
      <c r="C222" s="73" t="s">
        <v>19</v>
      </c>
      <c r="D222" s="75">
        <v>200000</v>
      </c>
      <c r="E222" s="76">
        <v>199221</v>
      </c>
      <c r="F222" s="77">
        <f>D222-E222</f>
        <v>779</v>
      </c>
      <c r="G222" s="78" t="s">
        <v>10</v>
      </c>
      <c r="H222" s="79" t="s">
        <v>607</v>
      </c>
    </row>
    <row r="223" spans="1:8" customFormat="1" hidden="1">
      <c r="A223" s="109">
        <v>1190</v>
      </c>
      <c r="B223" s="110">
        <v>45287</v>
      </c>
      <c r="C223" s="109" t="s">
        <v>454</v>
      </c>
      <c r="D223" s="101">
        <v>44739</v>
      </c>
      <c r="E223" s="102"/>
      <c r="F223" s="103"/>
      <c r="G223" s="104" t="s">
        <v>10</v>
      </c>
      <c r="H223" s="86" t="s">
        <v>607</v>
      </c>
    </row>
    <row r="224" spans="1:8" customFormat="1" hidden="1">
      <c r="A224" s="73" t="s">
        <v>634</v>
      </c>
      <c r="B224" s="74">
        <v>45287</v>
      </c>
      <c r="C224" s="73" t="s">
        <v>144</v>
      </c>
      <c r="D224" s="75">
        <v>100000</v>
      </c>
      <c r="E224" s="76"/>
      <c r="F224" s="77"/>
      <c r="G224" s="78" t="s">
        <v>10</v>
      </c>
      <c r="H224" s="79" t="s">
        <v>635</v>
      </c>
    </row>
    <row r="226" spans="1:8">
      <c r="A226" s="252"/>
      <c r="B226" s="253"/>
      <c r="C226" s="252"/>
      <c r="D226" s="254"/>
      <c r="E226" s="255"/>
      <c r="F226" s="256"/>
      <c r="G226" s="257"/>
      <c r="H226" s="258"/>
    </row>
    <row r="227" spans="1:8" ht="139.5" customHeight="1">
      <c r="A227" s="337" t="s">
        <v>636</v>
      </c>
      <c r="B227" s="338"/>
      <c r="C227" s="338"/>
      <c r="D227" s="338"/>
      <c r="E227" s="338"/>
      <c r="F227" s="338"/>
      <c r="G227" s="338"/>
      <c r="H227" s="339"/>
    </row>
    <row r="228" spans="1:8">
      <c r="A228" s="252"/>
      <c r="B228" s="253"/>
      <c r="C228" s="252"/>
      <c r="D228" s="254"/>
      <c r="E228" s="255"/>
      <c r="F228" s="256"/>
      <c r="G228" s="257"/>
      <c r="H228" s="258"/>
    </row>
    <row r="229" spans="1:8">
      <c r="A229" s="252"/>
      <c r="B229" s="253"/>
      <c r="C229" s="252"/>
      <c r="D229" s="254"/>
      <c r="E229" s="255"/>
      <c r="F229" s="256"/>
      <c r="G229" s="257"/>
      <c r="H229" s="258"/>
    </row>
    <row r="230" spans="1:8">
      <c r="A230" s="252"/>
      <c r="B230" s="253"/>
      <c r="C230" s="252"/>
      <c r="D230" s="254"/>
      <c r="E230" s="255"/>
      <c r="F230" s="256"/>
      <c r="G230" s="257"/>
      <c r="H230" s="258"/>
    </row>
    <row r="231" spans="1:8">
      <c r="A231" s="252"/>
      <c r="B231" s="253"/>
      <c r="C231" s="252"/>
      <c r="D231" s="254"/>
      <c r="E231" s="255"/>
      <c r="F231" s="256"/>
      <c r="G231" s="257"/>
      <c r="H231" s="258"/>
    </row>
    <row r="232" spans="1:8">
      <c r="A232" s="252"/>
      <c r="B232" s="253"/>
      <c r="C232" s="252"/>
      <c r="D232" s="254"/>
      <c r="E232" s="255"/>
      <c r="F232" s="256"/>
      <c r="G232" s="257"/>
      <c r="H232" s="258"/>
    </row>
    <row r="233" spans="1:8">
      <c r="A233" s="252"/>
      <c r="B233" s="253"/>
      <c r="C233" s="252"/>
      <c r="D233" s="254"/>
      <c r="E233" s="255"/>
      <c r="F233" s="256"/>
      <c r="G233" s="257"/>
      <c r="H233" s="258"/>
    </row>
    <row r="234" spans="1:8">
      <c r="A234" s="252"/>
      <c r="B234" s="253"/>
      <c r="C234" s="252"/>
      <c r="D234" s="254"/>
      <c r="E234" s="255"/>
      <c r="F234" s="256"/>
      <c r="G234" s="257"/>
      <c r="H234" s="258"/>
    </row>
    <row r="235" spans="1:8">
      <c r="A235" s="252"/>
      <c r="B235" s="253"/>
      <c r="C235" s="252"/>
      <c r="D235" s="254"/>
      <c r="E235" s="255"/>
      <c r="F235" s="256"/>
      <c r="G235" s="257"/>
      <c r="H235" s="258"/>
    </row>
    <row r="236" spans="1:8">
      <c r="A236" s="252"/>
      <c r="B236" s="253"/>
      <c r="C236" s="252"/>
      <c r="D236" s="254"/>
      <c r="E236" s="255"/>
      <c r="F236" s="256"/>
      <c r="G236" s="257"/>
      <c r="H236" s="258"/>
    </row>
    <row r="237" spans="1:8">
      <c r="A237" s="252"/>
      <c r="B237" s="253"/>
      <c r="C237" s="252"/>
      <c r="D237" s="254"/>
      <c r="E237" s="255"/>
      <c r="F237" s="256"/>
      <c r="G237" s="257"/>
      <c r="H237" s="258"/>
    </row>
    <row r="238" spans="1:8">
      <c r="A238" s="252"/>
      <c r="B238" s="253"/>
      <c r="C238" s="252"/>
      <c r="D238" s="254"/>
      <c r="E238" s="255"/>
      <c r="F238" s="256"/>
      <c r="G238" s="257"/>
      <c r="H238" s="258"/>
    </row>
    <row r="239" spans="1:8">
      <c r="A239" s="252"/>
      <c r="B239" s="253"/>
      <c r="C239" s="252"/>
      <c r="D239" s="254"/>
      <c r="E239" s="255"/>
      <c r="F239" s="256"/>
      <c r="G239" s="257"/>
      <c r="H239" s="258"/>
    </row>
    <row r="240" spans="1:8">
      <c r="A240" s="252"/>
      <c r="B240" s="253"/>
      <c r="C240" s="252"/>
      <c r="D240" s="254"/>
      <c r="E240" s="255"/>
      <c r="F240" s="256"/>
      <c r="G240" s="257"/>
      <c r="H240" s="258"/>
    </row>
    <row r="241" spans="1:8">
      <c r="A241" s="252"/>
      <c r="B241" s="253"/>
      <c r="C241" s="252"/>
      <c r="D241" s="254"/>
      <c r="E241" s="255"/>
      <c r="F241" s="256"/>
      <c r="G241" s="257"/>
      <c r="H241" s="258"/>
    </row>
    <row r="242" spans="1:8">
      <c r="A242" s="252"/>
      <c r="B242" s="253"/>
      <c r="C242" s="252"/>
      <c r="D242" s="254"/>
      <c r="E242" s="255"/>
      <c r="F242" s="256"/>
      <c r="G242" s="257"/>
      <c r="H242" s="258"/>
    </row>
    <row r="243" spans="1:8">
      <c r="A243" s="252"/>
      <c r="B243" s="253"/>
      <c r="C243" s="252"/>
      <c r="D243" s="254"/>
      <c r="E243" s="255"/>
      <c r="F243" s="256"/>
      <c r="G243" s="257"/>
      <c r="H243" s="258"/>
    </row>
    <row r="244" spans="1:8">
      <c r="A244" s="252"/>
      <c r="B244" s="253"/>
      <c r="C244" s="252"/>
      <c r="D244" s="254"/>
      <c r="E244" s="255"/>
      <c r="F244" s="256"/>
      <c r="G244" s="257"/>
      <c r="H244" s="258"/>
    </row>
    <row r="245" spans="1:8">
      <c r="A245" s="252"/>
      <c r="B245" s="253"/>
      <c r="C245" s="252"/>
      <c r="D245" s="254"/>
      <c r="E245" s="255"/>
      <c r="F245" s="256"/>
      <c r="G245" s="257"/>
      <c r="H245" s="258"/>
    </row>
    <row r="246" spans="1:8">
      <c r="A246" s="252"/>
      <c r="B246" s="253"/>
      <c r="C246" s="252"/>
      <c r="D246" s="254"/>
      <c r="E246" s="255"/>
      <c r="F246" s="256"/>
      <c r="G246" s="257"/>
      <c r="H246" s="258"/>
    </row>
    <row r="247" spans="1:8">
      <c r="A247" s="252"/>
      <c r="B247" s="253"/>
      <c r="C247" s="252"/>
      <c r="D247" s="254"/>
      <c r="E247" s="255"/>
      <c r="F247" s="256"/>
      <c r="G247" s="257"/>
      <c r="H247" s="258"/>
    </row>
    <row r="248" spans="1:8">
      <c r="A248" s="252"/>
      <c r="B248" s="253"/>
      <c r="C248" s="252"/>
      <c r="D248" s="254"/>
      <c r="E248" s="255"/>
      <c r="F248" s="256"/>
      <c r="G248" s="257"/>
      <c r="H248" s="258"/>
    </row>
    <row r="249" spans="1:8">
      <c r="A249" s="252"/>
      <c r="B249" s="253"/>
      <c r="C249" s="252"/>
      <c r="D249" s="254"/>
      <c r="E249" s="255"/>
      <c r="F249" s="256"/>
      <c r="G249" s="257"/>
      <c r="H249" s="258"/>
    </row>
    <row r="250" spans="1:8">
      <c r="A250" s="252"/>
      <c r="B250" s="253"/>
      <c r="C250" s="252"/>
      <c r="D250" s="254"/>
      <c r="E250" s="255"/>
      <c r="F250" s="256"/>
      <c r="G250" s="257"/>
      <c r="H250" s="258"/>
    </row>
    <row r="251" spans="1:8">
      <c r="A251" s="252"/>
      <c r="B251" s="253"/>
      <c r="C251" s="252"/>
      <c r="D251" s="254"/>
      <c r="E251" s="255"/>
      <c r="F251" s="256"/>
      <c r="G251" s="257"/>
      <c r="H251" s="258"/>
    </row>
    <row r="252" spans="1:8">
      <c r="A252" s="252"/>
      <c r="B252" s="253"/>
      <c r="C252" s="252"/>
      <c r="D252" s="254"/>
      <c r="E252" s="255"/>
      <c r="F252" s="256"/>
      <c r="G252" s="257"/>
      <c r="H252" s="258"/>
    </row>
    <row r="253" spans="1:8">
      <c r="A253" s="252"/>
      <c r="B253" s="253"/>
      <c r="C253" s="252"/>
      <c r="D253" s="254"/>
      <c r="E253" s="255"/>
      <c r="F253" s="256"/>
      <c r="G253" s="257"/>
      <c r="H253" s="258"/>
    </row>
    <row r="254" spans="1:8">
      <c r="A254" s="252"/>
      <c r="B254" s="253"/>
      <c r="C254" s="252"/>
      <c r="D254" s="254"/>
      <c r="E254" s="255"/>
      <c r="F254" s="256"/>
      <c r="G254" s="257"/>
      <c r="H254" s="258"/>
    </row>
    <row r="255" spans="1:8">
      <c r="A255" s="252"/>
      <c r="B255" s="253"/>
      <c r="C255" s="252"/>
      <c r="D255" s="254"/>
      <c r="E255" s="255"/>
      <c r="F255" s="256"/>
      <c r="G255" s="257"/>
      <c r="H255" s="258"/>
    </row>
    <row r="256" spans="1:8">
      <c r="A256" s="252"/>
      <c r="B256" s="253"/>
      <c r="C256" s="252"/>
      <c r="D256" s="254"/>
      <c r="E256" s="255"/>
      <c r="F256" s="256"/>
      <c r="G256" s="257"/>
      <c r="H256" s="258"/>
    </row>
    <row r="257" spans="1:8">
      <c r="A257" s="252"/>
      <c r="B257" s="253"/>
      <c r="C257" s="252"/>
      <c r="D257" s="254"/>
      <c r="E257" s="255"/>
      <c r="F257" s="256"/>
      <c r="G257" s="257"/>
      <c r="H257" s="258"/>
    </row>
    <row r="258" spans="1:8">
      <c r="A258" s="252"/>
      <c r="B258" s="253"/>
      <c r="C258" s="252"/>
      <c r="D258" s="254"/>
      <c r="E258" s="255"/>
      <c r="F258" s="256"/>
      <c r="G258" s="257"/>
      <c r="H258" s="258"/>
    </row>
    <row r="259" spans="1:8">
      <c r="A259" s="252"/>
      <c r="B259" s="253"/>
      <c r="C259" s="252"/>
      <c r="D259" s="254"/>
      <c r="E259" s="255"/>
      <c r="F259" s="256"/>
      <c r="G259" s="257"/>
      <c r="H259" s="258"/>
    </row>
    <row r="260" spans="1:8">
      <c r="A260" s="252"/>
      <c r="B260" s="253"/>
      <c r="C260" s="252"/>
      <c r="D260" s="254"/>
      <c r="E260" s="255"/>
      <c r="F260" s="256"/>
      <c r="G260" s="257"/>
      <c r="H260" s="258"/>
    </row>
    <row r="261" spans="1:8">
      <c r="A261" s="252"/>
      <c r="B261" s="253"/>
      <c r="C261" s="252"/>
      <c r="D261" s="254"/>
      <c r="E261" s="255"/>
      <c r="F261" s="256"/>
      <c r="G261" s="257"/>
      <c r="H261" s="258"/>
    </row>
    <row r="262" spans="1:8">
      <c r="A262" s="252"/>
      <c r="B262" s="253"/>
      <c r="C262" s="252"/>
      <c r="D262" s="254"/>
      <c r="E262" s="255"/>
      <c r="F262" s="256"/>
      <c r="G262" s="257"/>
      <c r="H262" s="258"/>
    </row>
    <row r="263" spans="1:8">
      <c r="A263" s="252"/>
      <c r="B263" s="253"/>
      <c r="C263" s="252"/>
      <c r="D263" s="254"/>
      <c r="E263" s="255"/>
      <c r="F263" s="256"/>
      <c r="G263" s="257"/>
      <c r="H263" s="258"/>
    </row>
    <row r="264" spans="1:8">
      <c r="A264" s="252"/>
      <c r="B264" s="253"/>
      <c r="C264" s="252"/>
      <c r="D264" s="254"/>
      <c r="E264" s="255"/>
      <c r="F264" s="256"/>
      <c r="G264" s="257"/>
      <c r="H264" s="258"/>
    </row>
    <row r="265" spans="1:8">
      <c r="A265" s="252"/>
      <c r="B265" s="253"/>
      <c r="C265" s="252"/>
      <c r="D265" s="254"/>
      <c r="E265" s="255"/>
      <c r="F265" s="256"/>
      <c r="G265" s="257"/>
      <c r="H265" s="258"/>
    </row>
    <row r="266" spans="1:8">
      <c r="A266" s="252"/>
      <c r="B266" s="253"/>
      <c r="C266" s="252"/>
      <c r="D266" s="254"/>
      <c r="E266" s="255"/>
      <c r="F266" s="256"/>
      <c r="G266" s="257"/>
      <c r="H266" s="258"/>
    </row>
    <row r="267" spans="1:8">
      <c r="A267" s="252"/>
      <c r="B267" s="253"/>
      <c r="C267" s="252"/>
      <c r="D267" s="254"/>
      <c r="E267" s="255"/>
      <c r="F267" s="256"/>
      <c r="G267" s="257"/>
      <c r="H267" s="258"/>
    </row>
    <row r="268" spans="1:8">
      <c r="A268" s="252"/>
      <c r="B268" s="253"/>
      <c r="C268" s="252"/>
      <c r="D268" s="254"/>
      <c r="E268" s="255"/>
      <c r="F268" s="256"/>
      <c r="G268" s="257"/>
      <c r="H268" s="258"/>
    </row>
    <row r="269" spans="1:8">
      <c r="A269" s="252"/>
      <c r="B269" s="253"/>
      <c r="C269" s="252"/>
      <c r="D269" s="254"/>
      <c r="E269" s="255"/>
      <c r="F269" s="256"/>
      <c r="G269" s="257"/>
      <c r="H269" s="258"/>
    </row>
    <row r="270" spans="1:8">
      <c r="A270" s="252"/>
      <c r="B270" s="253"/>
      <c r="C270" s="252"/>
      <c r="D270" s="254"/>
      <c r="E270" s="255"/>
      <c r="F270" s="256"/>
      <c r="G270" s="257"/>
      <c r="H270" s="258"/>
    </row>
    <row r="271" spans="1:8">
      <c r="A271" s="252"/>
      <c r="B271" s="253"/>
      <c r="C271" s="252"/>
      <c r="D271" s="254"/>
      <c r="E271" s="255"/>
      <c r="F271" s="256"/>
      <c r="G271" s="257"/>
      <c r="H271" s="258"/>
    </row>
    <row r="272" spans="1:8">
      <c r="A272" s="252"/>
      <c r="B272" s="253"/>
      <c r="C272" s="252"/>
      <c r="D272" s="254"/>
      <c r="E272" s="255"/>
      <c r="F272" s="256"/>
      <c r="G272" s="257"/>
      <c r="H272" s="258"/>
    </row>
    <row r="273" spans="1:8">
      <c r="A273" s="252"/>
      <c r="B273" s="253"/>
      <c r="C273" s="252"/>
      <c r="D273" s="254"/>
      <c r="E273" s="255"/>
      <c r="F273" s="256"/>
      <c r="G273" s="257"/>
      <c r="H273" s="258"/>
    </row>
    <row r="274" spans="1:8">
      <c r="A274" s="252"/>
      <c r="B274" s="253"/>
      <c r="C274" s="252"/>
      <c r="D274" s="254"/>
      <c r="E274" s="255"/>
      <c r="F274" s="256"/>
      <c r="G274" s="257"/>
      <c r="H274" s="258"/>
    </row>
    <row r="275" spans="1:8">
      <c r="A275" s="252"/>
      <c r="B275" s="253"/>
      <c r="C275" s="252"/>
      <c r="D275" s="254"/>
      <c r="E275" s="255"/>
      <c r="F275" s="256"/>
      <c r="G275" s="257"/>
      <c r="H275" s="258"/>
    </row>
    <row r="276" spans="1:8">
      <c r="A276" s="252"/>
      <c r="B276" s="253"/>
      <c r="C276" s="252"/>
      <c r="D276" s="254"/>
      <c r="E276" s="255"/>
      <c r="F276" s="256"/>
      <c r="G276" s="257"/>
      <c r="H276" s="258"/>
    </row>
    <row r="277" spans="1:8">
      <c r="A277" s="252"/>
      <c r="B277" s="253"/>
      <c r="C277" s="252"/>
      <c r="D277" s="254"/>
      <c r="E277" s="255"/>
      <c r="F277" s="256"/>
      <c r="G277" s="257"/>
      <c r="H277" s="258"/>
    </row>
    <row r="278" spans="1:8">
      <c r="A278" s="252"/>
      <c r="B278" s="253"/>
      <c r="C278" s="252"/>
      <c r="D278" s="254"/>
      <c r="E278" s="255"/>
      <c r="F278" s="256"/>
      <c r="G278" s="257"/>
      <c r="H278" s="258"/>
    </row>
    <row r="279" spans="1:8">
      <c r="A279" s="252"/>
      <c r="B279" s="253"/>
      <c r="C279" s="252"/>
      <c r="D279" s="254"/>
      <c r="E279" s="255"/>
      <c r="F279" s="256"/>
      <c r="G279" s="257"/>
      <c r="H279" s="258"/>
    </row>
    <row r="280" spans="1:8">
      <c r="A280" s="252"/>
      <c r="B280" s="253"/>
      <c r="C280" s="252"/>
      <c r="D280" s="254"/>
      <c r="E280" s="255"/>
      <c r="F280" s="256"/>
      <c r="G280" s="257"/>
      <c r="H280" s="258"/>
    </row>
    <row r="281" spans="1:8">
      <c r="A281" s="252"/>
      <c r="B281" s="253"/>
      <c r="C281" s="252"/>
      <c r="D281" s="254"/>
      <c r="E281" s="255"/>
      <c r="F281" s="256"/>
      <c r="G281" s="257"/>
      <c r="H281" s="258"/>
    </row>
    <row r="282" spans="1:8">
      <c r="A282" s="252"/>
      <c r="B282" s="253"/>
      <c r="C282" s="252"/>
      <c r="D282" s="254"/>
      <c r="E282" s="255"/>
      <c r="F282" s="256"/>
      <c r="G282" s="257"/>
      <c r="H282" s="258"/>
    </row>
    <row r="283" spans="1:8">
      <c r="A283" s="252"/>
      <c r="B283" s="253"/>
      <c r="C283" s="252"/>
      <c r="D283" s="254"/>
      <c r="E283" s="255"/>
      <c r="F283" s="256"/>
      <c r="G283" s="257"/>
      <c r="H283" s="258"/>
    </row>
    <row r="284" spans="1:8">
      <c r="A284" s="252"/>
      <c r="B284" s="253"/>
      <c r="C284" s="252"/>
      <c r="D284" s="254"/>
      <c r="E284" s="255"/>
      <c r="F284" s="256"/>
      <c r="G284" s="257"/>
      <c r="H284" s="258"/>
    </row>
    <row r="285" spans="1:8">
      <c r="A285" s="252"/>
      <c r="B285" s="253"/>
      <c r="C285" s="252"/>
      <c r="D285" s="254"/>
      <c r="E285" s="255"/>
      <c r="F285" s="256"/>
      <c r="G285" s="257"/>
      <c r="H285" s="258"/>
    </row>
    <row r="286" spans="1:8">
      <c r="A286" s="252"/>
      <c r="B286" s="253"/>
      <c r="C286" s="252"/>
      <c r="D286" s="254"/>
      <c r="E286" s="255"/>
      <c r="F286" s="256"/>
      <c r="G286" s="257"/>
      <c r="H286" s="258"/>
    </row>
    <row r="287" spans="1:8">
      <c r="A287" s="252"/>
      <c r="B287" s="253"/>
      <c r="C287" s="252"/>
      <c r="D287" s="254"/>
      <c r="E287" s="255"/>
      <c r="F287" s="256"/>
      <c r="G287" s="257"/>
      <c r="H287" s="258"/>
    </row>
    <row r="288" spans="1:8">
      <c r="A288" s="252"/>
      <c r="B288" s="253"/>
      <c r="C288" s="252"/>
      <c r="D288" s="254"/>
      <c r="E288" s="255"/>
      <c r="F288" s="256"/>
      <c r="G288" s="257"/>
      <c r="H288" s="258"/>
    </row>
    <row r="289" spans="1:8">
      <c r="A289" s="252"/>
      <c r="B289" s="253"/>
      <c r="C289" s="252"/>
      <c r="D289" s="254"/>
      <c r="E289" s="255"/>
      <c r="F289" s="256"/>
      <c r="G289" s="257"/>
      <c r="H289" s="258"/>
    </row>
    <row r="290" spans="1:8">
      <c r="A290" s="252"/>
      <c r="B290" s="253"/>
      <c r="C290" s="252"/>
      <c r="D290" s="254"/>
      <c r="E290" s="255"/>
      <c r="F290" s="256"/>
      <c r="G290" s="257"/>
      <c r="H290" s="258"/>
    </row>
    <row r="291" spans="1:8">
      <c r="A291" s="252"/>
      <c r="B291" s="253"/>
      <c r="C291" s="252"/>
      <c r="D291" s="254"/>
      <c r="E291" s="255"/>
      <c r="F291" s="256"/>
      <c r="G291" s="257"/>
      <c r="H291" s="258"/>
    </row>
    <row r="292" spans="1:8">
      <c r="A292" s="252"/>
      <c r="B292" s="253"/>
      <c r="C292" s="252"/>
      <c r="D292" s="254"/>
      <c r="E292" s="255"/>
      <c r="F292" s="256"/>
      <c r="G292" s="257"/>
      <c r="H292" s="258"/>
    </row>
    <row r="293" spans="1:8">
      <c r="A293" s="252"/>
      <c r="B293" s="253"/>
      <c r="C293" s="252"/>
      <c r="D293" s="254"/>
      <c r="E293" s="255"/>
      <c r="F293" s="256"/>
      <c r="G293" s="257"/>
      <c r="H293" s="258"/>
    </row>
    <row r="294" spans="1:8">
      <c r="A294" s="252"/>
      <c r="B294" s="253"/>
      <c r="C294" s="252"/>
      <c r="D294" s="254"/>
      <c r="E294" s="255"/>
      <c r="F294" s="256"/>
      <c r="G294" s="257"/>
      <c r="H294" s="258"/>
    </row>
    <row r="295" spans="1:8">
      <c r="A295" s="252"/>
      <c r="B295" s="253"/>
      <c r="C295" s="252"/>
      <c r="D295" s="254"/>
      <c r="E295" s="255"/>
      <c r="F295" s="256"/>
      <c r="G295" s="257"/>
      <c r="H295" s="258"/>
    </row>
    <row r="296" spans="1:8">
      <c r="A296" s="252"/>
      <c r="B296" s="253"/>
      <c r="C296" s="252"/>
      <c r="D296" s="254"/>
      <c r="E296" s="255"/>
      <c r="F296" s="256"/>
      <c r="G296" s="257"/>
      <c r="H296" s="258"/>
    </row>
    <row r="297" spans="1:8">
      <c r="A297" s="252"/>
      <c r="B297" s="253"/>
      <c r="C297" s="252"/>
      <c r="D297" s="254"/>
      <c r="E297" s="255"/>
      <c r="F297" s="256"/>
      <c r="G297" s="257"/>
      <c r="H297" s="258"/>
    </row>
    <row r="298" spans="1:8">
      <c r="A298" s="252"/>
      <c r="B298" s="253"/>
      <c r="C298" s="252"/>
      <c r="D298" s="254"/>
      <c r="E298" s="255"/>
      <c r="F298" s="256"/>
      <c r="G298" s="257"/>
      <c r="H298" s="258"/>
    </row>
    <row r="299" spans="1:8">
      <c r="A299" s="252"/>
      <c r="B299" s="253"/>
      <c r="C299" s="252"/>
      <c r="D299" s="254"/>
      <c r="E299" s="255"/>
      <c r="F299" s="256"/>
      <c r="G299" s="257"/>
      <c r="H299" s="258"/>
    </row>
    <row r="300" spans="1:8">
      <c r="A300" s="252"/>
      <c r="B300" s="253"/>
      <c r="C300" s="252"/>
      <c r="D300" s="254"/>
      <c r="E300" s="255"/>
      <c r="F300" s="256"/>
      <c r="G300" s="257"/>
      <c r="H300" s="258"/>
    </row>
    <row r="301" spans="1:8">
      <c r="A301" s="252"/>
      <c r="B301" s="253"/>
      <c r="C301" s="252"/>
      <c r="D301" s="254"/>
      <c r="E301" s="255"/>
      <c r="F301" s="256"/>
      <c r="G301" s="257"/>
      <c r="H301" s="258"/>
    </row>
    <row r="302" spans="1:8">
      <c r="A302" s="252"/>
      <c r="B302" s="253"/>
      <c r="C302" s="252"/>
      <c r="D302" s="254"/>
      <c r="E302" s="255"/>
      <c r="F302" s="256"/>
      <c r="G302" s="257"/>
      <c r="H302" s="258"/>
    </row>
    <row r="303" spans="1:8">
      <c r="A303" s="252"/>
      <c r="B303" s="253"/>
      <c r="C303" s="252"/>
      <c r="D303" s="254"/>
      <c r="E303" s="255"/>
      <c r="F303" s="256"/>
      <c r="G303" s="257"/>
      <c r="H303" s="258"/>
    </row>
    <row r="304" spans="1:8">
      <c r="A304" s="252"/>
      <c r="B304" s="253"/>
      <c r="C304" s="252"/>
      <c r="D304" s="254"/>
      <c r="E304" s="255"/>
      <c r="F304" s="256"/>
      <c r="G304" s="257"/>
      <c r="H304" s="258"/>
    </row>
    <row r="305" spans="1:8">
      <c r="A305" s="252"/>
      <c r="B305" s="253"/>
      <c r="C305" s="252"/>
      <c r="D305" s="254"/>
      <c r="E305" s="255"/>
      <c r="F305" s="256"/>
      <c r="G305" s="257"/>
      <c r="H305" s="258"/>
    </row>
    <row r="306" spans="1:8">
      <c r="A306" s="252"/>
      <c r="B306" s="253"/>
      <c r="C306" s="252"/>
      <c r="D306" s="254"/>
      <c r="E306" s="255"/>
      <c r="F306" s="256"/>
      <c r="G306" s="257"/>
      <c r="H306" s="258"/>
    </row>
    <row r="307" spans="1:8">
      <c r="A307" s="252"/>
      <c r="B307" s="253"/>
      <c r="C307" s="252"/>
      <c r="D307" s="254"/>
      <c r="E307" s="255"/>
      <c r="F307" s="256"/>
      <c r="G307" s="257"/>
      <c r="H307" s="258"/>
    </row>
    <row r="308" spans="1:8">
      <c r="A308" s="252"/>
      <c r="B308" s="253"/>
      <c r="C308" s="252"/>
      <c r="D308" s="254"/>
      <c r="E308" s="255"/>
      <c r="F308" s="256"/>
      <c r="G308" s="257"/>
      <c r="H308" s="258"/>
    </row>
    <row r="309" spans="1:8">
      <c r="A309" s="252"/>
      <c r="B309" s="253"/>
      <c r="C309" s="252"/>
      <c r="D309" s="254"/>
      <c r="E309" s="255"/>
      <c r="F309" s="256"/>
      <c r="G309" s="257"/>
      <c r="H309" s="258"/>
    </row>
    <row r="310" spans="1:8">
      <c r="A310" s="252"/>
      <c r="B310" s="253"/>
      <c r="C310" s="252"/>
      <c r="D310" s="254"/>
      <c r="E310" s="255"/>
      <c r="F310" s="256"/>
      <c r="G310" s="257"/>
      <c r="H310" s="258"/>
    </row>
    <row r="311" spans="1:8">
      <c r="A311" s="252"/>
      <c r="B311" s="253"/>
      <c r="C311" s="252"/>
      <c r="D311" s="254"/>
      <c r="E311" s="255"/>
      <c r="F311" s="256"/>
      <c r="G311" s="257"/>
      <c r="H311" s="258"/>
    </row>
    <row r="312" spans="1:8">
      <c r="A312" s="252"/>
      <c r="B312" s="253"/>
      <c r="C312" s="252"/>
      <c r="D312" s="254"/>
      <c r="E312" s="255"/>
      <c r="F312" s="256"/>
      <c r="G312" s="257"/>
      <c r="H312" s="258"/>
    </row>
    <row r="313" spans="1:8">
      <c r="A313" s="252"/>
      <c r="B313" s="253"/>
      <c r="C313" s="252"/>
      <c r="D313" s="254"/>
      <c r="E313" s="255"/>
      <c r="F313" s="256"/>
      <c r="G313" s="257"/>
      <c r="H313" s="258"/>
    </row>
    <row r="314" spans="1:8">
      <c r="A314" s="252"/>
      <c r="B314" s="253"/>
      <c r="C314" s="252"/>
      <c r="D314" s="254"/>
      <c r="E314" s="255"/>
      <c r="F314" s="256"/>
      <c r="G314" s="257"/>
      <c r="H314" s="258"/>
    </row>
    <row r="315" spans="1:8">
      <c r="A315" s="252"/>
      <c r="B315" s="253"/>
      <c r="C315" s="252"/>
      <c r="D315" s="254"/>
      <c r="E315" s="255"/>
      <c r="F315" s="256"/>
      <c r="G315" s="257"/>
      <c r="H315" s="258"/>
    </row>
    <row r="316" spans="1:8">
      <c r="A316" s="252"/>
      <c r="B316" s="253"/>
      <c r="C316" s="252"/>
      <c r="D316" s="254"/>
      <c r="E316" s="255"/>
      <c r="F316" s="256"/>
      <c r="G316" s="257"/>
      <c r="H316" s="258"/>
    </row>
    <row r="317" spans="1:8">
      <c r="A317" s="252"/>
      <c r="B317" s="253"/>
      <c r="C317" s="252"/>
      <c r="D317" s="254"/>
      <c r="E317" s="255"/>
      <c r="F317" s="256"/>
      <c r="G317" s="257"/>
      <c r="H317" s="258"/>
    </row>
    <row r="318" spans="1:8">
      <c r="A318" s="252"/>
      <c r="B318" s="253"/>
      <c r="C318" s="252"/>
      <c r="D318" s="254"/>
      <c r="E318" s="255"/>
      <c r="F318" s="256"/>
      <c r="G318" s="257"/>
      <c r="H318" s="258"/>
    </row>
    <row r="319" spans="1:8">
      <c r="A319" s="252"/>
      <c r="B319" s="253"/>
      <c r="C319" s="252"/>
      <c r="D319" s="254"/>
      <c r="E319" s="255"/>
      <c r="F319" s="256"/>
      <c r="G319" s="257"/>
      <c r="H319" s="258"/>
    </row>
    <row r="320" spans="1:8">
      <c r="A320" s="252"/>
      <c r="B320" s="253"/>
      <c r="C320" s="252"/>
      <c r="D320" s="254"/>
      <c r="E320" s="255"/>
      <c r="F320" s="256"/>
      <c r="G320" s="257"/>
      <c r="H320" s="258"/>
    </row>
    <row r="321" spans="1:8">
      <c r="A321" s="252"/>
      <c r="B321" s="253"/>
      <c r="C321" s="252"/>
      <c r="D321" s="254"/>
      <c r="E321" s="255"/>
      <c r="F321" s="256"/>
      <c r="G321" s="257"/>
      <c r="H321" s="258"/>
    </row>
    <row r="322" spans="1:8">
      <c r="A322" s="252"/>
      <c r="B322" s="253"/>
      <c r="C322" s="252"/>
      <c r="D322" s="254"/>
      <c r="E322" s="255"/>
      <c r="F322" s="256"/>
      <c r="G322" s="257"/>
      <c r="H322" s="258"/>
    </row>
    <row r="323" spans="1:8">
      <c r="A323" s="252"/>
      <c r="B323" s="253"/>
      <c r="C323" s="252"/>
      <c r="D323" s="254"/>
      <c r="E323" s="255"/>
      <c r="F323" s="256"/>
      <c r="G323" s="257"/>
      <c r="H323" s="258"/>
    </row>
  </sheetData>
  <autoFilter ref="A1:H224">
    <filterColumn colId="2">
      <filters>
        <filter val="Carlos Alfaro"/>
      </filters>
    </filterColumn>
  </autoFilter>
  <mergeCells count="1">
    <mergeCell ref="A227:H227"/>
  </mergeCells>
  <conditionalFormatting sqref="G3:G4">
    <cfRule type="cellIs" dxfId="22" priority="39" operator="equal">
      <formula>"ENTREGADO"</formula>
    </cfRule>
    <cfRule type="cellIs" dxfId="21" priority="40" operator="equal">
      <formula>"PENDIENTE"</formula>
    </cfRule>
  </conditionalFormatting>
  <conditionalFormatting sqref="G6:G9">
    <cfRule type="cellIs" dxfId="20" priority="9" operator="equal">
      <formula>"ENTREGADO"</formula>
    </cfRule>
    <cfRule type="cellIs" dxfId="19" priority="10" operator="equal">
      <formula>"PENDIENTE"</formula>
    </cfRule>
  </conditionalFormatting>
  <conditionalFormatting sqref="G8:G9">
    <cfRule type="cellIs" dxfId="18" priority="8" operator="equal">
      <formula>"SOLICITADO"</formula>
    </cfRule>
  </conditionalFormatting>
  <conditionalFormatting sqref="G35 G223 G226 G228:G323">
    <cfRule type="cellIs" dxfId="17" priority="5" operator="equal">
      <formula>"SOLICITADO"</formula>
    </cfRule>
    <cfRule type="cellIs" dxfId="16" priority="6" operator="equal">
      <formula>"ENTREGADO"</formula>
    </cfRule>
    <cfRule type="cellIs" dxfId="15" priority="7" operator="equal">
      <formula>"PENDIENTE"</formula>
    </cfRule>
  </conditionalFormatting>
  <conditionalFormatting sqref="G51">
    <cfRule type="cellIs" dxfId="14" priority="33" operator="equal">
      <formula>"ENTREGADO"</formula>
    </cfRule>
    <cfRule type="cellIs" dxfId="13" priority="34" operator="equal">
      <formula>"PENDIENTE"</formula>
    </cfRule>
  </conditionalFormatting>
  <conditionalFormatting sqref="G53">
    <cfRule type="cellIs" dxfId="12" priority="31" operator="equal">
      <formula>"ENTREGADO"</formula>
    </cfRule>
    <cfRule type="cellIs" dxfId="11" priority="32" operator="equal">
      <formula>"PENDIENTE"</formula>
    </cfRule>
  </conditionalFormatting>
  <conditionalFormatting sqref="G133">
    <cfRule type="cellIs" dxfId="10" priority="25" operator="equal">
      <formula>"SOLICITADO"</formula>
    </cfRule>
    <cfRule type="cellIs" dxfId="9" priority="26" operator="equal">
      <formula>"ENTREGADO"</formula>
    </cfRule>
    <cfRule type="cellIs" dxfId="8" priority="27" operator="equal">
      <formula>"PENDIENTE"</formula>
    </cfRule>
  </conditionalFormatting>
  <conditionalFormatting sqref="G209:G213 G215:G221">
    <cfRule type="cellIs" dxfId="7" priority="16" operator="equal">
      <formula>"SOLICITADO"</formula>
    </cfRule>
    <cfRule type="cellIs" dxfId="6" priority="17" operator="equal">
      <formula>"ENTREGADO"</formula>
    </cfRule>
    <cfRule type="cellIs" dxfId="5" priority="18" operator="equal">
      <formula>"PENDIENTE"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102" zoomScaleNormal="100" workbookViewId="0">
      <selection activeCell="J129" sqref="J129"/>
    </sheetView>
  </sheetViews>
  <sheetFormatPr baseColWidth="10" defaultRowHeight="15"/>
  <cols>
    <col min="1" max="1" width="9.28515625" customWidth="1"/>
    <col min="2" max="2" width="22.28515625" customWidth="1"/>
    <col min="3" max="3" width="24.28515625" customWidth="1"/>
    <col min="4" max="4" width="12.85546875" customWidth="1"/>
    <col min="5" max="5" width="20.42578125" customWidth="1"/>
    <col min="6" max="6" width="17.85546875" customWidth="1"/>
    <col min="7" max="7" width="23.42578125" customWidth="1"/>
    <col min="8" max="8" width="75.140625" customWidth="1"/>
  </cols>
  <sheetData>
    <row r="1" spans="1:8" ht="45">
      <c r="A1" s="67" t="s">
        <v>1</v>
      </c>
      <c r="B1" s="68" t="s">
        <v>2</v>
      </c>
      <c r="C1" s="68" t="s">
        <v>3</v>
      </c>
      <c r="D1" s="69" t="s">
        <v>4</v>
      </c>
      <c r="E1" s="70" t="s">
        <v>5</v>
      </c>
      <c r="F1" s="70" t="s">
        <v>6</v>
      </c>
      <c r="G1" s="71" t="s">
        <v>442</v>
      </c>
      <c r="H1" s="72" t="s">
        <v>443</v>
      </c>
    </row>
    <row r="2" spans="1:8">
      <c r="A2" s="73">
        <v>1191</v>
      </c>
      <c r="B2" s="74">
        <v>45293</v>
      </c>
      <c r="C2" s="73" t="s">
        <v>37</v>
      </c>
      <c r="D2" s="75">
        <v>56560</v>
      </c>
      <c r="E2" s="76">
        <v>56560</v>
      </c>
      <c r="F2" s="77">
        <v>0</v>
      </c>
      <c r="G2" s="78" t="s">
        <v>10</v>
      </c>
      <c r="H2" s="79" t="s">
        <v>382</v>
      </c>
    </row>
    <row r="3" spans="1:8">
      <c r="A3" s="73">
        <v>1192</v>
      </c>
      <c r="B3" s="74">
        <v>45293</v>
      </c>
      <c r="C3" s="73" t="s">
        <v>37</v>
      </c>
      <c r="D3" s="75">
        <v>230000</v>
      </c>
      <c r="E3" s="76">
        <v>230000</v>
      </c>
      <c r="F3" s="77">
        <v>0</v>
      </c>
      <c r="G3" s="78" t="s">
        <v>10</v>
      </c>
      <c r="H3" s="79" t="s">
        <v>433</v>
      </c>
    </row>
    <row r="4" spans="1:8">
      <c r="A4" s="109">
        <v>1193</v>
      </c>
      <c r="B4" s="110">
        <v>45294</v>
      </c>
      <c r="C4" s="109" t="s">
        <v>633</v>
      </c>
      <c r="D4" s="101">
        <v>73930</v>
      </c>
      <c r="E4" s="102"/>
      <c r="F4" s="103"/>
      <c r="G4" s="104" t="s">
        <v>10</v>
      </c>
      <c r="H4" s="251" t="s">
        <v>357</v>
      </c>
    </row>
    <row r="5" spans="1:8">
      <c r="A5" s="73">
        <v>1194</v>
      </c>
      <c r="B5" s="74">
        <v>45295</v>
      </c>
      <c r="C5" s="73" t="s">
        <v>19</v>
      </c>
      <c r="D5" s="75">
        <v>200000</v>
      </c>
      <c r="E5" s="76">
        <v>198841</v>
      </c>
      <c r="F5" s="77">
        <f>D5-E5</f>
        <v>1159</v>
      </c>
      <c r="G5" s="78" t="s">
        <v>10</v>
      </c>
      <c r="H5" s="79" t="s">
        <v>607</v>
      </c>
    </row>
    <row r="6" spans="1:8">
      <c r="A6" s="73">
        <v>1195</v>
      </c>
      <c r="B6" s="74">
        <v>45295</v>
      </c>
      <c r="C6" s="73" t="s">
        <v>37</v>
      </c>
      <c r="D6" s="75">
        <v>103342</v>
      </c>
      <c r="E6" s="76">
        <v>103342</v>
      </c>
      <c r="F6" s="77">
        <v>0</v>
      </c>
      <c r="G6" s="78" t="s">
        <v>10</v>
      </c>
      <c r="H6" s="79" t="s">
        <v>637</v>
      </c>
    </row>
    <row r="7" spans="1:8">
      <c r="A7" s="73">
        <v>1196</v>
      </c>
      <c r="B7" s="74">
        <v>45295</v>
      </c>
      <c r="C7" s="73" t="s">
        <v>37</v>
      </c>
      <c r="D7" s="75">
        <v>48153</v>
      </c>
      <c r="E7" s="76">
        <v>48153</v>
      </c>
      <c r="F7" s="87">
        <v>0</v>
      </c>
      <c r="G7" s="78" t="s">
        <v>10</v>
      </c>
      <c r="H7" s="79" t="s">
        <v>382</v>
      </c>
    </row>
    <row r="8" spans="1:8">
      <c r="A8" s="73">
        <v>1197</v>
      </c>
      <c r="B8" s="74">
        <v>45296</v>
      </c>
      <c r="C8" s="73" t="s">
        <v>28</v>
      </c>
      <c r="D8" s="75">
        <v>150000</v>
      </c>
      <c r="E8" s="138"/>
      <c r="F8" s="138"/>
      <c r="G8" s="78" t="s">
        <v>10</v>
      </c>
      <c r="H8" s="79" t="s">
        <v>638</v>
      </c>
    </row>
    <row r="9" spans="1:8">
      <c r="A9" s="73">
        <v>1198</v>
      </c>
      <c r="B9" s="74">
        <v>45299</v>
      </c>
      <c r="C9" s="73" t="s">
        <v>37</v>
      </c>
      <c r="D9" s="75">
        <v>112635</v>
      </c>
      <c r="E9" s="76">
        <v>112635</v>
      </c>
      <c r="F9" s="87">
        <v>0</v>
      </c>
      <c r="G9" s="78" t="s">
        <v>10</v>
      </c>
      <c r="H9" s="262" t="s">
        <v>639</v>
      </c>
    </row>
    <row r="10" spans="1:8">
      <c r="A10" s="73">
        <v>1199</v>
      </c>
      <c r="B10" s="74">
        <v>45300</v>
      </c>
      <c r="C10" s="73" t="s">
        <v>37</v>
      </c>
      <c r="D10" s="75">
        <v>92735</v>
      </c>
      <c r="E10" s="76">
        <v>92735</v>
      </c>
      <c r="F10" s="87">
        <v>0</v>
      </c>
      <c r="G10" s="78" t="s">
        <v>10</v>
      </c>
      <c r="H10" s="79" t="s">
        <v>640</v>
      </c>
    </row>
    <row r="11" spans="1:8">
      <c r="A11" s="73">
        <v>1200</v>
      </c>
      <c r="B11" s="74">
        <v>45304</v>
      </c>
      <c r="C11" s="73" t="s">
        <v>37</v>
      </c>
      <c r="D11" s="75">
        <v>80210</v>
      </c>
      <c r="E11" s="76">
        <v>80210</v>
      </c>
      <c r="F11" s="87">
        <v>0</v>
      </c>
      <c r="G11" s="78" t="s">
        <v>10</v>
      </c>
      <c r="H11" s="263" t="s">
        <v>641</v>
      </c>
    </row>
    <row r="12" spans="1:8">
      <c r="A12" s="73">
        <v>1201</v>
      </c>
      <c r="B12" s="74">
        <v>45307</v>
      </c>
      <c r="C12" s="73" t="s">
        <v>37</v>
      </c>
      <c r="D12" s="75">
        <v>148711</v>
      </c>
      <c r="E12" s="76">
        <v>148711</v>
      </c>
      <c r="F12" s="87">
        <v>0</v>
      </c>
      <c r="G12" s="78" t="s">
        <v>10</v>
      </c>
      <c r="H12" s="264" t="s">
        <v>642</v>
      </c>
    </row>
    <row r="13" spans="1:8">
      <c r="A13" s="73">
        <v>1202</v>
      </c>
      <c r="B13" s="74">
        <v>45309</v>
      </c>
      <c r="C13" s="73" t="s">
        <v>37</v>
      </c>
      <c r="D13" s="75">
        <v>106043</v>
      </c>
      <c r="E13" s="76">
        <v>106043</v>
      </c>
      <c r="F13" s="87">
        <v>0</v>
      </c>
      <c r="G13" s="78" t="s">
        <v>10</v>
      </c>
      <c r="H13" s="264" t="s">
        <v>643</v>
      </c>
    </row>
    <row r="14" spans="1:8">
      <c r="A14" s="73">
        <v>1203</v>
      </c>
      <c r="B14" s="287">
        <v>45309</v>
      </c>
      <c r="C14" s="78" t="s">
        <v>28</v>
      </c>
      <c r="D14" s="75">
        <v>200000</v>
      </c>
      <c r="E14" s="288"/>
      <c r="F14" s="288"/>
      <c r="G14" s="78" t="s">
        <v>10</v>
      </c>
      <c r="H14" s="289" t="s">
        <v>644</v>
      </c>
    </row>
    <row r="15" spans="1:8">
      <c r="A15" s="73">
        <v>1204</v>
      </c>
      <c r="B15" s="74">
        <v>45312</v>
      </c>
      <c r="C15" s="73" t="s">
        <v>37</v>
      </c>
      <c r="D15" s="75">
        <v>106323</v>
      </c>
      <c r="E15" s="76">
        <v>106323</v>
      </c>
      <c r="F15" s="87">
        <v>0</v>
      </c>
      <c r="G15" s="78" t="s">
        <v>10</v>
      </c>
      <c r="H15" s="265" t="s">
        <v>645</v>
      </c>
    </row>
    <row r="16" spans="1:8">
      <c r="A16" s="73">
        <v>1205</v>
      </c>
      <c r="B16" s="74">
        <v>45313</v>
      </c>
      <c r="C16" s="73" t="s">
        <v>37</v>
      </c>
      <c r="D16" s="75">
        <v>46274</v>
      </c>
      <c r="E16" s="76">
        <v>46274</v>
      </c>
      <c r="F16" s="87">
        <v>0</v>
      </c>
      <c r="G16" s="78" t="s">
        <v>10</v>
      </c>
      <c r="H16" s="266" t="s">
        <v>476</v>
      </c>
    </row>
    <row r="17" spans="1:8">
      <c r="A17" s="73">
        <v>1206</v>
      </c>
      <c r="B17" s="74">
        <v>45313</v>
      </c>
      <c r="C17" s="73" t="s">
        <v>19</v>
      </c>
      <c r="D17" s="75">
        <v>200000</v>
      </c>
      <c r="E17" s="76">
        <v>199474</v>
      </c>
      <c r="F17" s="77">
        <f>D17-E17</f>
        <v>526</v>
      </c>
      <c r="G17" s="78" t="s">
        <v>10</v>
      </c>
      <c r="H17" s="79" t="s">
        <v>607</v>
      </c>
    </row>
    <row r="18" spans="1:8">
      <c r="A18" s="73">
        <v>1207</v>
      </c>
      <c r="B18" s="74">
        <v>45315</v>
      </c>
      <c r="C18" s="73" t="s">
        <v>37</v>
      </c>
      <c r="D18" s="75">
        <v>56102</v>
      </c>
      <c r="E18" s="76">
        <v>56102</v>
      </c>
      <c r="F18" s="75">
        <f t="shared" ref="F18:F21" si="0">D18-E18</f>
        <v>0</v>
      </c>
      <c r="G18" s="73" t="s">
        <v>10</v>
      </c>
      <c r="H18" s="265" t="s">
        <v>646</v>
      </c>
    </row>
    <row r="19" spans="1:8">
      <c r="A19" s="73">
        <v>1208</v>
      </c>
      <c r="B19" s="74">
        <v>45323</v>
      </c>
      <c r="C19" s="73" t="s">
        <v>37</v>
      </c>
      <c r="D19" s="75">
        <v>104428</v>
      </c>
      <c r="E19" s="76">
        <v>104428</v>
      </c>
      <c r="F19" s="75">
        <f t="shared" si="0"/>
        <v>0</v>
      </c>
      <c r="G19" s="73" t="s">
        <v>10</v>
      </c>
      <c r="H19" s="267" t="s">
        <v>647</v>
      </c>
    </row>
    <row r="20" spans="1:8">
      <c r="A20" s="73">
        <v>1209</v>
      </c>
      <c r="B20" s="74">
        <v>45324</v>
      </c>
      <c r="C20" s="73" t="s">
        <v>37</v>
      </c>
      <c r="D20" s="75">
        <v>37339</v>
      </c>
      <c r="E20" s="76">
        <v>37339</v>
      </c>
      <c r="F20" s="75">
        <f t="shared" si="0"/>
        <v>0</v>
      </c>
      <c r="G20" s="73" t="s">
        <v>10</v>
      </c>
      <c r="H20" s="268" t="s">
        <v>382</v>
      </c>
    </row>
    <row r="21" spans="1:8">
      <c r="A21" s="73">
        <v>1210</v>
      </c>
      <c r="B21" s="74">
        <v>45327</v>
      </c>
      <c r="C21" s="73" t="s">
        <v>37</v>
      </c>
      <c r="D21" s="75">
        <v>90209</v>
      </c>
      <c r="E21" s="76">
        <v>90209</v>
      </c>
      <c r="F21" s="75">
        <f t="shared" si="0"/>
        <v>0</v>
      </c>
      <c r="G21" s="73" t="s">
        <v>10</v>
      </c>
      <c r="H21" s="267" t="s">
        <v>648</v>
      </c>
    </row>
    <row r="22" spans="1:8">
      <c r="A22" s="80">
        <v>1211</v>
      </c>
      <c r="B22" s="81">
        <v>45327</v>
      </c>
      <c r="C22" s="80" t="s">
        <v>19</v>
      </c>
      <c r="D22" s="82">
        <v>800000</v>
      </c>
      <c r="E22" s="83"/>
      <c r="F22" s="84">
        <f>D22-E22</f>
        <v>800000</v>
      </c>
      <c r="G22" s="85" t="s">
        <v>445</v>
      </c>
      <c r="H22" s="86" t="s">
        <v>649</v>
      </c>
    </row>
    <row r="23" spans="1:8">
      <c r="A23" s="73">
        <v>1212</v>
      </c>
      <c r="B23" s="74">
        <v>45334</v>
      </c>
      <c r="C23" s="73" t="s">
        <v>37</v>
      </c>
      <c r="D23" s="75">
        <v>101822</v>
      </c>
      <c r="E23" s="76">
        <v>101822</v>
      </c>
      <c r="F23" s="77">
        <f t="shared" ref="F23:F30" si="1">D23-E23</f>
        <v>0</v>
      </c>
      <c r="G23" s="73" t="s">
        <v>10</v>
      </c>
      <c r="H23" s="138" t="s">
        <v>650</v>
      </c>
    </row>
    <row r="24" spans="1:8">
      <c r="A24" s="80">
        <v>1213</v>
      </c>
      <c r="B24" s="81">
        <v>45334</v>
      </c>
      <c r="C24" s="80" t="s">
        <v>144</v>
      </c>
      <c r="D24" s="82">
        <v>200000</v>
      </c>
      <c r="E24" s="83"/>
      <c r="F24" s="84">
        <f t="shared" si="1"/>
        <v>200000</v>
      </c>
      <c r="G24" s="80" t="s">
        <v>445</v>
      </c>
      <c r="H24" s="131" t="s">
        <v>651</v>
      </c>
    </row>
    <row r="25" spans="1:8">
      <c r="A25" s="73">
        <v>1214</v>
      </c>
      <c r="B25" s="74">
        <v>45334</v>
      </c>
      <c r="C25" s="73" t="s">
        <v>28</v>
      </c>
      <c r="D25" s="75">
        <v>150000</v>
      </c>
      <c r="E25" s="73"/>
      <c r="F25" s="77">
        <f t="shared" si="1"/>
        <v>150000</v>
      </c>
      <c r="G25" s="73" t="s">
        <v>10</v>
      </c>
      <c r="H25" s="138" t="s">
        <v>644</v>
      </c>
    </row>
    <row r="26" spans="1:8">
      <c r="A26" s="73">
        <v>1215</v>
      </c>
      <c r="B26" s="74">
        <v>45334</v>
      </c>
      <c r="C26" s="73" t="s">
        <v>37</v>
      </c>
      <c r="D26" s="75">
        <v>108428</v>
      </c>
      <c r="E26" s="269">
        <v>108428</v>
      </c>
      <c r="F26" s="77">
        <f t="shared" si="1"/>
        <v>0</v>
      </c>
      <c r="G26" s="73" t="s">
        <v>10</v>
      </c>
      <c r="H26" s="270" t="s">
        <v>652</v>
      </c>
    </row>
    <row r="27" spans="1:8">
      <c r="A27" s="73">
        <v>1216</v>
      </c>
      <c r="B27" s="74">
        <v>45336</v>
      </c>
      <c r="C27" s="73" t="s">
        <v>37</v>
      </c>
      <c r="D27" s="75">
        <v>37339</v>
      </c>
      <c r="E27" s="275">
        <v>37339</v>
      </c>
      <c r="F27" s="77">
        <f t="shared" si="1"/>
        <v>0</v>
      </c>
      <c r="G27" s="73" t="s">
        <v>10</v>
      </c>
      <c r="H27" s="276" t="s">
        <v>382</v>
      </c>
    </row>
    <row r="28" spans="1:8">
      <c r="A28" s="73">
        <v>1217</v>
      </c>
      <c r="B28" s="74">
        <v>45340</v>
      </c>
      <c r="C28" s="73" t="s">
        <v>37</v>
      </c>
      <c r="D28" s="75">
        <v>37339</v>
      </c>
      <c r="E28" s="275">
        <v>37339</v>
      </c>
      <c r="F28" s="77">
        <f t="shared" si="1"/>
        <v>0</v>
      </c>
      <c r="G28" s="73" t="s">
        <v>10</v>
      </c>
      <c r="H28" s="138" t="s">
        <v>382</v>
      </c>
    </row>
    <row r="29" spans="1:8">
      <c r="A29" s="73">
        <v>1218</v>
      </c>
      <c r="B29" s="74">
        <v>45341</v>
      </c>
      <c r="C29" s="73" t="s">
        <v>37</v>
      </c>
      <c r="D29" s="75">
        <v>83416</v>
      </c>
      <c r="E29" s="277">
        <v>83416</v>
      </c>
      <c r="F29" s="77">
        <f t="shared" si="1"/>
        <v>0</v>
      </c>
      <c r="G29" s="73" t="s">
        <v>10</v>
      </c>
      <c r="H29" s="138" t="s">
        <v>653</v>
      </c>
    </row>
    <row r="30" spans="1:8" s="274" customFormat="1">
      <c r="A30" s="271">
        <v>1219</v>
      </c>
      <c r="B30" s="244">
        <v>45341</v>
      </c>
      <c r="C30" s="271" t="s">
        <v>629</v>
      </c>
      <c r="D30" s="245">
        <v>27925</v>
      </c>
      <c r="E30" s="272">
        <v>27925</v>
      </c>
      <c r="F30" s="247">
        <f t="shared" si="1"/>
        <v>0</v>
      </c>
      <c r="G30" s="271" t="s">
        <v>10</v>
      </c>
      <c r="H30" s="273" t="s">
        <v>654</v>
      </c>
    </row>
    <row r="31" spans="1:8">
      <c r="A31" s="301">
        <v>1220</v>
      </c>
      <c r="B31" s="302">
        <v>45343</v>
      </c>
      <c r="C31" s="167" t="s">
        <v>28</v>
      </c>
      <c r="D31" s="303">
        <v>280000</v>
      </c>
      <c r="E31" s="111"/>
      <c r="F31" s="111"/>
      <c r="G31" s="167" t="s">
        <v>10</v>
      </c>
      <c r="H31" s="304" t="s">
        <v>655</v>
      </c>
    </row>
    <row r="32" spans="1:8" s="274" customFormat="1">
      <c r="A32" s="271">
        <v>1221</v>
      </c>
      <c r="B32" s="281">
        <v>45344</v>
      </c>
      <c r="C32" s="282" t="s">
        <v>629</v>
      </c>
      <c r="D32" s="283">
        <v>13500</v>
      </c>
      <c r="E32" s="274" t="s">
        <v>102</v>
      </c>
      <c r="G32" s="282" t="s">
        <v>10</v>
      </c>
      <c r="H32" s="274" t="s">
        <v>656</v>
      </c>
    </row>
    <row r="33" spans="1:8">
      <c r="A33" s="73">
        <v>1222</v>
      </c>
      <c r="B33" s="74">
        <v>45346</v>
      </c>
      <c r="C33" s="73" t="s">
        <v>37</v>
      </c>
      <c r="D33" s="75">
        <v>37328</v>
      </c>
      <c r="E33" s="278">
        <v>37328</v>
      </c>
      <c r="F33" s="279">
        <f>D33-E33</f>
        <v>0</v>
      </c>
      <c r="G33" s="73" t="s">
        <v>10</v>
      </c>
      <c r="H33" s="138" t="s">
        <v>657</v>
      </c>
    </row>
    <row r="34" spans="1:8" s="274" customFormat="1">
      <c r="A34" s="271">
        <v>1223</v>
      </c>
      <c r="B34" s="244">
        <v>45349</v>
      </c>
      <c r="C34" s="284" t="s">
        <v>629</v>
      </c>
      <c r="D34" s="283">
        <v>29001</v>
      </c>
      <c r="G34" s="282" t="s">
        <v>10</v>
      </c>
      <c r="H34" s="274" t="s">
        <v>658</v>
      </c>
    </row>
    <row r="35" spans="1:8">
      <c r="A35" s="271">
        <v>1224</v>
      </c>
      <c r="B35" s="309">
        <v>45318</v>
      </c>
      <c r="C35" s="310" t="s">
        <v>675</v>
      </c>
      <c r="D35" s="283">
        <v>200000</v>
      </c>
      <c r="E35" s="274"/>
      <c r="F35" s="311"/>
      <c r="G35" s="311" t="s">
        <v>445</v>
      </c>
      <c r="H35" s="311" t="s">
        <v>607</v>
      </c>
    </row>
    <row r="36" spans="1:8">
      <c r="A36" s="73" t="s">
        <v>659</v>
      </c>
      <c r="B36" s="74">
        <v>45349</v>
      </c>
      <c r="C36" s="73" t="s">
        <v>37</v>
      </c>
      <c r="D36" s="75">
        <v>46274</v>
      </c>
      <c r="E36" s="278">
        <v>46274</v>
      </c>
      <c r="F36" s="279">
        <v>0</v>
      </c>
      <c r="G36" s="73" t="s">
        <v>10</v>
      </c>
      <c r="H36" s="138" t="s">
        <v>382</v>
      </c>
    </row>
    <row r="37" spans="1:8">
      <c r="A37" s="73">
        <v>1225</v>
      </c>
      <c r="B37" s="74">
        <v>45350</v>
      </c>
      <c r="C37" s="73" t="s">
        <v>37</v>
      </c>
      <c r="D37" s="75">
        <v>111428</v>
      </c>
      <c r="E37" s="278">
        <v>111428</v>
      </c>
      <c r="F37" s="279">
        <v>0</v>
      </c>
      <c r="G37" s="73" t="s">
        <v>10</v>
      </c>
      <c r="H37" s="138" t="s">
        <v>660</v>
      </c>
    </row>
    <row r="38" spans="1:8">
      <c r="A38" s="73">
        <v>1226</v>
      </c>
      <c r="B38" s="74">
        <v>45351</v>
      </c>
      <c r="C38" s="73" t="s">
        <v>37</v>
      </c>
      <c r="D38" s="75">
        <v>101681</v>
      </c>
      <c r="E38" s="278">
        <v>101681</v>
      </c>
      <c r="F38" s="279">
        <v>0</v>
      </c>
      <c r="G38" s="73" t="s">
        <v>10</v>
      </c>
      <c r="H38" s="280" t="s">
        <v>618</v>
      </c>
    </row>
    <row r="39" spans="1:8">
      <c r="A39" s="271">
        <v>1227</v>
      </c>
      <c r="B39" s="295">
        <v>45355</v>
      </c>
      <c r="C39" s="284" t="s">
        <v>629</v>
      </c>
      <c r="D39" s="283">
        <v>24083</v>
      </c>
      <c r="E39" s="283">
        <v>24083</v>
      </c>
      <c r="F39" s="295"/>
      <c r="G39" s="282" t="s">
        <v>10</v>
      </c>
      <c r="H39" s="296" t="s">
        <v>661</v>
      </c>
    </row>
    <row r="40" spans="1:8">
      <c r="A40" s="73">
        <v>1228</v>
      </c>
      <c r="B40" s="74">
        <v>45356</v>
      </c>
      <c r="C40" s="73" t="s">
        <v>37</v>
      </c>
      <c r="D40" s="75">
        <v>47414</v>
      </c>
      <c r="E40" s="278">
        <v>47414</v>
      </c>
      <c r="F40" s="279">
        <v>0</v>
      </c>
      <c r="G40" s="73" t="s">
        <v>10</v>
      </c>
      <c r="H40" s="291" t="s">
        <v>662</v>
      </c>
    </row>
    <row r="41" spans="1:8">
      <c r="A41" s="80">
        <v>1229</v>
      </c>
      <c r="B41" s="81">
        <v>45357</v>
      </c>
      <c r="C41" s="80" t="s">
        <v>144</v>
      </c>
      <c r="D41" s="82">
        <v>100000</v>
      </c>
      <c r="E41" s="285"/>
      <c r="F41" s="286"/>
      <c r="G41" s="80" t="s">
        <v>445</v>
      </c>
      <c r="H41" s="131" t="s">
        <v>663</v>
      </c>
    </row>
    <row r="42" spans="1:8">
      <c r="A42" s="73">
        <v>1230</v>
      </c>
      <c r="B42" s="74">
        <v>45358</v>
      </c>
      <c r="C42" s="73" t="s">
        <v>633</v>
      </c>
      <c r="D42" s="75">
        <v>166110</v>
      </c>
      <c r="E42" s="278"/>
      <c r="F42" s="279"/>
      <c r="G42" s="73" t="s">
        <v>10</v>
      </c>
      <c r="H42" s="138" t="s">
        <v>666</v>
      </c>
    </row>
    <row r="43" spans="1:8">
      <c r="A43" s="73">
        <v>1231</v>
      </c>
      <c r="B43" s="74">
        <v>45358</v>
      </c>
      <c r="C43" s="73" t="s">
        <v>633</v>
      </c>
      <c r="D43" s="75">
        <v>128878</v>
      </c>
      <c r="E43" s="278"/>
      <c r="F43" s="279"/>
      <c r="G43" s="73" t="s">
        <v>10</v>
      </c>
      <c r="H43" s="138" t="s">
        <v>607</v>
      </c>
    </row>
    <row r="44" spans="1:8">
      <c r="A44" s="73">
        <v>1232</v>
      </c>
      <c r="B44" s="74">
        <v>45358</v>
      </c>
      <c r="C44" s="73" t="s">
        <v>37</v>
      </c>
      <c r="D44" s="75">
        <v>147064</v>
      </c>
      <c r="E44" s="278">
        <v>147064</v>
      </c>
      <c r="F44" s="279">
        <v>0</v>
      </c>
      <c r="G44" s="73" t="s">
        <v>10</v>
      </c>
      <c r="H44" s="138" t="s">
        <v>382</v>
      </c>
    </row>
    <row r="45" spans="1:8">
      <c r="A45" s="80">
        <v>1233</v>
      </c>
      <c r="B45" s="81">
        <v>45359</v>
      </c>
      <c r="C45" s="80" t="s">
        <v>667</v>
      </c>
      <c r="D45" s="82">
        <v>100000</v>
      </c>
      <c r="E45" s="285"/>
      <c r="F45" s="286">
        <v>0</v>
      </c>
      <c r="G45" s="80" t="s">
        <v>445</v>
      </c>
      <c r="H45" s="131" t="s">
        <v>668</v>
      </c>
    </row>
    <row r="46" spans="1:8">
      <c r="A46" s="73">
        <v>1234</v>
      </c>
      <c r="B46" s="74">
        <v>45362</v>
      </c>
      <c r="C46" s="73" t="s">
        <v>37</v>
      </c>
      <c r="D46" s="75">
        <v>63906</v>
      </c>
      <c r="E46" s="278">
        <v>63906</v>
      </c>
      <c r="F46" s="279">
        <v>0</v>
      </c>
      <c r="G46" s="73" t="s">
        <v>10</v>
      </c>
      <c r="H46" s="138" t="s">
        <v>670</v>
      </c>
    </row>
    <row r="47" spans="1:8">
      <c r="A47" s="73">
        <v>1235</v>
      </c>
      <c r="B47" s="74">
        <v>45362</v>
      </c>
      <c r="C47" s="73" t="s">
        <v>37</v>
      </c>
      <c r="D47" s="75">
        <v>126811</v>
      </c>
      <c r="E47" s="278">
        <v>126811</v>
      </c>
      <c r="F47" s="279">
        <v>0</v>
      </c>
      <c r="G47" s="73" t="s">
        <v>10</v>
      </c>
      <c r="H47" s="138" t="s">
        <v>671</v>
      </c>
    </row>
    <row r="48" spans="1:8">
      <c r="A48" s="73">
        <v>1236</v>
      </c>
      <c r="B48" s="74">
        <v>45362</v>
      </c>
      <c r="C48" s="73" t="s">
        <v>19</v>
      </c>
      <c r="D48" s="75">
        <v>200000</v>
      </c>
      <c r="E48" s="278">
        <v>195280</v>
      </c>
      <c r="F48" s="77">
        <f>D48-E48</f>
        <v>4720</v>
      </c>
      <c r="G48" s="73" t="s">
        <v>10</v>
      </c>
      <c r="H48" s="138" t="s">
        <v>607</v>
      </c>
    </row>
    <row r="49" spans="1:8">
      <c r="A49" s="243" t="s">
        <v>676</v>
      </c>
      <c r="B49" s="244">
        <v>45363</v>
      </c>
      <c r="C49" s="243" t="s">
        <v>144</v>
      </c>
      <c r="D49" s="245">
        <v>77731</v>
      </c>
      <c r="E49" s="292"/>
      <c r="F49" s="293"/>
      <c r="G49" s="243" t="s">
        <v>445</v>
      </c>
      <c r="H49" s="294" t="s">
        <v>607</v>
      </c>
    </row>
    <row r="50" spans="1:8">
      <c r="A50" s="243">
        <v>1237</v>
      </c>
      <c r="B50" s="244">
        <v>45365</v>
      </c>
      <c r="C50" s="243" t="s">
        <v>672</v>
      </c>
      <c r="D50" s="245">
        <v>100000</v>
      </c>
      <c r="E50" s="292">
        <v>100089</v>
      </c>
      <c r="F50" s="293"/>
      <c r="G50" s="243" t="s">
        <v>10</v>
      </c>
      <c r="H50" s="294" t="s">
        <v>673</v>
      </c>
    </row>
    <row r="51" spans="1:8">
      <c r="A51" s="73">
        <v>1238</v>
      </c>
      <c r="B51" s="74">
        <v>45370</v>
      </c>
      <c r="C51" s="73" t="s">
        <v>37</v>
      </c>
      <c r="D51" s="75">
        <v>72711</v>
      </c>
      <c r="E51" s="278">
        <v>72711</v>
      </c>
      <c r="F51" s="279">
        <v>0</v>
      </c>
      <c r="G51" s="73" t="s">
        <v>10</v>
      </c>
      <c r="H51" s="138" t="s">
        <v>674</v>
      </c>
    </row>
    <row r="52" spans="1:8">
      <c r="A52" s="73">
        <v>1239</v>
      </c>
      <c r="B52" s="74">
        <v>45372</v>
      </c>
      <c r="C52" s="73" t="s">
        <v>37</v>
      </c>
      <c r="D52" s="75">
        <v>110428</v>
      </c>
      <c r="E52" s="278">
        <v>110428</v>
      </c>
      <c r="F52" s="279">
        <v>0</v>
      </c>
      <c r="G52" s="73" t="s">
        <v>10</v>
      </c>
      <c r="H52" s="138" t="s">
        <v>677</v>
      </c>
    </row>
    <row r="53" spans="1:8">
      <c r="A53" s="73">
        <v>1240</v>
      </c>
      <c r="B53" s="74">
        <v>45372</v>
      </c>
      <c r="C53" s="73" t="s">
        <v>37</v>
      </c>
      <c r="D53" s="75">
        <v>161586</v>
      </c>
      <c r="E53" s="278">
        <v>161586</v>
      </c>
      <c r="F53" s="279">
        <v>0</v>
      </c>
      <c r="G53" s="73" t="s">
        <v>10</v>
      </c>
      <c r="H53" s="138" t="s">
        <v>678</v>
      </c>
    </row>
    <row r="54" spans="1:8">
      <c r="A54" s="73">
        <v>1241</v>
      </c>
      <c r="B54" s="74">
        <v>45373</v>
      </c>
      <c r="C54" s="73" t="s">
        <v>37</v>
      </c>
      <c r="D54" s="75">
        <v>63437</v>
      </c>
      <c r="E54" s="278">
        <v>63437</v>
      </c>
      <c r="F54" s="279">
        <v>0</v>
      </c>
      <c r="G54" s="73" t="s">
        <v>10</v>
      </c>
      <c r="H54" s="138" t="s">
        <v>679</v>
      </c>
    </row>
    <row r="55" spans="1:8">
      <c r="A55" s="243">
        <v>1242</v>
      </c>
      <c r="B55" s="244">
        <v>45373</v>
      </c>
      <c r="C55" s="243" t="s">
        <v>629</v>
      </c>
      <c r="D55" s="245">
        <v>22991</v>
      </c>
      <c r="E55" s="245">
        <v>22991</v>
      </c>
      <c r="F55" s="293"/>
      <c r="G55" s="243" t="s">
        <v>10</v>
      </c>
      <c r="H55" s="294" t="s">
        <v>680</v>
      </c>
    </row>
    <row r="56" spans="1:8">
      <c r="A56" s="73">
        <v>1243</v>
      </c>
      <c r="B56" s="74">
        <v>45377</v>
      </c>
      <c r="C56" s="73" t="s">
        <v>37</v>
      </c>
      <c r="D56" s="75">
        <v>68600</v>
      </c>
      <c r="E56" s="278">
        <v>68600</v>
      </c>
      <c r="F56" s="279">
        <v>0</v>
      </c>
      <c r="G56" s="73" t="s">
        <v>10</v>
      </c>
      <c r="H56" s="138" t="s">
        <v>681</v>
      </c>
    </row>
    <row r="57" spans="1:8">
      <c r="A57" s="243">
        <v>1244</v>
      </c>
      <c r="B57" s="244">
        <v>45378</v>
      </c>
      <c r="C57" s="243" t="s">
        <v>144</v>
      </c>
      <c r="D57" s="245">
        <v>600000</v>
      </c>
      <c r="E57" s="292"/>
      <c r="F57" s="293"/>
      <c r="G57" s="243" t="s">
        <v>10</v>
      </c>
      <c r="H57" s="294" t="s">
        <v>682</v>
      </c>
    </row>
    <row r="58" spans="1:8">
      <c r="A58" s="73">
        <v>1245</v>
      </c>
      <c r="B58" s="74">
        <v>45378</v>
      </c>
      <c r="C58" s="73" t="s">
        <v>37</v>
      </c>
      <c r="D58" s="75">
        <v>91428</v>
      </c>
      <c r="E58" s="278">
        <v>91428</v>
      </c>
      <c r="F58" s="279">
        <v>0</v>
      </c>
      <c r="G58" s="73" t="s">
        <v>10</v>
      </c>
      <c r="H58" s="138" t="s">
        <v>683</v>
      </c>
    </row>
    <row r="59" spans="1:8">
      <c r="A59" s="243">
        <v>1546</v>
      </c>
      <c r="B59" s="244">
        <v>45379</v>
      </c>
      <c r="C59" s="243" t="s">
        <v>629</v>
      </c>
      <c r="D59" s="245">
        <v>15600</v>
      </c>
      <c r="E59" s="292">
        <v>14850</v>
      </c>
      <c r="F59" s="293"/>
      <c r="G59" s="243" t="s">
        <v>10</v>
      </c>
      <c r="H59" s="294" t="s">
        <v>685</v>
      </c>
    </row>
    <row r="60" spans="1:8">
      <c r="A60" s="243">
        <v>1247</v>
      </c>
      <c r="B60" s="244">
        <v>45379</v>
      </c>
      <c r="C60" s="243" t="s">
        <v>672</v>
      </c>
      <c r="D60" s="245">
        <v>6635</v>
      </c>
      <c r="E60" s="245">
        <v>6635</v>
      </c>
      <c r="F60" s="293"/>
      <c r="G60" s="243" t="s">
        <v>10</v>
      </c>
      <c r="H60" s="294" t="s">
        <v>684</v>
      </c>
    </row>
    <row r="61" spans="1:8">
      <c r="A61" s="80">
        <v>1248</v>
      </c>
      <c r="B61" s="297">
        <v>45379</v>
      </c>
      <c r="C61" s="298" t="s">
        <v>633</v>
      </c>
      <c r="D61" s="82">
        <v>62130</v>
      </c>
      <c r="E61" s="285"/>
      <c r="F61" s="286"/>
      <c r="G61" s="80" t="s">
        <v>10</v>
      </c>
      <c r="H61" s="299" t="s">
        <v>607</v>
      </c>
    </row>
    <row r="62" spans="1:8">
      <c r="A62" s="243">
        <v>1249</v>
      </c>
      <c r="B62" s="244">
        <v>45383</v>
      </c>
      <c r="C62" s="243" t="s">
        <v>629</v>
      </c>
      <c r="D62" s="245">
        <v>150000</v>
      </c>
      <c r="E62" s="292">
        <v>173135</v>
      </c>
      <c r="F62" s="293">
        <f>D62-E62</f>
        <v>-23135</v>
      </c>
      <c r="G62" s="243" t="s">
        <v>10</v>
      </c>
      <c r="H62" s="294" t="s">
        <v>686</v>
      </c>
    </row>
    <row r="63" spans="1:8">
      <c r="A63" s="73">
        <v>1250</v>
      </c>
      <c r="B63" s="74">
        <v>45385</v>
      </c>
      <c r="C63" s="73" t="s">
        <v>19</v>
      </c>
      <c r="D63" s="75">
        <v>1900000</v>
      </c>
      <c r="E63" s="278">
        <v>1763855</v>
      </c>
      <c r="F63" s="77">
        <f t="shared" ref="F63:F64" si="2">D63-E63</f>
        <v>136145</v>
      </c>
      <c r="G63" s="73" t="s">
        <v>10</v>
      </c>
      <c r="H63" s="138" t="s">
        <v>687</v>
      </c>
    </row>
    <row r="64" spans="1:8">
      <c r="A64" s="73">
        <v>1251</v>
      </c>
      <c r="B64" s="74">
        <v>45385</v>
      </c>
      <c r="C64" s="73" t="s">
        <v>19</v>
      </c>
      <c r="D64" s="75">
        <v>148480</v>
      </c>
      <c r="E64" s="278">
        <v>148480</v>
      </c>
      <c r="F64" s="77">
        <f t="shared" si="2"/>
        <v>0</v>
      </c>
      <c r="G64" s="73" t="s">
        <v>10</v>
      </c>
      <c r="H64" s="308" t="s">
        <v>607</v>
      </c>
    </row>
    <row r="65" spans="1:8">
      <c r="A65" s="73">
        <v>1252</v>
      </c>
      <c r="B65" s="74">
        <v>45386</v>
      </c>
      <c r="C65" s="73" t="s">
        <v>37</v>
      </c>
      <c r="D65" s="75">
        <v>149428</v>
      </c>
      <c r="E65" s="278">
        <v>149428</v>
      </c>
      <c r="F65" s="279">
        <v>0</v>
      </c>
      <c r="G65" s="73" t="s">
        <v>10</v>
      </c>
      <c r="H65" s="138" t="s">
        <v>688</v>
      </c>
    </row>
    <row r="66" spans="1:8">
      <c r="A66" s="73">
        <v>1253</v>
      </c>
      <c r="B66" s="74">
        <v>45386</v>
      </c>
      <c r="C66" s="73" t="s">
        <v>37</v>
      </c>
      <c r="D66" s="75">
        <v>49811</v>
      </c>
      <c r="E66" s="278">
        <v>49811</v>
      </c>
      <c r="F66" s="279">
        <v>0</v>
      </c>
      <c r="G66" s="73" t="s">
        <v>10</v>
      </c>
      <c r="H66" s="138" t="s">
        <v>689</v>
      </c>
    </row>
    <row r="67" spans="1:8">
      <c r="A67" s="243">
        <v>1254</v>
      </c>
      <c r="B67" s="244">
        <v>45386</v>
      </c>
      <c r="C67" s="243" t="s">
        <v>672</v>
      </c>
      <c r="D67" s="245">
        <v>14000</v>
      </c>
      <c r="E67" s="292"/>
      <c r="F67" s="293"/>
      <c r="G67" s="243" t="s">
        <v>10</v>
      </c>
      <c r="H67" s="294" t="s">
        <v>690</v>
      </c>
    </row>
    <row r="68" spans="1:8">
      <c r="A68" s="73">
        <v>1255</v>
      </c>
      <c r="B68" s="74">
        <v>45390</v>
      </c>
      <c r="C68" s="73" t="s">
        <v>37</v>
      </c>
      <c r="D68" s="75">
        <v>90428</v>
      </c>
      <c r="E68" s="278">
        <v>90428</v>
      </c>
      <c r="F68" s="279">
        <v>0</v>
      </c>
      <c r="G68" s="73" t="s">
        <v>10</v>
      </c>
      <c r="H68" s="138" t="s">
        <v>637</v>
      </c>
    </row>
    <row r="69" spans="1:8">
      <c r="A69" s="80">
        <v>1256</v>
      </c>
      <c r="B69" s="81">
        <v>45390</v>
      </c>
      <c r="C69" s="80" t="s">
        <v>633</v>
      </c>
      <c r="D69" s="82">
        <v>88268</v>
      </c>
      <c r="E69" s="285"/>
      <c r="F69" s="286"/>
      <c r="G69" s="80" t="s">
        <v>10</v>
      </c>
      <c r="H69" s="131" t="s">
        <v>357</v>
      </c>
    </row>
    <row r="70" spans="1:8">
      <c r="A70" s="73">
        <v>1257</v>
      </c>
      <c r="B70" s="74">
        <v>45391</v>
      </c>
      <c r="C70" s="73" t="s">
        <v>37</v>
      </c>
      <c r="D70" s="75">
        <v>37339</v>
      </c>
      <c r="E70" s="278">
        <v>37339</v>
      </c>
      <c r="F70" s="279">
        <v>0</v>
      </c>
      <c r="G70" s="73" t="s">
        <v>10</v>
      </c>
      <c r="H70" s="138" t="s">
        <v>476</v>
      </c>
    </row>
    <row r="71" spans="1:8">
      <c r="A71" s="243">
        <v>1258</v>
      </c>
      <c r="B71" s="244">
        <v>45391</v>
      </c>
      <c r="C71" s="243" t="s">
        <v>672</v>
      </c>
      <c r="D71" s="245">
        <v>29025</v>
      </c>
      <c r="E71" s="292"/>
      <c r="F71" s="293"/>
      <c r="G71" s="243" t="s">
        <v>10</v>
      </c>
      <c r="H71" s="300" t="s">
        <v>691</v>
      </c>
    </row>
    <row r="72" spans="1:8">
      <c r="A72" s="73">
        <v>1259</v>
      </c>
      <c r="B72" s="74">
        <v>45393</v>
      </c>
      <c r="C72" s="73" t="s">
        <v>37</v>
      </c>
      <c r="D72" s="75">
        <v>87391</v>
      </c>
      <c r="E72" s="278">
        <v>87391</v>
      </c>
      <c r="F72" s="279">
        <v>0</v>
      </c>
      <c r="G72" s="73" t="s">
        <v>10</v>
      </c>
      <c r="H72" s="138" t="s">
        <v>692</v>
      </c>
    </row>
    <row r="73" spans="1:8">
      <c r="A73" s="243">
        <v>1260</v>
      </c>
      <c r="B73" s="244">
        <v>45393</v>
      </c>
      <c r="C73" s="243" t="s">
        <v>672</v>
      </c>
      <c r="D73" s="245">
        <v>5400</v>
      </c>
      <c r="E73" s="292"/>
      <c r="F73" s="293"/>
      <c r="G73" s="243" t="s">
        <v>10</v>
      </c>
      <c r="H73" s="294" t="s">
        <v>693</v>
      </c>
    </row>
    <row r="74" spans="1:8">
      <c r="A74" s="243">
        <v>1261</v>
      </c>
      <c r="B74" s="244">
        <v>45399</v>
      </c>
      <c r="C74" s="243" t="s">
        <v>672</v>
      </c>
      <c r="D74" s="245">
        <v>100000</v>
      </c>
      <c r="E74" s="292"/>
      <c r="F74" s="293"/>
      <c r="G74" s="243" t="s">
        <v>10</v>
      </c>
      <c r="H74" s="294" t="s">
        <v>694</v>
      </c>
    </row>
    <row r="75" spans="1:8">
      <c r="A75" s="73">
        <v>1262</v>
      </c>
      <c r="B75" s="74">
        <v>45400</v>
      </c>
      <c r="C75" s="73" t="s">
        <v>37</v>
      </c>
      <c r="D75" s="75">
        <v>90492</v>
      </c>
      <c r="E75" s="278">
        <v>90492</v>
      </c>
      <c r="F75" s="279">
        <v>0</v>
      </c>
      <c r="G75" s="73" t="s">
        <v>10</v>
      </c>
      <c r="H75" s="307" t="s">
        <v>695</v>
      </c>
    </row>
    <row r="76" spans="1:8">
      <c r="A76" s="73">
        <v>1263</v>
      </c>
      <c r="B76" s="74">
        <v>45401</v>
      </c>
      <c r="C76" s="73" t="s">
        <v>37</v>
      </c>
      <c r="D76" s="75">
        <v>87660</v>
      </c>
      <c r="E76" s="278">
        <v>87660</v>
      </c>
      <c r="F76" s="279">
        <v>0</v>
      </c>
      <c r="G76" s="73" t="s">
        <v>10</v>
      </c>
      <c r="H76" s="138" t="s">
        <v>696</v>
      </c>
    </row>
    <row r="77" spans="1:8">
      <c r="A77" s="73">
        <v>1264</v>
      </c>
      <c r="B77" s="74">
        <v>45404</v>
      </c>
      <c r="C77" s="73" t="s">
        <v>629</v>
      </c>
      <c r="D77" s="75">
        <v>17603</v>
      </c>
      <c r="E77" s="278">
        <v>17603</v>
      </c>
      <c r="F77" s="279"/>
      <c r="G77" s="73" t="s">
        <v>10</v>
      </c>
      <c r="H77" s="138" t="s">
        <v>697</v>
      </c>
    </row>
    <row r="78" spans="1:8">
      <c r="A78" s="80">
        <v>1265</v>
      </c>
      <c r="B78" s="81">
        <v>45405</v>
      </c>
      <c r="C78" s="80" t="s">
        <v>19</v>
      </c>
      <c r="D78" s="82">
        <v>700000</v>
      </c>
      <c r="E78" s="285"/>
      <c r="F78" s="84">
        <f>D78-E78</f>
        <v>700000</v>
      </c>
      <c r="G78" s="80" t="s">
        <v>445</v>
      </c>
      <c r="H78" s="131" t="s">
        <v>698</v>
      </c>
    </row>
    <row r="79" spans="1:8">
      <c r="A79" s="73">
        <v>1266</v>
      </c>
      <c r="B79" s="74">
        <v>45406</v>
      </c>
      <c r="C79" s="73" t="s">
        <v>37</v>
      </c>
      <c r="D79" s="75">
        <v>79506</v>
      </c>
      <c r="E79" s="278">
        <v>79506</v>
      </c>
      <c r="F79" s="279">
        <v>0</v>
      </c>
      <c r="G79" s="73" t="s">
        <v>10</v>
      </c>
      <c r="H79" s="138" t="s">
        <v>699</v>
      </c>
    </row>
    <row r="80" spans="1:8">
      <c r="A80" s="73">
        <v>1267</v>
      </c>
      <c r="B80" s="74">
        <v>45407</v>
      </c>
      <c r="C80" s="73" t="s">
        <v>28</v>
      </c>
      <c r="D80" s="75">
        <v>100000</v>
      </c>
      <c r="E80" s="278"/>
      <c r="F80" s="279"/>
      <c r="G80" s="73" t="s">
        <v>10</v>
      </c>
      <c r="H80" s="138" t="s">
        <v>700</v>
      </c>
    </row>
    <row r="81" spans="1:8">
      <c r="A81" s="73">
        <v>1268</v>
      </c>
      <c r="B81" s="74">
        <v>45407</v>
      </c>
      <c r="C81" s="73" t="s">
        <v>37</v>
      </c>
      <c r="D81" s="75">
        <v>53995</v>
      </c>
      <c r="E81" s="278">
        <v>53995</v>
      </c>
      <c r="F81" s="279">
        <v>0</v>
      </c>
      <c r="G81" s="73" t="s">
        <v>10</v>
      </c>
      <c r="H81" s="138" t="s">
        <v>701</v>
      </c>
    </row>
    <row r="82" spans="1:8">
      <c r="A82" s="73">
        <v>1269</v>
      </c>
      <c r="B82" s="74">
        <v>45408</v>
      </c>
      <c r="C82" s="73" t="s">
        <v>37</v>
      </c>
      <c r="D82" s="75">
        <v>93915</v>
      </c>
      <c r="E82" s="278">
        <v>93915</v>
      </c>
      <c r="F82" s="279">
        <v>0</v>
      </c>
      <c r="G82" s="73" t="s">
        <v>10</v>
      </c>
      <c r="H82" s="138" t="s">
        <v>702</v>
      </c>
    </row>
    <row r="83" spans="1:8">
      <c r="A83" s="73">
        <v>1270</v>
      </c>
      <c r="B83" s="74">
        <v>45411</v>
      </c>
      <c r="C83" s="73" t="s">
        <v>37</v>
      </c>
      <c r="D83" s="75">
        <v>133315</v>
      </c>
      <c r="E83" s="278">
        <v>133315</v>
      </c>
      <c r="F83" s="279">
        <v>0</v>
      </c>
      <c r="G83" s="73" t="s">
        <v>10</v>
      </c>
      <c r="H83" s="138" t="s">
        <v>703</v>
      </c>
    </row>
    <row r="84" spans="1:8">
      <c r="A84" s="73">
        <v>1271</v>
      </c>
      <c r="B84" s="74">
        <v>45411</v>
      </c>
      <c r="C84" s="73" t="s">
        <v>19</v>
      </c>
      <c r="D84" s="75">
        <v>200000</v>
      </c>
      <c r="E84" s="278">
        <v>199370</v>
      </c>
      <c r="F84" s="77">
        <f>D84-E84</f>
        <v>630</v>
      </c>
      <c r="G84" s="73" t="s">
        <v>445</v>
      </c>
      <c r="H84" s="138" t="s">
        <v>607</v>
      </c>
    </row>
    <row r="85" spans="1:8">
      <c r="A85" s="80">
        <v>1272</v>
      </c>
      <c r="B85" s="81">
        <v>45411</v>
      </c>
      <c r="C85" s="80" t="s">
        <v>633</v>
      </c>
      <c r="D85" s="82">
        <v>122953</v>
      </c>
      <c r="E85" s="285"/>
      <c r="F85" s="286"/>
      <c r="G85" s="80" t="s">
        <v>10</v>
      </c>
      <c r="H85" s="131" t="s">
        <v>607</v>
      </c>
    </row>
    <row r="86" spans="1:8">
      <c r="A86" s="80">
        <v>1273</v>
      </c>
      <c r="B86" s="81">
        <v>45411</v>
      </c>
      <c r="C86" s="80" t="s">
        <v>633</v>
      </c>
      <c r="D86" s="82">
        <v>35172</v>
      </c>
      <c r="E86" s="285"/>
      <c r="F86" s="286"/>
      <c r="G86" s="80" t="s">
        <v>10</v>
      </c>
      <c r="H86" s="131" t="s">
        <v>704</v>
      </c>
    </row>
    <row r="87" spans="1:8">
      <c r="A87" s="73">
        <v>1274</v>
      </c>
      <c r="B87" s="74">
        <v>45412</v>
      </c>
      <c r="C87" s="73" t="s">
        <v>28</v>
      </c>
      <c r="D87" s="75">
        <v>60000</v>
      </c>
      <c r="E87" s="278"/>
      <c r="F87" s="279"/>
      <c r="G87" s="73" t="s">
        <v>10</v>
      </c>
      <c r="H87" s="138" t="s">
        <v>705</v>
      </c>
    </row>
    <row r="88" spans="1:8">
      <c r="A88" s="73">
        <v>1275</v>
      </c>
      <c r="B88" s="74">
        <v>45414</v>
      </c>
      <c r="C88" s="73" t="s">
        <v>37</v>
      </c>
      <c r="D88" s="75">
        <v>32670</v>
      </c>
      <c r="E88" s="278">
        <v>32670</v>
      </c>
      <c r="F88" s="279">
        <v>0</v>
      </c>
      <c r="G88" s="73" t="s">
        <v>10</v>
      </c>
      <c r="H88" s="138" t="s">
        <v>706</v>
      </c>
    </row>
    <row r="89" spans="1:8">
      <c r="A89" s="80">
        <v>1276</v>
      </c>
      <c r="B89" s="81">
        <v>45414</v>
      </c>
      <c r="C89" s="80" t="s">
        <v>19</v>
      </c>
      <c r="D89" s="82">
        <v>200000</v>
      </c>
      <c r="E89" s="285"/>
      <c r="F89" s="286">
        <f>D89-E89</f>
        <v>200000</v>
      </c>
      <c r="G89" s="80" t="s">
        <v>445</v>
      </c>
      <c r="H89" s="131" t="s">
        <v>607</v>
      </c>
    </row>
    <row r="90" spans="1:8">
      <c r="A90" s="243">
        <v>1277</v>
      </c>
      <c r="B90" s="244">
        <v>45414</v>
      </c>
      <c r="C90" s="243" t="s">
        <v>629</v>
      </c>
      <c r="D90" s="245">
        <v>55000</v>
      </c>
      <c r="E90" s="292"/>
      <c r="F90" s="293"/>
      <c r="G90" s="243" t="s">
        <v>10</v>
      </c>
      <c r="H90" s="294" t="s">
        <v>707</v>
      </c>
    </row>
    <row r="91" spans="1:8">
      <c r="A91" s="243">
        <v>1278</v>
      </c>
      <c r="B91" s="244">
        <v>45414</v>
      </c>
      <c r="C91" s="243" t="s">
        <v>672</v>
      </c>
      <c r="D91" s="245">
        <v>12000</v>
      </c>
      <c r="E91" s="292"/>
      <c r="F91" s="293"/>
      <c r="G91" s="243" t="s">
        <v>10</v>
      </c>
      <c r="H91" s="294" t="s">
        <v>708</v>
      </c>
    </row>
    <row r="92" spans="1:8">
      <c r="A92" s="80">
        <v>1279</v>
      </c>
      <c r="B92" s="81">
        <v>45418</v>
      </c>
      <c r="C92" s="80" t="s">
        <v>144</v>
      </c>
      <c r="D92" s="82">
        <v>300000</v>
      </c>
      <c r="E92" s="285"/>
      <c r="F92" s="286"/>
      <c r="G92" s="80" t="s">
        <v>445</v>
      </c>
      <c r="H92" s="131" t="s">
        <v>709</v>
      </c>
    </row>
    <row r="93" spans="1:8">
      <c r="A93" s="73">
        <v>1280</v>
      </c>
      <c r="B93" s="74">
        <v>45418</v>
      </c>
      <c r="C93" s="73" t="s">
        <v>37</v>
      </c>
      <c r="D93" s="75">
        <v>150877</v>
      </c>
      <c r="E93" s="278">
        <v>150877</v>
      </c>
      <c r="F93" s="279">
        <v>0</v>
      </c>
      <c r="G93" s="73" t="s">
        <v>10</v>
      </c>
      <c r="H93" s="138" t="s">
        <v>382</v>
      </c>
    </row>
    <row r="94" spans="1:8">
      <c r="A94" s="73">
        <v>1281</v>
      </c>
      <c r="B94" s="74">
        <v>45420</v>
      </c>
      <c r="C94" s="73" t="s">
        <v>37</v>
      </c>
      <c r="D94" s="75">
        <v>123917</v>
      </c>
      <c r="E94" s="278">
        <v>123917</v>
      </c>
      <c r="F94" s="279">
        <v>0</v>
      </c>
      <c r="G94" s="73" t="s">
        <v>10</v>
      </c>
      <c r="H94" s="138" t="s">
        <v>710</v>
      </c>
    </row>
    <row r="95" spans="1:8">
      <c r="A95" s="243">
        <v>1282</v>
      </c>
      <c r="B95" s="244">
        <v>45421</v>
      </c>
      <c r="C95" s="243" t="s">
        <v>672</v>
      </c>
      <c r="D95" s="245">
        <v>130000</v>
      </c>
      <c r="E95" s="292"/>
      <c r="F95" s="293"/>
      <c r="G95" s="243" t="s">
        <v>445</v>
      </c>
      <c r="H95" s="294" t="s">
        <v>711</v>
      </c>
    </row>
    <row r="96" spans="1:8">
      <c r="A96" s="73">
        <v>1283</v>
      </c>
      <c r="B96" s="74">
        <v>45423</v>
      </c>
      <c r="C96" s="73" t="s">
        <v>37</v>
      </c>
      <c r="D96" s="75">
        <v>61583</v>
      </c>
      <c r="E96" s="278">
        <v>61583</v>
      </c>
      <c r="F96" s="279">
        <v>0</v>
      </c>
      <c r="G96" s="73" t="s">
        <v>10</v>
      </c>
      <c r="H96" s="138" t="s">
        <v>712</v>
      </c>
    </row>
    <row r="97" spans="1:8">
      <c r="A97" s="243">
        <v>1284</v>
      </c>
      <c r="B97" s="244">
        <v>45426</v>
      </c>
      <c r="C97" s="243" t="s">
        <v>672</v>
      </c>
      <c r="D97" s="245">
        <v>50000</v>
      </c>
      <c r="E97" s="292"/>
      <c r="F97" s="293"/>
      <c r="G97" s="243" t="s">
        <v>10</v>
      </c>
      <c r="H97" s="294" t="s">
        <v>713</v>
      </c>
    </row>
    <row r="98" spans="1:8">
      <c r="A98" s="73">
        <v>1285</v>
      </c>
      <c r="B98" s="74">
        <v>45427</v>
      </c>
      <c r="C98" s="73" t="s">
        <v>37</v>
      </c>
      <c r="D98" s="75">
        <v>135270</v>
      </c>
      <c r="E98" s="278">
        <v>135270</v>
      </c>
      <c r="F98" s="279">
        <v>0</v>
      </c>
      <c r="G98" s="73" t="s">
        <v>10</v>
      </c>
      <c r="H98" s="138" t="s">
        <v>714</v>
      </c>
    </row>
    <row r="99" spans="1:8">
      <c r="A99" s="80">
        <v>1286</v>
      </c>
      <c r="B99" s="81">
        <v>45428</v>
      </c>
      <c r="C99" s="80" t="s">
        <v>28</v>
      </c>
      <c r="D99" s="82">
        <v>60000</v>
      </c>
      <c r="E99" s="285"/>
      <c r="F99" s="286"/>
      <c r="G99" s="80" t="s">
        <v>445</v>
      </c>
      <c r="H99" s="131" t="s">
        <v>715</v>
      </c>
    </row>
    <row r="100" spans="1:8">
      <c r="A100" s="80">
        <v>1287</v>
      </c>
      <c r="B100" s="81">
        <v>45428</v>
      </c>
      <c r="C100" s="80" t="s">
        <v>633</v>
      </c>
      <c r="D100" s="82">
        <v>97440</v>
      </c>
      <c r="E100" s="285"/>
      <c r="F100" s="286"/>
      <c r="G100" s="80" t="s">
        <v>445</v>
      </c>
      <c r="H100" s="314" t="s">
        <v>716</v>
      </c>
    </row>
    <row r="101" spans="1:8">
      <c r="A101" s="80">
        <v>1288</v>
      </c>
      <c r="B101" s="81">
        <v>45428</v>
      </c>
      <c r="C101" s="80" t="s">
        <v>633</v>
      </c>
      <c r="D101" s="82">
        <v>164182</v>
      </c>
      <c r="E101" s="285"/>
      <c r="F101" s="286"/>
      <c r="G101" s="80" t="s">
        <v>445</v>
      </c>
      <c r="H101" s="314" t="s">
        <v>335</v>
      </c>
    </row>
    <row r="102" spans="1:8">
      <c r="A102" s="73">
        <v>1289</v>
      </c>
      <c r="B102" s="74">
        <v>45428</v>
      </c>
      <c r="C102" s="73" t="s">
        <v>37</v>
      </c>
      <c r="D102" s="75">
        <v>211660</v>
      </c>
      <c r="E102" s="278">
        <v>211660</v>
      </c>
      <c r="F102" s="279">
        <v>0</v>
      </c>
      <c r="G102" s="73" t="s">
        <v>10</v>
      </c>
      <c r="H102" s="138" t="s">
        <v>717</v>
      </c>
    </row>
    <row r="103" spans="1:8">
      <c r="A103" s="73" t="s">
        <v>722</v>
      </c>
      <c r="B103" s="74">
        <v>45440</v>
      </c>
      <c r="C103" s="73" t="s">
        <v>629</v>
      </c>
      <c r="D103" s="75">
        <v>40544</v>
      </c>
      <c r="E103" s="278"/>
      <c r="F103" s="279"/>
      <c r="G103" s="73" t="s">
        <v>10</v>
      </c>
      <c r="H103" s="138" t="s">
        <v>723</v>
      </c>
    </row>
    <row r="104" spans="1:8">
      <c r="A104" s="73">
        <v>1290</v>
      </c>
      <c r="B104" s="74">
        <v>45428</v>
      </c>
      <c r="C104" s="73" t="s">
        <v>37</v>
      </c>
      <c r="D104" s="75">
        <v>78915</v>
      </c>
      <c r="E104" s="278">
        <v>78915</v>
      </c>
      <c r="F104" s="279">
        <v>0</v>
      </c>
      <c r="G104" s="73" t="s">
        <v>10</v>
      </c>
      <c r="H104" s="317" t="s">
        <v>718</v>
      </c>
    </row>
    <row r="105" spans="1:8">
      <c r="A105" s="73">
        <v>1291</v>
      </c>
      <c r="B105" s="74">
        <v>45435</v>
      </c>
      <c r="C105" s="73" t="s">
        <v>37</v>
      </c>
      <c r="D105" s="75">
        <v>73914</v>
      </c>
      <c r="E105" s="278">
        <v>73914</v>
      </c>
      <c r="F105" s="279">
        <v>0</v>
      </c>
      <c r="G105" s="73" t="s">
        <v>10</v>
      </c>
      <c r="H105" s="319" t="s">
        <v>719</v>
      </c>
    </row>
    <row r="106" spans="1:8">
      <c r="A106" s="80">
        <v>1292</v>
      </c>
      <c r="B106" s="81">
        <v>45435</v>
      </c>
      <c r="C106" s="80" t="s">
        <v>633</v>
      </c>
      <c r="D106" s="82">
        <v>50000</v>
      </c>
      <c r="E106" s="285"/>
      <c r="F106" s="286"/>
      <c r="G106" s="80" t="s">
        <v>10</v>
      </c>
      <c r="H106" s="315" t="s">
        <v>720</v>
      </c>
    </row>
    <row r="107" spans="1:8">
      <c r="A107" s="80">
        <v>1293</v>
      </c>
      <c r="B107" s="81">
        <v>45439</v>
      </c>
      <c r="C107" s="80" t="s">
        <v>633</v>
      </c>
      <c r="D107" s="82">
        <v>31401</v>
      </c>
      <c r="E107" s="285"/>
      <c r="F107" s="286"/>
      <c r="G107" s="80" t="s">
        <v>10</v>
      </c>
      <c r="H107" s="316" t="s">
        <v>335</v>
      </c>
    </row>
    <row r="108" spans="1:8">
      <c r="A108" s="80">
        <v>1294</v>
      </c>
      <c r="B108" s="81">
        <v>45439</v>
      </c>
      <c r="C108" s="80" t="s">
        <v>19</v>
      </c>
      <c r="D108" s="82">
        <v>200000</v>
      </c>
      <c r="E108" s="285"/>
      <c r="F108" s="286">
        <f>D108-E108</f>
        <v>200000</v>
      </c>
      <c r="G108" s="80" t="s">
        <v>445</v>
      </c>
      <c r="H108" s="318" t="s">
        <v>607</v>
      </c>
    </row>
    <row r="109" spans="1:8">
      <c r="A109" s="243">
        <v>1295</v>
      </c>
      <c r="B109" s="244">
        <v>45439</v>
      </c>
      <c r="C109" s="243" t="s">
        <v>672</v>
      </c>
      <c r="D109" s="245">
        <v>50000</v>
      </c>
      <c r="E109" s="292"/>
      <c r="F109" s="293"/>
      <c r="G109" s="243" t="s">
        <v>10</v>
      </c>
      <c r="H109" s="321" t="s">
        <v>721</v>
      </c>
    </row>
    <row r="110" spans="1:8">
      <c r="A110" s="80">
        <v>1296</v>
      </c>
      <c r="B110" s="81">
        <v>45440</v>
      </c>
      <c r="C110" s="80" t="s">
        <v>144</v>
      </c>
      <c r="D110" s="82">
        <v>150000</v>
      </c>
      <c r="E110" s="285"/>
      <c r="F110" s="286"/>
      <c r="G110" s="80" t="s">
        <v>445</v>
      </c>
      <c r="H110" s="320" t="s">
        <v>326</v>
      </c>
    </row>
    <row r="111" spans="1:8">
      <c r="A111" s="80">
        <v>1297</v>
      </c>
      <c r="B111" s="81">
        <v>45443</v>
      </c>
      <c r="C111" s="80" t="s">
        <v>19</v>
      </c>
      <c r="D111" s="82">
        <v>200000</v>
      </c>
      <c r="E111" s="285"/>
      <c r="F111" s="286">
        <f>D111-E111</f>
        <v>200000</v>
      </c>
      <c r="G111" s="80" t="s">
        <v>445</v>
      </c>
      <c r="H111" s="314" t="s">
        <v>607</v>
      </c>
    </row>
    <row r="112" spans="1:8">
      <c r="A112" s="73" t="s">
        <v>727</v>
      </c>
      <c r="B112" s="74">
        <v>45442</v>
      </c>
      <c r="C112" s="73" t="s">
        <v>37</v>
      </c>
      <c r="D112" s="75">
        <v>60870</v>
      </c>
      <c r="E112" s="278">
        <v>60870</v>
      </c>
      <c r="F112" s="279">
        <v>0</v>
      </c>
      <c r="G112" s="73" t="s">
        <v>10</v>
      </c>
      <c r="H112" s="326" t="s">
        <v>726</v>
      </c>
    </row>
    <row r="113" spans="1:8">
      <c r="A113" s="243">
        <v>1298</v>
      </c>
      <c r="B113" s="244">
        <v>45443</v>
      </c>
      <c r="C113" s="243" t="s">
        <v>629</v>
      </c>
      <c r="D113" s="245">
        <v>29457</v>
      </c>
      <c r="E113" s="292">
        <v>29457</v>
      </c>
      <c r="F113" s="293"/>
      <c r="G113" s="243" t="s">
        <v>10</v>
      </c>
      <c r="H113" s="327" t="s">
        <v>724</v>
      </c>
    </row>
    <row r="114" spans="1:8">
      <c r="A114" s="243">
        <v>1299</v>
      </c>
      <c r="B114" s="244">
        <v>45446</v>
      </c>
      <c r="C114" s="243" t="s">
        <v>672</v>
      </c>
      <c r="D114" s="245">
        <v>7290</v>
      </c>
      <c r="E114" s="292"/>
      <c r="F114" s="293"/>
      <c r="G114" s="243" t="s">
        <v>10</v>
      </c>
      <c r="H114" s="324" t="s">
        <v>725</v>
      </c>
    </row>
    <row r="115" spans="1:8">
      <c r="A115" s="80">
        <v>1300</v>
      </c>
      <c r="B115" s="81">
        <v>45446</v>
      </c>
      <c r="C115" s="80" t="s">
        <v>633</v>
      </c>
      <c r="D115" s="82">
        <v>54011</v>
      </c>
      <c r="E115" s="285"/>
      <c r="F115" s="286"/>
      <c r="G115" s="80" t="s">
        <v>10</v>
      </c>
      <c r="H115" s="322" t="s">
        <v>357</v>
      </c>
    </row>
    <row r="116" spans="1:8">
      <c r="A116" s="80">
        <v>1301</v>
      </c>
      <c r="B116" s="81">
        <v>45447</v>
      </c>
      <c r="C116" s="80" t="s">
        <v>633</v>
      </c>
      <c r="D116" s="82">
        <v>58000</v>
      </c>
      <c r="E116" s="285"/>
      <c r="F116" s="286"/>
      <c r="G116" s="80" t="s">
        <v>445</v>
      </c>
      <c r="H116" s="323" t="s">
        <v>728</v>
      </c>
    </row>
    <row r="117" spans="1:8">
      <c r="A117" s="73">
        <v>1302</v>
      </c>
      <c r="B117" s="74">
        <v>45447</v>
      </c>
      <c r="C117" s="73" t="s">
        <v>37</v>
      </c>
      <c r="D117" s="75">
        <v>178660</v>
      </c>
      <c r="E117" s="278">
        <v>178660</v>
      </c>
      <c r="F117" s="279">
        <v>0</v>
      </c>
      <c r="G117" s="73" t="s">
        <v>10</v>
      </c>
      <c r="H117" s="326" t="s">
        <v>729</v>
      </c>
    </row>
    <row r="118" spans="1:8">
      <c r="A118" s="243">
        <v>1303</v>
      </c>
      <c r="B118" s="244">
        <v>45448</v>
      </c>
      <c r="C118" s="243" t="s">
        <v>672</v>
      </c>
      <c r="D118" s="245">
        <v>9900</v>
      </c>
      <c r="E118" s="292"/>
      <c r="F118" s="293"/>
      <c r="G118" s="243" t="s">
        <v>10</v>
      </c>
      <c r="H118" s="330" t="s">
        <v>730</v>
      </c>
    </row>
    <row r="119" spans="1:8">
      <c r="A119" s="73">
        <v>1304</v>
      </c>
      <c r="B119" s="74">
        <v>45449</v>
      </c>
      <c r="C119" s="73" t="s">
        <v>37</v>
      </c>
      <c r="D119" s="75">
        <v>128590</v>
      </c>
      <c r="E119" s="278">
        <v>128590</v>
      </c>
      <c r="F119" s="279">
        <v>0</v>
      </c>
      <c r="G119" s="73" t="s">
        <v>10</v>
      </c>
      <c r="H119" s="334" t="s">
        <v>731</v>
      </c>
    </row>
    <row r="120" spans="1:8">
      <c r="A120" s="80">
        <v>1305</v>
      </c>
      <c r="B120" s="81">
        <v>45449</v>
      </c>
      <c r="C120" s="80" t="s">
        <v>633</v>
      </c>
      <c r="D120" s="82">
        <v>21575</v>
      </c>
      <c r="E120" s="285"/>
      <c r="F120" s="286"/>
      <c r="G120" s="80" t="s">
        <v>445</v>
      </c>
      <c r="H120" s="325" t="s">
        <v>732</v>
      </c>
    </row>
    <row r="121" spans="1:8">
      <c r="A121" s="80">
        <v>1306</v>
      </c>
      <c r="B121" s="81">
        <v>45450</v>
      </c>
      <c r="C121" s="80" t="s">
        <v>629</v>
      </c>
      <c r="D121" s="82">
        <v>41394</v>
      </c>
      <c r="E121" s="285"/>
      <c r="F121" s="286"/>
      <c r="G121" s="80" t="s">
        <v>445</v>
      </c>
      <c r="H121" s="328" t="s">
        <v>733</v>
      </c>
    </row>
    <row r="122" spans="1:8">
      <c r="A122" s="80">
        <v>1307</v>
      </c>
      <c r="B122" s="81">
        <v>45453</v>
      </c>
      <c r="C122" s="80" t="s">
        <v>37</v>
      </c>
      <c r="D122" s="82">
        <v>124015</v>
      </c>
      <c r="E122" s="285">
        <v>124015</v>
      </c>
      <c r="F122" s="286">
        <v>0</v>
      </c>
      <c r="G122" s="80" t="s">
        <v>445</v>
      </c>
      <c r="H122" s="329" t="s">
        <v>734</v>
      </c>
    </row>
    <row r="123" spans="1:8">
      <c r="A123" s="80">
        <v>1308</v>
      </c>
      <c r="B123" s="81">
        <v>45453</v>
      </c>
      <c r="C123" s="80" t="s">
        <v>672</v>
      </c>
      <c r="D123" s="82">
        <v>11123</v>
      </c>
      <c r="E123" s="285"/>
      <c r="F123" s="286"/>
      <c r="G123" s="80" t="s">
        <v>445</v>
      </c>
      <c r="H123" s="331" t="s">
        <v>735</v>
      </c>
    </row>
    <row r="124" spans="1:8">
      <c r="A124" s="80">
        <v>1309</v>
      </c>
      <c r="B124" s="81">
        <v>45454</v>
      </c>
      <c r="C124" s="80" t="s">
        <v>37</v>
      </c>
      <c r="D124" s="82">
        <v>159276</v>
      </c>
      <c r="E124" s="285">
        <v>159276</v>
      </c>
      <c r="F124" s="286">
        <v>0</v>
      </c>
      <c r="G124" s="80" t="s">
        <v>445</v>
      </c>
      <c r="H124" s="332" t="s">
        <v>382</v>
      </c>
    </row>
    <row r="125" spans="1:8">
      <c r="A125" s="80">
        <v>1310</v>
      </c>
      <c r="B125" s="81">
        <v>45454</v>
      </c>
      <c r="C125" s="80" t="s">
        <v>633</v>
      </c>
      <c r="D125" s="82">
        <v>154700</v>
      </c>
      <c r="E125" s="285"/>
      <c r="F125" s="286"/>
      <c r="G125" s="80" t="s">
        <v>445</v>
      </c>
      <c r="H125" s="333" t="s">
        <v>736</v>
      </c>
    </row>
    <row r="126" spans="1:8">
      <c r="A126" s="80">
        <v>1311</v>
      </c>
      <c r="B126" s="81">
        <v>45455</v>
      </c>
      <c r="C126" s="80" t="s">
        <v>19</v>
      </c>
      <c r="D126" s="82">
        <v>200000</v>
      </c>
      <c r="E126" s="285"/>
      <c r="F126" s="286">
        <f>D126-E126</f>
        <v>200000</v>
      </c>
      <c r="G126" s="80" t="s">
        <v>445</v>
      </c>
      <c r="H126" s="359" t="s">
        <v>607</v>
      </c>
    </row>
    <row r="127" spans="1:8">
      <c r="A127" s="80"/>
      <c r="B127" s="81"/>
      <c r="C127" s="80"/>
      <c r="D127" s="82"/>
      <c r="E127" s="285"/>
      <c r="F127" s="286"/>
      <c r="G127" s="80"/>
      <c r="H127" s="314"/>
    </row>
    <row r="128" spans="1:8">
      <c r="A128" s="80"/>
      <c r="B128" s="81"/>
      <c r="C128" s="80"/>
      <c r="D128" s="82"/>
      <c r="E128" s="285"/>
      <c r="F128" s="286"/>
      <c r="G128" s="80"/>
      <c r="H128" s="314"/>
    </row>
    <row r="129" spans="1:8">
      <c r="A129" s="80"/>
      <c r="B129" s="81"/>
      <c r="C129" s="80"/>
      <c r="D129" s="82"/>
      <c r="E129" s="285"/>
      <c r="F129" s="286"/>
      <c r="G129" s="80"/>
      <c r="H129" s="314"/>
    </row>
    <row r="130" spans="1:8">
      <c r="A130" s="80"/>
      <c r="B130" s="81"/>
      <c r="C130" s="80"/>
      <c r="D130" s="82"/>
      <c r="E130" s="285"/>
      <c r="F130" s="286"/>
      <c r="G130" s="80"/>
      <c r="H130" s="314"/>
    </row>
    <row r="131" spans="1:8">
      <c r="A131" s="80"/>
      <c r="B131" s="81"/>
      <c r="C131" s="80"/>
      <c r="D131" s="82"/>
      <c r="E131" s="285"/>
      <c r="F131" s="286"/>
      <c r="G131" s="80"/>
      <c r="H131" s="314"/>
    </row>
    <row r="132" spans="1:8">
      <c r="A132" s="80"/>
      <c r="B132" s="81"/>
      <c r="C132" s="80"/>
      <c r="D132" s="82"/>
      <c r="E132" s="285"/>
      <c r="F132" s="286"/>
      <c r="G132" s="80"/>
      <c r="H132" s="314"/>
    </row>
    <row r="133" spans="1:8">
      <c r="A133" s="80"/>
      <c r="B133" s="81"/>
      <c r="C133" s="80"/>
      <c r="D133" s="82"/>
      <c r="E133" s="285"/>
      <c r="F133" s="286"/>
      <c r="G133" s="80"/>
      <c r="H133" s="314"/>
    </row>
    <row r="134" spans="1:8">
      <c r="A134" s="80"/>
      <c r="B134" s="81"/>
      <c r="C134" s="80"/>
      <c r="D134" s="82"/>
      <c r="E134" s="285"/>
      <c r="F134" s="286"/>
      <c r="G134" s="80"/>
      <c r="H134" s="314"/>
    </row>
    <row r="135" spans="1:8">
      <c r="A135" s="80"/>
      <c r="B135" s="81"/>
      <c r="C135" s="80"/>
      <c r="D135" s="82"/>
      <c r="E135" s="285"/>
      <c r="F135" s="286"/>
      <c r="G135" s="80"/>
      <c r="H135" s="314"/>
    </row>
    <row r="136" spans="1:8">
      <c r="A136" s="80"/>
      <c r="B136" s="81"/>
      <c r="C136" s="80"/>
      <c r="D136" s="82"/>
      <c r="E136" s="285"/>
      <c r="F136" s="286"/>
      <c r="G136" s="80"/>
      <c r="H136" s="314"/>
    </row>
    <row r="137" spans="1:8">
      <c r="A137" s="80"/>
      <c r="B137" s="81"/>
      <c r="C137" s="80"/>
      <c r="D137" s="82"/>
      <c r="E137" s="285"/>
      <c r="F137" s="286"/>
      <c r="G137" s="80"/>
      <c r="H137" s="314"/>
    </row>
    <row r="138" spans="1:8">
      <c r="A138" s="80"/>
      <c r="B138" s="81"/>
      <c r="C138" s="80"/>
      <c r="D138" s="82"/>
      <c r="E138" s="285"/>
      <c r="F138" s="286"/>
      <c r="G138" s="80"/>
      <c r="H138" s="314"/>
    </row>
    <row r="139" spans="1:8">
      <c r="A139" s="80"/>
      <c r="B139" s="81"/>
      <c r="C139" s="80"/>
      <c r="D139" s="82"/>
      <c r="E139" s="285"/>
      <c r="F139" s="286"/>
      <c r="G139" s="80"/>
      <c r="H139" s="314"/>
    </row>
    <row r="140" spans="1:8">
      <c r="A140" s="80"/>
      <c r="B140" s="81"/>
      <c r="C140" s="80"/>
      <c r="D140" s="82"/>
      <c r="E140" s="285"/>
      <c r="F140" s="286"/>
      <c r="G140" s="80"/>
      <c r="H140" s="314"/>
    </row>
    <row r="141" spans="1:8">
      <c r="A141" s="80"/>
      <c r="B141" s="81"/>
      <c r="C141" s="80"/>
      <c r="D141" s="82"/>
      <c r="E141" s="285"/>
      <c r="F141" s="286"/>
      <c r="G141" s="80"/>
      <c r="H141" s="314"/>
    </row>
    <row r="142" spans="1:8">
      <c r="A142" s="80"/>
      <c r="B142" s="81"/>
      <c r="C142" s="80"/>
      <c r="D142" s="82"/>
      <c r="E142" s="285"/>
      <c r="F142" s="286"/>
      <c r="G142" s="80"/>
      <c r="H142" s="314"/>
    </row>
    <row r="143" spans="1:8">
      <c r="A143" s="80"/>
      <c r="B143" s="81"/>
      <c r="C143" s="80"/>
      <c r="D143" s="82"/>
      <c r="E143" s="285"/>
      <c r="F143" s="286"/>
      <c r="G143" s="80"/>
      <c r="H143" s="314"/>
    </row>
    <row r="144" spans="1:8">
      <c r="A144" s="80"/>
      <c r="B144" s="81"/>
      <c r="C144" s="80"/>
      <c r="D144" s="82"/>
      <c r="E144" s="285"/>
      <c r="F144" s="286"/>
      <c r="G144" s="80"/>
      <c r="H144" s="314"/>
    </row>
    <row r="145" spans="1:8">
      <c r="A145" s="80"/>
      <c r="B145" s="81"/>
      <c r="C145" s="80"/>
      <c r="D145" s="82"/>
      <c r="E145" s="285"/>
      <c r="F145" s="286"/>
      <c r="G145" s="80"/>
      <c r="H145" s="314"/>
    </row>
    <row r="146" spans="1:8">
      <c r="A146" s="80"/>
      <c r="B146" s="81"/>
      <c r="C146" s="80"/>
      <c r="D146" s="82"/>
      <c r="E146" s="285"/>
      <c r="F146" s="286"/>
      <c r="G146" s="80"/>
      <c r="H146" s="314"/>
    </row>
    <row r="147" spans="1:8">
      <c r="A147" s="80"/>
      <c r="B147" s="81"/>
      <c r="C147" s="80"/>
      <c r="D147" s="82"/>
      <c r="E147" s="285"/>
      <c r="F147" s="286"/>
      <c r="G147" s="80"/>
      <c r="H147" s="314"/>
    </row>
    <row r="148" spans="1:8">
      <c r="A148" s="80"/>
      <c r="B148" s="81"/>
      <c r="C148" s="80"/>
      <c r="D148" s="82"/>
      <c r="E148" s="285"/>
      <c r="F148" s="286"/>
      <c r="G148" s="80"/>
      <c r="H148" s="314"/>
    </row>
  </sheetData>
  <autoFilter ref="A1:H120"/>
  <conditionalFormatting sqref="G2">
    <cfRule type="cellIs" dxfId="4" priority="3" operator="equal">
      <formula>"SOLICITADO"</formula>
    </cfRule>
  </conditionalFormatting>
  <conditionalFormatting sqref="G2:G4">
    <cfRule type="cellIs" dxfId="3" priority="4" operator="equal">
      <formula>"ENTREGADO"</formula>
    </cfRule>
    <cfRule type="cellIs" dxfId="2" priority="5" operator="equal">
      <formula>"PENDIENTE"</formula>
    </cfRule>
  </conditionalFormatting>
  <conditionalFormatting sqref="G8 G14:G15">
    <cfRule type="cellIs" dxfId="1" priority="1" operator="equal">
      <formula>"ENTREGADO"</formula>
    </cfRule>
    <cfRule type="cellIs" dxfId="0" priority="2" operator="equal">
      <formula>"PENDIENTE"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43"/>
  <sheetViews>
    <sheetView workbookViewId="0">
      <selection activeCell="M9" sqref="M9"/>
    </sheetView>
  </sheetViews>
  <sheetFormatPr baseColWidth="10" defaultColWidth="11" defaultRowHeight="15"/>
  <cols>
    <col min="1" max="1" width="2.42578125" customWidth="1"/>
    <col min="2" max="2" width="3.42578125" customWidth="1"/>
    <col min="3" max="3" width="8.85546875" customWidth="1"/>
    <col min="4" max="4" width="16.85546875" customWidth="1"/>
    <col min="5" max="5" width="13.42578125" customWidth="1"/>
    <col min="6" max="6" width="24.28515625" customWidth="1"/>
    <col min="7" max="7" width="24.7109375" customWidth="1"/>
    <col min="8" max="8" width="5" customWidth="1"/>
    <col min="9" max="9" width="2.5703125" style="6" customWidth="1"/>
    <col min="12" max="12" width="21.28515625" style="7" customWidth="1"/>
    <col min="13" max="14" width="11.42578125" style="7"/>
  </cols>
  <sheetData>
    <row r="1" spans="1:14" ht="10.5" customHeight="1" thickBot="1"/>
    <row r="2" spans="1:14" ht="15.75" thickBot="1">
      <c r="B2" s="8"/>
      <c r="C2" s="9"/>
      <c r="D2" s="340"/>
      <c r="E2" s="340"/>
      <c r="F2" s="340"/>
      <c r="G2" s="340"/>
      <c r="H2" s="340"/>
      <c r="I2" s="51"/>
    </row>
    <row r="3" spans="1:14" s="4" customFormat="1" ht="24" thickBot="1">
      <c r="A3"/>
      <c r="B3" s="10"/>
      <c r="C3" s="341" t="s">
        <v>502</v>
      </c>
      <c r="D3" s="342"/>
      <c r="E3" s="342"/>
      <c r="F3" s="342"/>
      <c r="G3" s="342"/>
      <c r="H3" s="343"/>
      <c r="I3" s="52"/>
      <c r="L3" s="53"/>
      <c r="M3" s="53"/>
      <c r="N3" s="53"/>
    </row>
    <row r="4" spans="1:14" s="5" customFormat="1" ht="31.5" customHeight="1" thickBot="1">
      <c r="A4"/>
      <c r="B4" s="11"/>
      <c r="C4" s="12"/>
      <c r="D4" s="344">
        <f ca="1">TODAY()</f>
        <v>45455</v>
      </c>
      <c r="E4" s="344"/>
      <c r="F4" s="344"/>
      <c r="G4" s="210" t="s">
        <v>569</v>
      </c>
      <c r="H4" s="54" t="s">
        <v>737</v>
      </c>
      <c r="I4" s="55"/>
      <c r="L4" s="7"/>
      <c r="M4" s="7"/>
      <c r="N4" s="7"/>
    </row>
    <row r="5" spans="1:14" ht="15.75" thickBot="1">
      <c r="B5" s="13"/>
      <c r="C5" s="345" t="s">
        <v>503</v>
      </c>
      <c r="D5" s="346"/>
      <c r="E5" s="346"/>
      <c r="F5" s="346"/>
      <c r="G5" s="346"/>
      <c r="H5" s="347"/>
      <c r="I5" s="56"/>
    </row>
    <row r="6" spans="1:14" s="6" customFormat="1" ht="15.75">
      <c r="A6"/>
      <c r="B6" s="14"/>
      <c r="C6" s="15"/>
      <c r="D6" s="15"/>
      <c r="E6" s="15"/>
      <c r="F6" s="15"/>
      <c r="G6" s="15"/>
      <c r="H6" s="15"/>
      <c r="I6" s="56"/>
      <c r="L6" s="7"/>
      <c r="M6" s="57"/>
      <c r="N6" s="57"/>
    </row>
    <row r="7" spans="1:14" ht="3" customHeight="1" thickBot="1">
      <c r="B7" s="13"/>
      <c r="C7" s="16"/>
      <c r="D7" s="16"/>
      <c r="E7" s="17"/>
      <c r="F7" s="17"/>
      <c r="G7" s="17"/>
      <c r="H7" s="17"/>
      <c r="I7" s="56"/>
    </row>
    <row r="8" spans="1:14" ht="15.75" customHeight="1">
      <c r="B8" s="14"/>
      <c r="C8" s="16"/>
      <c r="D8" s="16"/>
      <c r="E8" s="18" t="s">
        <v>504</v>
      </c>
      <c r="F8" s="211" t="s">
        <v>19</v>
      </c>
      <c r="G8" s="6"/>
      <c r="H8" s="6"/>
      <c r="I8" s="56"/>
    </row>
    <row r="9" spans="1:14" ht="15" customHeight="1" thickBot="1">
      <c r="B9" s="19"/>
      <c r="C9" s="16"/>
      <c r="D9" s="16"/>
      <c r="E9" s="20" t="s">
        <v>505</v>
      </c>
      <c r="F9" s="212" t="str">
        <f>VLOOKUP(F8,'PERSONAL ST'!A2:B15,2,1)</f>
        <v>16.660.021-9</v>
      </c>
      <c r="G9" s="6"/>
      <c r="H9" s="6"/>
      <c r="I9" s="56"/>
    </row>
    <row r="10" spans="1:14" ht="15" customHeight="1">
      <c r="B10" s="19"/>
      <c r="C10" s="16"/>
      <c r="D10" s="16"/>
      <c r="E10" s="21"/>
      <c r="F10" s="21"/>
      <c r="G10" s="6"/>
      <c r="H10" s="6"/>
      <c r="I10" s="56"/>
    </row>
    <row r="11" spans="1:14" ht="4.5" customHeight="1" thickBot="1">
      <c r="B11" s="14"/>
      <c r="C11" s="22"/>
      <c r="D11" s="22"/>
      <c r="E11" s="22"/>
      <c r="F11" s="22"/>
      <c r="G11" s="22"/>
      <c r="H11" s="22"/>
      <c r="I11" s="56"/>
    </row>
    <row r="12" spans="1:14" ht="15.75" thickBot="1">
      <c r="B12" s="14"/>
      <c r="C12" s="345" t="s">
        <v>506</v>
      </c>
      <c r="D12" s="346"/>
      <c r="E12" s="346"/>
      <c r="F12" s="346"/>
      <c r="G12" s="346"/>
      <c r="H12" s="347"/>
      <c r="I12" s="56"/>
    </row>
    <row r="13" spans="1:14" ht="18" customHeight="1">
      <c r="B13" s="13"/>
      <c r="C13" s="352"/>
      <c r="D13" s="349"/>
      <c r="E13" s="349"/>
      <c r="F13" s="349">
        <v>200000</v>
      </c>
      <c r="G13" s="23"/>
      <c r="H13" s="58"/>
      <c r="I13" s="56"/>
    </row>
    <row r="14" spans="1:14" ht="15" customHeight="1">
      <c r="B14" s="13"/>
      <c r="C14" s="353"/>
      <c r="D14" s="350"/>
      <c r="E14" s="350"/>
      <c r="F14" s="350"/>
      <c r="G14" s="24"/>
      <c r="H14" s="59"/>
      <c r="I14" s="56"/>
    </row>
    <row r="15" spans="1:14">
      <c r="B15" s="13"/>
      <c r="C15" s="353"/>
      <c r="D15" s="350"/>
      <c r="E15" s="350"/>
      <c r="F15" s="350"/>
      <c r="G15" s="25"/>
      <c r="H15" s="60"/>
      <c r="I15" s="56"/>
    </row>
    <row r="16" spans="1:14" ht="15.75" thickBot="1">
      <c r="B16" s="13"/>
      <c r="C16" s="354"/>
      <c r="D16" s="351"/>
      <c r="E16" s="351"/>
      <c r="F16" s="351"/>
      <c r="G16" s="26"/>
      <c r="H16" s="61"/>
      <c r="I16" s="56"/>
    </row>
    <row r="17" spans="2:14" ht="15.75" thickBot="1">
      <c r="B17" s="13"/>
      <c r="C17" s="17"/>
      <c r="D17" s="17"/>
      <c r="E17" s="27"/>
      <c r="F17" s="28"/>
      <c r="G17" s="17"/>
      <c r="H17" s="62"/>
      <c r="I17" s="56"/>
    </row>
    <row r="18" spans="2:14" ht="15.75" thickBot="1">
      <c r="B18" s="13"/>
      <c r="C18" s="345" t="s">
        <v>507</v>
      </c>
      <c r="D18" s="346"/>
      <c r="E18" s="346"/>
      <c r="F18" s="346"/>
      <c r="G18" s="346"/>
      <c r="H18" s="347"/>
      <c r="I18" s="56"/>
    </row>
    <row r="19" spans="2:14" s="6" customFormat="1" ht="15.75">
      <c r="B19" s="14"/>
      <c r="C19" s="15"/>
      <c r="D19" s="15"/>
      <c r="E19" s="15"/>
      <c r="F19" s="15"/>
      <c r="G19" s="15"/>
      <c r="H19" s="15"/>
      <c r="I19" s="56"/>
      <c r="L19" s="57"/>
      <c r="M19" s="57"/>
      <c r="N19" s="57"/>
    </row>
    <row r="20" spans="2:14" s="6" customFormat="1" ht="9.75" customHeight="1" thickBot="1">
      <c r="B20" s="14"/>
      <c r="C20" s="29"/>
      <c r="D20" s="30"/>
      <c r="E20" s="15"/>
      <c r="F20" s="15"/>
      <c r="G20" s="31"/>
      <c r="H20" s="15"/>
      <c r="I20" s="56"/>
      <c r="L20" s="57"/>
      <c r="M20" s="57"/>
      <c r="N20" s="57"/>
    </row>
    <row r="21" spans="2:14" ht="16.5" hidden="1" thickBot="1">
      <c r="B21" s="32"/>
      <c r="C21" s="29"/>
      <c r="D21" s="30"/>
      <c r="E21" s="15"/>
      <c r="F21" s="15"/>
      <c r="G21" s="31"/>
      <c r="H21" s="15"/>
      <c r="I21" s="56"/>
    </row>
    <row r="22" spans="2:14" ht="15.75" thickBot="1">
      <c r="B22" s="33"/>
      <c r="C22" s="29"/>
      <c r="D22" s="30"/>
      <c r="E22" s="34" t="s">
        <v>4</v>
      </c>
      <c r="F22" s="219">
        <f>F13</f>
        <v>200000</v>
      </c>
      <c r="G22" s="31"/>
      <c r="H22" s="63"/>
      <c r="I22" s="56"/>
    </row>
    <row r="23" spans="2:14" s="6" customFormat="1" ht="14.25" customHeight="1">
      <c r="B23" s="35"/>
      <c r="C23" s="29"/>
      <c r="D23" s="30"/>
      <c r="E23" s="30"/>
      <c r="F23" s="36"/>
      <c r="G23" s="31"/>
      <c r="H23" s="63"/>
      <c r="I23" s="56"/>
      <c r="L23" s="57"/>
      <c r="M23" s="57"/>
      <c r="N23" s="57"/>
    </row>
    <row r="24" spans="2:14" s="6" customFormat="1" ht="14.25" customHeight="1">
      <c r="B24" s="35"/>
      <c r="C24" s="29"/>
      <c r="D24" s="30"/>
      <c r="E24" s="30"/>
      <c r="F24" s="36"/>
      <c r="G24" s="31"/>
      <c r="H24" s="63"/>
      <c r="I24" s="56"/>
      <c r="L24" s="57"/>
      <c r="M24" s="57"/>
      <c r="N24" s="57"/>
    </row>
    <row r="25" spans="2:14" ht="14.25" customHeight="1" thickBot="1">
      <c r="B25" s="37"/>
      <c r="C25" s="38"/>
      <c r="D25" s="38"/>
      <c r="E25" s="38"/>
      <c r="F25" s="38"/>
      <c r="G25" s="38"/>
      <c r="H25" s="6"/>
      <c r="I25" s="56"/>
    </row>
    <row r="26" spans="2:14" ht="15.75" customHeight="1" thickBot="1">
      <c r="B26" s="37"/>
      <c r="C26" s="345" t="s">
        <v>508</v>
      </c>
      <c r="D26" s="346"/>
      <c r="E26" s="346"/>
      <c r="F26" s="346"/>
      <c r="G26" s="346"/>
      <c r="H26" s="347"/>
      <c r="I26" s="56"/>
    </row>
    <row r="27" spans="2:14" ht="48.75" customHeight="1" thickBot="1">
      <c r="B27" s="13"/>
      <c r="C27" s="357" t="s">
        <v>509</v>
      </c>
      <c r="D27" s="358"/>
      <c r="E27" s="358"/>
      <c r="F27" s="218">
        <f>F22</f>
        <v>200000</v>
      </c>
      <c r="G27" s="312" t="s">
        <v>607</v>
      </c>
      <c r="H27" s="313"/>
      <c r="I27" s="56"/>
      <c r="M27"/>
      <c r="N27"/>
    </row>
    <row r="28" spans="2:14" ht="15.75">
      <c r="B28" s="19"/>
      <c r="C28" s="39"/>
      <c r="D28" s="39"/>
      <c r="E28" s="39"/>
      <c r="F28" s="39"/>
      <c r="G28" s="39"/>
      <c r="H28" s="64"/>
      <c r="I28" s="56"/>
      <c r="M28"/>
      <c r="N28"/>
    </row>
    <row r="29" spans="2:14" ht="15.75">
      <c r="B29" s="14"/>
      <c r="C29" s="355"/>
      <c r="D29" s="355"/>
      <c r="E29" s="356"/>
      <c r="F29" s="356"/>
      <c r="G29" s="40"/>
      <c r="H29" s="64"/>
      <c r="I29" s="56"/>
      <c r="L29"/>
      <c r="M29"/>
      <c r="N29"/>
    </row>
    <row r="30" spans="2:14" ht="15.75" customHeight="1">
      <c r="B30" s="14"/>
      <c r="C30" s="6"/>
      <c r="D30" s="16"/>
      <c r="E30" s="16" t="s">
        <v>510</v>
      </c>
      <c r="F30" s="213" t="str">
        <f>+F8</f>
        <v>Carlos Alfaro</v>
      </c>
      <c r="G30" s="40"/>
      <c r="H30" s="64"/>
      <c r="I30" s="56"/>
      <c r="L30"/>
      <c r="M30"/>
      <c r="N30"/>
    </row>
    <row r="31" spans="2:14" ht="15.75" customHeight="1">
      <c r="B31" s="13"/>
      <c r="C31" s="6"/>
      <c r="D31" s="41"/>
      <c r="E31" s="41" t="s">
        <v>511</v>
      </c>
      <c r="F31" s="213" t="str">
        <f>+F9</f>
        <v>16.660.021-9</v>
      </c>
      <c r="G31" s="40"/>
      <c r="H31" s="64"/>
      <c r="I31" s="56"/>
      <c r="L31"/>
      <c r="M31"/>
      <c r="N31"/>
    </row>
    <row r="32" spans="2:14" ht="15.75">
      <c r="B32" s="13"/>
      <c r="C32" s="355"/>
      <c r="D32" s="355"/>
      <c r="E32" s="356"/>
      <c r="F32" s="356"/>
      <c r="G32" s="40"/>
      <c r="H32" s="64"/>
      <c r="I32" s="56"/>
    </row>
    <row r="33" spans="2:9">
      <c r="B33" s="13"/>
      <c r="C33" s="42"/>
      <c r="D33" s="42"/>
      <c r="E33" s="42"/>
      <c r="F33" s="42"/>
      <c r="G33" s="43"/>
      <c r="H33" s="42"/>
      <c r="I33" s="56"/>
    </row>
    <row r="34" spans="2:9">
      <c r="B34" s="32"/>
      <c r="D34" s="348" t="s">
        <v>63</v>
      </c>
      <c r="E34" s="348"/>
      <c r="F34" s="44"/>
      <c r="G34" s="44"/>
      <c r="H34" s="42"/>
      <c r="I34" s="56"/>
    </row>
    <row r="35" spans="2:9" ht="16.5" customHeight="1">
      <c r="B35" s="33"/>
      <c r="C35" s="6"/>
      <c r="D35" s="45" t="s">
        <v>512</v>
      </c>
      <c r="E35" s="42"/>
      <c r="F35" s="42"/>
      <c r="G35" s="43"/>
      <c r="H35" s="42"/>
      <c r="I35" s="56"/>
    </row>
    <row r="36" spans="2:9" ht="0.75" customHeight="1">
      <c r="B36" s="33"/>
      <c r="C36" s="6"/>
      <c r="D36" s="46"/>
      <c r="E36" s="42"/>
      <c r="F36" s="42"/>
      <c r="G36" s="43"/>
      <c r="H36" s="42"/>
      <c r="I36" s="56"/>
    </row>
    <row r="37" spans="2:9" ht="10.5" customHeight="1">
      <c r="B37" s="33"/>
      <c r="C37" s="6"/>
      <c r="D37" s="46"/>
      <c r="E37" s="42"/>
      <c r="F37" s="42"/>
      <c r="G37" s="43"/>
      <c r="H37" s="42"/>
      <c r="I37" s="56"/>
    </row>
    <row r="38" spans="2:9" ht="10.5" customHeight="1">
      <c r="B38" s="33"/>
      <c r="C38" s="6"/>
      <c r="D38" s="46"/>
      <c r="E38" s="42"/>
      <c r="F38" s="42"/>
      <c r="G38" s="43"/>
      <c r="H38" s="42"/>
      <c r="I38" s="56"/>
    </row>
    <row r="39" spans="2:9" ht="10.5" customHeight="1">
      <c r="B39" s="33"/>
      <c r="C39" s="6"/>
      <c r="D39" s="46"/>
      <c r="E39" s="42"/>
      <c r="F39" s="42"/>
      <c r="G39" s="43"/>
      <c r="H39" s="42"/>
      <c r="I39" s="56"/>
    </row>
    <row r="40" spans="2:9" ht="10.5" customHeight="1">
      <c r="B40" s="33"/>
      <c r="C40" s="6"/>
      <c r="D40" s="46"/>
      <c r="E40" s="42"/>
      <c r="F40" s="42"/>
      <c r="G40" s="43"/>
      <c r="H40" s="42"/>
      <c r="I40" s="56"/>
    </row>
    <row r="41" spans="2:9" ht="16.5" customHeight="1">
      <c r="B41" s="33"/>
      <c r="C41" s="6"/>
      <c r="D41" s="46"/>
      <c r="E41" s="42"/>
      <c r="F41" s="42"/>
      <c r="G41" s="43"/>
      <c r="H41" s="42"/>
      <c r="I41" s="56"/>
    </row>
    <row r="42" spans="2:9">
      <c r="B42" s="37"/>
      <c r="C42" s="17"/>
      <c r="D42" s="42"/>
      <c r="E42" s="42"/>
      <c r="F42" s="42"/>
      <c r="G42" s="42"/>
      <c r="H42" s="42"/>
      <c r="I42" s="56"/>
    </row>
    <row r="43" spans="2:9" ht="28.5" customHeight="1" thickBot="1">
      <c r="B43" s="47"/>
      <c r="C43" s="48"/>
      <c r="D43" s="49"/>
      <c r="E43" s="49"/>
      <c r="F43" s="50"/>
      <c r="G43" s="50"/>
      <c r="H43" s="49"/>
      <c r="I43" s="65"/>
    </row>
  </sheetData>
  <mergeCells count="15">
    <mergeCell ref="C18:H18"/>
    <mergeCell ref="C26:H26"/>
    <mergeCell ref="D34:E34"/>
    <mergeCell ref="F13:F16"/>
    <mergeCell ref="C13:E16"/>
    <mergeCell ref="C29:D29"/>
    <mergeCell ref="E29:F29"/>
    <mergeCell ref="C32:D32"/>
    <mergeCell ref="E32:F32"/>
    <mergeCell ref="C27:E27"/>
    <mergeCell ref="D2:H2"/>
    <mergeCell ref="C3:H3"/>
    <mergeCell ref="D4:F4"/>
    <mergeCell ref="C5:H5"/>
    <mergeCell ref="C12:H12"/>
  </mergeCells>
  <dataValidations count="1">
    <dataValidation type="list" allowBlank="1" showInputMessage="1" showErrorMessage="1" sqref="F8">
      <formula1>NOMBRE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2"/>
  <sheetViews>
    <sheetView workbookViewId="0">
      <selection activeCell="D10" sqref="D10"/>
    </sheetView>
  </sheetViews>
  <sheetFormatPr baseColWidth="10" defaultColWidth="11" defaultRowHeight="15"/>
  <cols>
    <col min="1" max="1" width="19.42578125" style="1" customWidth="1"/>
    <col min="2" max="2" width="18.5703125" style="1" customWidth="1"/>
    <col min="3" max="8" width="18.5703125" customWidth="1"/>
  </cols>
  <sheetData>
    <row r="1" spans="1:2">
      <c r="A1" s="2" t="s">
        <v>513</v>
      </c>
      <c r="B1" s="2" t="s">
        <v>514</v>
      </c>
    </row>
    <row r="2" spans="1:2">
      <c r="A2" s="3" t="s">
        <v>9</v>
      </c>
      <c r="B2" s="3" t="s">
        <v>515</v>
      </c>
    </row>
    <row r="3" spans="1:2">
      <c r="A3" s="290" t="s">
        <v>664</v>
      </c>
      <c r="B3" s="290" t="s">
        <v>665</v>
      </c>
    </row>
    <row r="4" spans="1:2">
      <c r="A4" s="3" t="s">
        <v>19</v>
      </c>
      <c r="B4" s="3" t="s">
        <v>516</v>
      </c>
    </row>
    <row r="5" spans="1:2">
      <c r="A5" s="3" t="s">
        <v>28</v>
      </c>
      <c r="B5" s="3" t="s">
        <v>517</v>
      </c>
    </row>
    <row r="6" spans="1:2">
      <c r="A6" s="3" t="s">
        <v>144</v>
      </c>
      <c r="B6" s="3" t="s">
        <v>552</v>
      </c>
    </row>
    <row r="7" spans="1:2">
      <c r="A7" s="3" t="s">
        <v>309</v>
      </c>
      <c r="B7" s="3" t="s">
        <v>518</v>
      </c>
    </row>
    <row r="8" spans="1:2">
      <c r="A8" s="3" t="s">
        <v>519</v>
      </c>
      <c r="B8" s="3" t="s">
        <v>520</v>
      </c>
    </row>
    <row r="9" spans="1:2">
      <c r="A9" s="3" t="s">
        <v>37</v>
      </c>
      <c r="B9" s="3" t="s">
        <v>521</v>
      </c>
    </row>
    <row r="10" spans="1:2">
      <c r="A10" s="3" t="s">
        <v>623</v>
      </c>
      <c r="B10" s="3" t="s">
        <v>624</v>
      </c>
    </row>
    <row r="11" spans="1:2">
      <c r="A11" s="3" t="s">
        <v>667</v>
      </c>
      <c r="B11" s="3" t="s">
        <v>669</v>
      </c>
    </row>
    <row r="12" spans="1:2">
      <c r="A12" s="3" t="s">
        <v>63</v>
      </c>
      <c r="B12" s="3" t="s">
        <v>522</v>
      </c>
    </row>
  </sheetData>
  <sortState ref="A2:B12">
    <sortCondition ref="A2:A12"/>
  </sortState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showGridLines="0" workbookViewId="0">
      <selection activeCell="B2" sqref="B2"/>
    </sheetView>
  </sheetViews>
  <sheetFormatPr baseColWidth="10" defaultRowHeight="15"/>
  <cols>
    <col min="2" max="2" width="15" customWidth="1"/>
    <col min="3" max="3" width="18.140625" customWidth="1"/>
  </cols>
  <sheetData>
    <row r="2" spans="2:3">
      <c r="B2" s="215" t="s">
        <v>567</v>
      </c>
    </row>
    <row r="4" spans="2:3">
      <c r="B4" s="215" t="s">
        <v>568</v>
      </c>
      <c r="C4" s="216" t="str">
        <f>+'SOLICITUD DE FONDO'!H4</f>
        <v>1311</v>
      </c>
    </row>
    <row r="5" spans="2:3">
      <c r="B5" s="217" t="s">
        <v>564</v>
      </c>
      <c r="C5" t="str">
        <f>+'SOLICITUD DE FONDO'!F8</f>
        <v>Carlos Alfaro</v>
      </c>
    </row>
    <row r="6" spans="2:3">
      <c r="B6" s="217" t="s">
        <v>565</v>
      </c>
      <c r="C6" t="str">
        <f>+'SOLICITUD DE FONDO'!F9</f>
        <v>16.660.021-9</v>
      </c>
    </row>
    <row r="7" spans="2:3">
      <c r="B7" s="217" t="s">
        <v>4</v>
      </c>
      <c r="C7" s="240">
        <f>+'SOLICITUD DE FONDO'!F22</f>
        <v>200000</v>
      </c>
    </row>
    <row r="8" spans="2:3">
      <c r="B8" s="217" t="s">
        <v>566</v>
      </c>
      <c r="C8" s="240" t="str">
        <f>+'SOLICITUD DE FONDO'!G27</f>
        <v>Gastos Varios Servicio Técnico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FONDOS 2019</vt:lpstr>
      <vt:lpstr>FONDOS 2020</vt:lpstr>
      <vt:lpstr>FONDOS 2021</vt:lpstr>
      <vt:lpstr>FONDOS 2022</vt:lpstr>
      <vt:lpstr>FONDOS 2023</vt:lpstr>
      <vt:lpstr>FONDOS 2024</vt:lpstr>
      <vt:lpstr>SOLICITUD DE FONDO</vt:lpstr>
      <vt:lpstr>PERSONAL ST</vt:lpstr>
      <vt:lpstr>Hoja1</vt:lpstr>
      <vt:lpstr>'SOLICITUD DE FONDO'!Área_de_impresión</vt:lpstr>
      <vt:lpstr>NOMBRE</vt:lpstr>
      <vt:lpstr>RUT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Servicio Tecnico</dc:creator>
  <cp:lastModifiedBy>Carlos Alfaro</cp:lastModifiedBy>
  <cp:lastPrinted>2024-06-12T13:15:52Z</cp:lastPrinted>
  <dcterms:created xsi:type="dcterms:W3CDTF">2016-08-11T15:32:00Z</dcterms:created>
  <dcterms:modified xsi:type="dcterms:W3CDTF">2024-06-12T13:16:19Z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E6088873AD1D4248816D936334843C24</vt:lpwstr>
  </property>
  <property fmtid="{D5CDD505-2E9C-101B-9397-08002B2CF9AE}" pid="3" name="KSOProductBuildVer">
    <vt:lpwstr>1033-11.2.0.11537</vt:lpwstr>
  </property>
</Properties>
</file>