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OYECTOS 2018\HOSPITAL DE CURICO\PRESUPUESTOS E ITEMIZADO\"/>
    </mc:Choice>
  </mc:AlternateContent>
  <bookViews>
    <workbookView xWindow="0" yWindow="0" windowWidth="18210" windowHeight="768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9" i="1"/>
  <c r="E30" i="1"/>
  <c r="E31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8" i="1"/>
  <c r="E47" i="1" l="1"/>
  <c r="E46" i="1"/>
  <c r="E52" i="1" s="1"/>
  <c r="E49" i="1" l="1"/>
  <c r="E50" i="1" l="1"/>
  <c r="E51" i="1" s="1"/>
  <c r="E55" i="1" l="1"/>
  <c r="G55" i="1" s="1"/>
</calcChain>
</file>

<file path=xl/comments1.xml><?xml version="1.0" encoding="utf-8"?>
<comments xmlns="http://schemas.openxmlformats.org/spreadsheetml/2006/main">
  <authors>
    <author>Lawrence Moore</author>
  </authors>
  <commentList>
    <comment ref="E49" authorId="0" shapeId="0">
      <text>
        <r>
          <rPr>
            <sz val="10"/>
            <color indexed="81"/>
            <rFont val="Tahoma"/>
            <family val="2"/>
          </rPr>
          <t>Total List Price</t>
        </r>
      </text>
    </comment>
    <comment ref="E55" authorId="0" shapeId="0">
      <text>
        <r>
          <rPr>
            <sz val="10"/>
            <color indexed="81"/>
            <rFont val="Tahoma"/>
            <family val="2"/>
          </rPr>
          <t xml:space="preserve">This price includes all discounts.
</t>
        </r>
      </text>
    </comment>
  </commentList>
</comments>
</file>

<file path=xl/sharedStrings.xml><?xml version="1.0" encoding="utf-8"?>
<sst xmlns="http://schemas.openxmlformats.org/spreadsheetml/2006/main" count="98" uniqueCount="87">
  <si>
    <t>Qty.</t>
  </si>
  <si>
    <t>Part Number</t>
  </si>
  <si>
    <t>Description</t>
  </si>
  <si>
    <t>List Price Ea.</t>
  </si>
  <si>
    <t>Extended List Price</t>
  </si>
  <si>
    <t>Head End</t>
  </si>
  <si>
    <t>Responder 5000</t>
  </si>
  <si>
    <t>NC2828</t>
  </si>
  <si>
    <t>Head-End Equipment Cabinet</t>
  </si>
  <si>
    <t>R5KMPR15</t>
  </si>
  <si>
    <t>Power Supply 15V for Stations, CLs, DCs (w/battery backup)</t>
  </si>
  <si>
    <t>R5KMPR36</t>
  </si>
  <si>
    <t>Power Supply 36V for MSC, Console (w/battery backup)</t>
  </si>
  <si>
    <t>R5KMSC</t>
  </si>
  <si>
    <t>Main System Controller</t>
  </si>
  <si>
    <t>R5KM8PRT</t>
  </si>
  <si>
    <t>R5K 8-Port Switch</t>
  </si>
  <si>
    <t>351006</t>
  </si>
  <si>
    <t>Fiber Adapter Modules</t>
  </si>
  <si>
    <t>R5KL2KA</t>
  </si>
  <si>
    <t>Data Converter for K-Bus to L-Net</t>
  </si>
  <si>
    <t>R5KMTRM</t>
  </si>
  <si>
    <t>Termination Board</t>
  </si>
  <si>
    <t>R5KCONS</t>
  </si>
  <si>
    <t>VoIP Nurse Console</t>
  </si>
  <si>
    <t>R4KPA25</t>
  </si>
  <si>
    <t>Paging Amplifier</t>
  </si>
  <si>
    <t>R5KCL546</t>
  </si>
  <si>
    <t xml:space="preserve">5-Bulb, 4-Point Audio Corridor Light </t>
  </si>
  <si>
    <t>R4KCB13</t>
  </si>
  <si>
    <t>SLIM Code Button St</t>
  </si>
  <si>
    <t>R4KPC11</t>
  </si>
  <si>
    <t>SLIM Pull Cord St</t>
  </si>
  <si>
    <t>R4KSAR</t>
  </si>
  <si>
    <t>SLIM Dual Button St</t>
  </si>
  <si>
    <t>Software</t>
  </si>
  <si>
    <t>R5KMRPT</t>
  </si>
  <si>
    <t>Reporting Software License (1 per system)</t>
  </si>
  <si>
    <t>R5KMSIP</t>
  </si>
  <si>
    <t>SIP Telephony Software License (1 per system)</t>
  </si>
  <si>
    <t>355005</t>
  </si>
  <si>
    <t>Responder SIP Server (1 per System)</t>
  </si>
  <si>
    <t>ACCESSORIES</t>
  </si>
  <si>
    <t>350018</t>
  </si>
  <si>
    <t>Responder 8-pin SL Connector (Pack of 100)</t>
  </si>
  <si>
    <t>Pillow Speakers/Call Cords</t>
  </si>
  <si>
    <t>CCDIN</t>
  </si>
  <si>
    <t>Call Cord - Single w/ Clip (10 ft.)</t>
  </si>
  <si>
    <t>Additional Items</t>
  </si>
  <si>
    <t>STG</t>
  </si>
  <si>
    <t>WaveWare SIP to Tap Gateway</t>
  </si>
  <si>
    <t>FQ</t>
  </si>
  <si>
    <t>SPS-5V9E</t>
  </si>
  <si>
    <t xml:space="preserve">WaveWare Paging Transmitter for STG, 5W, Site Licensing </t>
  </si>
  <si>
    <t xml:space="preserve">0250-1250  </t>
  </si>
  <si>
    <t xml:space="preserve">WaveWare Responder 5000 Messaging Server  </t>
  </si>
  <si>
    <t xml:space="preserve">0250-1003  </t>
  </si>
  <si>
    <t>WaveWare 10 User Account Bundle (app licenses)</t>
  </si>
  <si>
    <t xml:space="preserve">Responder 5000 Suggested List Total: </t>
  </si>
  <si>
    <t xml:space="preserve">Distributor Discount: </t>
  </si>
  <si>
    <t>This program should be used as a guide when configuring/pricing a Responder 5000 system.  Rauland-Borg is not responsible for any discrepancies in this program.  Refer to Responder 5000 Installation and Configuration Manuals for assistance.</t>
  </si>
  <si>
    <t>Discounted Price:</t>
  </si>
  <si>
    <t xml:space="preserve">Customer Responder 5000 Total: </t>
  </si>
  <si>
    <t>If the Total Price of the Miscellaneous items is over 1,000,000.00 then you need to go back to the General Information page and enter in values for some servers.</t>
  </si>
  <si>
    <t>Total Cable Selling Cost</t>
  </si>
  <si>
    <t>Total Labor Cost</t>
  </si>
  <si>
    <t>Total Misc. Installation Cost</t>
  </si>
  <si>
    <t>Yearly Software Maintenance Agreement Distributor Price See Below</t>
  </si>
  <si>
    <t>PRESUPUESTO RESPONDER 5000</t>
  </si>
  <si>
    <t>R5KCL506</t>
  </si>
  <si>
    <t>5-Bulb, Visual Corridor Light</t>
  </si>
  <si>
    <t>R5KCL516</t>
  </si>
  <si>
    <t>5-Bulb, 1-Point Audio Corridor Light</t>
  </si>
  <si>
    <t>R5KDC06</t>
  </si>
  <si>
    <t>6-Point Visual Domeless Controller</t>
  </si>
  <si>
    <t>R5KDC016</t>
  </si>
  <si>
    <t>16-Point Visual Domeless Controller</t>
  </si>
  <si>
    <t>R5KPS1EA</t>
  </si>
  <si>
    <t>R5K Enhanced Single Station</t>
  </si>
  <si>
    <t>UTP CAT6 LH</t>
  </si>
  <si>
    <t>Cable de UTP cat6 LH</t>
  </si>
  <si>
    <t>18 AWG</t>
  </si>
  <si>
    <t>Cable paralelo de poder</t>
  </si>
  <si>
    <t>QP</t>
  </si>
  <si>
    <t>HOSPITAL DE CURICO</t>
  </si>
  <si>
    <t>sin descuento de 20%</t>
  </si>
  <si>
    <t>servidor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</si>
</sst>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 &quot;$&quot;* #,##0_ ;_ &quot;$&quot;* \-#,##0_ ;_ &quot;$&quot;* &quot;-&quot;_ ;_ @_ "/>
    <numFmt numFmtId="165" formatCode="_ * #,##0_ ;_ * \-#,##0_ ;_ * &quot;-&quot;_ ;_ @_ "/>
    <numFmt numFmtId="166" formatCode="mmmm\ d\,\ yyyy"/>
    <numFmt numFmtId="167" formatCode="&quot;$&quot;#,##0.00"/>
    <numFmt numFmtId="168" formatCode="&quot;$&quot;#,##0_);\(&quot;$&quot;#,##0\)"/>
    <numFmt numFmtId="169" formatCode="_(&quot;$&quot;* #.##0.00_);_(&quot;$&quot;* \(#.##0.00\);_(&quot;$&quot;* &quot;-&quot;??_);_(@_)"/>
    <numFmt numFmtId="170" formatCode="&quot;$&quot;#,##0.00_);\(&quot;$&quot;#,##0.00\)"/>
    <numFmt numFmtId="17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0"/>
      <color indexed="81"/>
      <name val="Tahoma"/>
      <family val="2"/>
    </font>
    <font>
      <b/>
      <sz val="16"/>
      <color indexed="8"/>
      <name val="Arial"/>
      <family val="2"/>
    </font>
    <font>
      <sz val="20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1" fillId="0" borderId="0" applyBorder="0"/>
    <xf numFmtId="169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61">
    <xf numFmtId="0" fontId="0" fillId="0" borderId="0" xfId="0"/>
    <xf numFmtId="0" fontId="2" fillId="0" borderId="10" xfId="1" applyFont="1" applyFill="1" applyBorder="1" applyAlignment="1" applyProtection="1">
      <alignment horizontal="left" vertical="center"/>
    </xf>
    <xf numFmtId="2" fontId="2" fillId="0" borderId="10" xfId="1" applyNumberFormat="1" applyFont="1" applyBorder="1" applyAlignment="1" applyProtection="1">
      <alignment horizontal="right" wrapText="1"/>
    </xf>
    <xf numFmtId="2" fontId="2" fillId="0" borderId="10" xfId="1" applyNumberFormat="1" applyFont="1" applyFill="1" applyBorder="1" applyAlignment="1" applyProtection="1">
      <alignment horizontal="right" wrapText="1"/>
    </xf>
    <xf numFmtId="1" fontId="2" fillId="4" borderId="10" xfId="1" applyNumberFormat="1" applyFont="1" applyFill="1" applyBorder="1" applyAlignment="1" applyProtection="1">
      <alignment horizontal="left"/>
    </xf>
    <xf numFmtId="167" fontId="5" fillId="5" borderId="5" xfId="1" applyNumberFormat="1" applyFont="1" applyFill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right"/>
      <protection locked="0"/>
    </xf>
    <xf numFmtId="9" fontId="6" fillId="0" borderId="0" xfId="1" applyNumberFormat="1" applyFont="1" applyFill="1" applyBorder="1" applyAlignment="1">
      <alignment horizontal="center" vertical="center"/>
    </xf>
    <xf numFmtId="167" fontId="5" fillId="5" borderId="6" xfId="1" applyNumberFormat="1" applyFont="1" applyFill="1" applyBorder="1" applyAlignment="1" applyProtection="1">
      <alignment horizontal="center" vertical="center"/>
    </xf>
    <xf numFmtId="167" fontId="6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8" fillId="0" borderId="0" xfId="1" applyFont="1" applyAlignment="1">
      <alignment horizontal="right"/>
    </xf>
    <xf numFmtId="167" fontId="8" fillId="5" borderId="5" xfId="1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166" fontId="5" fillId="0" borderId="0" xfId="1" applyNumberFormat="1" applyFont="1" applyFill="1" applyBorder="1" applyAlignment="1" applyProtection="1">
      <alignment horizontal="center"/>
      <protection locked="0"/>
    </xf>
    <xf numFmtId="166" fontId="5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>
      <alignment vertical="justify"/>
    </xf>
    <xf numFmtId="0" fontId="5" fillId="0" borderId="0" xfId="1" applyFont="1" applyBorder="1" applyAlignment="1" applyProtection="1">
      <protection locked="0"/>
    </xf>
    <xf numFmtId="168" fontId="8" fillId="0" borderId="0" xfId="1" applyNumberFormat="1" applyFont="1" applyAlignment="1">
      <alignment horizontal="right"/>
    </xf>
    <xf numFmtId="0" fontId="7" fillId="0" borderId="4" xfId="1" applyFont="1" applyBorder="1" applyAlignment="1">
      <alignment wrapText="1"/>
    </xf>
    <xf numFmtId="0" fontId="7" fillId="0" borderId="7" xfId="1" applyFont="1" applyBorder="1" applyAlignment="1">
      <alignment wrapText="1"/>
    </xf>
    <xf numFmtId="167" fontId="11" fillId="5" borderId="5" xfId="1" applyNumberFormat="1" applyFont="1" applyFill="1" applyBorder="1" applyAlignment="1" applyProtection="1">
      <alignment horizontal="center" vertical="center"/>
    </xf>
    <xf numFmtId="9" fontId="5" fillId="5" borderId="5" xfId="1" applyNumberFormat="1" applyFont="1" applyFill="1" applyBorder="1" applyAlignment="1" applyProtection="1">
      <alignment horizontal="center" vertical="center"/>
      <protection hidden="1"/>
    </xf>
    <xf numFmtId="0" fontId="2" fillId="4" borderId="10" xfId="1" applyFont="1" applyFill="1" applyBorder="1" applyAlignment="1" applyProtection="1"/>
    <xf numFmtId="0" fontId="0" fillId="0" borderId="0" xfId="0" applyAlignment="1"/>
    <xf numFmtId="1" fontId="2" fillId="3" borderId="10" xfId="1" applyNumberFormat="1" applyFont="1" applyFill="1" applyBorder="1" applyAlignment="1" applyProtection="1">
      <alignment horizontal="left"/>
    </xf>
    <xf numFmtId="0" fontId="2" fillId="3" borderId="10" xfId="1" applyFont="1" applyFill="1" applyBorder="1" applyAlignment="1" applyProtection="1">
      <alignment horizontal="left"/>
    </xf>
    <xf numFmtId="0" fontId="2" fillId="4" borderId="10" xfId="1" applyFont="1" applyFill="1" applyBorder="1" applyAlignment="1" applyProtection="1">
      <alignment horizontal="left"/>
    </xf>
    <xf numFmtId="0" fontId="2" fillId="3" borderId="10" xfId="1" applyFont="1" applyFill="1" applyBorder="1" applyAlignment="1" applyProtection="1"/>
    <xf numFmtId="164" fontId="0" fillId="0" borderId="0" xfId="3" applyFont="1"/>
    <xf numFmtId="165" fontId="0" fillId="0" borderId="0" xfId="4" applyFont="1"/>
    <xf numFmtId="1" fontId="3" fillId="0" borderId="0" xfId="1" applyNumberFormat="1" applyFont="1" applyFill="1" applyBorder="1" applyAlignment="1">
      <alignment horizontal="center"/>
    </xf>
    <xf numFmtId="1" fontId="12" fillId="6" borderId="0" xfId="1" applyNumberFormat="1" applyFont="1" applyFill="1" applyBorder="1" applyAlignment="1">
      <alignment horizontal="center" vertical="center"/>
    </xf>
    <xf numFmtId="1" fontId="5" fillId="2" borderId="11" xfId="1" applyNumberFormat="1" applyFont="1" applyFill="1" applyBorder="1" applyAlignment="1">
      <alignment horizontal="center"/>
    </xf>
    <xf numFmtId="1" fontId="5" fillId="2" borderId="1" xfId="1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6" xfId="1" applyFont="1" applyFill="1" applyBorder="1" applyAlignment="1" applyProtection="1">
      <alignment horizontal="center"/>
      <protection locked="0"/>
    </xf>
    <xf numFmtId="0" fontId="5" fillId="2" borderId="8" xfId="1" applyFont="1" applyFill="1" applyBorder="1" applyAlignment="1" applyProtection="1">
      <alignment horizontal="center"/>
      <protection locked="0"/>
    </xf>
    <xf numFmtId="0" fontId="5" fillId="2" borderId="9" xfId="1" applyFont="1" applyFill="1" applyBorder="1" applyAlignment="1" applyProtection="1">
      <alignment horizontal="center"/>
      <protection locked="0"/>
    </xf>
    <xf numFmtId="0" fontId="5" fillId="2" borderId="6" xfId="1" applyFont="1" applyFill="1" applyBorder="1" applyAlignment="1" applyProtection="1">
      <alignment horizontal="center" wrapText="1"/>
      <protection locked="0"/>
    </xf>
    <xf numFmtId="0" fontId="2" fillId="2" borderId="8" xfId="1" applyFont="1" applyFill="1" applyBorder="1" applyAlignment="1">
      <alignment horizontal="center" wrapText="1"/>
    </xf>
    <xf numFmtId="0" fontId="2" fillId="2" borderId="9" xfId="1" applyFont="1" applyFill="1" applyBorder="1" applyAlignment="1">
      <alignment horizontal="center" wrapText="1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0" borderId="0" xfId="1" applyFont="1" applyBorder="1" applyAlignment="1" applyProtection="1">
      <alignment horizontal="right"/>
      <protection locked="0"/>
    </xf>
    <xf numFmtId="0" fontId="2" fillId="0" borderId="0" xfId="1" applyFont="1" applyBorder="1" applyAlignment="1" applyProtection="1">
      <alignment horizontal="left" vertical="top" wrapText="1"/>
    </xf>
    <xf numFmtId="0" fontId="5" fillId="0" borderId="0" xfId="1" applyFont="1" applyBorder="1" applyAlignment="1" applyProtection="1">
      <alignment horizontal="center"/>
      <protection locked="0"/>
    </xf>
    <xf numFmtId="0" fontId="9" fillId="4" borderId="0" xfId="1" applyFont="1" applyFill="1" applyAlignment="1">
      <alignment horizontal="center" wrapText="1"/>
    </xf>
    <xf numFmtId="0" fontId="9" fillId="0" borderId="0" xfId="1" applyFont="1" applyAlignment="1">
      <alignment horizontal="center" wrapText="1"/>
    </xf>
    <xf numFmtId="0" fontId="11" fillId="0" borderId="0" xfId="1" applyFont="1" applyBorder="1" applyAlignment="1" applyProtection="1">
      <alignment horizontal="right"/>
      <protection locked="0"/>
    </xf>
    <xf numFmtId="0" fontId="8" fillId="0" borderId="0" xfId="1" applyFont="1" applyAlignment="1">
      <alignment horizontal="right"/>
    </xf>
    <xf numFmtId="167" fontId="14" fillId="5" borderId="6" xfId="1" applyNumberFormat="1" applyFont="1" applyFill="1" applyBorder="1" applyAlignment="1" applyProtection="1">
      <alignment horizontal="center" vertical="center"/>
    </xf>
    <xf numFmtId="170" fontId="14" fillId="5" borderId="6" xfId="2" applyNumberFormat="1" applyFont="1" applyFill="1" applyBorder="1" applyAlignment="1" applyProtection="1">
      <alignment horizontal="center" vertical="center"/>
    </xf>
    <xf numFmtId="175" fontId="0" fillId="0" borderId="0" xfId="5" applyNumberFormat="1" applyFont="1" applyAlignment="1">
      <alignment horizontal="left"/>
    </xf>
    <xf numFmtId="165" fontId="0" fillId="0" borderId="0" xfId="0" applyNumberFormat="1"/>
    <xf numFmtId="1" fontId="2" fillId="0" borderId="10" xfId="1" applyNumberFormat="1" applyFont="1" applyFill="1" applyBorder="1" applyAlignment="1" applyProtection="1">
      <alignment horizontal="left"/>
    </xf>
    <xf numFmtId="0" fontId="2" fillId="0" borderId="10" xfId="1" applyFont="1" applyFill="1" applyBorder="1" applyAlignment="1" applyProtection="1">
      <alignment horizontal="left"/>
    </xf>
    <xf numFmtId="0" fontId="7" fillId="0" borderId="4" xfId="1" applyFont="1" applyFill="1" applyBorder="1" applyAlignment="1">
      <alignment wrapText="1"/>
    </xf>
    <xf numFmtId="0" fontId="0" fillId="0" borderId="0" xfId="0" applyFill="1"/>
    <xf numFmtId="0" fontId="7" fillId="0" borderId="4" xfId="1" applyFont="1" applyFill="1" applyBorder="1" applyAlignment="1">
      <alignment horizontal="center" vertical="center" wrapText="1"/>
    </xf>
  </cellXfs>
  <cellStyles count="6">
    <cellStyle name="Currency 3" xfId="2"/>
    <cellStyle name="Millares" xfId="5" builtinId="3"/>
    <cellStyle name="Millares [0]" xfId="4" builtinId="6"/>
    <cellStyle name="Moneda [0]" xfId="3" builtinId="7"/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abSelected="1" topLeftCell="A37" zoomScale="70" zoomScaleNormal="70" workbookViewId="0">
      <selection activeCell="G61" sqref="G61"/>
    </sheetView>
  </sheetViews>
  <sheetFormatPr baseColWidth="10" defaultRowHeight="15" x14ac:dyDescent="0.25"/>
  <cols>
    <col min="1" max="1" width="7.7109375" bestFit="1" customWidth="1"/>
    <col min="2" max="2" width="22.42578125" style="24" customWidth="1"/>
    <col min="3" max="3" width="62.7109375" bestFit="1" customWidth="1"/>
    <col min="4" max="4" width="34.85546875" bestFit="1" customWidth="1"/>
    <col min="5" max="5" width="26.7109375" customWidth="1"/>
    <col min="6" max="6" width="18.5703125" customWidth="1"/>
    <col min="7" max="8" width="18.140625" bestFit="1" customWidth="1"/>
  </cols>
  <sheetData>
    <row r="1" spans="1:7" ht="15.75" x14ac:dyDescent="0.25">
      <c r="A1" s="31"/>
      <c r="B1" s="31"/>
      <c r="C1" s="31"/>
      <c r="D1" s="31"/>
      <c r="E1" s="31"/>
      <c r="F1" s="14"/>
      <c r="G1" s="13"/>
    </row>
    <row r="2" spans="1:7" ht="40.5" customHeight="1" x14ac:dyDescent="0.25">
      <c r="A2" s="32" t="s">
        <v>68</v>
      </c>
      <c r="B2" s="32"/>
      <c r="C2" s="32"/>
      <c r="D2" s="32"/>
      <c r="E2" s="32"/>
      <c r="F2" s="15"/>
      <c r="G2" s="13"/>
    </row>
    <row r="3" spans="1:7" ht="40.5" customHeight="1" thickBot="1" x14ac:dyDescent="0.3">
      <c r="A3" s="32" t="s">
        <v>84</v>
      </c>
      <c r="B3" s="32"/>
      <c r="C3" s="32"/>
      <c r="D3" s="32"/>
      <c r="E3" s="32"/>
      <c r="F3" s="16"/>
      <c r="G3" s="13"/>
    </row>
    <row r="4" spans="1:7" ht="15" customHeight="1" x14ac:dyDescent="0.25">
      <c r="A4" s="33" t="s">
        <v>0</v>
      </c>
      <c r="B4" s="35" t="s">
        <v>1</v>
      </c>
      <c r="C4" s="37" t="s">
        <v>2</v>
      </c>
      <c r="D4" s="40" t="s">
        <v>3</v>
      </c>
      <c r="E4" s="40" t="s">
        <v>4</v>
      </c>
      <c r="F4" s="19"/>
    </row>
    <row r="5" spans="1:7" ht="15.75" customHeight="1" thickBot="1" x14ac:dyDescent="0.3">
      <c r="A5" s="34"/>
      <c r="B5" s="36"/>
      <c r="C5" s="38"/>
      <c r="D5" s="41"/>
      <c r="E5" s="41"/>
      <c r="F5" s="19"/>
    </row>
    <row r="6" spans="1:7" ht="16.5" customHeight="1" thickBot="1" x14ac:dyDescent="0.3">
      <c r="A6" s="43" t="s">
        <v>5</v>
      </c>
      <c r="B6" s="44"/>
      <c r="C6" s="39"/>
      <c r="D6" s="42"/>
      <c r="E6" s="42"/>
      <c r="F6" s="19"/>
    </row>
    <row r="7" spans="1:7" ht="15.75" customHeight="1" x14ac:dyDescent="0.25">
      <c r="A7" s="25" t="s">
        <v>6</v>
      </c>
      <c r="B7" s="26"/>
      <c r="C7" s="1"/>
      <c r="D7" s="2"/>
      <c r="E7" s="3"/>
      <c r="F7" s="19"/>
    </row>
    <row r="8" spans="1:7" s="59" customFormat="1" ht="15.75" customHeight="1" x14ac:dyDescent="0.25">
      <c r="A8" s="56">
        <v>10</v>
      </c>
      <c r="B8" s="57" t="s">
        <v>7</v>
      </c>
      <c r="C8" s="1" t="s">
        <v>8</v>
      </c>
      <c r="D8" s="3">
        <v>400</v>
      </c>
      <c r="E8" s="3">
        <f>A8*D8</f>
        <v>4000</v>
      </c>
      <c r="F8" s="58"/>
    </row>
    <row r="9" spans="1:7" s="59" customFormat="1" ht="15.75" customHeight="1" x14ac:dyDescent="0.25">
      <c r="A9" s="56">
        <v>22</v>
      </c>
      <c r="B9" s="57" t="s">
        <v>9</v>
      </c>
      <c r="C9" s="1" t="s">
        <v>10</v>
      </c>
      <c r="D9" s="3">
        <v>933</v>
      </c>
      <c r="E9" s="3">
        <f t="shared" ref="E9:E31" si="0">A9*D9</f>
        <v>20526</v>
      </c>
      <c r="F9" s="58"/>
    </row>
    <row r="10" spans="1:7" s="59" customFormat="1" ht="15.75" customHeight="1" x14ac:dyDescent="0.25">
      <c r="A10" s="56">
        <v>8</v>
      </c>
      <c r="B10" s="57" t="s">
        <v>11</v>
      </c>
      <c r="C10" s="1" t="s">
        <v>12</v>
      </c>
      <c r="D10" s="3">
        <v>900</v>
      </c>
      <c r="E10" s="3">
        <f t="shared" si="0"/>
        <v>7200</v>
      </c>
      <c r="F10" s="58"/>
    </row>
    <row r="11" spans="1:7" s="59" customFormat="1" ht="15.75" customHeight="1" x14ac:dyDescent="0.25">
      <c r="A11" s="56">
        <v>4</v>
      </c>
      <c r="B11" s="57" t="s">
        <v>13</v>
      </c>
      <c r="C11" s="1" t="s">
        <v>14</v>
      </c>
      <c r="D11" s="3">
        <v>1803</v>
      </c>
      <c r="E11" s="3">
        <f t="shared" si="0"/>
        <v>7212</v>
      </c>
      <c r="F11" s="58"/>
    </row>
    <row r="12" spans="1:7" s="59" customFormat="1" ht="15.75" customHeight="1" x14ac:dyDescent="0.25">
      <c r="A12" s="56">
        <v>4</v>
      </c>
      <c r="B12" s="57" t="s">
        <v>15</v>
      </c>
      <c r="C12" s="1" t="s">
        <v>16</v>
      </c>
      <c r="D12" s="3">
        <v>1113</v>
      </c>
      <c r="E12" s="3">
        <f t="shared" si="0"/>
        <v>4452</v>
      </c>
      <c r="F12" s="58"/>
    </row>
    <row r="13" spans="1:7" s="59" customFormat="1" ht="15.75" customHeight="1" x14ac:dyDescent="0.25">
      <c r="A13" s="56">
        <v>2</v>
      </c>
      <c r="B13" s="57" t="s">
        <v>17</v>
      </c>
      <c r="C13" s="1" t="s">
        <v>18</v>
      </c>
      <c r="D13" s="3">
        <v>510</v>
      </c>
      <c r="E13" s="3">
        <f t="shared" si="0"/>
        <v>1020</v>
      </c>
      <c r="F13" s="58"/>
    </row>
    <row r="14" spans="1:7" s="59" customFormat="1" ht="15.75" customHeight="1" x14ac:dyDescent="0.25">
      <c r="A14" s="56">
        <v>13</v>
      </c>
      <c r="B14" s="57" t="s">
        <v>19</v>
      </c>
      <c r="C14" s="1" t="s">
        <v>20</v>
      </c>
      <c r="D14" s="3">
        <v>543</v>
      </c>
      <c r="E14" s="3">
        <f t="shared" si="0"/>
        <v>7059</v>
      </c>
      <c r="F14" s="58"/>
    </row>
    <row r="15" spans="1:7" s="59" customFormat="1" ht="15.75" customHeight="1" x14ac:dyDescent="0.25">
      <c r="A15" s="56">
        <v>13</v>
      </c>
      <c r="B15" s="57" t="s">
        <v>21</v>
      </c>
      <c r="C15" s="1" t="s">
        <v>22</v>
      </c>
      <c r="D15" s="3">
        <v>183</v>
      </c>
      <c r="E15" s="3">
        <f t="shared" si="0"/>
        <v>2379</v>
      </c>
      <c r="F15" s="58"/>
    </row>
    <row r="16" spans="1:7" s="59" customFormat="1" ht="15.75" customHeight="1" x14ac:dyDescent="0.25">
      <c r="A16" s="56">
        <v>27</v>
      </c>
      <c r="B16" s="57" t="s">
        <v>23</v>
      </c>
      <c r="C16" s="1" t="s">
        <v>24</v>
      </c>
      <c r="D16" s="3">
        <v>1836</v>
      </c>
      <c r="E16" s="3">
        <f t="shared" si="0"/>
        <v>49572</v>
      </c>
      <c r="F16" s="58"/>
    </row>
    <row r="17" spans="1:6" s="59" customFormat="1" ht="15.75" customHeight="1" x14ac:dyDescent="0.25">
      <c r="A17" s="56">
        <v>13</v>
      </c>
      <c r="B17" s="57" t="s">
        <v>25</v>
      </c>
      <c r="C17" s="1" t="s">
        <v>26</v>
      </c>
      <c r="D17" s="3">
        <v>858</v>
      </c>
      <c r="E17" s="3">
        <f t="shared" si="0"/>
        <v>11154</v>
      </c>
      <c r="F17" s="58"/>
    </row>
    <row r="18" spans="1:6" s="59" customFormat="1" ht="15.75" customHeight="1" x14ac:dyDescent="0.25">
      <c r="A18" s="56">
        <v>54</v>
      </c>
      <c r="B18" s="57" t="s">
        <v>69</v>
      </c>
      <c r="C18" s="1" t="s">
        <v>70</v>
      </c>
      <c r="D18" s="3">
        <v>198</v>
      </c>
      <c r="E18" s="3">
        <f t="shared" si="0"/>
        <v>10692</v>
      </c>
      <c r="F18" s="58"/>
    </row>
    <row r="19" spans="1:6" s="59" customFormat="1" ht="15.75" customHeight="1" x14ac:dyDescent="0.25">
      <c r="A19" s="56">
        <v>100</v>
      </c>
      <c r="B19" s="57" t="s">
        <v>71</v>
      </c>
      <c r="C19" s="1" t="s">
        <v>72</v>
      </c>
      <c r="D19" s="3">
        <v>237</v>
      </c>
      <c r="E19" s="3">
        <f t="shared" si="0"/>
        <v>23700</v>
      </c>
      <c r="F19" s="58"/>
    </row>
    <row r="20" spans="1:6" s="59" customFormat="1" ht="15.75" customHeight="1" x14ac:dyDescent="0.25">
      <c r="A20" s="56">
        <v>160</v>
      </c>
      <c r="B20" s="57" t="s">
        <v>27</v>
      </c>
      <c r="C20" s="1" t="s">
        <v>28</v>
      </c>
      <c r="D20" s="3">
        <v>270</v>
      </c>
      <c r="E20" s="3">
        <f t="shared" si="0"/>
        <v>43200</v>
      </c>
      <c r="F20" s="58"/>
    </row>
    <row r="21" spans="1:6" s="59" customFormat="1" ht="15.75" customHeight="1" x14ac:dyDescent="0.25">
      <c r="A21" s="56">
        <v>5</v>
      </c>
      <c r="B21" s="57" t="s">
        <v>73</v>
      </c>
      <c r="C21" s="1" t="s">
        <v>74</v>
      </c>
      <c r="D21" s="3">
        <v>264</v>
      </c>
      <c r="E21" s="3">
        <f t="shared" si="0"/>
        <v>1320</v>
      </c>
      <c r="F21" s="58"/>
    </row>
    <row r="22" spans="1:6" s="59" customFormat="1" ht="15.75" customHeight="1" x14ac:dyDescent="0.25">
      <c r="A22" s="56">
        <v>3</v>
      </c>
      <c r="B22" s="57" t="s">
        <v>75</v>
      </c>
      <c r="C22" s="1" t="s">
        <v>76</v>
      </c>
      <c r="D22" s="3">
        <v>369</v>
      </c>
      <c r="E22" s="3">
        <f t="shared" si="0"/>
        <v>1107</v>
      </c>
      <c r="F22" s="58"/>
    </row>
    <row r="23" spans="1:6" s="59" customFormat="1" ht="15.75" customHeight="1" x14ac:dyDescent="0.25">
      <c r="A23" s="56">
        <v>389</v>
      </c>
      <c r="B23" s="57" t="s">
        <v>77</v>
      </c>
      <c r="C23" s="1" t="s">
        <v>78</v>
      </c>
      <c r="D23" s="3">
        <v>165</v>
      </c>
      <c r="E23" s="3">
        <f t="shared" si="0"/>
        <v>64185</v>
      </c>
      <c r="F23" s="58"/>
    </row>
    <row r="24" spans="1:6" s="59" customFormat="1" ht="15.75" customHeight="1" x14ac:dyDescent="0.25">
      <c r="A24" s="56">
        <v>106</v>
      </c>
      <c r="B24" s="57" t="s">
        <v>29</v>
      </c>
      <c r="C24" s="1" t="s">
        <v>30</v>
      </c>
      <c r="D24" s="3">
        <v>102</v>
      </c>
      <c r="E24" s="3">
        <f t="shared" si="0"/>
        <v>10812</v>
      </c>
      <c r="F24" s="58"/>
    </row>
    <row r="25" spans="1:6" s="59" customFormat="1" ht="15.75" customHeight="1" x14ac:dyDescent="0.25">
      <c r="A25" s="56">
        <v>106</v>
      </c>
      <c r="B25" s="57" t="s">
        <v>83</v>
      </c>
      <c r="C25" s="1"/>
      <c r="D25" s="3">
        <v>15</v>
      </c>
      <c r="E25" s="3">
        <f t="shared" si="0"/>
        <v>1590</v>
      </c>
      <c r="F25" s="58"/>
    </row>
    <row r="26" spans="1:6" s="59" customFormat="1" ht="15.75" customHeight="1" x14ac:dyDescent="0.25">
      <c r="A26" s="56">
        <v>106</v>
      </c>
      <c r="B26" s="57">
        <v>350008</v>
      </c>
      <c r="C26" s="1"/>
      <c r="D26" s="3">
        <v>63</v>
      </c>
      <c r="E26" s="3">
        <f t="shared" si="0"/>
        <v>6678</v>
      </c>
      <c r="F26" s="58"/>
    </row>
    <row r="27" spans="1:6" s="59" customFormat="1" ht="15.75" customHeight="1" x14ac:dyDescent="0.25">
      <c r="A27" s="56">
        <v>199</v>
      </c>
      <c r="B27" s="57" t="s">
        <v>31</v>
      </c>
      <c r="C27" s="1" t="s">
        <v>32</v>
      </c>
      <c r="D27" s="3">
        <v>93</v>
      </c>
      <c r="E27" s="3">
        <f t="shared" si="0"/>
        <v>18507</v>
      </c>
      <c r="F27" s="58"/>
    </row>
    <row r="28" spans="1:6" s="59" customFormat="1" ht="15.75" customHeight="1" x14ac:dyDescent="0.25">
      <c r="A28" s="56">
        <v>199</v>
      </c>
      <c r="B28" s="57" t="s">
        <v>83</v>
      </c>
      <c r="C28" s="1"/>
      <c r="D28" s="3">
        <v>15</v>
      </c>
      <c r="E28" s="3">
        <f t="shared" si="0"/>
        <v>2985</v>
      </c>
      <c r="F28" s="58"/>
    </row>
    <row r="29" spans="1:6" s="59" customFormat="1" ht="15.75" customHeight="1" x14ac:dyDescent="0.25">
      <c r="A29" s="56">
        <v>389</v>
      </c>
      <c r="B29" s="57" t="s">
        <v>33</v>
      </c>
      <c r="C29" s="1" t="s">
        <v>34</v>
      </c>
      <c r="D29" s="3">
        <v>102</v>
      </c>
      <c r="E29" s="3">
        <f t="shared" si="0"/>
        <v>39678</v>
      </c>
      <c r="F29" s="58"/>
    </row>
    <row r="30" spans="1:6" s="59" customFormat="1" ht="15.75" customHeight="1" x14ac:dyDescent="0.25">
      <c r="A30" s="56">
        <v>389</v>
      </c>
      <c r="B30" s="57" t="s">
        <v>83</v>
      </c>
      <c r="C30" s="1"/>
      <c r="D30" s="3">
        <v>15</v>
      </c>
      <c r="E30" s="3">
        <f t="shared" si="0"/>
        <v>5835</v>
      </c>
      <c r="F30" s="58"/>
    </row>
    <row r="31" spans="1:6" s="59" customFormat="1" ht="15.75" customHeight="1" x14ac:dyDescent="0.25">
      <c r="A31" s="56">
        <v>389</v>
      </c>
      <c r="B31" s="57" t="s">
        <v>83</v>
      </c>
      <c r="C31" s="1"/>
      <c r="D31" s="3">
        <v>15</v>
      </c>
      <c r="E31" s="3">
        <f t="shared" si="0"/>
        <v>5835</v>
      </c>
      <c r="F31" s="58"/>
    </row>
    <row r="32" spans="1:6" ht="15.75" customHeight="1" x14ac:dyDescent="0.25">
      <c r="A32" s="25" t="s">
        <v>35</v>
      </c>
      <c r="B32" s="26"/>
      <c r="C32" s="1"/>
      <c r="D32" s="2"/>
      <c r="E32" s="3"/>
      <c r="F32" s="19"/>
    </row>
    <row r="33" spans="1:6" s="59" customFormat="1" ht="15.75" customHeight="1" x14ac:dyDescent="0.25">
      <c r="A33" s="56">
        <v>1</v>
      </c>
      <c r="B33" s="57" t="s">
        <v>36</v>
      </c>
      <c r="C33" s="1" t="s">
        <v>37</v>
      </c>
      <c r="D33" s="3">
        <v>9000</v>
      </c>
      <c r="E33" s="3">
        <v>9000</v>
      </c>
      <c r="F33" s="60" t="s">
        <v>85</v>
      </c>
    </row>
    <row r="34" spans="1:6" s="59" customFormat="1" ht="15.75" customHeight="1" x14ac:dyDescent="0.25">
      <c r="A34" s="56">
        <v>1</v>
      </c>
      <c r="B34" s="57" t="s">
        <v>38</v>
      </c>
      <c r="C34" s="1" t="s">
        <v>39</v>
      </c>
      <c r="D34" s="3">
        <v>5175</v>
      </c>
      <c r="E34" s="3">
        <v>5175</v>
      </c>
      <c r="F34" s="60"/>
    </row>
    <row r="35" spans="1:6" s="59" customFormat="1" ht="15.75" customHeight="1" x14ac:dyDescent="0.25">
      <c r="A35" s="56">
        <v>1</v>
      </c>
      <c r="B35" s="57" t="s">
        <v>40</v>
      </c>
      <c r="C35" s="1" t="s">
        <v>41</v>
      </c>
      <c r="D35" s="3">
        <v>4125</v>
      </c>
      <c r="E35" s="3">
        <v>4125</v>
      </c>
      <c r="F35" s="60"/>
    </row>
    <row r="36" spans="1:6" ht="15.75" customHeight="1" x14ac:dyDescent="0.25">
      <c r="A36" s="25" t="s">
        <v>42</v>
      </c>
      <c r="B36" s="26"/>
      <c r="C36" s="1"/>
      <c r="D36" s="2"/>
      <c r="E36" s="3"/>
      <c r="F36" s="19"/>
    </row>
    <row r="37" spans="1:6" s="59" customFormat="1" ht="15.75" customHeight="1" x14ac:dyDescent="0.25">
      <c r="A37" s="56">
        <v>30</v>
      </c>
      <c r="B37" s="57" t="s">
        <v>43</v>
      </c>
      <c r="C37" s="1" t="s">
        <v>44</v>
      </c>
      <c r="D37" s="3">
        <v>338</v>
      </c>
      <c r="E37" s="3">
        <v>10140</v>
      </c>
      <c r="F37" s="58"/>
    </row>
    <row r="38" spans="1:6" ht="15.75" customHeight="1" x14ac:dyDescent="0.25">
      <c r="A38" s="25" t="s">
        <v>45</v>
      </c>
      <c r="B38" s="26"/>
      <c r="C38" s="1"/>
      <c r="D38" s="2"/>
      <c r="E38" s="3"/>
      <c r="F38" s="19"/>
    </row>
    <row r="39" spans="1:6" s="59" customFormat="1" ht="15.75" customHeight="1" x14ac:dyDescent="0.25">
      <c r="A39" s="56">
        <v>389</v>
      </c>
      <c r="B39" s="57" t="s">
        <v>46</v>
      </c>
      <c r="C39" s="1" t="s">
        <v>47</v>
      </c>
      <c r="D39" s="3">
        <v>55</v>
      </c>
      <c r="E39" s="3">
        <v>21395</v>
      </c>
      <c r="F39" s="58"/>
    </row>
    <row r="40" spans="1:6" ht="15.75" customHeight="1" x14ac:dyDescent="0.25">
      <c r="A40" s="25" t="s">
        <v>48</v>
      </c>
      <c r="B40" s="26"/>
      <c r="C40" s="1"/>
      <c r="D40" s="2"/>
      <c r="E40" s="3"/>
      <c r="F40" s="19"/>
    </row>
    <row r="41" spans="1:6" ht="15.75" customHeight="1" x14ac:dyDescent="0.25">
      <c r="A41" s="4">
        <v>1</v>
      </c>
      <c r="B41" s="27" t="s">
        <v>49</v>
      </c>
      <c r="C41" s="1" t="s">
        <v>50</v>
      </c>
      <c r="D41" s="2" t="s">
        <v>51</v>
      </c>
      <c r="E41" s="3" t="s">
        <v>51</v>
      </c>
      <c r="F41" s="19"/>
    </row>
    <row r="42" spans="1:6" ht="15.75" customHeight="1" x14ac:dyDescent="0.25">
      <c r="A42" s="4">
        <v>1</v>
      </c>
      <c r="B42" s="27" t="s">
        <v>52</v>
      </c>
      <c r="C42" s="1" t="s">
        <v>53</v>
      </c>
      <c r="D42" s="2" t="s">
        <v>51</v>
      </c>
      <c r="E42" s="3" t="s">
        <v>51</v>
      </c>
      <c r="F42" s="19"/>
    </row>
    <row r="43" spans="1:6" ht="15.75" customHeight="1" x14ac:dyDescent="0.25">
      <c r="A43" s="4">
        <v>1</v>
      </c>
      <c r="B43" s="27" t="s">
        <v>54</v>
      </c>
      <c r="C43" s="1" t="s">
        <v>55</v>
      </c>
      <c r="D43" s="2" t="s">
        <v>51</v>
      </c>
      <c r="E43" s="3" t="s">
        <v>51</v>
      </c>
      <c r="F43" s="19"/>
    </row>
    <row r="44" spans="1:6" ht="15.75" customHeight="1" x14ac:dyDescent="0.25">
      <c r="A44" s="4">
        <v>10</v>
      </c>
      <c r="B44" s="27" t="s">
        <v>56</v>
      </c>
      <c r="C44" s="1" t="s">
        <v>57</v>
      </c>
      <c r="D44" s="2" t="s">
        <v>51</v>
      </c>
      <c r="E44" s="3" t="s">
        <v>51</v>
      </c>
      <c r="F44" s="19"/>
    </row>
    <row r="45" spans="1:6" ht="15.75" customHeight="1" x14ac:dyDescent="0.25">
      <c r="A45" s="25" t="s">
        <v>48</v>
      </c>
      <c r="B45" s="28"/>
      <c r="C45" s="1"/>
      <c r="D45" s="2"/>
      <c r="E45" s="3"/>
      <c r="F45" s="19"/>
    </row>
    <row r="46" spans="1:6" s="59" customFormat="1" ht="15.75" customHeight="1" x14ac:dyDescent="0.25">
      <c r="A46" s="56">
        <v>96</v>
      </c>
      <c r="B46" s="1" t="s">
        <v>79</v>
      </c>
      <c r="C46" s="1" t="s">
        <v>80</v>
      </c>
      <c r="D46" s="3">
        <v>223</v>
      </c>
      <c r="E46" s="3">
        <f>A46*D46</f>
        <v>21408</v>
      </c>
      <c r="F46" s="58"/>
    </row>
    <row r="47" spans="1:6" s="59" customFormat="1" ht="15.75" customHeight="1" x14ac:dyDescent="0.25">
      <c r="A47" s="56">
        <v>3</v>
      </c>
      <c r="B47" s="1" t="s">
        <v>81</v>
      </c>
      <c r="C47" s="1" t="s">
        <v>82</v>
      </c>
      <c r="D47" s="3">
        <v>167</v>
      </c>
      <c r="E47" s="3">
        <f>A47*D47</f>
        <v>501</v>
      </c>
      <c r="F47" s="58"/>
    </row>
    <row r="48" spans="1:6" ht="15.75" customHeight="1" thickBot="1" x14ac:dyDescent="0.3">
      <c r="A48" s="4"/>
      <c r="B48" s="23"/>
      <c r="C48" s="1"/>
      <c r="D48" s="2"/>
      <c r="E48" s="3"/>
      <c r="F48" s="19"/>
    </row>
    <row r="49" spans="1:8" ht="16.5" customHeight="1" thickBot="1" x14ac:dyDescent="0.3">
      <c r="A49" s="45" t="s">
        <v>58</v>
      </c>
      <c r="B49" s="45"/>
      <c r="C49" s="45"/>
      <c r="D49" s="45"/>
      <c r="E49" s="5">
        <f>SUM(E7:E44)</f>
        <v>400533</v>
      </c>
      <c r="F49" s="20"/>
    </row>
    <row r="50" spans="1:8" ht="16.5" thickBot="1" x14ac:dyDescent="0.3">
      <c r="A50" s="17"/>
      <c r="B50" s="17"/>
      <c r="C50" s="17"/>
      <c r="D50" s="6" t="s">
        <v>59</v>
      </c>
      <c r="E50" s="5">
        <f>E49*F50</f>
        <v>180239.85</v>
      </c>
      <c r="F50" s="22">
        <v>0.45</v>
      </c>
    </row>
    <row r="51" spans="1:8" ht="16.5" thickBot="1" x14ac:dyDescent="0.3">
      <c r="A51" s="46" t="s">
        <v>60</v>
      </c>
      <c r="B51" s="46"/>
      <c r="C51" s="46"/>
      <c r="D51" s="6" t="s">
        <v>61</v>
      </c>
      <c r="E51" s="5">
        <f>E49-E50</f>
        <v>220293.15</v>
      </c>
      <c r="F51" s="7"/>
    </row>
    <row r="52" spans="1:8" ht="16.5" thickBot="1" x14ac:dyDescent="0.3">
      <c r="A52" s="46"/>
      <c r="B52" s="46"/>
      <c r="C52" s="46"/>
      <c r="D52" s="18" t="s">
        <v>64</v>
      </c>
      <c r="E52" s="8">
        <f>SUM(E46:E47)</f>
        <v>21909</v>
      </c>
      <c r="F52" s="7"/>
    </row>
    <row r="53" spans="1:8" ht="16.5" thickBot="1" x14ac:dyDescent="0.3">
      <c r="A53" s="46"/>
      <c r="B53" s="46"/>
      <c r="C53" s="46"/>
      <c r="D53" s="11" t="s">
        <v>65</v>
      </c>
      <c r="E53" s="52">
        <v>58562</v>
      </c>
      <c r="F53" s="7"/>
    </row>
    <row r="54" spans="1:8" ht="16.5" thickBot="1" x14ac:dyDescent="0.3">
      <c r="A54" s="46"/>
      <c r="B54" s="46"/>
      <c r="C54" s="46"/>
      <c r="D54" s="18" t="s">
        <v>66</v>
      </c>
      <c r="E54" s="53">
        <v>27324</v>
      </c>
      <c r="F54" s="9"/>
    </row>
    <row r="55" spans="1:8" ht="21" thickBot="1" x14ac:dyDescent="0.35">
      <c r="A55" s="50" t="s">
        <v>62</v>
      </c>
      <c r="B55" s="50"/>
      <c r="C55" s="50"/>
      <c r="D55" s="50"/>
      <c r="E55" s="21">
        <f>SUM(E51:E54)</f>
        <v>328088.15000000002</v>
      </c>
      <c r="F55" s="10"/>
      <c r="G55" s="30">
        <f>E55*650</f>
        <v>213257297.50000003</v>
      </c>
      <c r="H55" s="29"/>
    </row>
    <row r="56" spans="1:8" ht="16.5" thickBot="1" x14ac:dyDescent="0.3">
      <c r="A56" s="47"/>
      <c r="B56" s="47"/>
      <c r="C56" s="51" t="s">
        <v>67</v>
      </c>
      <c r="D56" s="51"/>
      <c r="E56" s="12">
        <v>247.5</v>
      </c>
      <c r="F56" s="10"/>
      <c r="G56" s="54">
        <v>7500000</v>
      </c>
      <c r="H56" t="s">
        <v>86</v>
      </c>
    </row>
    <row r="57" spans="1:8" x14ac:dyDescent="0.25">
      <c r="A57" s="47"/>
      <c r="B57" s="47"/>
      <c r="C57" s="48" t="s">
        <v>63</v>
      </c>
      <c r="D57" s="49"/>
      <c r="E57" s="49"/>
      <c r="F57" s="10"/>
      <c r="G57" s="55"/>
    </row>
    <row r="58" spans="1:8" x14ac:dyDescent="0.25">
      <c r="A58" s="47"/>
      <c r="B58" s="47"/>
      <c r="C58" s="49"/>
      <c r="D58" s="49"/>
      <c r="E58" s="49"/>
      <c r="F58" s="10"/>
    </row>
  </sheetData>
  <mergeCells count="16">
    <mergeCell ref="F33:F35"/>
    <mergeCell ref="A49:D49"/>
    <mergeCell ref="A51:C54"/>
    <mergeCell ref="A56:B58"/>
    <mergeCell ref="C57:E58"/>
    <mergeCell ref="A55:D55"/>
    <mergeCell ref="C56:D56"/>
    <mergeCell ref="A1:E1"/>
    <mergeCell ref="A2:E2"/>
    <mergeCell ref="A3:E3"/>
    <mergeCell ref="A4:A5"/>
    <mergeCell ref="B4:B5"/>
    <mergeCell ref="C4:C6"/>
    <mergeCell ref="D4:D6"/>
    <mergeCell ref="E4:E6"/>
    <mergeCell ref="A6:B6"/>
  </mergeCells>
  <dataValidations disablePrompts="1" count="2">
    <dataValidation type="list" showInputMessage="1" showErrorMessage="1" errorTitle="Accept Partial Shipments" error="Select or enter yes or no to choose if you will accept partial shipments." promptTitle="Accept Partial Shipments" prompt="Select or enter yes or no to choose if you will accept partial shipments." sqref="F1">
      <formula1>"yes,no"</formula1>
    </dataValidation>
    <dataValidation type="list" allowBlank="1" showInputMessage="1" showErrorMessage="1" errorTitle="Special Instructions/Rack Layout" error="Select or enter yes or no to choose if you are attaching Special Instructions or a Rack Layout." promptTitle="Special Instructions/Rack Layout" prompt="Select or enter yes or no to choose if you are attaching Special Instructions or a Rack Layout." sqref="F2">
      <formula1>"yes,no"</formula1>
    </dataValidation>
  </dataValidations>
  <pageMargins left="0.7" right="0.7" top="0.75" bottom="0.75" header="0.3" footer="0.3"/>
  <pageSetup scale="4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Alfaro</dc:creator>
  <cp:lastModifiedBy>Secretaria Servicio Tecnico</cp:lastModifiedBy>
  <cp:lastPrinted>2018-06-22T13:26:56Z</cp:lastPrinted>
  <dcterms:created xsi:type="dcterms:W3CDTF">2018-04-02T16:19:56Z</dcterms:created>
  <dcterms:modified xsi:type="dcterms:W3CDTF">2018-10-10T16:46:04Z</dcterms:modified>
</cp:coreProperties>
</file>