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IAST\Desktop\"/>
    </mc:Choice>
  </mc:AlternateContent>
  <bookViews>
    <workbookView xWindow="0" yWindow="0" windowWidth="20400" windowHeight="75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E44" i="1" s="1"/>
  <c r="E28" i="1" l="1"/>
  <c r="E27" i="1"/>
  <c r="E19" i="1" l="1"/>
  <c r="E17" i="1"/>
  <c r="E15" i="1"/>
  <c r="E14" i="1"/>
  <c r="E8" i="1"/>
  <c r="E9" i="1"/>
  <c r="E10" i="1"/>
  <c r="E11" i="1"/>
  <c r="E12" i="1"/>
  <c r="E13" i="1"/>
  <c r="E16" i="1"/>
  <c r="E18" i="1"/>
  <c r="E20" i="1"/>
  <c r="E22" i="1"/>
  <c r="E23" i="1"/>
  <c r="E24" i="1"/>
  <c r="E25" i="1"/>
  <c r="E26" i="1"/>
  <c r="E30" i="1"/>
  <c r="E31" i="1"/>
  <c r="E32" i="1"/>
  <c r="E33" i="1"/>
  <c r="E34" i="1"/>
  <c r="E36" i="1"/>
  <c r="E38" i="1"/>
  <c r="E39" i="1"/>
  <c r="E7" i="1"/>
  <c r="E41" i="1" l="1"/>
  <c r="E46" i="1" s="1"/>
  <c r="E42" i="1" l="1"/>
  <c r="E43" i="1" s="1"/>
  <c r="E45" i="1"/>
  <c r="E47" i="1" l="1"/>
</calcChain>
</file>

<file path=xl/comments1.xml><?xml version="1.0" encoding="utf-8"?>
<comments xmlns="http://schemas.openxmlformats.org/spreadsheetml/2006/main">
  <authors>
    <author>Lawrence Moore</author>
  </authors>
  <commentList>
    <comment ref="E47" authorId="0" shapeId="0">
      <text>
        <r>
          <rPr>
            <sz val="10"/>
            <color indexed="81"/>
            <rFont val="Tahoma"/>
            <family val="2"/>
          </rPr>
          <t xml:space="preserve">This price includes all discounts.
</t>
        </r>
      </text>
    </comment>
  </commentList>
</comments>
</file>

<file path=xl/sharedStrings.xml><?xml version="1.0" encoding="utf-8"?>
<sst xmlns="http://schemas.openxmlformats.org/spreadsheetml/2006/main" count="90" uniqueCount="85">
  <si>
    <t>Qty.</t>
  </si>
  <si>
    <t>Part Number</t>
  </si>
  <si>
    <t>Description</t>
  </si>
  <si>
    <t>Head End</t>
  </si>
  <si>
    <t>Software</t>
  </si>
  <si>
    <t>ACCESSORIES</t>
  </si>
  <si>
    <t>350018</t>
  </si>
  <si>
    <t>Pillow Speakers/Call Cords</t>
  </si>
  <si>
    <t xml:space="preserve">Responder 5000 Suggested List Total: </t>
  </si>
  <si>
    <t xml:space="preserve">Distributor Discount: </t>
  </si>
  <si>
    <t>This program should be used as a guide when configuring/pricing a Responder 5000 system.  Rauland-Borg is not responsible for any discrepancies in this program.  Refer to Responder 5000 Installation and Configuration Manuals for assistance.</t>
  </si>
  <si>
    <t>Discounted Price:</t>
  </si>
  <si>
    <t xml:space="preserve">Customer Responder 5000 Total: </t>
  </si>
  <si>
    <t>If the Total Price of the Miscellaneous items is over 1,000,000.00 then you need to go back to the General Information page and enter in values for some servers.</t>
  </si>
  <si>
    <t>Total Cable Selling Cost</t>
  </si>
  <si>
    <t>Total Labor Cost</t>
  </si>
  <si>
    <t>Total Misc. Installation Cost</t>
  </si>
  <si>
    <t>Yearly Software Maintenance Agreement Distributor Price See Below</t>
  </si>
  <si>
    <t>PRESUPUESTO RESPONDER 5</t>
  </si>
  <si>
    <t>351003</t>
  </si>
  <si>
    <t>Power Supply w/ Battery Backup</t>
  </si>
  <si>
    <t>351004</t>
  </si>
  <si>
    <t>Nurse Console</t>
  </si>
  <si>
    <t>Corridor Light - 4 pos.</t>
  </si>
  <si>
    <t>353001</t>
  </si>
  <si>
    <t>Enhanced Single Patient Stn</t>
  </si>
  <si>
    <t>354001</t>
  </si>
  <si>
    <t xml:space="preserve">Pull-cord station  </t>
  </si>
  <si>
    <t>355000</t>
  </si>
  <si>
    <t>R5Ware Firmware Diagnostic Software</t>
  </si>
  <si>
    <t>350002</t>
  </si>
  <si>
    <t>350003</t>
  </si>
  <si>
    <t>350006</t>
  </si>
  <si>
    <t>Crimping tool Adapter</t>
  </si>
  <si>
    <t>350007</t>
  </si>
  <si>
    <t>Station Removal Tool</t>
  </si>
  <si>
    <t>Non-Rauland Items</t>
  </si>
  <si>
    <t>List            Price Ea.</t>
  </si>
  <si>
    <t>Extended   List  Price</t>
  </si>
  <si>
    <t>Branch Regional Controller ( 75% loading)</t>
  </si>
  <si>
    <t>8 port Ethernet Switch wPOE (Estimated count)</t>
  </si>
  <si>
    <t>NC2828</t>
  </si>
  <si>
    <t>28x28 Wall Mounting Cabinet</t>
  </si>
  <si>
    <t>354002</t>
  </si>
  <si>
    <t xml:space="preserve">Pull-cord Stn w/Call Button  </t>
  </si>
  <si>
    <t>354018</t>
  </si>
  <si>
    <t>2 Jack Station</t>
  </si>
  <si>
    <t>355002</t>
  </si>
  <si>
    <t>Interface -Telephone - 25 Beds</t>
  </si>
  <si>
    <t>366102</t>
  </si>
  <si>
    <t>PC Console (R5 Apps) - 25 beds</t>
  </si>
  <si>
    <t>366104</t>
  </si>
  <si>
    <t>Staff Assignment Client - 25 Beds</t>
  </si>
  <si>
    <t>366200</t>
  </si>
  <si>
    <t>Reports Manager - 25 Beds</t>
  </si>
  <si>
    <t>Responder 8-pin SL Connector (Pack of 100)</t>
  </si>
  <si>
    <t>L-Net T-Tap Module (Pack of 25)</t>
  </si>
  <si>
    <t>L-Net Termination Resister (Pack of 10) (Count -Estimate Only)</t>
  </si>
  <si>
    <t>350207</t>
  </si>
  <si>
    <t>Enhanced Pillow Spkr -2 lights</t>
  </si>
  <si>
    <t>12 AWG</t>
  </si>
  <si>
    <t>Cable energia Power Common - #12 AWG (200m)</t>
  </si>
  <si>
    <t>Cat6</t>
  </si>
  <si>
    <t xml:space="preserve">Cable UTP4-Pair Cat6 Ethernet cable </t>
  </si>
  <si>
    <t>QP</t>
  </si>
  <si>
    <t>Boton en Español</t>
  </si>
  <si>
    <t>Faceplace en Español</t>
  </si>
  <si>
    <t>HL7</t>
  </si>
  <si>
    <t>RTLS</t>
  </si>
  <si>
    <t>boxes gang</t>
  </si>
  <si>
    <t>caja electrica especial</t>
  </si>
  <si>
    <t>CLINICA LAS CONDES / TORRE ROJA PISO 2 / 13-11-2018</t>
  </si>
  <si>
    <t>Valores cotizados           : están en Dólares Americanos, sin IVA.</t>
  </si>
  <si>
    <t>Plazo de Entrega            : 40  a  60 días corridos, a partir de la Orden de Compra</t>
  </si>
  <si>
    <t>Instalación                          : 60 días.</t>
  </si>
  <si>
    <t>                                                40%   contra entrega de equipos.</t>
  </si>
  <si>
    <t>                                                40%   contra finalización de instalaciones.</t>
  </si>
  <si>
    <t>                                  </t>
  </si>
  <si>
    <t>Cristian Yañez A.</t>
  </si>
  <si>
    <t>Jefe de Soporte Tecnico</t>
  </si>
  <si>
    <t>Calle Galvarino # 7640</t>
  </si>
  <si>
    <t>Tel: +56 9 85965078 ; Central: +56 2 2751 8400</t>
  </si>
  <si>
    <t>cyanez@cencomex.cl</t>
  </si>
  <si>
    <t>Garantía                             : 5  años a partir de la recepción de los mismos.</t>
  </si>
  <si>
    <t>Forma de Pago                : 20%   con entrega de Orden de Compra.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</si>
</sst>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_ ;_ * \-#,##0_ ;_ * &quot;-&quot;_ ;_ @_ "/>
    <numFmt numFmtId="165" formatCode="&quot;$&quot;#,##0.00"/>
    <numFmt numFmtId="166" formatCode="&quot;$&quot;#,##0_);\(&quot;$&quot;#,##0\)"/>
    <numFmt numFmtId="167" formatCode="_(&quot;$&quot;* #.##0.00_);_(&quot;$&quot;* \(#.##0.00\);_(&quot;$&quot;* &quot;-&quot;??_);_(@_)"/>
    <numFmt numFmtId="168" formatCode="&quot;$&quot;#,##0.00_);\(&quot;$&quot;#,##0.00\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0"/>
      <color indexed="81"/>
      <name val="Tahoma"/>
      <family val="2"/>
    </font>
    <font>
      <b/>
      <sz val="16"/>
      <color indexed="8"/>
      <name val="Arial"/>
      <family val="2"/>
    </font>
    <font>
      <sz val="20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2F549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 applyBorder="0"/>
    <xf numFmtId="167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10" xfId="1" applyFont="1" applyFill="1" applyBorder="1" applyAlignment="1" applyProtection="1">
      <alignment horizontal="left" vertical="center"/>
    </xf>
    <xf numFmtId="2" fontId="2" fillId="0" borderId="10" xfId="1" applyNumberFormat="1" applyFont="1" applyBorder="1" applyAlignment="1" applyProtection="1">
      <alignment horizontal="right" wrapText="1"/>
    </xf>
    <xf numFmtId="165" fontId="4" fillId="5" borderId="5" xfId="1" applyNumberFormat="1" applyFont="1" applyFill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right"/>
      <protection locked="0"/>
    </xf>
    <xf numFmtId="165" fontId="4" fillId="5" borderId="6" xfId="1" applyNumberFormat="1" applyFont="1" applyFill="1" applyBorder="1" applyAlignment="1" applyProtection="1">
      <alignment horizontal="center" vertical="center"/>
    </xf>
    <xf numFmtId="168" fontId="4" fillId="5" borderId="6" xfId="2" applyNumberFormat="1" applyFont="1" applyFill="1" applyBorder="1" applyAlignment="1" applyProtection="1">
      <alignment horizontal="center" vertical="center"/>
    </xf>
    <xf numFmtId="0" fontId="6" fillId="0" borderId="0" xfId="1" applyFont="1" applyAlignment="1">
      <alignment horizontal="right"/>
    </xf>
    <xf numFmtId="165" fontId="6" fillId="5" borderId="5" xfId="1" applyNumberFormat="1" applyFont="1" applyFill="1" applyBorder="1" applyAlignment="1" applyProtection="1">
      <alignment horizontal="center" vertical="center"/>
    </xf>
    <xf numFmtId="0" fontId="4" fillId="0" borderId="0" xfId="1" applyFont="1" applyBorder="1" applyAlignment="1" applyProtection="1">
      <protection locked="0"/>
    </xf>
    <xf numFmtId="166" fontId="6" fillId="0" borderId="0" xfId="1" applyNumberFormat="1" applyFont="1" applyAlignment="1">
      <alignment horizontal="right"/>
    </xf>
    <xf numFmtId="165" fontId="9" fillId="5" borderId="5" xfId="1" applyNumberFormat="1" applyFont="1" applyFill="1" applyBorder="1" applyAlignment="1" applyProtection="1">
      <alignment horizontal="center" vertical="center"/>
    </xf>
    <xf numFmtId="0" fontId="0" fillId="0" borderId="0" xfId="0" applyAlignment="1"/>
    <xf numFmtId="1" fontId="2" fillId="4" borderId="10" xfId="0" applyNumberFormat="1" applyFont="1" applyFill="1" applyBorder="1" applyAlignment="1" applyProtection="1">
      <alignment horizontal="left"/>
    </xf>
    <xf numFmtId="0" fontId="2" fillId="4" borderId="10" xfId="0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vertical="center"/>
    </xf>
    <xf numFmtId="2" fontId="2" fillId="0" borderId="10" xfId="0" applyNumberFormat="1" applyFont="1" applyBorder="1" applyAlignment="1" applyProtection="1">
      <alignment horizontal="right" wrapText="1"/>
    </xf>
    <xf numFmtId="2" fontId="2" fillId="0" borderId="10" xfId="0" applyNumberFormat="1" applyFont="1" applyFill="1" applyBorder="1" applyAlignment="1" applyProtection="1">
      <alignment horizontal="right" wrapText="1"/>
    </xf>
    <xf numFmtId="1" fontId="2" fillId="3" borderId="10" xfId="0" applyNumberFormat="1" applyFont="1" applyFill="1" applyBorder="1" applyAlignment="1" applyProtection="1">
      <alignment horizontal="left"/>
    </xf>
    <xf numFmtId="0" fontId="2" fillId="3" borderId="10" xfId="0" applyFont="1" applyFill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5" fillId="0" borderId="4" xfId="0" applyFont="1" applyBorder="1" applyAlignment="1">
      <alignment horizontal="center" wrapText="1"/>
    </xf>
    <xf numFmtId="9" fontId="4" fillId="5" borderId="5" xfId="1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wrapText="1"/>
    </xf>
    <xf numFmtId="2" fontId="2" fillId="0" borderId="13" xfId="0" applyNumberFormat="1" applyFont="1" applyFill="1" applyBorder="1" applyAlignment="1" applyProtection="1">
      <alignment horizontal="right" vertical="center" wrapText="1"/>
    </xf>
    <xf numFmtId="0" fontId="11" fillId="0" borderId="14" xfId="3" applyNumberFormat="1" applyFont="1" applyBorder="1" applyAlignment="1">
      <alignment horizontal="left" vertical="center"/>
    </xf>
    <xf numFmtId="0" fontId="11" fillId="0" borderId="10" xfId="3" applyNumberFormat="1" applyFont="1" applyBorder="1" applyAlignment="1">
      <alignment horizontal="left" vertical="center"/>
    </xf>
    <xf numFmtId="0" fontId="4" fillId="0" borderId="0" xfId="1" applyFont="1" applyBorder="1" applyAlignment="1" applyProtection="1">
      <alignment horizontal="right"/>
      <protection locked="0"/>
    </xf>
    <xf numFmtId="0" fontId="2" fillId="0" borderId="0" xfId="1" applyFont="1" applyBorder="1" applyAlignment="1" applyProtection="1">
      <alignment horizontal="left" vertical="top" wrapText="1"/>
    </xf>
    <xf numFmtId="0" fontId="4" fillId="0" borderId="0" xfId="1" applyFont="1" applyBorder="1" applyAlignment="1" applyProtection="1">
      <alignment horizontal="center"/>
      <protection locked="0"/>
    </xf>
    <xf numFmtId="0" fontId="7" fillId="4" borderId="0" xfId="1" applyFont="1" applyFill="1" applyAlignment="1">
      <alignment horizontal="center" wrapText="1"/>
    </xf>
    <xf numFmtId="0" fontId="7" fillId="0" borderId="0" xfId="1" applyFont="1" applyAlignment="1">
      <alignment horizontal="center" wrapText="1"/>
    </xf>
    <xf numFmtId="0" fontId="9" fillId="0" borderId="0" xfId="1" applyFont="1" applyBorder="1" applyAlignment="1" applyProtection="1">
      <alignment horizontal="right"/>
      <protection locked="0"/>
    </xf>
    <xf numFmtId="0" fontId="6" fillId="0" borderId="0" xfId="1" applyFont="1" applyAlignment="1">
      <alignment horizontal="right"/>
    </xf>
    <xf numFmtId="1" fontId="3" fillId="0" borderId="0" xfId="1" applyNumberFormat="1" applyFont="1" applyFill="1" applyBorder="1" applyAlignment="1">
      <alignment horizontal="center"/>
    </xf>
    <xf numFmtId="1" fontId="10" fillId="6" borderId="0" xfId="1" applyNumberFormat="1" applyFont="1" applyFill="1" applyBorder="1" applyAlignment="1">
      <alignment horizontal="center" vertical="center"/>
    </xf>
    <xf numFmtId="1" fontId="4" fillId="2" borderId="1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 wrapText="1"/>
      <protection locked="0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indent="10"/>
    </xf>
    <xf numFmtId="0" fontId="13" fillId="0" borderId="0" xfId="0" applyFont="1" applyAlignment="1">
      <alignment horizontal="left" vertical="center" indent="5"/>
    </xf>
    <xf numFmtId="0" fontId="14" fillId="0" borderId="0" xfId="0" applyFont="1" applyAlignment="1">
      <alignment horizontal="left" vertical="center" indent="5"/>
    </xf>
    <xf numFmtId="0" fontId="15" fillId="0" borderId="0" xfId="4" applyAlignment="1">
      <alignment horizontal="left" vertical="center" indent="5"/>
    </xf>
  </cellXfs>
  <cellStyles count="5">
    <cellStyle name="Currency 3" xfId="2"/>
    <cellStyle name="Hipervínculo" xfId="4" builtinId="8"/>
    <cellStyle name="Millares [0]" xfId="3" builtinId="6"/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60</xdr:row>
      <xdr:rowOff>126547</xdr:rowOff>
    </xdr:from>
    <xdr:to>
      <xdr:col>1</xdr:col>
      <xdr:colOff>383721</xdr:colOff>
      <xdr:row>65</xdr:row>
      <xdr:rowOff>21772</xdr:rowOff>
    </xdr:to>
    <xdr:pic>
      <xdr:nvPicPr>
        <xdr:cNvPr id="2" name="Imagen 2" descr="LOGO CENCOMEX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13051972"/>
          <a:ext cx="9525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yanez@cencomex.c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67"/>
  <sheetViews>
    <sheetView tabSelected="1" zoomScale="70" zoomScaleNormal="70" workbookViewId="0">
      <selection activeCell="F67" sqref="A1:F67"/>
    </sheetView>
  </sheetViews>
  <sheetFormatPr baseColWidth="10" defaultRowHeight="15" x14ac:dyDescent="0.25"/>
  <cols>
    <col min="1" max="1" width="7.7109375" bestFit="1" customWidth="1"/>
    <col min="2" max="2" width="22.42578125" style="12" customWidth="1"/>
    <col min="3" max="3" width="62.7109375" bestFit="1" customWidth="1"/>
    <col min="4" max="4" width="34.85546875" bestFit="1" customWidth="1"/>
    <col min="5" max="5" width="26.7109375" customWidth="1"/>
    <col min="6" max="6" width="8.5703125" customWidth="1"/>
  </cols>
  <sheetData>
    <row r="1" spans="1:5" ht="15.75" x14ac:dyDescent="0.25">
      <c r="A1" s="36"/>
      <c r="B1" s="36"/>
      <c r="C1" s="36"/>
      <c r="D1" s="36"/>
      <c r="E1" s="36"/>
    </row>
    <row r="2" spans="1:5" ht="40.5" customHeight="1" x14ac:dyDescent="0.25">
      <c r="A2" s="37" t="s">
        <v>18</v>
      </c>
      <c r="B2" s="37"/>
      <c r="C2" s="37"/>
      <c r="D2" s="37"/>
      <c r="E2" s="37"/>
    </row>
    <row r="3" spans="1:5" ht="40.5" customHeight="1" thickBot="1" x14ac:dyDescent="0.3">
      <c r="A3" s="37" t="s">
        <v>71</v>
      </c>
      <c r="B3" s="37"/>
      <c r="C3" s="37"/>
      <c r="D3" s="37"/>
      <c r="E3" s="37"/>
    </row>
    <row r="4" spans="1:5" s="21" customFormat="1" ht="15" customHeight="1" x14ac:dyDescent="0.25">
      <c r="A4" s="38" t="s">
        <v>0</v>
      </c>
      <c r="B4" s="40" t="s">
        <v>1</v>
      </c>
      <c r="C4" s="42" t="s">
        <v>2</v>
      </c>
      <c r="D4" s="45" t="s">
        <v>37</v>
      </c>
      <c r="E4" s="45" t="s">
        <v>38</v>
      </c>
    </row>
    <row r="5" spans="1:5" s="21" customFormat="1" ht="15.75" customHeight="1" thickBot="1" x14ac:dyDescent="0.3">
      <c r="A5" s="39"/>
      <c r="B5" s="41"/>
      <c r="C5" s="43"/>
      <c r="D5" s="46"/>
      <c r="E5" s="46"/>
    </row>
    <row r="6" spans="1:5" s="21" customFormat="1" ht="16.5" customHeight="1" thickBot="1" x14ac:dyDescent="0.3">
      <c r="A6" s="48" t="s">
        <v>3</v>
      </c>
      <c r="B6" s="49"/>
      <c r="C6" s="44"/>
      <c r="D6" s="47"/>
      <c r="E6" s="47"/>
    </row>
    <row r="7" spans="1:5" s="22" customFormat="1" ht="15.75" customHeight="1" x14ac:dyDescent="0.25">
      <c r="A7" s="13">
        <v>1</v>
      </c>
      <c r="B7" s="14">
        <v>351001</v>
      </c>
      <c r="C7" s="15" t="s">
        <v>39</v>
      </c>
      <c r="D7" s="16">
        <v>1745</v>
      </c>
      <c r="E7" s="17">
        <f>A7*D7</f>
        <v>1745</v>
      </c>
    </row>
    <row r="8" spans="1:5" ht="15.75" customHeight="1" x14ac:dyDescent="0.25">
      <c r="A8" s="13">
        <v>6</v>
      </c>
      <c r="B8" s="14" t="s">
        <v>19</v>
      </c>
      <c r="C8" s="15" t="s">
        <v>20</v>
      </c>
      <c r="D8" s="16">
        <v>1293</v>
      </c>
      <c r="E8" s="17">
        <f t="shared" ref="E8:E39" si="0">A8*D8</f>
        <v>7758</v>
      </c>
    </row>
    <row r="9" spans="1:5" ht="15.75" customHeight="1" x14ac:dyDescent="0.25">
      <c r="A9" s="13">
        <v>1</v>
      </c>
      <c r="B9" s="14" t="s">
        <v>21</v>
      </c>
      <c r="C9" s="15" t="s">
        <v>40</v>
      </c>
      <c r="D9" s="16">
        <v>1145</v>
      </c>
      <c r="E9" s="17">
        <f t="shared" si="0"/>
        <v>1145</v>
      </c>
    </row>
    <row r="10" spans="1:5" ht="15.75" customHeight="1" x14ac:dyDescent="0.25">
      <c r="A10" s="13">
        <v>2</v>
      </c>
      <c r="B10" s="14" t="s">
        <v>41</v>
      </c>
      <c r="C10" s="15" t="s">
        <v>42</v>
      </c>
      <c r="D10" s="16">
        <v>800</v>
      </c>
      <c r="E10" s="17">
        <f t="shared" si="0"/>
        <v>1600</v>
      </c>
    </row>
    <row r="11" spans="1:5" ht="15.75" customHeight="1" x14ac:dyDescent="0.25">
      <c r="A11" s="13">
        <v>3</v>
      </c>
      <c r="B11" s="14">
        <v>351205</v>
      </c>
      <c r="C11" s="15" t="s">
        <v>22</v>
      </c>
      <c r="D11" s="16">
        <v>2083</v>
      </c>
      <c r="E11" s="17">
        <f t="shared" si="0"/>
        <v>6249</v>
      </c>
    </row>
    <row r="12" spans="1:5" ht="15.75" customHeight="1" x14ac:dyDescent="0.25">
      <c r="A12" s="13">
        <v>40</v>
      </c>
      <c r="B12" s="14">
        <v>352010</v>
      </c>
      <c r="C12" s="15" t="s">
        <v>23</v>
      </c>
      <c r="D12" s="16">
        <v>605</v>
      </c>
      <c r="E12" s="17">
        <f t="shared" si="0"/>
        <v>24200</v>
      </c>
    </row>
    <row r="13" spans="1:5" ht="15.75" customHeight="1" x14ac:dyDescent="0.25">
      <c r="A13" s="13">
        <v>40</v>
      </c>
      <c r="B13" s="14" t="s">
        <v>24</v>
      </c>
      <c r="C13" s="15" t="s">
        <v>25</v>
      </c>
      <c r="D13" s="16">
        <v>613</v>
      </c>
      <c r="E13" s="17">
        <f t="shared" si="0"/>
        <v>24520</v>
      </c>
    </row>
    <row r="14" spans="1:5" ht="15.75" customHeight="1" x14ac:dyDescent="0.25">
      <c r="A14" s="13">
        <v>40</v>
      </c>
      <c r="B14" s="14" t="s">
        <v>64</v>
      </c>
      <c r="C14" s="15" t="s">
        <v>65</v>
      </c>
      <c r="D14" s="16">
        <v>15</v>
      </c>
      <c r="E14" s="17">
        <f t="shared" si="0"/>
        <v>600</v>
      </c>
    </row>
    <row r="15" spans="1:5" ht="15.75" customHeight="1" x14ac:dyDescent="0.25">
      <c r="A15" s="13">
        <v>40</v>
      </c>
      <c r="B15" s="14" t="s">
        <v>64</v>
      </c>
      <c r="C15" s="15" t="s">
        <v>65</v>
      </c>
      <c r="D15" s="16">
        <v>15</v>
      </c>
      <c r="E15" s="17">
        <f t="shared" si="0"/>
        <v>600</v>
      </c>
    </row>
    <row r="16" spans="1:5" ht="15.75" customHeight="1" x14ac:dyDescent="0.25">
      <c r="A16" s="13">
        <v>40</v>
      </c>
      <c r="B16" s="14" t="s">
        <v>26</v>
      </c>
      <c r="C16" s="15" t="s">
        <v>27</v>
      </c>
      <c r="D16" s="16">
        <v>153</v>
      </c>
      <c r="E16" s="17">
        <f t="shared" si="0"/>
        <v>6120</v>
      </c>
    </row>
    <row r="17" spans="1:51" ht="15.75" customHeight="1" x14ac:dyDescent="0.25">
      <c r="A17" s="13">
        <v>40</v>
      </c>
      <c r="B17" s="14" t="s">
        <v>64</v>
      </c>
      <c r="C17" s="15" t="s">
        <v>66</v>
      </c>
      <c r="D17" s="16">
        <v>15</v>
      </c>
      <c r="E17" s="17">
        <f t="shared" si="0"/>
        <v>600</v>
      </c>
    </row>
    <row r="18" spans="1:51" ht="15.75" customHeight="1" x14ac:dyDescent="0.25">
      <c r="A18" s="13">
        <v>40</v>
      </c>
      <c r="B18" s="14" t="s">
        <v>43</v>
      </c>
      <c r="C18" s="15" t="s">
        <v>44</v>
      </c>
      <c r="D18" s="16">
        <v>230</v>
      </c>
      <c r="E18" s="17">
        <f t="shared" si="0"/>
        <v>9200</v>
      </c>
    </row>
    <row r="19" spans="1:51" ht="15.75" customHeight="1" x14ac:dyDescent="0.25">
      <c r="A19" s="13">
        <v>40</v>
      </c>
      <c r="B19" s="14" t="s">
        <v>64</v>
      </c>
      <c r="C19" s="15" t="s">
        <v>66</v>
      </c>
      <c r="D19" s="16">
        <v>15</v>
      </c>
      <c r="E19" s="17">
        <f t="shared" si="0"/>
        <v>600</v>
      </c>
    </row>
    <row r="20" spans="1:51" ht="15.75" customHeight="1" x14ac:dyDescent="0.25">
      <c r="A20" s="13">
        <v>40</v>
      </c>
      <c r="B20" s="14" t="s">
        <v>45</v>
      </c>
      <c r="C20" s="15" t="s">
        <v>46</v>
      </c>
      <c r="D20" s="16">
        <v>205</v>
      </c>
      <c r="E20" s="17">
        <f t="shared" si="0"/>
        <v>8200</v>
      </c>
    </row>
    <row r="21" spans="1:51" ht="15.75" customHeight="1" x14ac:dyDescent="0.25">
      <c r="A21" s="18" t="s">
        <v>4</v>
      </c>
      <c r="B21" s="19"/>
      <c r="C21" s="15"/>
      <c r="D21" s="16"/>
      <c r="E21" s="17"/>
    </row>
    <row r="22" spans="1:51" ht="15.75" customHeight="1" x14ac:dyDescent="0.25">
      <c r="A22" s="13">
        <v>1</v>
      </c>
      <c r="B22" s="14" t="s">
        <v>28</v>
      </c>
      <c r="C22" s="15" t="s">
        <v>29</v>
      </c>
      <c r="D22" s="16">
        <v>0</v>
      </c>
      <c r="E22" s="17">
        <f t="shared" si="0"/>
        <v>0</v>
      </c>
    </row>
    <row r="23" spans="1:51" ht="15.75" customHeight="1" x14ac:dyDescent="0.25">
      <c r="A23" s="13">
        <v>2</v>
      </c>
      <c r="B23" s="14" t="s">
        <v>47</v>
      </c>
      <c r="C23" s="15" t="s">
        <v>48</v>
      </c>
      <c r="D23" s="16">
        <v>2318</v>
      </c>
      <c r="E23" s="17">
        <f t="shared" si="0"/>
        <v>4636</v>
      </c>
    </row>
    <row r="24" spans="1:51" ht="15.75" customHeight="1" x14ac:dyDescent="0.25">
      <c r="A24" s="13">
        <v>2</v>
      </c>
      <c r="B24" s="14" t="s">
        <v>49</v>
      </c>
      <c r="C24" s="15" t="s">
        <v>50</v>
      </c>
      <c r="D24" s="16">
        <v>2318</v>
      </c>
      <c r="E24" s="17">
        <f t="shared" si="0"/>
        <v>4636</v>
      </c>
    </row>
    <row r="25" spans="1:51" ht="15.75" customHeight="1" x14ac:dyDescent="0.25">
      <c r="A25" s="13">
        <v>2</v>
      </c>
      <c r="B25" s="14" t="s">
        <v>51</v>
      </c>
      <c r="C25" s="15" t="s">
        <v>52</v>
      </c>
      <c r="D25" s="16">
        <v>2318</v>
      </c>
      <c r="E25" s="17">
        <f t="shared" si="0"/>
        <v>4636</v>
      </c>
    </row>
    <row r="26" spans="1:51" ht="13.5" customHeight="1" x14ac:dyDescent="0.25">
      <c r="A26" s="13">
        <v>2</v>
      </c>
      <c r="B26" s="14" t="s">
        <v>53</v>
      </c>
      <c r="C26" s="15" t="s">
        <v>54</v>
      </c>
      <c r="D26" s="16">
        <v>2318</v>
      </c>
      <c r="E26" s="17">
        <f t="shared" si="0"/>
        <v>4636</v>
      </c>
      <c r="F26" s="23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</row>
    <row r="27" spans="1:51" ht="13.5" customHeight="1" x14ac:dyDescent="0.25">
      <c r="A27" s="13">
        <v>6</v>
      </c>
      <c r="B27" s="27">
        <v>366400</v>
      </c>
      <c r="C27" s="15" t="s">
        <v>67</v>
      </c>
      <c r="D27" s="16">
        <v>2318</v>
      </c>
      <c r="E27" s="26">
        <f t="shared" si="0"/>
        <v>13908</v>
      </c>
      <c r="F27" s="25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</row>
    <row r="28" spans="1:51" ht="13.5" customHeight="1" x14ac:dyDescent="0.25">
      <c r="A28" s="13">
        <v>6</v>
      </c>
      <c r="B28" s="28">
        <v>366401</v>
      </c>
      <c r="C28" s="15" t="s">
        <v>68</v>
      </c>
      <c r="D28" s="16">
        <v>2318</v>
      </c>
      <c r="E28" s="26">
        <f t="shared" si="0"/>
        <v>13908</v>
      </c>
      <c r="F28" s="25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</row>
    <row r="29" spans="1:51" ht="15.75" customHeight="1" x14ac:dyDescent="0.25">
      <c r="A29" s="18" t="s">
        <v>5</v>
      </c>
      <c r="B29" s="19"/>
      <c r="C29" s="15"/>
      <c r="D29" s="16"/>
      <c r="E29" s="17"/>
    </row>
    <row r="30" spans="1:51" ht="15.75" customHeight="1" x14ac:dyDescent="0.25">
      <c r="A30" s="13">
        <v>6</v>
      </c>
      <c r="B30" s="14" t="s">
        <v>6</v>
      </c>
      <c r="C30" s="15" t="s">
        <v>55</v>
      </c>
      <c r="D30" s="16">
        <v>338</v>
      </c>
      <c r="E30" s="17">
        <f t="shared" si="0"/>
        <v>2028</v>
      </c>
    </row>
    <row r="31" spans="1:51" ht="15.75" customHeight="1" x14ac:dyDescent="0.25">
      <c r="A31" s="13">
        <v>2</v>
      </c>
      <c r="B31" s="14" t="s">
        <v>30</v>
      </c>
      <c r="C31" s="15" t="s">
        <v>56</v>
      </c>
      <c r="D31" s="16">
        <v>643</v>
      </c>
      <c r="E31" s="17">
        <f t="shared" si="0"/>
        <v>1286</v>
      </c>
    </row>
    <row r="32" spans="1:51" ht="15.75" customHeight="1" x14ac:dyDescent="0.25">
      <c r="A32" s="13">
        <v>1</v>
      </c>
      <c r="B32" s="14" t="s">
        <v>31</v>
      </c>
      <c r="C32" s="15" t="s">
        <v>57</v>
      </c>
      <c r="D32" s="16">
        <v>540</v>
      </c>
      <c r="E32" s="17">
        <f t="shared" si="0"/>
        <v>540</v>
      </c>
    </row>
    <row r="33" spans="1:6" ht="15.75" customHeight="1" x14ac:dyDescent="0.25">
      <c r="A33" s="13">
        <v>1</v>
      </c>
      <c r="B33" s="14" t="s">
        <v>32</v>
      </c>
      <c r="C33" s="15" t="s">
        <v>33</v>
      </c>
      <c r="D33" s="16">
        <v>83</v>
      </c>
      <c r="E33" s="17">
        <f t="shared" si="0"/>
        <v>83</v>
      </c>
    </row>
    <row r="34" spans="1:6" ht="15.75" customHeight="1" x14ac:dyDescent="0.25">
      <c r="A34" s="13">
        <v>1</v>
      </c>
      <c r="B34" s="14" t="s">
        <v>34</v>
      </c>
      <c r="C34" s="15" t="s">
        <v>35</v>
      </c>
      <c r="D34" s="16">
        <v>40</v>
      </c>
      <c r="E34" s="17">
        <f t="shared" si="0"/>
        <v>40</v>
      </c>
    </row>
    <row r="35" spans="1:6" ht="15.75" customHeight="1" x14ac:dyDescent="0.25">
      <c r="A35" s="18" t="s">
        <v>7</v>
      </c>
      <c r="B35" s="19"/>
      <c r="C35" s="15"/>
      <c r="D35" s="16"/>
      <c r="E35" s="17"/>
    </row>
    <row r="36" spans="1:6" ht="15.75" customHeight="1" x14ac:dyDescent="0.25">
      <c r="A36" s="13">
        <v>40</v>
      </c>
      <c r="B36" s="14" t="s">
        <v>58</v>
      </c>
      <c r="C36" s="15" t="s">
        <v>59</v>
      </c>
      <c r="D36" s="16">
        <v>313</v>
      </c>
      <c r="E36" s="17">
        <f t="shared" si="0"/>
        <v>12520</v>
      </c>
    </row>
    <row r="37" spans="1:6" ht="15.75" customHeight="1" x14ac:dyDescent="0.25">
      <c r="A37" s="18" t="s">
        <v>36</v>
      </c>
      <c r="B37" s="19"/>
      <c r="C37" s="15"/>
      <c r="D37" s="16"/>
      <c r="E37" s="17"/>
    </row>
    <row r="38" spans="1:6" ht="15.75" customHeight="1" x14ac:dyDescent="0.25">
      <c r="A38" s="13">
        <v>2</v>
      </c>
      <c r="B38" s="14" t="s">
        <v>60</v>
      </c>
      <c r="C38" s="15" t="s">
        <v>61</v>
      </c>
      <c r="D38" s="16">
        <v>200</v>
      </c>
      <c r="E38" s="17">
        <f t="shared" si="0"/>
        <v>400</v>
      </c>
    </row>
    <row r="39" spans="1:6" ht="15.75" customHeight="1" x14ac:dyDescent="0.25">
      <c r="A39" s="13">
        <v>10</v>
      </c>
      <c r="B39" s="14" t="s">
        <v>62</v>
      </c>
      <c r="C39" s="15" t="s">
        <v>63</v>
      </c>
      <c r="D39" s="16">
        <v>220</v>
      </c>
      <c r="E39" s="17">
        <f t="shared" si="0"/>
        <v>2200</v>
      </c>
    </row>
    <row r="40" spans="1:6" ht="15.75" customHeight="1" thickBot="1" x14ac:dyDescent="0.3">
      <c r="A40" s="1">
        <v>120</v>
      </c>
      <c r="B40" s="1" t="s">
        <v>69</v>
      </c>
      <c r="C40" s="1" t="s">
        <v>70</v>
      </c>
      <c r="D40" s="2">
        <v>40</v>
      </c>
      <c r="E40" s="17">
        <f>A40*D40</f>
        <v>4800</v>
      </c>
    </row>
    <row r="41" spans="1:6" ht="16.5" customHeight="1" thickBot="1" x14ac:dyDescent="0.3">
      <c r="A41" s="29" t="s">
        <v>8</v>
      </c>
      <c r="B41" s="29"/>
      <c r="C41" s="29"/>
      <c r="D41" s="29"/>
      <c r="E41" s="3">
        <f>SUM(E7:E36)</f>
        <v>155994</v>
      </c>
    </row>
    <row r="42" spans="1:6" ht="16.5" thickBot="1" x14ac:dyDescent="0.3">
      <c r="A42" s="9"/>
      <c r="B42" s="9"/>
      <c r="C42" s="9"/>
      <c r="D42" s="4" t="s">
        <v>9</v>
      </c>
      <c r="E42" s="3">
        <f>E41*F42</f>
        <v>46798.2</v>
      </c>
      <c r="F42" s="24">
        <v>0.3</v>
      </c>
    </row>
    <row r="43" spans="1:6" ht="16.5" thickBot="1" x14ac:dyDescent="0.3">
      <c r="A43" s="30" t="s">
        <v>10</v>
      </c>
      <c r="B43" s="30"/>
      <c r="C43" s="30"/>
      <c r="D43" s="4" t="s">
        <v>11</v>
      </c>
      <c r="E43" s="3">
        <f>E41-E42</f>
        <v>109195.8</v>
      </c>
    </row>
    <row r="44" spans="1:6" ht="16.5" thickBot="1" x14ac:dyDescent="0.3">
      <c r="A44" s="30"/>
      <c r="B44" s="30"/>
      <c r="C44" s="30"/>
      <c r="D44" s="10" t="s">
        <v>14</v>
      </c>
      <c r="E44" s="5">
        <f>SUM(E38:E40)</f>
        <v>7400</v>
      </c>
    </row>
    <row r="45" spans="1:6" ht="16.5" thickBot="1" x14ac:dyDescent="0.3">
      <c r="A45" s="30"/>
      <c r="B45" s="30"/>
      <c r="C45" s="30"/>
      <c r="D45" s="7" t="s">
        <v>15</v>
      </c>
      <c r="E45" s="5">
        <f>E41*25%</f>
        <v>38998.5</v>
      </c>
    </row>
    <row r="46" spans="1:6" ht="16.5" thickBot="1" x14ac:dyDescent="0.3">
      <c r="A46" s="30"/>
      <c r="B46" s="30"/>
      <c r="C46" s="30"/>
      <c r="D46" s="10" t="s">
        <v>16</v>
      </c>
      <c r="E46" s="6">
        <f>E41*7%</f>
        <v>10919.580000000002</v>
      </c>
    </row>
    <row r="47" spans="1:6" ht="21" thickBot="1" x14ac:dyDescent="0.35">
      <c r="A47" s="34" t="s">
        <v>12</v>
      </c>
      <c r="B47" s="34"/>
      <c r="C47" s="34"/>
      <c r="D47" s="34"/>
      <c r="E47" s="11">
        <f>SUM(E43:E46)</f>
        <v>166513.88</v>
      </c>
    </row>
    <row r="48" spans="1:6" ht="16.5" thickBot="1" x14ac:dyDescent="0.3">
      <c r="A48" s="31"/>
      <c r="B48" s="31"/>
      <c r="C48" s="35" t="s">
        <v>17</v>
      </c>
      <c r="D48" s="35"/>
      <c r="E48" s="8">
        <v>247.5</v>
      </c>
    </row>
    <row r="49" spans="1:5" x14ac:dyDescent="0.25">
      <c r="A49" s="31"/>
      <c r="B49" s="31"/>
      <c r="C49" s="32" t="s">
        <v>13</v>
      </c>
      <c r="D49" s="33"/>
      <c r="E49" s="33"/>
    </row>
    <row r="50" spans="1:5" x14ac:dyDescent="0.25">
      <c r="A50" s="31"/>
      <c r="B50" s="31"/>
      <c r="C50" s="33"/>
      <c r="D50" s="33"/>
      <c r="E50" s="33"/>
    </row>
    <row r="51" spans="1:5" x14ac:dyDescent="0.25">
      <c r="A51" t="s">
        <v>83</v>
      </c>
    </row>
    <row r="52" spans="1:5" x14ac:dyDescent="0.25">
      <c r="A52" t="s">
        <v>72</v>
      </c>
    </row>
    <row r="53" spans="1:5" x14ac:dyDescent="0.25">
      <c r="A53" t="s">
        <v>73</v>
      </c>
    </row>
    <row r="54" spans="1:5" x14ac:dyDescent="0.25">
      <c r="A54" t="s">
        <v>74</v>
      </c>
    </row>
    <row r="57" spans="1:5" x14ac:dyDescent="0.25">
      <c r="A57" t="s">
        <v>84</v>
      </c>
    </row>
    <row r="58" spans="1:5" x14ac:dyDescent="0.25">
      <c r="A58" t="s">
        <v>75</v>
      </c>
    </row>
    <row r="59" spans="1:5" x14ac:dyDescent="0.25">
      <c r="A59" t="s">
        <v>76</v>
      </c>
    </row>
    <row r="61" spans="1:5" x14ac:dyDescent="0.25">
      <c r="B61" s="50" t="s">
        <v>77</v>
      </c>
    </row>
    <row r="62" spans="1:5" x14ac:dyDescent="0.25">
      <c r="B62" s="51" t="s">
        <v>78</v>
      </c>
    </row>
    <row r="63" spans="1:5" x14ac:dyDescent="0.25">
      <c r="B63" s="52" t="s">
        <v>79</v>
      </c>
    </row>
    <row r="64" spans="1:5" x14ac:dyDescent="0.25">
      <c r="B64" s="53" t="s">
        <v>80</v>
      </c>
    </row>
    <row r="65" spans="2:2" x14ac:dyDescent="0.25">
      <c r="B65" s="53" t="s">
        <v>81</v>
      </c>
    </row>
    <row r="66" spans="2:2" x14ac:dyDescent="0.25">
      <c r="B66" s="54" t="s">
        <v>82</v>
      </c>
    </row>
    <row r="67" spans="2:2" x14ac:dyDescent="0.25">
      <c r="B67"/>
    </row>
  </sheetData>
  <mergeCells count="15">
    <mergeCell ref="A1:E1"/>
    <mergeCell ref="A2:E2"/>
    <mergeCell ref="A3:E3"/>
    <mergeCell ref="A4:A5"/>
    <mergeCell ref="B4:B5"/>
    <mergeCell ref="C4:C6"/>
    <mergeCell ref="D4:D6"/>
    <mergeCell ref="E4:E6"/>
    <mergeCell ref="A6:B6"/>
    <mergeCell ref="A41:D41"/>
    <mergeCell ref="A43:C46"/>
    <mergeCell ref="A48:B50"/>
    <mergeCell ref="C49:E50"/>
    <mergeCell ref="A47:D47"/>
    <mergeCell ref="C48:D48"/>
  </mergeCells>
  <hyperlinks>
    <hyperlink ref="B66" r:id="rId1" display="mailto:cyanez@cencomex.cl"/>
  </hyperlinks>
  <pageMargins left="0.7" right="0.7" top="0.75" bottom="0.75" header="0.3" footer="0.3"/>
  <pageSetup scale="55" orientation="portrait" verticalDpi="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Alfaro</dc:creator>
  <cp:lastModifiedBy>Secretaria Servicio Tecnico</cp:lastModifiedBy>
  <cp:lastPrinted>2018-11-14T16:13:14Z</cp:lastPrinted>
  <dcterms:created xsi:type="dcterms:W3CDTF">2018-04-02T16:19:56Z</dcterms:created>
  <dcterms:modified xsi:type="dcterms:W3CDTF">2018-11-14T16:13:23Z</dcterms:modified>
</cp:coreProperties>
</file>