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OYECTOS 2018\responder 5\CLINICA LAS COND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38" i="1"/>
  <c r="E39" i="1"/>
  <c r="E17" i="1"/>
  <c r="E18" i="1"/>
  <c r="E12" i="1"/>
  <c r="E8" i="1" l="1"/>
  <c r="E9" i="1"/>
  <c r="E10" i="1"/>
  <c r="E11" i="1"/>
  <c r="E13" i="1"/>
  <c r="E14" i="1"/>
  <c r="E15" i="1"/>
  <c r="E16" i="1"/>
  <c r="E19" i="1"/>
  <c r="E20" i="1"/>
  <c r="E21" i="1"/>
  <c r="E22" i="1"/>
  <c r="E23" i="1"/>
  <c r="E7" i="1"/>
  <c r="E49" i="1" l="1"/>
  <c r="E30" i="1" l="1"/>
  <c r="E31" i="1"/>
  <c r="E25" i="1" l="1"/>
  <c r="E26" i="1"/>
  <c r="E27" i="1"/>
  <c r="E28" i="1"/>
  <c r="E29" i="1"/>
  <c r="E33" i="1"/>
  <c r="E34" i="1"/>
  <c r="E35" i="1"/>
  <c r="E36" i="1"/>
  <c r="E37" i="1"/>
  <c r="E45" i="1"/>
  <c r="E47" i="1"/>
  <c r="E48" i="1"/>
  <c r="E53" i="1" l="1"/>
  <c r="E50" i="1"/>
  <c r="E55" i="1" s="1"/>
  <c r="E51" i="1" l="1"/>
  <c r="E52" i="1" s="1"/>
  <c r="E54" i="1"/>
  <c r="E56" i="1" l="1"/>
</calcChain>
</file>

<file path=xl/sharedStrings.xml><?xml version="1.0" encoding="utf-8"?>
<sst xmlns="http://schemas.openxmlformats.org/spreadsheetml/2006/main" count="103" uniqueCount="96">
  <si>
    <t>Qty.</t>
  </si>
  <si>
    <t>Part Number</t>
  </si>
  <si>
    <t>Description</t>
  </si>
  <si>
    <t>Head End</t>
  </si>
  <si>
    <t>Software</t>
  </si>
  <si>
    <t>ACCESSORIES</t>
  </si>
  <si>
    <t>350018</t>
  </si>
  <si>
    <t>Pillow Speakers/Call Cords</t>
  </si>
  <si>
    <t xml:space="preserve">Responder 5000 Suggested List Total: </t>
  </si>
  <si>
    <t xml:space="preserve">Distributor Discount: 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</si>
  <si>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</si>
  <si>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</si>
  <si>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</si>
  <si>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</si>
  <si>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Cable Selling Cost</t>
  </si>
  <si>
    <t>Total Labor Cost</t>
  </si>
  <si>
    <t>Total Misc. Installation Cost</t>
  </si>
  <si>
    <t>Yearly Software Maintenance Agreement Distributor Price See Below</t>
  </si>
  <si>
    <t>PRESUPUESTO RESPONDER 5</t>
  </si>
  <si>
    <t>351003</t>
  </si>
  <si>
    <t>Power Supply w/ Battery Backup</t>
  </si>
  <si>
    <t>351004</t>
  </si>
  <si>
    <t>Nurse Console</t>
  </si>
  <si>
    <t>Corridor Light - 4 pos.</t>
  </si>
  <si>
    <t>353001</t>
  </si>
  <si>
    <t>Enhanced Single Patient Stn</t>
  </si>
  <si>
    <t>354001</t>
  </si>
  <si>
    <t xml:space="preserve">Pull-cord station  </t>
  </si>
  <si>
    <t>355000</t>
  </si>
  <si>
    <t>R5Ware Firmware Diagnostic Software</t>
  </si>
  <si>
    <t>350002</t>
  </si>
  <si>
    <t>350003</t>
  </si>
  <si>
    <t>350006</t>
  </si>
  <si>
    <t>Crimping tool Adapter</t>
  </si>
  <si>
    <t>350007</t>
  </si>
  <si>
    <t>Station Removal Tool</t>
  </si>
  <si>
    <t>Non-Rauland Items</t>
  </si>
  <si>
    <t>List            Price Ea.</t>
  </si>
  <si>
    <t>Extended   List  Price</t>
  </si>
  <si>
    <t>Branch Regional Controller ( 75% loading)</t>
  </si>
  <si>
    <t>8 port Ethernet Switch wPOE (Estimated count)</t>
  </si>
  <si>
    <t>NC2828</t>
  </si>
  <si>
    <t>28x28 Wall Mounting Cabinet</t>
  </si>
  <si>
    <t>354002</t>
  </si>
  <si>
    <t xml:space="preserve">Pull-cord Stn w/Call Button  </t>
  </si>
  <si>
    <t>354018</t>
  </si>
  <si>
    <t>2 Jack Station</t>
  </si>
  <si>
    <t>355002</t>
  </si>
  <si>
    <t>Interface -Telephone - 25 Beds</t>
  </si>
  <si>
    <t>366102</t>
  </si>
  <si>
    <t>PC Console (R5 Apps) - 25 beds</t>
  </si>
  <si>
    <t>366104</t>
  </si>
  <si>
    <t>Staff Assignment Client - 25 Beds</t>
  </si>
  <si>
    <t>366200</t>
  </si>
  <si>
    <t>Reports Manager - 25 Beds</t>
  </si>
  <si>
    <t>Responder 8-pin SL Connector (Pack of 100)</t>
  </si>
  <si>
    <t>L-Net T-Tap Module (Pack of 25)</t>
  </si>
  <si>
    <t>L-Net Termination Resister (Pack of 10) (Count -Estimate Only)</t>
  </si>
  <si>
    <t>350207</t>
  </si>
  <si>
    <t>Enhanced Pillow Spkr -2 lights</t>
  </si>
  <si>
    <t>12 AWG</t>
  </si>
  <si>
    <t>Cable energia Power Common - #12 AWG (200m)</t>
  </si>
  <si>
    <t>Cat6</t>
  </si>
  <si>
    <t xml:space="preserve">Cable UTP4-Pair Cat6 Ethernet cable </t>
  </si>
  <si>
    <t>QP</t>
  </si>
  <si>
    <t>Boton en Español</t>
  </si>
  <si>
    <t>Faceplace en Español</t>
  </si>
  <si>
    <t>Training</t>
  </si>
  <si>
    <t>IT Administration Training/ less expenses</t>
  </si>
  <si>
    <t>HCTRNDAY</t>
  </si>
  <si>
    <t>Prof. Srvc. Training Day</t>
  </si>
  <si>
    <t>HL7</t>
  </si>
  <si>
    <t>RTLS</t>
  </si>
  <si>
    <t>boxes gang</t>
  </si>
  <si>
    <t>caja electrica especial</t>
  </si>
  <si>
    <t>Condiciones Generales</t>
  </si>
  <si>
    <t>Garantía                             : 5 años a partir de la recepción de los mismos.</t>
  </si>
  <si>
    <t>Valores cotizados           : están en Dólares Americanos, sin IVA.</t>
  </si>
  <si>
    <t>Plazo de Entrega            : 40  a  60 días corridos, a partir de la Orden de Compra</t>
  </si>
  <si>
    <t>Forma de Pago               : 20%   con entrega de Orden de Compra.</t>
  </si>
  <si>
    <t>                                                40%   contra entrega de equipos.</t>
  </si>
  <si>
    <t>                                                40%   contra finalización de instalaciones.</t>
  </si>
  <si>
    <t>Instalación                          : 60 días.</t>
  </si>
  <si>
    <t>                                  </t>
  </si>
  <si>
    <t>Cristian Yañez A.</t>
  </si>
  <si>
    <t>Jefe de Soporte Tecnico</t>
  </si>
  <si>
    <t>Calle Galvarino # 7640</t>
  </si>
  <si>
    <t>Tel: +56 9 85965078 ; Central: +56 2 2751 8400</t>
  </si>
  <si>
    <t>cyanez@cencomex.cl</t>
  </si>
  <si>
    <t>CLINICA LAS CONDES / TORRE GRIS  PISO 1,2,3 Y 4 SECTOR (Y)/ 21-11-2018</t>
  </si>
  <si>
    <t>Code Station</t>
  </si>
  <si>
    <t>NCLV240</t>
  </si>
  <si>
    <t>Low Voltage Light Control 240V</t>
  </si>
  <si>
    <t>Clearv Cover Button Station</t>
  </si>
  <si>
    <t>Call Cord w/Tilt Release DIN</t>
  </si>
  <si>
    <t>VoIP Staff Terminal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</si>
</sst>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2F549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9" xfId="1" applyFont="1" applyFill="1" applyBorder="1" applyAlignment="1" applyProtection="1">
      <alignment horizontal="left" vertical="center"/>
    </xf>
    <xf numFmtId="2" fontId="2" fillId="0" borderId="9" xfId="1" applyNumberFormat="1" applyFont="1" applyBorder="1" applyAlignment="1" applyProtection="1">
      <alignment horizontal="right" wrapText="1"/>
    </xf>
    <xf numFmtId="165" fontId="4" fillId="5" borderId="4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165" fontId="4" fillId="5" borderId="5" xfId="1" applyNumberFormat="1" applyFont="1" applyFill="1" applyBorder="1" applyAlignment="1" applyProtection="1">
      <alignment horizontal="center" vertical="center"/>
    </xf>
    <xf numFmtId="168" fontId="4" fillId="5" borderId="5" xfId="2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right"/>
    </xf>
    <xf numFmtId="165" fontId="6" fillId="5" borderId="4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protection locked="0"/>
    </xf>
    <xf numFmtId="166" fontId="6" fillId="0" borderId="0" xfId="1" applyNumberFormat="1" applyFont="1" applyAlignment="1">
      <alignment horizontal="right"/>
    </xf>
    <xf numFmtId="165" fontId="8" fillId="5" borderId="4" xfId="1" applyNumberFormat="1" applyFont="1" applyFill="1" applyBorder="1" applyAlignment="1" applyProtection="1">
      <alignment horizontal="center" vertical="center"/>
    </xf>
    <xf numFmtId="0" fontId="0" fillId="0" borderId="0" xfId="0" applyAlignment="1"/>
    <xf numFmtId="1" fontId="2" fillId="4" borderId="9" xfId="0" applyNumberFormat="1" applyFont="1" applyFill="1" applyBorder="1" applyAlignment="1" applyProtection="1">
      <alignment horizontal="left"/>
    </xf>
    <xf numFmtId="0" fontId="2" fillId="4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 vertical="center"/>
    </xf>
    <xf numFmtId="2" fontId="2" fillId="0" borderId="9" xfId="0" applyNumberFormat="1" applyFont="1" applyBorder="1" applyAlignment="1" applyProtection="1">
      <alignment horizontal="right" wrapText="1"/>
    </xf>
    <xf numFmtId="2" fontId="2" fillId="0" borderId="9" xfId="0" applyNumberFormat="1" applyFont="1" applyFill="1" applyBorder="1" applyAlignment="1" applyProtection="1">
      <alignment horizontal="right" wrapText="1"/>
    </xf>
    <xf numFmtId="1" fontId="2" fillId="3" borderId="9" xfId="0" applyNumberFormat="1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9" fontId="4" fillId="5" borderId="4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wrapText="1"/>
    </xf>
    <xf numFmtId="2" fontId="2" fillId="0" borderId="12" xfId="0" applyNumberFormat="1" applyFont="1" applyFill="1" applyBorder="1" applyAlignment="1" applyProtection="1">
      <alignment horizontal="right" vertical="center" wrapText="1"/>
    </xf>
    <xf numFmtId="0" fontId="10" fillId="0" borderId="13" xfId="3" applyNumberFormat="1" applyFont="1" applyBorder="1" applyAlignment="1">
      <alignment horizontal="left" vertical="center"/>
    </xf>
    <xf numFmtId="0" fontId="10" fillId="0" borderId="9" xfId="3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0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14" fillId="0" borderId="0" xfId="4" applyAlignment="1">
      <alignment horizontal="left" vertical="center" indent="5"/>
    </xf>
    <xf numFmtId="1" fontId="3" fillId="0" borderId="0" xfId="1" applyNumberFormat="1" applyFont="1" applyFill="1" applyBorder="1" applyAlignment="1">
      <alignment horizontal="center"/>
    </xf>
    <xf numFmtId="1" fontId="9" fillId="6" borderId="0" xfId="1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/>
      <protection locked="0"/>
    </xf>
    <xf numFmtId="0" fontId="7" fillId="4" borderId="0" xfId="1" applyFont="1" applyFill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0" xfId="1" applyFont="1" applyBorder="1" applyAlignment="1" applyProtection="1">
      <alignment horizontal="right"/>
      <protection locked="0"/>
    </xf>
    <xf numFmtId="0" fontId="6" fillId="0" borderId="0" xfId="1" applyFont="1" applyAlignment="1">
      <alignment horizontal="right"/>
    </xf>
  </cellXfs>
  <cellStyles count="5">
    <cellStyle name="Currency 3" xfId="2"/>
    <cellStyle name="Hipervínculo" xfId="4" builtinId="8"/>
    <cellStyle name="Millares [0]" xfId="3" builtinId="6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69</xdr:row>
      <xdr:rowOff>126547</xdr:rowOff>
    </xdr:from>
    <xdr:to>
      <xdr:col>1</xdr:col>
      <xdr:colOff>383721</xdr:colOff>
      <xdr:row>74</xdr:row>
      <xdr:rowOff>21772</xdr:rowOff>
    </xdr:to>
    <xdr:pic>
      <xdr:nvPicPr>
        <xdr:cNvPr id="2" name="Imagen 2" descr="LOGO CENCOMEX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3352690"/>
          <a:ext cx="859971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6"/>
  <sheetViews>
    <sheetView tabSelected="1" zoomScale="70" zoomScaleNormal="70" workbookViewId="0">
      <selection activeCell="L4" sqref="L4"/>
    </sheetView>
  </sheetViews>
  <sheetFormatPr baseColWidth="10" defaultRowHeight="15" x14ac:dyDescent="0.25"/>
  <cols>
    <col min="1" max="1" width="7.7109375" bestFit="1" customWidth="1"/>
    <col min="2" max="2" width="22.42578125" style="12" customWidth="1"/>
    <col min="3" max="3" width="61.7109375" customWidth="1"/>
    <col min="4" max="4" width="33.42578125" customWidth="1"/>
    <col min="5" max="5" width="25" bestFit="1" customWidth="1"/>
    <col min="6" max="6" width="8.5703125" customWidth="1"/>
  </cols>
  <sheetData>
    <row r="1" spans="1:5" ht="15.75" x14ac:dyDescent="0.25">
      <c r="A1" s="33"/>
      <c r="B1" s="33"/>
      <c r="C1" s="33"/>
      <c r="D1" s="33"/>
      <c r="E1" s="33"/>
    </row>
    <row r="2" spans="1:5" ht="40.5" customHeight="1" x14ac:dyDescent="0.25">
      <c r="A2" s="34" t="s">
        <v>18</v>
      </c>
      <c r="B2" s="34"/>
      <c r="C2" s="34"/>
      <c r="D2" s="34"/>
      <c r="E2" s="34"/>
    </row>
    <row r="3" spans="1:5" ht="40.5" customHeight="1" thickBot="1" x14ac:dyDescent="0.3">
      <c r="A3" s="34" t="s">
        <v>89</v>
      </c>
      <c r="B3" s="34"/>
      <c r="C3" s="34"/>
      <c r="D3" s="34"/>
      <c r="E3" s="34"/>
    </row>
    <row r="4" spans="1:5" s="21" customFormat="1" ht="15" customHeight="1" x14ac:dyDescent="0.25">
      <c r="A4" s="35" t="s">
        <v>0</v>
      </c>
      <c r="B4" s="37" t="s">
        <v>1</v>
      </c>
      <c r="C4" s="39" t="s">
        <v>2</v>
      </c>
      <c r="D4" s="42" t="s">
        <v>37</v>
      </c>
      <c r="E4" s="42" t="s">
        <v>38</v>
      </c>
    </row>
    <row r="5" spans="1:5" s="21" customFormat="1" ht="15.75" customHeight="1" thickBot="1" x14ac:dyDescent="0.3">
      <c r="A5" s="36"/>
      <c r="B5" s="38"/>
      <c r="C5" s="40"/>
      <c r="D5" s="43"/>
      <c r="E5" s="43"/>
    </row>
    <row r="6" spans="1:5" s="21" customFormat="1" ht="16.5" customHeight="1" thickBot="1" x14ac:dyDescent="0.3">
      <c r="A6" s="45" t="s">
        <v>3</v>
      </c>
      <c r="B6" s="46"/>
      <c r="C6" s="41"/>
      <c r="D6" s="44"/>
      <c r="E6" s="44"/>
    </row>
    <row r="7" spans="1:5" s="22" customFormat="1" ht="15.75" customHeight="1" x14ac:dyDescent="0.25">
      <c r="A7" s="13">
        <v>4</v>
      </c>
      <c r="B7" s="14">
        <v>351001</v>
      </c>
      <c r="C7" s="15" t="s">
        <v>39</v>
      </c>
      <c r="D7" s="16">
        <v>1745</v>
      </c>
      <c r="E7" s="17">
        <f>A7*D7</f>
        <v>6980</v>
      </c>
    </row>
    <row r="8" spans="1:5" ht="15.75" customHeight="1" x14ac:dyDescent="0.25">
      <c r="A8" s="13">
        <v>30</v>
      </c>
      <c r="B8" s="14" t="s">
        <v>19</v>
      </c>
      <c r="C8" s="15" t="s">
        <v>20</v>
      </c>
      <c r="D8" s="16">
        <v>1293</v>
      </c>
      <c r="E8" s="17">
        <f t="shared" ref="E8:E23" si="0">A8*D8</f>
        <v>38790</v>
      </c>
    </row>
    <row r="9" spans="1:5" ht="15.75" customHeight="1" x14ac:dyDescent="0.25">
      <c r="A9" s="13">
        <v>5</v>
      </c>
      <c r="B9" s="14" t="s">
        <v>21</v>
      </c>
      <c r="C9" s="15" t="s">
        <v>40</v>
      </c>
      <c r="D9" s="16">
        <v>1145</v>
      </c>
      <c r="E9" s="17">
        <f t="shared" si="0"/>
        <v>5725</v>
      </c>
    </row>
    <row r="10" spans="1:5" ht="15.75" customHeight="1" x14ac:dyDescent="0.25">
      <c r="A10" s="13">
        <v>7</v>
      </c>
      <c r="B10" s="14" t="s">
        <v>41</v>
      </c>
      <c r="C10" s="15" t="s">
        <v>42</v>
      </c>
      <c r="D10" s="16">
        <v>800</v>
      </c>
      <c r="E10" s="17">
        <f t="shared" si="0"/>
        <v>5600</v>
      </c>
    </row>
    <row r="11" spans="1:5" ht="15.75" customHeight="1" x14ac:dyDescent="0.25">
      <c r="A11" s="13">
        <v>17</v>
      </c>
      <c r="B11" s="14">
        <v>351205</v>
      </c>
      <c r="C11" s="15" t="s">
        <v>22</v>
      </c>
      <c r="D11" s="16">
        <v>2083</v>
      </c>
      <c r="E11" s="17">
        <f t="shared" si="0"/>
        <v>35411</v>
      </c>
    </row>
    <row r="12" spans="1:5" ht="15.75" customHeight="1" x14ac:dyDescent="0.25">
      <c r="A12" s="13">
        <v>4</v>
      </c>
      <c r="B12" s="14">
        <v>351310</v>
      </c>
      <c r="C12" s="15" t="s">
        <v>95</v>
      </c>
      <c r="D12" s="16">
        <v>1613</v>
      </c>
      <c r="E12" s="17">
        <f t="shared" si="0"/>
        <v>6452</v>
      </c>
    </row>
    <row r="13" spans="1:5" ht="15.75" customHeight="1" x14ac:dyDescent="0.25">
      <c r="A13" s="13">
        <v>190</v>
      </c>
      <c r="B13" s="14">
        <v>352010</v>
      </c>
      <c r="C13" s="15" t="s">
        <v>23</v>
      </c>
      <c r="D13" s="16">
        <v>605</v>
      </c>
      <c r="E13" s="17">
        <f t="shared" si="0"/>
        <v>114950</v>
      </c>
    </row>
    <row r="14" spans="1:5" ht="15.75" customHeight="1" x14ac:dyDescent="0.25">
      <c r="A14" s="13">
        <v>186</v>
      </c>
      <c r="B14" s="14" t="s">
        <v>24</v>
      </c>
      <c r="C14" s="15" t="s">
        <v>25</v>
      </c>
      <c r="D14" s="16">
        <v>613</v>
      </c>
      <c r="E14" s="17">
        <f t="shared" si="0"/>
        <v>114018</v>
      </c>
    </row>
    <row r="15" spans="1:5" ht="15.75" customHeight="1" x14ac:dyDescent="0.25">
      <c r="A15" s="13">
        <v>186</v>
      </c>
      <c r="B15" s="14" t="s">
        <v>64</v>
      </c>
      <c r="C15" s="15" t="s">
        <v>65</v>
      </c>
      <c r="D15" s="16">
        <v>15</v>
      </c>
      <c r="E15" s="17">
        <f t="shared" si="0"/>
        <v>2790</v>
      </c>
    </row>
    <row r="16" spans="1:5" ht="15.75" customHeight="1" x14ac:dyDescent="0.25">
      <c r="A16" s="13">
        <v>186</v>
      </c>
      <c r="B16" s="14" t="s">
        <v>64</v>
      </c>
      <c r="C16" s="15" t="s">
        <v>65</v>
      </c>
      <c r="D16" s="16">
        <v>15</v>
      </c>
      <c r="E16" s="17">
        <f t="shared" si="0"/>
        <v>2790</v>
      </c>
    </row>
    <row r="17" spans="1:51" ht="15.75" customHeight="1" x14ac:dyDescent="0.25">
      <c r="A17" s="13">
        <v>178</v>
      </c>
      <c r="B17" s="14">
        <v>354011</v>
      </c>
      <c r="C17" s="15" t="s">
        <v>90</v>
      </c>
      <c r="D17" s="16">
        <v>173</v>
      </c>
      <c r="E17" s="17">
        <f t="shared" si="0"/>
        <v>30794</v>
      </c>
    </row>
    <row r="18" spans="1:51" ht="15.75" customHeight="1" x14ac:dyDescent="0.25">
      <c r="A18" s="13">
        <v>178</v>
      </c>
      <c r="B18" s="14" t="s">
        <v>64</v>
      </c>
      <c r="C18" s="15" t="s">
        <v>65</v>
      </c>
      <c r="D18" s="16">
        <v>15</v>
      </c>
      <c r="E18" s="17">
        <f t="shared" si="0"/>
        <v>2670</v>
      </c>
    </row>
    <row r="19" spans="1:51" ht="15.75" customHeight="1" x14ac:dyDescent="0.25">
      <c r="A19" s="13">
        <v>168</v>
      </c>
      <c r="B19" s="14" t="s">
        <v>26</v>
      </c>
      <c r="C19" s="15" t="s">
        <v>27</v>
      </c>
      <c r="D19" s="16">
        <v>153</v>
      </c>
      <c r="E19" s="17">
        <f t="shared" si="0"/>
        <v>25704</v>
      </c>
    </row>
    <row r="20" spans="1:51" ht="15.75" customHeight="1" x14ac:dyDescent="0.25">
      <c r="A20" s="13">
        <v>168</v>
      </c>
      <c r="B20" s="14" t="s">
        <v>64</v>
      </c>
      <c r="C20" s="15" t="s">
        <v>66</v>
      </c>
      <c r="D20" s="16">
        <v>15</v>
      </c>
      <c r="E20" s="17">
        <f t="shared" si="0"/>
        <v>2520</v>
      </c>
    </row>
    <row r="21" spans="1:51" ht="15.75" customHeight="1" x14ac:dyDescent="0.25">
      <c r="A21" s="13">
        <v>168</v>
      </c>
      <c r="B21" s="14" t="s">
        <v>43</v>
      </c>
      <c r="C21" s="15" t="s">
        <v>44</v>
      </c>
      <c r="D21" s="16">
        <v>230</v>
      </c>
      <c r="E21" s="17">
        <f t="shared" si="0"/>
        <v>38640</v>
      </c>
    </row>
    <row r="22" spans="1:51" ht="15.75" customHeight="1" x14ac:dyDescent="0.25">
      <c r="A22" s="13">
        <v>168</v>
      </c>
      <c r="B22" s="14" t="s">
        <v>64</v>
      </c>
      <c r="C22" s="15" t="s">
        <v>66</v>
      </c>
      <c r="D22" s="16">
        <v>15</v>
      </c>
      <c r="E22" s="17">
        <f t="shared" si="0"/>
        <v>2520</v>
      </c>
    </row>
    <row r="23" spans="1:51" ht="15.75" customHeight="1" x14ac:dyDescent="0.25">
      <c r="A23" s="13">
        <v>174</v>
      </c>
      <c r="B23" s="14" t="s">
        <v>45</v>
      </c>
      <c r="C23" s="15" t="s">
        <v>46</v>
      </c>
      <c r="D23" s="16">
        <v>205</v>
      </c>
      <c r="E23" s="17">
        <f t="shared" si="0"/>
        <v>35670</v>
      </c>
    </row>
    <row r="24" spans="1:51" ht="15.75" customHeight="1" x14ac:dyDescent="0.25">
      <c r="A24" s="18" t="s">
        <v>4</v>
      </c>
      <c r="B24" s="19"/>
      <c r="C24" s="15"/>
      <c r="D24" s="16"/>
      <c r="E24" s="17"/>
    </row>
    <row r="25" spans="1:51" ht="15.75" customHeight="1" x14ac:dyDescent="0.25">
      <c r="A25" s="13">
        <v>1</v>
      </c>
      <c r="B25" s="14" t="s">
        <v>28</v>
      </c>
      <c r="C25" s="15" t="s">
        <v>29</v>
      </c>
      <c r="D25" s="16">
        <v>0</v>
      </c>
      <c r="E25" s="17">
        <f t="shared" ref="E25:E48" si="1">A25*D25</f>
        <v>0</v>
      </c>
    </row>
    <row r="26" spans="1:51" ht="15.75" customHeight="1" x14ac:dyDescent="0.25">
      <c r="A26" s="13">
        <v>6</v>
      </c>
      <c r="B26" s="14" t="s">
        <v>47</v>
      </c>
      <c r="C26" s="15" t="s">
        <v>48</v>
      </c>
      <c r="D26" s="16">
        <v>2318</v>
      </c>
      <c r="E26" s="17">
        <f t="shared" si="1"/>
        <v>13908</v>
      </c>
    </row>
    <row r="27" spans="1:51" ht="15.75" customHeight="1" x14ac:dyDescent="0.25">
      <c r="A27" s="13">
        <v>6</v>
      </c>
      <c r="B27" s="14" t="s">
        <v>49</v>
      </c>
      <c r="C27" s="15" t="s">
        <v>50</v>
      </c>
      <c r="D27" s="16">
        <v>2318</v>
      </c>
      <c r="E27" s="17">
        <f t="shared" si="1"/>
        <v>13908</v>
      </c>
    </row>
    <row r="28" spans="1:51" ht="15.75" customHeight="1" x14ac:dyDescent="0.25">
      <c r="A28" s="13">
        <v>6</v>
      </c>
      <c r="B28" s="14" t="s">
        <v>51</v>
      </c>
      <c r="C28" s="15" t="s">
        <v>52</v>
      </c>
      <c r="D28" s="16">
        <v>2318</v>
      </c>
      <c r="E28" s="17">
        <f t="shared" si="1"/>
        <v>13908</v>
      </c>
    </row>
    <row r="29" spans="1:51" ht="13.5" customHeight="1" x14ac:dyDescent="0.25">
      <c r="A29" s="13">
        <v>6</v>
      </c>
      <c r="B29" s="14" t="s">
        <v>53</v>
      </c>
      <c r="C29" s="15" t="s">
        <v>54</v>
      </c>
      <c r="D29" s="16">
        <v>2318</v>
      </c>
      <c r="E29" s="25">
        <f t="shared" si="1"/>
        <v>13908</v>
      </c>
      <c r="F29" s="2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ht="13.5" customHeight="1" x14ac:dyDescent="0.25">
      <c r="A30" s="13">
        <v>6</v>
      </c>
      <c r="B30" s="26">
        <v>366400</v>
      </c>
      <c r="C30" s="15" t="s">
        <v>71</v>
      </c>
      <c r="D30" s="16">
        <v>2318</v>
      </c>
      <c r="E30" s="25">
        <f t="shared" si="1"/>
        <v>13908</v>
      </c>
      <c r="F30" s="24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ht="13.5" customHeight="1" x14ac:dyDescent="0.25">
      <c r="A31" s="13">
        <v>6</v>
      </c>
      <c r="B31" s="27">
        <v>366401</v>
      </c>
      <c r="C31" s="15" t="s">
        <v>72</v>
      </c>
      <c r="D31" s="16">
        <v>2318</v>
      </c>
      <c r="E31" s="25">
        <f t="shared" si="1"/>
        <v>13908</v>
      </c>
      <c r="F31" s="24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ht="15.75" customHeight="1" x14ac:dyDescent="0.25">
      <c r="A32" s="18" t="s">
        <v>5</v>
      </c>
      <c r="B32" s="19"/>
      <c r="C32" s="15"/>
      <c r="D32" s="16"/>
      <c r="E32" s="17"/>
    </row>
    <row r="33" spans="1:51" ht="15.75" customHeight="1" x14ac:dyDescent="0.25">
      <c r="A33" s="13">
        <v>31</v>
      </c>
      <c r="B33" s="14" t="s">
        <v>6</v>
      </c>
      <c r="C33" s="15" t="s">
        <v>55</v>
      </c>
      <c r="D33" s="16">
        <v>338</v>
      </c>
      <c r="E33" s="17">
        <f t="shared" si="1"/>
        <v>10478</v>
      </c>
    </row>
    <row r="34" spans="1:51" ht="15.75" customHeight="1" x14ac:dyDescent="0.25">
      <c r="A34" s="13">
        <v>7</v>
      </c>
      <c r="B34" s="14" t="s">
        <v>30</v>
      </c>
      <c r="C34" s="15" t="s">
        <v>56</v>
      </c>
      <c r="D34" s="16">
        <v>643</v>
      </c>
      <c r="E34" s="17">
        <f t="shared" si="1"/>
        <v>4501</v>
      </c>
    </row>
    <row r="35" spans="1:51" ht="15.75" customHeight="1" x14ac:dyDescent="0.25">
      <c r="A35" s="13">
        <v>3</v>
      </c>
      <c r="B35" s="14" t="s">
        <v>31</v>
      </c>
      <c r="C35" s="15" t="s">
        <v>57</v>
      </c>
      <c r="D35" s="16">
        <v>540</v>
      </c>
      <c r="E35" s="17">
        <f t="shared" si="1"/>
        <v>1620</v>
      </c>
    </row>
    <row r="36" spans="1:51" ht="15.75" customHeight="1" x14ac:dyDescent="0.25">
      <c r="A36" s="13">
        <v>2</v>
      </c>
      <c r="B36" s="14" t="s">
        <v>32</v>
      </c>
      <c r="C36" s="15" t="s">
        <v>33</v>
      </c>
      <c r="D36" s="16">
        <v>83</v>
      </c>
      <c r="E36" s="17">
        <f t="shared" si="1"/>
        <v>166</v>
      </c>
    </row>
    <row r="37" spans="1:51" ht="15.75" customHeight="1" x14ac:dyDescent="0.25">
      <c r="A37" s="13">
        <v>2</v>
      </c>
      <c r="B37" s="14" t="s">
        <v>34</v>
      </c>
      <c r="C37" s="15" t="s">
        <v>35</v>
      </c>
      <c r="D37" s="16">
        <v>40</v>
      </c>
      <c r="E37" s="17">
        <f t="shared" si="1"/>
        <v>80</v>
      </c>
    </row>
    <row r="38" spans="1:51" ht="15.75" customHeight="1" x14ac:dyDescent="0.25">
      <c r="A38" s="13">
        <v>160</v>
      </c>
      <c r="B38" s="14" t="s">
        <v>91</v>
      </c>
      <c r="C38" s="15" t="s">
        <v>92</v>
      </c>
      <c r="D38" s="16">
        <v>213</v>
      </c>
      <c r="E38" s="17">
        <f t="shared" si="1"/>
        <v>34080</v>
      </c>
    </row>
    <row r="39" spans="1:51" ht="15.75" customHeight="1" x14ac:dyDescent="0.25">
      <c r="A39" s="13">
        <v>178</v>
      </c>
      <c r="B39" s="14">
        <v>350008</v>
      </c>
      <c r="C39" s="15" t="s">
        <v>93</v>
      </c>
      <c r="D39" s="16">
        <v>63</v>
      </c>
      <c r="E39" s="17">
        <f t="shared" si="1"/>
        <v>11214</v>
      </c>
    </row>
    <row r="40" spans="1:51" ht="13.5" customHeight="1" x14ac:dyDescent="0.25">
      <c r="A40" s="18" t="s">
        <v>67</v>
      </c>
      <c r="B40" s="19"/>
      <c r="C40" s="15"/>
      <c r="D40" s="16"/>
      <c r="E40" s="1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ht="13.5" customHeight="1" x14ac:dyDescent="0.25">
      <c r="A41" s="13">
        <v>1</v>
      </c>
      <c r="B41" s="14"/>
      <c r="C41" s="15" t="s">
        <v>68</v>
      </c>
      <c r="D41" s="16">
        <v>2250</v>
      </c>
      <c r="E41" s="17">
        <v>2250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ht="13.5" customHeight="1" x14ac:dyDescent="0.25">
      <c r="A42" s="13">
        <v>1</v>
      </c>
      <c r="B42" s="14" t="s">
        <v>69</v>
      </c>
      <c r="C42" s="15" t="s">
        <v>70</v>
      </c>
      <c r="D42" s="16">
        <v>4775</v>
      </c>
      <c r="E42" s="17">
        <v>4775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ht="15.75" customHeight="1" x14ac:dyDescent="0.25">
      <c r="A43" s="18" t="s">
        <v>7</v>
      </c>
      <c r="B43" s="19"/>
      <c r="C43" s="15"/>
      <c r="D43" s="16"/>
      <c r="E43" s="17"/>
    </row>
    <row r="44" spans="1:51" ht="15.75" customHeight="1" x14ac:dyDescent="0.25">
      <c r="A44" s="13">
        <v>26</v>
      </c>
      <c r="B44" s="14">
        <v>350100</v>
      </c>
      <c r="C44" s="15" t="s">
        <v>94</v>
      </c>
      <c r="D44" s="16">
        <v>80</v>
      </c>
      <c r="E44" s="17">
        <f t="shared" ref="E44" si="2">A44*D44</f>
        <v>2080</v>
      </c>
    </row>
    <row r="45" spans="1:51" ht="15.75" customHeight="1" x14ac:dyDescent="0.25">
      <c r="A45" s="13">
        <v>160</v>
      </c>
      <c r="B45" s="14" t="s">
        <v>58</v>
      </c>
      <c r="C45" s="15" t="s">
        <v>59</v>
      </c>
      <c r="D45" s="16">
        <v>313</v>
      </c>
      <c r="E45" s="17">
        <f t="shared" si="1"/>
        <v>50080</v>
      </c>
    </row>
    <row r="46" spans="1:51" ht="15.75" customHeight="1" x14ac:dyDescent="0.25">
      <c r="A46" s="18" t="s">
        <v>36</v>
      </c>
      <c r="B46" s="19"/>
      <c r="C46" s="15"/>
      <c r="D46" s="16"/>
      <c r="E46" s="17"/>
    </row>
    <row r="47" spans="1:51" ht="15.75" customHeight="1" x14ac:dyDescent="0.25">
      <c r="A47" s="13">
        <v>12</v>
      </c>
      <c r="B47" s="14" t="s">
        <v>60</v>
      </c>
      <c r="C47" s="15" t="s">
        <v>61</v>
      </c>
      <c r="D47" s="16">
        <v>200</v>
      </c>
      <c r="E47" s="17">
        <f t="shared" si="1"/>
        <v>2400</v>
      </c>
    </row>
    <row r="48" spans="1:51" ht="15.75" customHeight="1" x14ac:dyDescent="0.25">
      <c r="A48" s="13">
        <v>34</v>
      </c>
      <c r="B48" s="14" t="s">
        <v>62</v>
      </c>
      <c r="C48" s="15" t="s">
        <v>63</v>
      </c>
      <c r="D48" s="16">
        <v>220</v>
      </c>
      <c r="E48" s="17">
        <f t="shared" si="1"/>
        <v>7480</v>
      </c>
    </row>
    <row r="49" spans="1:6" ht="15.75" customHeight="1" thickBot="1" x14ac:dyDescent="0.3">
      <c r="A49" s="1">
        <v>570</v>
      </c>
      <c r="B49" s="1" t="s">
        <v>73</v>
      </c>
      <c r="C49" s="1" t="s">
        <v>74</v>
      </c>
      <c r="D49" s="2">
        <v>40</v>
      </c>
      <c r="E49" s="17">
        <f>A49*D49</f>
        <v>22800</v>
      </c>
    </row>
    <row r="50" spans="1:6" ht="16.5" customHeight="1" thickBot="1" x14ac:dyDescent="0.3">
      <c r="A50" s="47" t="s">
        <v>8</v>
      </c>
      <c r="B50" s="47"/>
      <c r="C50" s="47"/>
      <c r="D50" s="47"/>
      <c r="E50" s="3">
        <f>SUM(E7:E45)</f>
        <v>676796</v>
      </c>
    </row>
    <row r="51" spans="1:6" ht="16.5" thickBot="1" x14ac:dyDescent="0.3">
      <c r="A51" s="9"/>
      <c r="B51" s="9"/>
      <c r="C51" s="9"/>
      <c r="D51" s="4" t="s">
        <v>9</v>
      </c>
      <c r="E51" s="3">
        <f>E50*F51</f>
        <v>203038.8</v>
      </c>
      <c r="F51" s="23">
        <v>0.3</v>
      </c>
    </row>
    <row r="52" spans="1:6" ht="16.5" thickBot="1" x14ac:dyDescent="0.3">
      <c r="A52" s="48" t="s">
        <v>10</v>
      </c>
      <c r="B52" s="48"/>
      <c r="C52" s="48"/>
      <c r="D52" s="4" t="s">
        <v>11</v>
      </c>
      <c r="E52" s="3">
        <f>E50-E51</f>
        <v>473757.2</v>
      </c>
    </row>
    <row r="53" spans="1:6" ht="16.5" thickBot="1" x14ac:dyDescent="0.3">
      <c r="A53" s="48"/>
      <c r="B53" s="48"/>
      <c r="C53" s="48"/>
      <c r="D53" s="10" t="s">
        <v>14</v>
      </c>
      <c r="E53" s="5">
        <f>SUM(E47:E49)</f>
        <v>32680</v>
      </c>
    </row>
    <row r="54" spans="1:6" ht="16.5" thickBot="1" x14ac:dyDescent="0.3">
      <c r="A54" s="48"/>
      <c r="B54" s="48"/>
      <c r="C54" s="48"/>
      <c r="D54" s="7" t="s">
        <v>15</v>
      </c>
      <c r="E54" s="5">
        <f>E50*25%</f>
        <v>169199</v>
      </c>
    </row>
    <row r="55" spans="1:6" ht="16.5" thickBot="1" x14ac:dyDescent="0.3">
      <c r="A55" s="48"/>
      <c r="B55" s="48"/>
      <c r="C55" s="48"/>
      <c r="D55" s="10" t="s">
        <v>16</v>
      </c>
      <c r="E55" s="6">
        <f>E50*7%</f>
        <v>47375.72</v>
      </c>
    </row>
    <row r="56" spans="1:6" ht="21" thickBot="1" x14ac:dyDescent="0.35">
      <c r="A56" s="52" t="s">
        <v>12</v>
      </c>
      <c r="B56" s="52"/>
      <c r="C56" s="52"/>
      <c r="D56" s="52"/>
      <c r="E56" s="11">
        <f>SUM(E52:E55)</f>
        <v>723011.91999999993</v>
      </c>
    </row>
    <row r="57" spans="1:6" ht="16.5" thickBot="1" x14ac:dyDescent="0.3">
      <c r="A57" s="49"/>
      <c r="B57" s="49"/>
      <c r="C57" s="53" t="s">
        <v>17</v>
      </c>
      <c r="D57" s="53"/>
      <c r="E57" s="8">
        <v>247.5</v>
      </c>
    </row>
    <row r="58" spans="1:6" ht="15.75" x14ac:dyDescent="0.25">
      <c r="A58" s="49"/>
      <c r="B58" s="49"/>
      <c r="C58" s="50" t="s">
        <v>13</v>
      </c>
      <c r="D58" s="51"/>
      <c r="E58" s="51"/>
    </row>
    <row r="59" spans="1:6" x14ac:dyDescent="0.25">
      <c r="A59" t="s">
        <v>75</v>
      </c>
    </row>
    <row r="60" spans="1:6" x14ac:dyDescent="0.25">
      <c r="A60" t="s">
        <v>76</v>
      </c>
    </row>
    <row r="61" spans="1:6" x14ac:dyDescent="0.25">
      <c r="A61" t="s">
        <v>77</v>
      </c>
    </row>
    <row r="62" spans="1:6" x14ac:dyDescent="0.25">
      <c r="A62" t="s">
        <v>78</v>
      </c>
    </row>
    <row r="63" spans="1:6" x14ac:dyDescent="0.25">
      <c r="A63" t="s">
        <v>82</v>
      </c>
    </row>
    <row r="66" spans="1:2" x14ac:dyDescent="0.25">
      <c r="A66" t="s">
        <v>79</v>
      </c>
    </row>
    <row r="67" spans="1:2" x14ac:dyDescent="0.25">
      <c r="A67" t="s">
        <v>80</v>
      </c>
    </row>
    <row r="68" spans="1:2" x14ac:dyDescent="0.25">
      <c r="A68" t="s">
        <v>81</v>
      </c>
    </row>
    <row r="70" spans="1:2" x14ac:dyDescent="0.25">
      <c r="B70" s="28" t="s">
        <v>83</v>
      </c>
    </row>
    <row r="71" spans="1:2" x14ac:dyDescent="0.25">
      <c r="B71" s="29" t="s">
        <v>84</v>
      </c>
    </row>
    <row r="72" spans="1:2" x14ac:dyDescent="0.25">
      <c r="B72" s="30" t="s">
        <v>85</v>
      </c>
    </row>
    <row r="73" spans="1:2" x14ac:dyDescent="0.25">
      <c r="B73" s="31" t="s">
        <v>86</v>
      </c>
    </row>
    <row r="74" spans="1:2" x14ac:dyDescent="0.25">
      <c r="B74" s="31" t="s">
        <v>87</v>
      </c>
    </row>
    <row r="75" spans="1:2" x14ac:dyDescent="0.25">
      <c r="B75" s="32" t="s">
        <v>88</v>
      </c>
    </row>
    <row r="76" spans="1:2" x14ac:dyDescent="0.25">
      <c r="B76" s="31"/>
    </row>
  </sheetData>
  <mergeCells count="15">
    <mergeCell ref="A50:D50"/>
    <mergeCell ref="A52:C55"/>
    <mergeCell ref="A57:B58"/>
    <mergeCell ref="C58:E58"/>
    <mergeCell ref="A56:D56"/>
    <mergeCell ref="C57:D57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hyperlinks>
    <hyperlink ref="B75" r:id="rId1" display="mailto:cyanez@cencomex.cl"/>
  </hyperlinks>
  <pageMargins left="0.7" right="0.7" top="0.75" bottom="0.75" header="0.3" footer="0.3"/>
  <pageSetup scale="56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Secretaria Servicio Tecnico</cp:lastModifiedBy>
  <cp:lastPrinted>2018-11-21T13:22:51Z</cp:lastPrinted>
  <dcterms:created xsi:type="dcterms:W3CDTF">2018-04-02T16:19:56Z</dcterms:created>
  <dcterms:modified xsi:type="dcterms:W3CDTF">2018-11-21T13:23:20Z</dcterms:modified>
</cp:coreProperties>
</file>