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3\"/>
    </mc:Choice>
  </mc:AlternateContent>
  <xr:revisionPtr revIDLastSave="0" documentId="13_ncr:1_{52460EF3-D5FB-4AF0-8A41-840830B8545F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8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28" l="1"/>
  <c r="E49" i="28" s="1"/>
  <c r="D46" i="28" l="1"/>
  <c r="E46" i="28" s="1"/>
  <c r="D42" i="28" l="1"/>
  <c r="E42" i="28" s="1"/>
  <c r="D39" i="28"/>
  <c r="E39" i="28" s="1"/>
  <c r="D36" i="28"/>
  <c r="E36" i="28" s="1"/>
  <c r="D33" i="28"/>
  <c r="E33" i="28" s="1"/>
  <c r="D29" i="28" l="1"/>
  <c r="E29" i="28" s="1"/>
  <c r="D28" i="28"/>
  <c r="E28" i="28" s="1"/>
  <c r="D27" i="28"/>
  <c r="E27" i="28" s="1"/>
  <c r="D26" i="28"/>
  <c r="E26" i="28" s="1"/>
  <c r="D25" i="28"/>
  <c r="E25" i="28" s="1"/>
  <c r="D24" i="28"/>
  <c r="E24" i="28" s="1"/>
  <c r="D23" i="28"/>
  <c r="E23" i="28" s="1"/>
  <c r="D22" i="28"/>
  <c r="E22" i="28" s="1"/>
  <c r="E21" i="28"/>
  <c r="D21" i="28"/>
  <c r="D20" i="28"/>
  <c r="E20" i="28" s="1"/>
  <c r="D19" i="28"/>
  <c r="E19" i="28" s="1"/>
  <c r="D18" i="28"/>
  <c r="E18" i="28" s="1"/>
  <c r="D14" i="28" l="1"/>
  <c r="E14" i="28" s="1"/>
  <c r="D13" i="28"/>
  <c r="E13" i="28" s="1"/>
  <c r="D9" i="28" l="1"/>
  <c r="E9" i="28" s="1"/>
  <c r="D8" i="28"/>
  <c r="E8" i="28" s="1"/>
  <c r="D7" i="28"/>
  <c r="E7" i="28" s="1"/>
  <c r="C6" i="31" l="1"/>
  <c r="C27" i="1" l="1"/>
  <c r="C30" i="1" l="1"/>
  <c r="F11" i="20" l="1"/>
  <c r="K112" i="1" l="1"/>
  <c r="K111" i="1"/>
  <c r="K109" i="1"/>
  <c r="K107" i="1"/>
  <c r="K106" i="1"/>
  <c r="K105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2" i="1"/>
  <c r="J31" i="1"/>
  <c r="J29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7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  <author>Servicio Tecnico Bodega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DA6523B-A54E-440A-8F64-5AC1355210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7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8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9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0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  <comment ref="B12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3" authorId="0" shapeId="0" xr:uid="{EB4484D2-6CA4-4AEC-AF42-B74F3BCBDB0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USD 517,67</t>
        </r>
      </text>
    </comment>
    <comment ref="B66" authorId="0" shapeId="0" xr:uid="{E7FB5317-27AA-4135-B6AB-F1D642C3F07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69" authorId="1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<sst xmlns="http://schemas.openxmlformats.org/spreadsheetml/2006/main" count="1847" uniqueCount="467">
  <si>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</si>
  <si>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</si>
  <si>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</si>
  <si>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</si>
  <si>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</si>
  <si>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</si>
  <si>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</si>
  <si>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</si>
  <si>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</si>
  <si>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</si>
  <si>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</si>
  <si>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</si>
  <si>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</si>
  <si>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</si>
  <si>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</si>
  <si>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</si>
  <si>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</si>
  <si>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</si>
  <si>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</si>
  <si>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</si>
  <si>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</si>
  <si>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</si>
  <si>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</si>
  <si>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</si>
  <si>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</si>
  <si>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</si>
  <si>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</si>
  <si>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</si>
  <si>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</si>
  <si>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</si>
  <si>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</si>
  <si>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</si>
  <si>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</si>
  <si>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</si>
  <si>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</si>
  <si>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</si>
  <si>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</si>
  <si>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</si>
  <si>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</si>
  <si>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</si>
  <si>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</si>
  <si>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</si>
  <si>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</si>
  <si>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</si>
  <si>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</si>
  <si>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</si>
  <si>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</si>
  <si>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</si>
  <si>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</si>
  <si>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</si>
  <si>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</si>
  <si>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</si>
  <si>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</si>
  <si>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</si>
  <si>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</si>
  <si>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</si>
  <si>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</si>
  <si>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</si>
  <si>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</si>
  <si>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</si>
  <si>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</si>
  <si>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</si>
  <si>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</si>
  <si>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</si>
  <si>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</si>
  <si>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</si>
  <si>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</si>
  <si>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</si>
  <si>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</si>
  <si>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</si>
  <si>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</si>
  <si>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</si>
  <si>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</si>
  <si>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</si>
  <si>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</si>
  <si>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</si>
  <si>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</si>
  <si>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</si>
  <si>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</si>
  <si>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</si>
  <si>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</si>
  <si>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</si>
  <si>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</si>
  <si>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</si>
  <si>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</si>
  <si>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</si>
  <si>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</si>
  <si>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</si>
  <si>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</si>
  <si>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</si>
  <si>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</si>
  <si>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</si>
  <si>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</si>
  <si>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</si>
  <si>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</si>
  <si>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</si>
  <si>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</si>
  <si>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</si>
  <si>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</si>
  <si>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</si>
  <si>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</si>
  <si>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</si>
  <si>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</si>
  <si>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</si>
  <si>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</si>
  <si>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</si>
  <si>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</si>
  <si>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</si>
  <si>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</si>
  <si>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</si>
  <si>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</si>
  <si>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</si>
  <si>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</si>
  <si>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</si>
  <si>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</si>
  <si>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</si>
  <si>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</si>
  <si>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</si>
  <si>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</si>
  <si>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</si>
  <si>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</si>
  <si>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</si>
  <si>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</si>
  <si>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</si>
  <si>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</si>
  <si>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</si>
  <si>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</si>
  <si>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</si>
  <si>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</si>
  <si>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</si>
  <si>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</si>
  <si>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</si>
  <si>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</si>
  <si>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</si>
  <si>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</si>
  <si>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</si>
  <si>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</si>
  <si>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</si>
  <si>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</si>
  <si>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</si>
  <si>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</si>
  <si>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</si>
  <si>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</si>
  <si>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</si>
  <si>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</si>
  <si>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</si>
  <si>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</si>
  <si>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</si>
  <si>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</si>
  <si>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</si>
  <si>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</si>
  <si>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</si>
  <si>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</si>
  <si>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</si>
  <si>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</si>
  <si>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</si>
  <si>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</si>
  <si>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</si>
  <si>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</si>
  <si>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</si>
  <si>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</si>
  <si>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</si>
  <si>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</si>
  <si>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</si>
  <si>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</si>
  <si>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</si>
  <si>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</si>
  <si>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</si>
  <si>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</si>
  <si>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</si>
  <si>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</si>
  <si>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</si>
  <si>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</si>
  <si>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</si>
  <si>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</si>
  <si>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</si>
  <si>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</si>
  <si>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</si>
  <si>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</si>
  <si>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</si>
  <si>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</si>
  <si>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</si>
  <si>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</si>
  <si>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</si>
  <si>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</si>
  <si>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</si>
  <si>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</si>
  <si>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</si>
  <si>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</si>
  <si>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</si>
  <si>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</si>
  <si>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</si>
  <si>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</si>
  <si>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</si>
  <si>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</si>
  <si>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</si>
  <si>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</si>
  <si>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</si>
  <si>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</si>
  <si>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</si>
  <si>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</si>
  <si>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</si>
  <si>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</si>
  <si>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</si>
  <si>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</si>
  <si>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</si>
  <si>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</si>
  <si>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</si>
  <si>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</si>
  <si>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</si>
  <si>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</si>
  <si>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</si>
  <si>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</si>
  <si>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</si>
  <si>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</si>
  <si>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</si>
  <si>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</si>
  <si>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</si>
  <si>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</si>
  <si>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</si>
  <si>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</si>
  <si>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</si>
  <si>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</si>
  <si>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</si>
  <si>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</si>
  <si>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</si>
  <si>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</si>
  <si>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</si>
  <si>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</si>
  <si>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</si>
  <si>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</si>
  <si>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</si>
  <si>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</si>
  <si>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</si>
  <si>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</si>
  <si>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</si>
  <si>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</si>
  <si>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</si>
  <si>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</si>
  <si>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</si>
  <si>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</si>
  <si>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</si>
  <si>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</si>
  <si>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</si>
  <si>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</si>
  <si>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</si>
  <si>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</si>
  <si>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</si>
  <si>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</si>
  <si>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</si>
  <si>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</si>
  <si>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</si>
  <si>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</si>
  <si>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</si>
  <si>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</si>
  <si>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</si>
  <si>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</si>
  <si>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</si>
  <si>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</si>
  <si>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</si>
  <si>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</si>
  <si>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</si>
  <si>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</si>
  <si>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</si>
  <si>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</si>
  <si>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</si>
  <si>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</si>
  <si>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</si>
  <si>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</si>
  <si>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</si>
  <si>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</si>
  <si>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</si>
  <si>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</si>
  <si>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</si>
  <si>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</si>
  <si>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</si>
  <si>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</si>
  <si>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</si>
  <si>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</si>
  <si>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</si>
  <si>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</si>
  <si>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</si>
  <si>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</si>
  <si>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</si>
  <si>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</si>
  <si>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</si>
  <si>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</si>
  <si>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</si>
  <si>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</si>
  <si>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</si>
  <si>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</si>
  <si>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</si>
  <si>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</si>
  <si>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</si>
  <si>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</si>
  <si>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</si>
  <si>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</si>
  <si>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</si>
  <si>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</si>
  <si>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</si>
  <si>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</si>
  <si>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</si>
  <si>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</si>
  <si>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</si>
  <si>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</si>
  <si>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</si>
  <si>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</si>
  <si>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</si>
  <si>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</si>
  <si>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</si>
  <si>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</si>
  <si>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</si>
  <si>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</si>
  <si>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</si>
  <si>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</si>
  <si>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</si>
  <si>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</si>
  <si>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</si>
  <si>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</si>
  <si>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</si>
  <si>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</si>
  <si>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</si>
  <si>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</si>
  <si>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</si>
  <si>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</si>
  <si>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</si>
  <si>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</si>
  <si>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</si>
  <si>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</si>
  <si>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</si>
  <si>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</si>
  <si>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</si>
  <si>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</si>
  <si>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</si>
  <si>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</si>
  <si>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</si>
  <si>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</si>
  <si>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</si>
  <si>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</si>
  <si>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</si>
  <si>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</si>
  <si>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</si>
  <si>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</si>
  <si>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</si>
  <si>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</si>
  <si>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</si>
  <si>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</si>
  <si>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</si>
  <si>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</si>
  <si>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</si>
  <si>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</si>
  <si>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</si>
  <si>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</si>
  <si>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</si>
  <si>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</si>
  <si>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</si>
  <si>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</si>
  <si>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</si>
  <si>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</si>
  <si>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</si>
  <si>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</si>
  <si>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</si>
  <si>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</si>
  <si>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</si>
  <si>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</si>
  <si>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</si>
  <si>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</si>
  <si>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</si>
  <si>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</si>
  <si>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1554-2251-SE21</t>
  </si>
  <si>
    <t>HOSPITAL REGIONAL DE COPIAPO</t>
  </si>
  <si>
    <t xml:space="preserve">Facturación </t>
  </si>
  <si>
    <t>Empresa</t>
  </si>
  <si>
    <t>Neto</t>
  </si>
  <si>
    <t>IVA</t>
  </si>
  <si>
    <t>Total</t>
  </si>
  <si>
    <t>ID empaque</t>
  </si>
  <si>
    <t>Orden</t>
  </si>
  <si>
    <t>LegalNumber</t>
  </si>
  <si>
    <t>Comentario</t>
  </si>
  <si>
    <t>UC Christus</t>
  </si>
  <si>
    <t>✓</t>
  </si>
  <si>
    <t>Est</t>
  </si>
  <si>
    <t>Hospital Gustavo Fricke</t>
  </si>
  <si>
    <t>Contrato Mantención jun 2022 cuota 1/24</t>
  </si>
  <si>
    <t>San José Constructora Chile S.A.</t>
  </si>
  <si>
    <t>si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</si>
  <si>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</si>
  <si>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</si>
  <si>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</si>
  <si>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</si>
  <si>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</si>
  <si>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</si>
  <si>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</si>
  <si>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</si>
  <si>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</si>
  <si>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</si>
  <si>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</si>
  <si>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</si>
  <si>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celda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</si>
  <si>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</si>
  <si>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</si>
  <si>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</si>
  <si>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</si>
  <si>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</si>
  <si>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</si>
  <si>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N/A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</si>
  <si>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</si>
  <si>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</si>
  <si>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</si>
  <si>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</si>
  <si>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</si>
  <si>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</si>
  <si>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</t>
  </si>
  <si>
    <t xml:space="preserve">   </t>
  </si>
  <si>
    <t>Contrato Mantención Laser feb 23</t>
  </si>
  <si>
    <t>Convenio Mantención Trinity mar 2023 (03/12)</t>
  </si>
  <si>
    <t xml:space="preserve">Observación: </t>
  </si>
  <si>
    <t>Contrato Mantención dic 2022</t>
  </si>
  <si>
    <t>Hospitald de Castro</t>
  </si>
  <si>
    <t>232424/232427</t>
  </si>
  <si>
    <t xml:space="preserve">Mantención Laser  </t>
  </si>
  <si>
    <t>Contrato Mantención Laser dic22 -ene23 - feb23 (1/24) (2/24)(3/24)</t>
  </si>
  <si>
    <t>Hospital de Valdivia</t>
  </si>
  <si>
    <t>Mantención Laseer Cyber TM y Litho</t>
  </si>
  <si>
    <t>Clinica Alemana de Santiago</t>
  </si>
  <si>
    <t>Clinica Vespucio</t>
  </si>
  <si>
    <t>Visita tecnica</t>
  </si>
  <si>
    <t>7511A</t>
  </si>
  <si>
    <t>Lamparas, Lnet y otros</t>
  </si>
  <si>
    <t>608-1682-SE23</t>
  </si>
  <si>
    <t>165729/164373</t>
  </si>
  <si>
    <t>52-00165729</t>
  </si>
  <si>
    <t>hoapital Gustavo Fricke</t>
  </si>
  <si>
    <t>OC 608-1682-SE23</t>
  </si>
  <si>
    <t>Fuster y Corsi Ltda</t>
  </si>
  <si>
    <t>Calibración Sondas S0075600   S0092568</t>
  </si>
  <si>
    <t>52-00168054</t>
  </si>
  <si>
    <t>OC 001</t>
  </si>
  <si>
    <t>52-00159718</t>
  </si>
  <si>
    <t>52-00159716</t>
  </si>
  <si>
    <t>OC  1CL330-OC06037</t>
  </si>
  <si>
    <t>Obrascon Huarte Lain S.A.</t>
  </si>
  <si>
    <t>7019-7020-7021-7022-7023</t>
  </si>
  <si>
    <t>Trabajos Varios HGF 2do piso Pre partos- Zocalo - baño</t>
  </si>
  <si>
    <t xml:space="preserve"> 1CL330-OC06037</t>
  </si>
  <si>
    <t>159718/159716</t>
  </si>
  <si>
    <t>Obras Huarte Lain S.A. Agencia Chile</t>
  </si>
  <si>
    <t>Contrato Mantención feb 2023 cuota /24</t>
  </si>
  <si>
    <t>52-00166556</t>
  </si>
  <si>
    <t>HES 1000162462</t>
  </si>
  <si>
    <t>52-00168007</t>
  </si>
  <si>
    <t>OC 4300137572</t>
  </si>
  <si>
    <t>HES 1000098082</t>
  </si>
  <si>
    <t>HES 1000098214</t>
  </si>
  <si>
    <t>Contrato Mantención Laser marzo 2023</t>
  </si>
  <si>
    <t>52-00168006</t>
  </si>
  <si>
    <t>Clínica Vespucio</t>
  </si>
  <si>
    <t>OC 26454</t>
  </si>
  <si>
    <t>Contrato Mantención feb 2023 cuota 23/24</t>
  </si>
  <si>
    <t>52-00168706</t>
  </si>
  <si>
    <t>Hepatomed</t>
  </si>
  <si>
    <t>Contrato Mantención Fibroscan feb 23 (14/24)</t>
  </si>
  <si>
    <t>Cuota feb 2023</t>
  </si>
  <si>
    <t>Hospital dr. Hernan Henriquez A. de Temuco</t>
  </si>
  <si>
    <t>Up grade</t>
  </si>
  <si>
    <t>1488-283-SE23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</si>
</sst>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;[Red]&quot;$&quot;\-#,##0"/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41" fontId="1" fillId="0" borderId="0" applyFont="0" applyFill="0" applyBorder="0" applyAlignment="0" applyProtection="0"/>
  </cellStyleXfs>
  <cellXfs count="497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5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4" borderId="2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9" fillId="4" borderId="30" xfId="0" applyFont="1" applyFill="1" applyBorder="1" applyAlignment="1">
      <alignment horizontal="center" vertical="center"/>
    </xf>
    <xf numFmtId="0" fontId="59" fillId="3" borderId="16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9" fillId="4" borderId="21" xfId="0" applyNumberFormat="1" applyFont="1" applyFill="1" applyBorder="1" applyAlignment="1">
      <alignment horizontal="right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vertical="center"/>
    </xf>
    <xf numFmtId="0" fontId="59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0" fillId="13" borderId="40" xfId="0" applyFont="1" applyFill="1" applyBorder="1" applyAlignment="1">
      <alignment horizontal="center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7" fontId="22" fillId="0" borderId="1" xfId="31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2" fillId="16" borderId="1" xfId="31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4" fontId="2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vertical="center"/>
    </xf>
    <xf numFmtId="0" fontId="39" fillId="16" borderId="1" xfId="0" applyFont="1" applyFill="1" applyBorder="1"/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3" fillId="6" borderId="18" xfId="1" applyNumberFormat="1" applyFont="1" applyFill="1" applyBorder="1" applyAlignment="1">
      <alignment horizontal="center" vertical="center"/>
    </xf>
    <xf numFmtId="0" fontId="63" fillId="6" borderId="22" xfId="1" applyNumberFormat="1" applyFont="1" applyFill="1" applyBorder="1" applyAlignment="1">
      <alignment horizontal="center" vertical="center"/>
    </xf>
    <xf numFmtId="0" fontId="63" fillId="6" borderId="16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72" fontId="22" fillId="15" borderId="1" xfId="946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2" fillId="0" borderId="1" xfId="0" applyFont="1" applyBorder="1"/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2" fillId="0" borderId="1" xfId="953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3" borderId="1" xfId="0" applyFont="1" applyFill="1" applyBorder="1"/>
    <xf numFmtId="167" fontId="22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left" vertical="center"/>
    </xf>
    <xf numFmtId="14" fontId="22" fillId="2" borderId="1" xfId="953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38" fillId="4" borderId="3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9" fontId="22" fillId="3" borderId="1" xfId="953" applyFont="1" applyFill="1" applyBorder="1" applyAlignment="1">
      <alignment horizontal="left" vertical="center"/>
    </xf>
    <xf numFmtId="9" fontId="22" fillId="3" borderId="1" xfId="953" applyFont="1" applyFill="1" applyBorder="1" applyAlignment="1">
      <alignment horizontal="center" vertical="center"/>
    </xf>
    <xf numFmtId="14" fontId="22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167" fontId="22" fillId="2" borderId="1" xfId="31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20" xfId="0" applyFont="1" applyBorder="1"/>
    <xf numFmtId="0" fontId="0" fillId="3" borderId="20" xfId="0" applyFont="1" applyFill="1" applyBorder="1"/>
    <xf numFmtId="0" fontId="0" fillId="16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167" fontId="2" fillId="15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0" fillId="1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6" fontId="39" fillId="2" borderId="1" xfId="2763" applyNumberFormat="1" applyFont="1" applyFill="1" applyBorder="1" applyAlignment="1">
      <alignment horizontal="center" vertical="center"/>
    </xf>
    <xf numFmtId="9" fontId="1" fillId="2" borderId="1" xfId="953" applyFont="1" applyFill="1" applyBorder="1" applyAlignment="1">
      <alignment horizontal="left" vertical="center"/>
    </xf>
    <xf numFmtId="0" fontId="15" fillId="17" borderId="1" xfId="0" applyFont="1" applyFill="1" applyBorder="1" applyAlignment="1">
      <alignment horizontal="center"/>
    </xf>
    <xf numFmtId="6" fontId="0" fillId="2" borderId="1" xfId="0" applyNumberFormat="1" applyFill="1" applyBorder="1"/>
    <xf numFmtId="14" fontId="22" fillId="2" borderId="1" xfId="0" applyNumberFormat="1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1" xfId="0" applyFont="1" applyFill="1" applyBorder="1"/>
    <xf numFmtId="0" fontId="39" fillId="2" borderId="0" xfId="0" applyFont="1" applyFill="1"/>
    <xf numFmtId="0" fontId="39" fillId="2" borderId="1" xfId="0" applyFont="1" applyFill="1" applyBorder="1" applyAlignment="1">
      <alignment horizontal="center" vertical="center"/>
    </xf>
    <xf numFmtId="14" fontId="22" fillId="2" borderId="2" xfId="953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42" fontId="0" fillId="0" borderId="0" xfId="2763" applyFont="1"/>
    <xf numFmtId="0" fontId="22" fillId="2" borderId="2" xfId="0" applyFont="1" applyFill="1" applyBorder="1" applyAlignment="1">
      <alignment horizontal="left" vertical="center"/>
    </xf>
    <xf numFmtId="9" fontId="2" fillId="15" borderId="1" xfId="953" applyFont="1" applyFill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left" vertical="center"/>
    </xf>
    <xf numFmtId="9" fontId="22" fillId="2" borderId="2" xfId="953" applyNumberFormat="1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2" fillId="2" borderId="45" xfId="0" applyFont="1" applyFill="1" applyBorder="1" applyAlignment="1">
      <alignment horizontal="center" vertical="center"/>
    </xf>
    <xf numFmtId="9" fontId="39" fillId="2" borderId="1" xfId="953" applyNumberFormat="1" applyFont="1" applyFill="1" applyBorder="1" applyAlignment="1">
      <alignment horizontal="center" vertical="center"/>
    </xf>
    <xf numFmtId="9" fontId="39" fillId="2" borderId="2" xfId="953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left" vertical="center"/>
    </xf>
    <xf numFmtId="0" fontId="70" fillId="18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0" fillId="3" borderId="1" xfId="0" applyFill="1" applyBorder="1"/>
    <xf numFmtId="0" fontId="0" fillId="19" borderId="1" xfId="0" applyFill="1" applyBorder="1"/>
    <xf numFmtId="0" fontId="37" fillId="14" borderId="1" xfId="0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69" fillId="19" borderId="1" xfId="0" applyFont="1" applyFill="1" applyBorder="1" applyAlignment="1">
      <alignment horizontal="center" vertical="center"/>
    </xf>
    <xf numFmtId="14" fontId="0" fillId="19" borderId="0" xfId="0" applyNumberFormat="1" applyFill="1"/>
    <xf numFmtId="0" fontId="25" fillId="0" borderId="0" xfId="0" applyFont="1" applyAlignment="1">
      <alignment horizontal="left" wrapText="1"/>
    </xf>
    <xf numFmtId="0" fontId="44" fillId="0" borderId="0" xfId="0" applyFont="1" applyAlignment="1">
      <alignment horizontal="center"/>
    </xf>
    <xf numFmtId="0" fontId="0" fillId="0" borderId="1" xfId="0" applyFill="1" applyBorder="1"/>
    <xf numFmtId="167" fontId="0" fillId="15" borderId="1" xfId="0" applyNumberFormat="1" applyFont="1" applyFill="1" applyBorder="1" applyAlignment="1">
      <alignment horizontal="center" vertical="center"/>
    </xf>
    <xf numFmtId="0" fontId="0" fillId="0" borderId="40" xfId="0" applyFill="1" applyBorder="1"/>
    <xf numFmtId="42" fontId="0" fillId="0" borderId="1" xfId="2763" applyFont="1" applyBorder="1"/>
    <xf numFmtId="0" fontId="44" fillId="0" borderId="0" xfId="0" applyFont="1"/>
    <xf numFmtId="6" fontId="71" fillId="0" borderId="0" xfId="0" applyNumberFormat="1" applyFont="1" applyAlignment="1">
      <alignment horizontal="left" wrapText="1"/>
    </xf>
    <xf numFmtId="9" fontId="39" fillId="2" borderId="1" xfId="953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41" fontId="0" fillId="0" borderId="0" xfId="2770" applyFont="1"/>
    <xf numFmtId="41" fontId="0" fillId="0" borderId="1" xfId="2770" applyFont="1" applyBorder="1"/>
    <xf numFmtId="42" fontId="0" fillId="0" borderId="1" xfId="2763" applyFont="1" applyFill="1" applyBorder="1"/>
    <xf numFmtId="1" fontId="0" fillId="2" borderId="0" xfId="0" applyNumberFormat="1" applyFill="1"/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167" fontId="22" fillId="15" borderId="1" xfId="0" applyNumberFormat="1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22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9" fontId="22" fillId="2" borderId="2" xfId="953" applyFont="1" applyFill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</cellXfs>
  <cellStyles count="2771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[0]" xfId="2770" builtinId="6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" xfId="2763" builtinId="7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[0] 2 4" xfId="2768" xr:uid="{2D5B98E8-6B76-44C7-8812-C2B519B5822D}"/>
    <cellStyle name="Moneda [0] 3" xfId="2764" xr:uid="{46FCB982-3C02-4825-8EE3-9B926BCFC35A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7" xr:uid="{5BE8A58F-0456-4D6C-A90B-AC8504A9CC5D}"/>
    <cellStyle name="Normal 3 2 3" xfId="2766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5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9" xr:uid="{7A2CCB55-EC0B-471D-A6D3-4ED1D1D40A52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2">
    <dxf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25" totalsRowShown="0" headerRowDxfId="21" dataDxfId="20">
  <sortState xmlns:xlrd2="http://schemas.microsoft.com/office/spreadsheetml/2017/richdata2" ref="A5:S52">
    <sortCondition ref="A3:A60"/>
  </sortState>
  <tableColumns count="19">
    <tableColumn id="1" xr3:uid="{00000000-0010-0000-0000-000001000000}" name="Est" dataDxfId="19"/>
    <tableColumn id="2" xr3:uid="{00000000-0010-0000-0000-000002000000}" name="Columna1" dataDxfId="18"/>
    <tableColumn id="3" xr3:uid="{00000000-0010-0000-0000-000003000000}" name="MONTO NETO" dataDxfId="17"/>
    <tableColumn id="4" xr3:uid="{00000000-0010-0000-0000-000004000000}" name="REALIZADO" dataDxfId="16"/>
    <tableColumn id="19" xr3:uid="{00000000-0010-0000-0000-000013000000}" name="FECHA PPTO." dataDxfId="15"/>
    <tableColumn id="5" xr3:uid="{00000000-0010-0000-0000-000005000000}" name="PRESUPUESTO" dataDxfId="14"/>
    <tableColumn id="15" xr3:uid="{00000000-0010-0000-0000-00000F000000}" name="DESCRIPCION" dataDxfId="13"/>
    <tableColumn id="6" xr3:uid="{00000000-0010-0000-0000-000006000000}" name="O/V" dataDxfId="12"/>
    <tableColumn id="7" xr3:uid="{00000000-0010-0000-0000-000007000000}" name="ORDEN DE COMPRA" dataDxfId="11"/>
    <tableColumn id="8" xr3:uid="{00000000-0010-0000-0000-000008000000}" name="GUIA DESP." dataDxfId="10"/>
    <tableColumn id="10" xr3:uid="{00000000-0010-0000-0000-00000A000000}" name="SOLICITUD DE HES" dataDxfId="9"/>
    <tableColumn id="13" xr3:uid="{00000000-0010-0000-0000-00000D000000}" name="HES" dataDxfId="8"/>
    <tableColumn id="9" xr3:uid="{00000000-0010-0000-0000-000009000000}" name="FACTURA" dataDxfId="7"/>
    <tableColumn id="14" xr3:uid="{00000000-0010-0000-0000-00000E000000}" name="ENCARGADO ENTREGA DE FACTURA" dataDxfId="6"/>
    <tableColumn id="11" xr3:uid="{00000000-0010-0000-0000-00000B000000}" name="ENCARGADO" dataDxfId="5"/>
    <tableColumn id="17" xr3:uid="{00000000-0010-0000-0000-000011000000}" name="CONTACTO" dataDxfId="4"/>
    <tableColumn id="16" xr3:uid="{00000000-0010-0000-0000-000010000000}" name="TELEFONO// MAIL" dataDxfId="3"/>
    <tableColumn id="12" xr3:uid="{00000000-0010-0000-0000-00000C000000}" name="OBSERVACIÓN " dataDxfId="2"/>
    <tableColumn id="18" xr3:uid="{00000000-0010-0000-0000-000012000000}" name="Columna2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12" workbookViewId="0">
      <selection activeCell="C23" sqref="C23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79"/>
      <c r="C1" s="479"/>
      <c r="D1" s="479"/>
      <c r="E1" s="479"/>
      <c r="F1" s="479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3"/>
      <c r="D5" s="72"/>
      <c r="E5" s="11" t="s">
        <v>8</v>
      </c>
      <c r="F5" s="8"/>
    </row>
    <row r="6" spans="2:9" ht="15.75" thickBot="1">
      <c r="B6" s="73" t="s">
        <v>9</v>
      </c>
      <c r="C6" s="263"/>
      <c r="D6" s="6"/>
      <c r="E6" s="18"/>
      <c r="F6" s="8"/>
    </row>
    <row r="7" spans="2:9" ht="15.75" thickBot="1">
      <c r="B7" s="71" t="s">
        <v>10</v>
      </c>
      <c r="C7" s="152"/>
      <c r="D7" s="6"/>
      <c r="E7" s="13"/>
      <c r="F7" s="8"/>
    </row>
    <row r="8" spans="2:9" ht="15.75" thickBot="1">
      <c r="B8" s="71" t="s">
        <v>11</v>
      </c>
      <c r="C8" s="153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172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7"/>
      <c r="C11" s="109"/>
      <c r="D11" s="153"/>
      <c r="E11" s="111"/>
      <c r="F11" s="154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79" t="s">
        <v>362</v>
      </c>
      <c r="C15" s="479"/>
      <c r="D15" s="479"/>
      <c r="E15" s="479"/>
      <c r="F15" s="479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98" t="s">
        <v>275</v>
      </c>
      <c r="D17" s="6"/>
      <c r="E17" s="7" t="s">
        <v>4</v>
      </c>
      <c r="F17" s="6"/>
    </row>
    <row r="18" spans="2:6">
      <c r="B18" s="71" t="s">
        <v>5</v>
      </c>
      <c r="C18" s="298" t="s">
        <v>276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31" t="s">
        <v>314</v>
      </c>
      <c r="D20" s="6"/>
      <c r="E20" s="18"/>
      <c r="F20" s="6"/>
    </row>
    <row r="21" spans="2:6">
      <c r="B21" s="71" t="s">
        <v>10</v>
      </c>
      <c r="C21" s="106" t="s">
        <v>314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5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7">
        <v>3200000000</v>
      </c>
      <c r="C25" s="106" t="s">
        <v>367</v>
      </c>
      <c r="D25" s="193">
        <v>1</v>
      </c>
      <c r="E25" s="204">
        <v>215240</v>
      </c>
      <c r="F25" s="28">
        <f>E25</f>
        <v>215240</v>
      </c>
    </row>
    <row r="26" spans="2:6">
      <c r="B26" s="16"/>
      <c r="C26" s="319"/>
      <c r="D26" s="117"/>
      <c r="E26" s="28" t="s">
        <v>18</v>
      </c>
      <c r="F26" s="28">
        <f>F25</f>
        <v>215240</v>
      </c>
    </row>
    <row r="29" spans="2:6">
      <c r="B29" s="479" t="s">
        <v>325</v>
      </c>
      <c r="C29" s="479"/>
      <c r="D29" s="479"/>
      <c r="E29" s="479"/>
      <c r="F29" s="479"/>
    </row>
    <row r="30" spans="2:6">
      <c r="B30" s="69"/>
      <c r="C30" s="70" t="s">
        <v>20</v>
      </c>
      <c r="D30" s="2"/>
      <c r="E30" s="19"/>
      <c r="F30" s="2"/>
    </row>
    <row r="31" spans="2:6">
      <c r="B31" s="173" t="s">
        <v>3</v>
      </c>
      <c r="C31" s="298" t="s">
        <v>169</v>
      </c>
      <c r="D31" s="6"/>
      <c r="E31" s="7" t="s">
        <v>4</v>
      </c>
      <c r="F31" s="6"/>
    </row>
    <row r="32" spans="2:6">
      <c r="B32" s="173" t="s">
        <v>5</v>
      </c>
      <c r="C32" s="298" t="s">
        <v>260</v>
      </c>
      <c r="D32" s="6"/>
      <c r="E32" s="11"/>
      <c r="F32" s="6"/>
    </row>
    <row r="33" spans="2:6">
      <c r="B33" s="173" t="s">
        <v>7</v>
      </c>
      <c r="C33" s="106">
        <v>96429</v>
      </c>
      <c r="D33" s="72"/>
      <c r="E33" s="11" t="s">
        <v>8</v>
      </c>
      <c r="F33" s="6"/>
    </row>
    <row r="34" spans="2:6">
      <c r="B34" s="174" t="s">
        <v>9</v>
      </c>
      <c r="C34" s="280">
        <v>190453</v>
      </c>
      <c r="D34" s="6"/>
      <c r="E34" s="18"/>
      <c r="F34" s="6"/>
    </row>
    <row r="35" spans="2:6">
      <c r="B35" s="173" t="s">
        <v>10</v>
      </c>
      <c r="C35" s="106" t="s">
        <v>261</v>
      </c>
      <c r="D35" s="6"/>
      <c r="E35" s="6"/>
      <c r="F35" s="6"/>
    </row>
    <row r="36" spans="2:6">
      <c r="B36" s="173" t="s">
        <v>11</v>
      </c>
      <c r="C36" s="106"/>
      <c r="D36" s="6"/>
      <c r="E36" s="6"/>
      <c r="F36" s="6"/>
    </row>
    <row r="37" spans="2:6">
      <c r="B37" s="173" t="s">
        <v>12</v>
      </c>
      <c r="C37" s="106"/>
      <c r="D37" s="6"/>
      <c r="E37" s="6"/>
      <c r="F37" s="6"/>
    </row>
    <row r="38" spans="2:6">
      <c r="B38" s="175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7">
        <v>3200000000</v>
      </c>
      <c r="C39" s="283" t="s">
        <v>326</v>
      </c>
      <c r="D39" s="284">
        <v>1</v>
      </c>
      <c r="E39" s="282">
        <v>397727</v>
      </c>
      <c r="F39" s="28">
        <f>E39*D39</f>
        <v>397727</v>
      </c>
    </row>
    <row r="40" spans="2:6">
      <c r="B40" s="16"/>
      <c r="C40" s="317"/>
      <c r="D40" s="28"/>
      <c r="E40" s="28" t="s">
        <v>18</v>
      </c>
      <c r="F40" s="28">
        <f>F39</f>
        <v>397727</v>
      </c>
    </row>
    <row r="42" spans="2:6">
      <c r="B42" s="479" t="s">
        <v>351</v>
      </c>
      <c r="C42" s="479"/>
      <c r="D42" s="479"/>
      <c r="E42" s="479"/>
      <c r="F42" s="479"/>
    </row>
    <row r="43" spans="2:6">
      <c r="B43" s="69"/>
      <c r="C43" s="70" t="s">
        <v>73</v>
      </c>
      <c r="D43" s="2"/>
      <c r="E43" s="19"/>
      <c r="F43" s="2"/>
    </row>
    <row r="44" spans="2:6">
      <c r="B44" s="71" t="s">
        <v>3</v>
      </c>
      <c r="C44" s="281" t="s">
        <v>69</v>
      </c>
      <c r="D44" s="6"/>
      <c r="E44" s="7" t="s">
        <v>4</v>
      </c>
      <c r="F44" s="6"/>
    </row>
    <row r="45" spans="2:6">
      <c r="B45" s="71" t="s">
        <v>5</v>
      </c>
      <c r="C45" s="281" t="s">
        <v>274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2">
        <v>194030</v>
      </c>
      <c r="D47" s="6"/>
      <c r="E47" s="18"/>
      <c r="F47" s="6"/>
    </row>
    <row r="48" spans="2:6">
      <c r="B48" s="71" t="s">
        <v>10</v>
      </c>
      <c r="C48" s="106" t="s">
        <v>279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318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71" t="s">
        <v>16</v>
      </c>
      <c r="F51" s="75" t="s">
        <v>17</v>
      </c>
    </row>
    <row r="52" spans="2:6" ht="15.75" thickBot="1">
      <c r="B52" s="137">
        <v>3200000000</v>
      </c>
      <c r="C52" s="106" t="s">
        <v>352</v>
      </c>
      <c r="D52" s="385">
        <v>1</v>
      </c>
      <c r="E52" s="182">
        <v>299121</v>
      </c>
      <c r="F52" s="278">
        <v>299121</v>
      </c>
    </row>
    <row r="53" spans="2:6">
      <c r="B53" s="317"/>
      <c r="C53" s="317"/>
      <c r="D53" s="193"/>
      <c r="E53" s="372"/>
      <c r="F53" s="278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3:I49"/>
  <sheetViews>
    <sheetView topLeftCell="A31" workbookViewId="0">
      <selection activeCell="H49" sqref="H49"/>
    </sheetView>
  </sheetViews>
  <sheetFormatPr baseColWidth="10" defaultRowHeight="15"/>
  <cols>
    <col min="1" max="1" width="11" bestFit="1" customWidth="1"/>
    <col min="2" max="2" width="40" bestFit="1" customWidth="1"/>
    <col min="3" max="3" width="12" bestFit="1" customWidth="1"/>
    <col min="4" max="4" width="11.140625" customWidth="1"/>
    <col min="5" max="5" width="11" style="425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20.5703125" bestFit="1" customWidth="1"/>
  </cols>
  <sheetData>
    <row r="3" spans="1:9">
      <c r="C3" s="440"/>
    </row>
    <row r="4" spans="1:9" ht="16.5">
      <c r="A4" s="439" t="s">
        <v>381</v>
      </c>
      <c r="E4"/>
    </row>
    <row r="6" spans="1:9">
      <c r="B6" s="429" t="s">
        <v>372</v>
      </c>
      <c r="C6" s="429" t="s">
        <v>373</v>
      </c>
      <c r="D6" s="429" t="s">
        <v>374</v>
      </c>
      <c r="E6" s="429" t="s">
        <v>375</v>
      </c>
      <c r="F6" s="452" t="s">
        <v>376</v>
      </c>
      <c r="G6" s="452" t="s">
        <v>377</v>
      </c>
      <c r="H6" s="452" t="s">
        <v>378</v>
      </c>
      <c r="I6" s="429" t="s">
        <v>379</v>
      </c>
    </row>
    <row r="7" spans="1:9">
      <c r="B7" s="483" t="s">
        <v>433</v>
      </c>
      <c r="C7" s="468">
        <v>2111117</v>
      </c>
      <c r="D7" s="427">
        <f>+C7*19%</f>
        <v>401112.23</v>
      </c>
      <c r="E7" s="430">
        <f>+C7+D7</f>
        <v>2512229.23</v>
      </c>
      <c r="F7" s="292">
        <v>296637</v>
      </c>
      <c r="G7" s="292">
        <v>232944</v>
      </c>
      <c r="H7" s="292" t="s">
        <v>432</v>
      </c>
      <c r="I7" s="292" t="s">
        <v>434</v>
      </c>
    </row>
    <row r="8" spans="1:9">
      <c r="B8" s="483"/>
      <c r="C8" s="468">
        <v>302580</v>
      </c>
      <c r="D8" s="427">
        <f t="shared" ref="D8:D9" si="0">+C8*19%</f>
        <v>57490.2</v>
      </c>
      <c r="E8" s="430">
        <f t="shared" ref="E8:E9" si="1">+C8+D8</f>
        <v>360070.2</v>
      </c>
      <c r="F8" s="292">
        <v>296637</v>
      </c>
      <c r="G8" s="292">
        <v>232944</v>
      </c>
      <c r="H8" s="292" t="s">
        <v>432</v>
      </c>
      <c r="I8" s="292" t="s">
        <v>434</v>
      </c>
    </row>
    <row r="9" spans="1:9">
      <c r="B9" s="483"/>
      <c r="C9" s="468">
        <v>1287244</v>
      </c>
      <c r="D9" s="427">
        <f t="shared" si="0"/>
        <v>244576.36000000002</v>
      </c>
      <c r="E9" s="430">
        <f t="shared" si="1"/>
        <v>1531820.36</v>
      </c>
      <c r="F9" s="292">
        <v>296637</v>
      </c>
      <c r="G9" s="292">
        <v>232944</v>
      </c>
      <c r="H9" s="292" t="s">
        <v>432</v>
      </c>
      <c r="I9" s="292" t="s">
        <v>434</v>
      </c>
    </row>
    <row r="12" spans="1:9">
      <c r="B12" s="429" t="s">
        <v>372</v>
      </c>
      <c r="C12" s="429" t="s">
        <v>373</v>
      </c>
      <c r="D12" s="429" t="s">
        <v>374</v>
      </c>
      <c r="E12" s="429" t="s">
        <v>375</v>
      </c>
      <c r="F12" s="452" t="s">
        <v>376</v>
      </c>
      <c r="G12" s="452" t="s">
        <v>377</v>
      </c>
      <c r="H12" s="452" t="s">
        <v>378</v>
      </c>
      <c r="I12" s="429" t="s">
        <v>379</v>
      </c>
    </row>
    <row r="13" spans="1:9">
      <c r="B13" s="483" t="s">
        <v>435</v>
      </c>
      <c r="C13" s="468">
        <v>1100000</v>
      </c>
      <c r="D13" s="427">
        <f>+C13*19%</f>
        <v>209000</v>
      </c>
      <c r="E13" s="430">
        <f>+C13+D13</f>
        <v>1309000</v>
      </c>
      <c r="F13" s="292">
        <v>299036</v>
      </c>
      <c r="G13" s="292">
        <v>235435</v>
      </c>
      <c r="H13" s="292" t="s">
        <v>437</v>
      </c>
      <c r="I13" s="292" t="s">
        <v>438</v>
      </c>
    </row>
    <row r="14" spans="1:9">
      <c r="B14" s="483"/>
      <c r="C14" s="468">
        <v>1100000</v>
      </c>
      <c r="D14" s="427">
        <f>+C14*19%</f>
        <v>209000</v>
      </c>
      <c r="E14" s="430">
        <f>+C14+D14</f>
        <v>1309000</v>
      </c>
      <c r="F14" s="292">
        <v>299036</v>
      </c>
      <c r="G14" s="292">
        <v>235435</v>
      </c>
      <c r="H14" s="474" t="s">
        <v>437</v>
      </c>
      <c r="I14" s="292" t="s">
        <v>438</v>
      </c>
    </row>
    <row r="15" spans="1:9">
      <c r="H15" s="473"/>
    </row>
    <row r="16" spans="1:9">
      <c r="H16" s="473"/>
    </row>
    <row r="17" spans="2:9">
      <c r="B17" s="429" t="s">
        <v>372</v>
      </c>
      <c r="C17" s="429" t="s">
        <v>373</v>
      </c>
      <c r="D17" s="429" t="s">
        <v>374</v>
      </c>
      <c r="E17" s="429" t="s">
        <v>375</v>
      </c>
      <c r="F17" s="452" t="s">
        <v>376</v>
      </c>
      <c r="G17" s="452" t="s">
        <v>377</v>
      </c>
      <c r="H17" s="452" t="s">
        <v>378</v>
      </c>
      <c r="I17" s="429" t="s">
        <v>379</v>
      </c>
    </row>
    <row r="18" spans="2:9">
      <c r="B18" s="483" t="s">
        <v>447</v>
      </c>
      <c r="C18" s="468">
        <v>694008</v>
      </c>
      <c r="D18" s="427">
        <f t="shared" ref="D18:D29" si="2">+C18*19%</f>
        <v>131861.51999999999</v>
      </c>
      <c r="E18" s="430">
        <f t="shared" ref="E18:E29" si="3">+C18+D18</f>
        <v>825869.52</v>
      </c>
      <c r="F18" s="292">
        <v>292731</v>
      </c>
      <c r="G18" s="292">
        <v>229831</v>
      </c>
      <c r="H18" s="292" t="s">
        <v>439</v>
      </c>
      <c r="I18" s="292" t="s">
        <v>441</v>
      </c>
    </row>
    <row r="19" spans="2:9">
      <c r="B19" s="483"/>
      <c r="C19" s="468">
        <v>2172906</v>
      </c>
      <c r="D19" s="427">
        <f t="shared" si="2"/>
        <v>412852.14</v>
      </c>
      <c r="E19" s="430">
        <f t="shared" si="3"/>
        <v>2585758.14</v>
      </c>
      <c r="F19" s="292">
        <v>292731</v>
      </c>
      <c r="G19" s="292">
        <v>229831</v>
      </c>
      <c r="H19" s="292" t="s">
        <v>439</v>
      </c>
      <c r="I19" s="292" t="s">
        <v>441</v>
      </c>
    </row>
    <row r="20" spans="2:9">
      <c r="B20" s="483"/>
      <c r="C20" s="468">
        <v>859248</v>
      </c>
      <c r="D20" s="427">
        <f t="shared" si="2"/>
        <v>163257.12</v>
      </c>
      <c r="E20" s="430">
        <f t="shared" si="3"/>
        <v>1022505.12</v>
      </c>
      <c r="F20" s="292">
        <v>292731</v>
      </c>
      <c r="G20" s="292">
        <v>229831</v>
      </c>
      <c r="H20" s="292" t="s">
        <v>439</v>
      </c>
      <c r="I20" s="292" t="s">
        <v>441</v>
      </c>
    </row>
    <row r="21" spans="2:9">
      <c r="B21" s="483"/>
      <c r="C21" s="468">
        <v>272646</v>
      </c>
      <c r="D21" s="427">
        <f t="shared" si="2"/>
        <v>51802.74</v>
      </c>
      <c r="E21" s="430">
        <f t="shared" si="3"/>
        <v>324448.74</v>
      </c>
      <c r="F21" s="292">
        <v>292731</v>
      </c>
      <c r="G21" s="292">
        <v>229831</v>
      </c>
      <c r="H21" s="292" t="s">
        <v>439</v>
      </c>
      <c r="I21" s="292" t="s">
        <v>441</v>
      </c>
    </row>
    <row r="22" spans="2:9">
      <c r="B22" s="483"/>
      <c r="C22" s="468">
        <v>93636</v>
      </c>
      <c r="D22" s="427">
        <f t="shared" si="2"/>
        <v>17790.84</v>
      </c>
      <c r="E22" s="430">
        <f t="shared" si="3"/>
        <v>111426.84</v>
      </c>
      <c r="F22" s="292">
        <v>292731</v>
      </c>
      <c r="G22" s="292">
        <v>229831</v>
      </c>
      <c r="H22" s="292" t="s">
        <v>439</v>
      </c>
      <c r="I22" s="292" t="s">
        <v>441</v>
      </c>
    </row>
    <row r="23" spans="2:9">
      <c r="B23" s="483"/>
      <c r="C23" s="468">
        <v>848300</v>
      </c>
      <c r="D23" s="427">
        <f t="shared" si="2"/>
        <v>161177</v>
      </c>
      <c r="E23" s="430">
        <f t="shared" si="3"/>
        <v>1009477</v>
      </c>
      <c r="F23" s="292">
        <v>292731</v>
      </c>
      <c r="G23" s="292">
        <v>229831</v>
      </c>
      <c r="H23" s="292" t="s">
        <v>439</v>
      </c>
      <c r="I23" s="292" t="s">
        <v>441</v>
      </c>
    </row>
    <row r="24" spans="2:9">
      <c r="B24" s="483"/>
      <c r="C24" s="468">
        <v>195534</v>
      </c>
      <c r="D24" s="427">
        <f t="shared" si="2"/>
        <v>37151.46</v>
      </c>
      <c r="E24" s="430">
        <f t="shared" si="3"/>
        <v>232685.46</v>
      </c>
      <c r="F24" s="292">
        <v>292731</v>
      </c>
      <c r="G24" s="292">
        <v>229831</v>
      </c>
      <c r="H24" s="292" t="s">
        <v>439</v>
      </c>
      <c r="I24" s="292" t="s">
        <v>441</v>
      </c>
    </row>
    <row r="25" spans="2:9">
      <c r="B25" s="483"/>
      <c r="C25" s="468">
        <v>50000</v>
      </c>
      <c r="D25" s="427">
        <f t="shared" si="2"/>
        <v>9500</v>
      </c>
      <c r="E25" s="430">
        <f t="shared" si="3"/>
        <v>59500</v>
      </c>
      <c r="F25" s="292">
        <v>292731</v>
      </c>
      <c r="G25" s="292">
        <v>229831</v>
      </c>
      <c r="H25" s="292" t="s">
        <v>439</v>
      </c>
      <c r="I25" s="292" t="s">
        <v>441</v>
      </c>
    </row>
    <row r="26" spans="2:9">
      <c r="B26" s="483"/>
      <c r="C26" s="468">
        <v>694008</v>
      </c>
      <c r="D26" s="427">
        <f t="shared" si="2"/>
        <v>131861.51999999999</v>
      </c>
      <c r="E26" s="430">
        <f t="shared" si="3"/>
        <v>825869.52</v>
      </c>
      <c r="F26" s="292">
        <v>292867</v>
      </c>
      <c r="G26" s="292">
        <v>229831</v>
      </c>
      <c r="H26" s="292" t="s">
        <v>440</v>
      </c>
      <c r="I26" s="292" t="s">
        <v>441</v>
      </c>
    </row>
    <row r="27" spans="2:9">
      <c r="B27" s="483"/>
      <c r="C27" s="468">
        <v>29853</v>
      </c>
      <c r="D27" s="427">
        <f t="shared" si="2"/>
        <v>5672.07</v>
      </c>
      <c r="E27" s="430">
        <f t="shared" si="3"/>
        <v>35525.07</v>
      </c>
      <c r="F27" s="292">
        <v>292731</v>
      </c>
      <c r="G27" s="292">
        <v>229831</v>
      </c>
      <c r="H27" s="292" t="s">
        <v>439</v>
      </c>
      <c r="I27" s="292" t="s">
        <v>441</v>
      </c>
    </row>
    <row r="28" spans="2:9">
      <c r="B28" s="483"/>
      <c r="C28" s="468">
        <v>654105</v>
      </c>
      <c r="D28" s="427">
        <f t="shared" si="2"/>
        <v>124279.95</v>
      </c>
      <c r="E28" s="430">
        <f t="shared" si="3"/>
        <v>778384.95</v>
      </c>
      <c r="F28" s="292">
        <v>292731</v>
      </c>
      <c r="G28" s="292">
        <v>229831</v>
      </c>
      <c r="H28" s="292" t="s">
        <v>439</v>
      </c>
      <c r="I28" s="292" t="s">
        <v>441</v>
      </c>
    </row>
    <row r="29" spans="2:9">
      <c r="B29" s="483"/>
      <c r="C29" s="475">
        <v>227520</v>
      </c>
      <c r="D29" s="427">
        <f t="shared" si="2"/>
        <v>43228.800000000003</v>
      </c>
      <c r="E29" s="430">
        <f t="shared" si="3"/>
        <v>270748.79999999999</v>
      </c>
      <c r="F29" s="292">
        <v>292731</v>
      </c>
      <c r="G29" s="292">
        <v>229831</v>
      </c>
      <c r="H29" s="292" t="s">
        <v>439</v>
      </c>
      <c r="I29" s="292" t="s">
        <v>441</v>
      </c>
    </row>
    <row r="32" spans="2:9">
      <c r="B32" s="429" t="s">
        <v>372</v>
      </c>
      <c r="C32" s="429" t="s">
        <v>373</v>
      </c>
      <c r="D32" s="429" t="s">
        <v>374</v>
      </c>
      <c r="E32" s="429" t="s">
        <v>375</v>
      </c>
      <c r="F32" s="452" t="s">
        <v>376</v>
      </c>
      <c r="G32" s="452" t="s">
        <v>377</v>
      </c>
      <c r="H32" s="452" t="s">
        <v>378</v>
      </c>
      <c r="I32" s="429" t="s">
        <v>379</v>
      </c>
    </row>
    <row r="33" spans="2:9">
      <c r="B33" s="292" t="s">
        <v>368</v>
      </c>
      <c r="C33" s="468">
        <v>338955</v>
      </c>
      <c r="D33" s="427">
        <f>+C33*19%</f>
        <v>64401.450000000004</v>
      </c>
      <c r="E33" s="430">
        <f>+C33+D33</f>
        <v>403356.45</v>
      </c>
      <c r="F33" s="292">
        <v>297493</v>
      </c>
      <c r="G33" s="292">
        <v>233406</v>
      </c>
      <c r="H33" s="292" t="s">
        <v>449</v>
      </c>
      <c r="I33" s="292" t="s">
        <v>450</v>
      </c>
    </row>
    <row r="35" spans="2:9">
      <c r="B35" s="429" t="s">
        <v>372</v>
      </c>
      <c r="C35" s="429" t="s">
        <v>373</v>
      </c>
      <c r="D35" s="429" t="s">
        <v>374</v>
      </c>
      <c r="E35" s="429" t="s">
        <v>375</v>
      </c>
      <c r="F35" s="452" t="s">
        <v>376</v>
      </c>
      <c r="G35" s="452" t="s">
        <v>377</v>
      </c>
      <c r="H35" s="452" t="s">
        <v>378</v>
      </c>
      <c r="I35" s="429" t="s">
        <v>379</v>
      </c>
    </row>
    <row r="36" spans="2:9">
      <c r="B36" s="292" t="s">
        <v>380</v>
      </c>
      <c r="C36" s="468">
        <v>492722</v>
      </c>
      <c r="D36" s="427">
        <f>+C36*19%</f>
        <v>93617.180000000008</v>
      </c>
      <c r="E36" s="430">
        <f>+C36+D36</f>
        <v>586339.18000000005</v>
      </c>
      <c r="F36" s="292">
        <v>298989</v>
      </c>
      <c r="G36" s="292">
        <v>234198</v>
      </c>
      <c r="H36" s="292" t="s">
        <v>451</v>
      </c>
      <c r="I36" s="292" t="s">
        <v>452</v>
      </c>
    </row>
    <row r="38" spans="2:9">
      <c r="B38" s="429" t="s">
        <v>372</v>
      </c>
      <c r="C38" s="429" t="s">
        <v>373</v>
      </c>
      <c r="D38" s="429" t="s">
        <v>374</v>
      </c>
      <c r="E38" s="429" t="s">
        <v>375</v>
      </c>
      <c r="F38" s="452" t="s">
        <v>376</v>
      </c>
      <c r="G38" s="452" t="s">
        <v>377</v>
      </c>
      <c r="H38" s="452" t="s">
        <v>378</v>
      </c>
      <c r="I38" s="429" t="s">
        <v>379</v>
      </c>
    </row>
    <row r="39" spans="2:9">
      <c r="B39" s="292" t="s">
        <v>39</v>
      </c>
      <c r="C39" s="468">
        <v>4438710</v>
      </c>
      <c r="D39" s="427">
        <f>+C39*19%</f>
        <v>843354.9</v>
      </c>
      <c r="E39" s="430">
        <f>+C39+D39</f>
        <v>5282064.9000000004</v>
      </c>
      <c r="F39" s="292">
        <v>299135</v>
      </c>
      <c r="G39" s="292">
        <v>234193</v>
      </c>
      <c r="H39" s="292">
        <v>299135</v>
      </c>
      <c r="I39" s="292" t="s">
        <v>453</v>
      </c>
    </row>
    <row r="41" spans="2:9">
      <c r="B41" s="429" t="s">
        <v>372</v>
      </c>
      <c r="C41" s="429" t="s">
        <v>373</v>
      </c>
      <c r="D41" s="429" t="s">
        <v>374</v>
      </c>
      <c r="E41" s="429" t="s">
        <v>375</v>
      </c>
      <c r="F41" s="452" t="s">
        <v>376</v>
      </c>
      <c r="G41" s="452" t="s">
        <v>377</v>
      </c>
      <c r="H41" s="452" t="s">
        <v>378</v>
      </c>
      <c r="I41" s="429" t="s">
        <v>379</v>
      </c>
    </row>
    <row r="42" spans="2:9">
      <c r="B42" s="292" t="s">
        <v>39</v>
      </c>
      <c r="C42" s="468">
        <v>4437448</v>
      </c>
      <c r="D42" s="427">
        <f>+C42*19%</f>
        <v>843115.12</v>
      </c>
      <c r="E42" s="430">
        <f>+C42+D42</f>
        <v>5280563.12</v>
      </c>
      <c r="F42" s="292">
        <v>299133</v>
      </c>
      <c r="G42" s="292">
        <v>234201</v>
      </c>
      <c r="H42" s="292">
        <v>299133</v>
      </c>
      <c r="I42" s="292" t="s">
        <v>454</v>
      </c>
    </row>
    <row r="45" spans="2:9">
      <c r="B45" s="429" t="s">
        <v>372</v>
      </c>
      <c r="C45" s="429" t="s">
        <v>373</v>
      </c>
      <c r="D45" s="429" t="s">
        <v>374</v>
      </c>
      <c r="E45" s="429" t="s">
        <v>375</v>
      </c>
      <c r="F45" s="452" t="s">
        <v>376</v>
      </c>
      <c r="G45" s="452" t="s">
        <v>377</v>
      </c>
      <c r="H45" s="452" t="s">
        <v>378</v>
      </c>
      <c r="I45" s="429" t="s">
        <v>379</v>
      </c>
    </row>
    <row r="46" spans="2:9">
      <c r="B46" s="292" t="s">
        <v>457</v>
      </c>
      <c r="C46" s="468">
        <v>180000</v>
      </c>
      <c r="D46" s="427">
        <f>+C46*19%</f>
        <v>34200</v>
      </c>
      <c r="E46" s="430">
        <f>+C46+D46</f>
        <v>214200</v>
      </c>
      <c r="F46" s="292">
        <v>298988</v>
      </c>
      <c r="G46" s="292">
        <v>235436</v>
      </c>
      <c r="H46" s="292" t="s">
        <v>456</v>
      </c>
      <c r="I46" s="292" t="s">
        <v>458</v>
      </c>
    </row>
    <row r="48" spans="2:9">
      <c r="B48" s="429" t="s">
        <v>372</v>
      </c>
      <c r="C48" s="429" t="s">
        <v>373</v>
      </c>
      <c r="D48" s="429" t="s">
        <v>374</v>
      </c>
      <c r="E48" s="429" t="s">
        <v>375</v>
      </c>
      <c r="F48" s="452" t="s">
        <v>376</v>
      </c>
      <c r="G48" s="452" t="s">
        <v>377</v>
      </c>
      <c r="H48" s="452" t="s">
        <v>378</v>
      </c>
      <c r="I48" s="429" t="s">
        <v>379</v>
      </c>
    </row>
    <row r="49" spans="2:9">
      <c r="B49" s="292" t="s">
        <v>461</v>
      </c>
      <c r="C49" s="468">
        <v>244759</v>
      </c>
      <c r="D49" s="427">
        <f>+C49*19%</f>
        <v>46504.21</v>
      </c>
      <c r="E49" s="430">
        <f>+C49+D49</f>
        <v>291263.21000000002</v>
      </c>
      <c r="F49" s="292">
        <v>299715</v>
      </c>
      <c r="G49" s="292">
        <v>236120</v>
      </c>
      <c r="H49" s="292" t="s">
        <v>460</v>
      </c>
      <c r="I49" s="292" t="s">
        <v>463</v>
      </c>
    </row>
  </sheetData>
  <mergeCells count="3">
    <mergeCell ref="B7:B9"/>
    <mergeCell ref="B13:B14"/>
    <mergeCell ref="B18:B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80" t="s">
        <v>178</v>
      </c>
      <c r="C2" s="480"/>
      <c r="D2" s="480"/>
      <c r="E2" s="480"/>
      <c r="F2" s="480"/>
    </row>
    <row r="3" spans="2:6" ht="15.75" thickBot="1">
      <c r="B3" s="31"/>
      <c r="C3" s="32" t="s">
        <v>173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115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5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153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133</v>
      </c>
      <c r="D12" s="214">
        <v>1</v>
      </c>
      <c r="E12" s="20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80" t="s">
        <v>179</v>
      </c>
      <c r="C15" s="480"/>
      <c r="D15" s="480"/>
      <c r="E15" s="480"/>
      <c r="F15" s="480"/>
    </row>
    <row r="16" spans="2:6" ht="15.75" thickBot="1">
      <c r="B16" s="31"/>
      <c r="C16" s="32" t="s">
        <v>174</v>
      </c>
      <c r="D16" s="2"/>
      <c r="E16" s="3"/>
      <c r="F16" s="4"/>
    </row>
    <row r="17" spans="2:6" ht="15.75" thickBot="1">
      <c r="B17" s="58" t="s">
        <v>3</v>
      </c>
      <c r="C17" s="184" t="s">
        <v>45</v>
      </c>
      <c r="D17" s="235"/>
      <c r="E17" s="236"/>
      <c r="F17" s="237"/>
    </row>
    <row r="18" spans="2:6" ht="15.75" thickBot="1">
      <c r="B18" s="58" t="s">
        <v>5</v>
      </c>
      <c r="C18" s="178" t="s">
        <v>115</v>
      </c>
      <c r="D18" s="235"/>
      <c r="E18" s="239"/>
      <c r="F18" s="237"/>
    </row>
    <row r="19" spans="2:6" ht="15.75" thickBot="1">
      <c r="B19" s="58" t="s">
        <v>7</v>
      </c>
      <c r="C19" s="240">
        <v>14046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138668</v>
      </c>
      <c r="D20" s="235"/>
      <c r="E20" s="243"/>
      <c r="F20" s="237"/>
    </row>
    <row r="21" spans="2:6" ht="15.75" thickBot="1">
      <c r="B21" s="58" t="s">
        <v>10</v>
      </c>
      <c r="C21" s="244">
        <v>4700029716</v>
      </c>
      <c r="D21" s="235"/>
      <c r="E21" s="243"/>
      <c r="F21" s="237"/>
    </row>
    <row r="22" spans="2:6" ht="15.75" thickBot="1">
      <c r="B22" s="245" t="s">
        <v>11</v>
      </c>
      <c r="C22" s="240" t="s">
        <v>154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/>
      <c r="D24" s="249" t="s">
        <v>15</v>
      </c>
      <c r="E24" s="249" t="s">
        <v>16</v>
      </c>
      <c r="F24" s="250" t="s">
        <v>17</v>
      </c>
    </row>
    <row r="25" spans="2:6" ht="15.75" thickBot="1">
      <c r="B25" s="214">
        <v>3200000000</v>
      </c>
      <c r="C25" s="106" t="s">
        <v>133</v>
      </c>
      <c r="D25" s="214">
        <v>1</v>
      </c>
      <c r="E25" s="252">
        <v>165862</v>
      </c>
      <c r="F25" s="253">
        <f>D25*E25</f>
        <v>165862</v>
      </c>
    </row>
    <row r="26" spans="2:6" ht="15.75" thickBot="1">
      <c r="B26" s="137"/>
      <c r="C26" s="251"/>
      <c r="D26" s="251"/>
      <c r="E26" s="252"/>
      <c r="F26" s="253">
        <v>165862</v>
      </c>
    </row>
    <row r="28" spans="2:6" ht="15.75" thickBot="1">
      <c r="B28" s="480" t="s">
        <v>180</v>
      </c>
      <c r="C28" s="480"/>
      <c r="D28" s="480"/>
      <c r="E28" s="480"/>
      <c r="F28" s="480"/>
    </row>
    <row r="29" spans="2:6" ht="15.75" thickBot="1">
      <c r="B29" s="31"/>
      <c r="C29" s="32" t="s">
        <v>175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115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5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155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133</v>
      </c>
      <c r="D38" s="214">
        <v>1</v>
      </c>
      <c r="E38" s="202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80" t="s">
        <v>181</v>
      </c>
      <c r="C41" s="480"/>
      <c r="D41" s="480"/>
      <c r="E41" s="480"/>
      <c r="F41" s="480"/>
    </row>
    <row r="42" spans="2:6" ht="15.75" thickBot="1">
      <c r="B42" s="31"/>
      <c r="C42" s="32" t="s">
        <v>176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115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5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156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133</v>
      </c>
      <c r="D51" s="214">
        <v>1</v>
      </c>
      <c r="E51" s="202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80" t="s">
        <v>182</v>
      </c>
      <c r="C54" s="480"/>
      <c r="D54" s="480"/>
      <c r="E54" s="480"/>
      <c r="F54" s="480"/>
    </row>
    <row r="55" spans="2:6" ht="15.75" thickBot="1">
      <c r="B55" s="31" t="s">
        <v>172</v>
      </c>
      <c r="C55" s="32" t="s">
        <v>177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115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5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157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133</v>
      </c>
      <c r="D64" s="214">
        <v>1</v>
      </c>
      <c r="E64" s="202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80" t="s">
        <v>184</v>
      </c>
      <c r="C2" s="480"/>
      <c r="D2" s="480"/>
      <c r="E2" s="480"/>
      <c r="F2" s="480"/>
    </row>
    <row r="3" spans="2:6" ht="15.75" thickBot="1">
      <c r="B3" s="31"/>
      <c r="C3" s="32" t="s">
        <v>183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115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5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152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133</v>
      </c>
      <c r="D12" s="214">
        <v>1</v>
      </c>
      <c r="E12" s="20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80" t="s">
        <v>189</v>
      </c>
      <c r="C15" s="480"/>
      <c r="D15" s="480"/>
      <c r="E15" s="480"/>
      <c r="F15" s="480"/>
    </row>
    <row r="16" spans="2:6" ht="15.75" thickBot="1">
      <c r="B16" s="31"/>
      <c r="C16" s="32" t="s">
        <v>185</v>
      </c>
      <c r="D16" s="2"/>
      <c r="E16" s="3"/>
      <c r="F16" s="4"/>
    </row>
    <row r="17" spans="2:6" ht="15.75" thickBot="1">
      <c r="B17" s="58" t="s">
        <v>3</v>
      </c>
      <c r="C17" s="184" t="s">
        <v>45</v>
      </c>
      <c r="D17" s="235"/>
      <c r="E17" s="236"/>
      <c r="F17" s="237"/>
    </row>
    <row r="18" spans="2:6" ht="15.75" thickBot="1">
      <c r="B18" s="58" t="s">
        <v>5</v>
      </c>
      <c r="C18" s="178" t="s">
        <v>115</v>
      </c>
      <c r="D18" s="235"/>
      <c r="E18" s="239"/>
      <c r="F18" s="237"/>
    </row>
    <row r="19" spans="2:6" ht="15.75" thickBot="1">
      <c r="B19" s="58" t="s">
        <v>7</v>
      </c>
      <c r="C19" s="240">
        <v>14042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138677</v>
      </c>
      <c r="D20" s="235"/>
      <c r="E20" s="243"/>
      <c r="F20" s="237"/>
    </row>
    <row r="21" spans="2:6" ht="15.75" thickBot="1">
      <c r="B21" s="58" t="s">
        <v>10</v>
      </c>
      <c r="C21" s="244">
        <v>4700029710</v>
      </c>
      <c r="D21" s="235"/>
      <c r="E21" s="243"/>
      <c r="F21" s="237"/>
    </row>
    <row r="22" spans="2:6" ht="15.75" thickBot="1">
      <c r="B22" s="245" t="s">
        <v>11</v>
      </c>
      <c r="C22" s="240" t="s">
        <v>158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/>
      <c r="D24" s="249" t="s">
        <v>15</v>
      </c>
      <c r="E24" s="249" t="s">
        <v>16</v>
      </c>
      <c r="F24" s="250" t="s">
        <v>17</v>
      </c>
    </row>
    <row r="25" spans="2:6" ht="15.75" thickBot="1">
      <c r="B25" s="214">
        <v>3200000000</v>
      </c>
      <c r="C25" s="106" t="s">
        <v>133</v>
      </c>
      <c r="D25" s="214">
        <v>1</v>
      </c>
      <c r="E25" s="202">
        <v>165862</v>
      </c>
      <c r="F25" s="253">
        <f>D25*E25</f>
        <v>165862</v>
      </c>
    </row>
    <row r="26" spans="2:6" ht="15.75" thickBot="1">
      <c r="B26" s="137"/>
      <c r="C26" s="251"/>
      <c r="D26" s="251"/>
      <c r="E26" s="252"/>
      <c r="F26" s="253">
        <v>165862</v>
      </c>
    </row>
    <row r="28" spans="2:6" ht="15.75" thickBot="1">
      <c r="B28" s="480" t="s">
        <v>190</v>
      </c>
      <c r="C28" s="480"/>
      <c r="D28" s="480"/>
      <c r="E28" s="480"/>
      <c r="F28" s="480"/>
    </row>
    <row r="29" spans="2:6" ht="15.75" thickBot="1">
      <c r="B29" s="31"/>
      <c r="C29" s="32" t="s">
        <v>186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115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5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131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133</v>
      </c>
      <c r="D38" s="214">
        <v>1</v>
      </c>
      <c r="E38" s="202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80" t="s">
        <v>191</v>
      </c>
      <c r="C41" s="480"/>
      <c r="D41" s="480"/>
      <c r="E41" s="480"/>
      <c r="F41" s="480"/>
    </row>
    <row r="42" spans="2:6" ht="15.75" thickBot="1">
      <c r="B42" s="31"/>
      <c r="C42" s="32" t="s">
        <v>187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115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5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159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133</v>
      </c>
      <c r="D51" s="214">
        <v>1</v>
      </c>
      <c r="E51" s="202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80" t="s">
        <v>192</v>
      </c>
      <c r="C54" s="480"/>
      <c r="D54" s="480"/>
      <c r="E54" s="480"/>
      <c r="F54" s="480"/>
    </row>
    <row r="55" spans="2:6" ht="15.75" thickBot="1">
      <c r="B55" s="31" t="s">
        <v>172</v>
      </c>
      <c r="C55" s="32" t="s">
        <v>188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115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5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160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133</v>
      </c>
      <c r="D64" s="214">
        <v>1</v>
      </c>
      <c r="E64" s="202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C12"/>
  <sheetViews>
    <sheetView showGridLines="0" workbookViewId="0">
      <selection activeCell="B2" sqref="B2:C10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</cols>
  <sheetData>
    <row r="2" spans="2:3">
      <c r="B2" t="s">
        <v>388</v>
      </c>
    </row>
    <row r="5" spans="2:3" ht="18.75">
      <c r="B5" t="s">
        <v>389</v>
      </c>
      <c r="C5" s="453" t="s">
        <v>123</v>
      </c>
    </row>
    <row r="6" spans="2:3" ht="18.75">
      <c r="B6" t="s">
        <v>3</v>
      </c>
      <c r="C6" s="453" t="str">
        <f>VLOOKUP(C5,'LISTADO CLINICAS'!B3:C21,2,1)</f>
        <v>96.898.980-4</v>
      </c>
    </row>
    <row r="7" spans="2:3" ht="18.75">
      <c r="B7" t="s">
        <v>390</v>
      </c>
      <c r="C7" s="454">
        <v>72390</v>
      </c>
    </row>
    <row r="8" spans="2:3" ht="18.75">
      <c r="B8" t="s">
        <v>391</v>
      </c>
      <c r="C8" s="463">
        <v>26545</v>
      </c>
    </row>
    <row r="9" spans="2:3" ht="18.75">
      <c r="B9" t="s">
        <v>86</v>
      </c>
      <c r="C9" s="454" t="s">
        <v>406</v>
      </c>
    </row>
    <row r="10" spans="2:3" ht="23.25">
      <c r="B10" t="s">
        <v>392</v>
      </c>
      <c r="C10" s="470">
        <v>180000</v>
      </c>
    </row>
    <row r="11" spans="2:3" ht="18.75">
      <c r="C11" s="454"/>
    </row>
    <row r="12" spans="2:3">
      <c r="B12" t="s">
        <v>417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CLINICAS'!$B$3:$B$230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S117"/>
  <sheetViews>
    <sheetView tabSelected="1" topLeftCell="A10" zoomScaleNormal="100" workbookViewId="0">
      <selection activeCell="C24" sqref="C24"/>
    </sheetView>
  </sheetViews>
  <sheetFormatPr baseColWidth="10" defaultRowHeight="15"/>
  <cols>
    <col min="1" max="1" width="5.42578125" style="99" customWidth="1"/>
    <col min="2" max="2" width="41" style="264" bestFit="1" customWidth="1"/>
    <col min="3" max="3" width="20.42578125" style="264" customWidth="1"/>
    <col min="4" max="4" width="11.140625" style="233" customWidth="1"/>
    <col min="5" max="5" width="15" style="233" customWidth="1"/>
    <col min="6" max="6" width="15" style="265" customWidth="1"/>
    <col min="7" max="7" width="63.85546875" style="265" customWidth="1"/>
    <col min="8" max="8" width="15.85546875" style="232" bestFit="1" customWidth="1"/>
    <col min="9" max="9" width="20.42578125" style="266" customWidth="1"/>
    <col min="10" max="10" width="16.7109375" style="232" bestFit="1" customWidth="1"/>
    <col min="11" max="11" width="20.140625" style="232" customWidth="1"/>
    <col min="12" max="12" width="16.42578125" style="232" customWidth="1"/>
    <col min="13" max="13" width="14.140625" style="264" customWidth="1"/>
    <col min="14" max="14" width="33.140625" style="264" bestFit="1" customWidth="1"/>
    <col min="15" max="15" width="20.5703125" style="264" customWidth="1"/>
    <col min="16" max="16" width="17.5703125" style="264" customWidth="1"/>
    <col min="17" max="17" width="23.42578125" style="264" bestFit="1" customWidth="1"/>
    <col min="18" max="18" width="85" style="264" customWidth="1"/>
    <col min="19" max="19" width="32" style="257" customWidth="1"/>
    <col min="20" max="118" width="11.42578125" style="99"/>
    <col min="119" max="119" width="20.5703125" style="99" bestFit="1" customWidth="1"/>
    <col min="120" max="16384" width="11.42578125" style="99"/>
  </cols>
  <sheetData>
    <row r="1" spans="1:19">
      <c r="A1" s="486" t="s">
        <v>387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</row>
    <row r="2" spans="1:19">
      <c r="A2" s="486"/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</row>
    <row r="3" spans="1:19" ht="31.5">
      <c r="A3" s="258" t="s">
        <v>382</v>
      </c>
      <c r="B3" s="259" t="s">
        <v>129</v>
      </c>
      <c r="C3" s="260" t="s">
        <v>40</v>
      </c>
      <c r="D3" s="260" t="s">
        <v>41</v>
      </c>
      <c r="E3" s="260" t="s">
        <v>195</v>
      </c>
      <c r="F3" s="260" t="s">
        <v>11</v>
      </c>
      <c r="G3" s="260" t="s">
        <v>109</v>
      </c>
      <c r="H3" s="260" t="s">
        <v>0</v>
      </c>
      <c r="I3" s="260" t="s">
        <v>10</v>
      </c>
      <c r="J3" s="260" t="s">
        <v>137</v>
      </c>
      <c r="K3" s="260" t="s">
        <v>87</v>
      </c>
      <c r="L3" s="260" t="s">
        <v>86</v>
      </c>
      <c r="M3" s="260" t="s">
        <v>42</v>
      </c>
      <c r="N3" s="261" t="s">
        <v>95</v>
      </c>
      <c r="O3" s="260" t="s">
        <v>43</v>
      </c>
      <c r="P3" s="260" t="s">
        <v>134</v>
      </c>
      <c r="Q3" s="260" t="s">
        <v>135</v>
      </c>
      <c r="R3" s="262" t="s">
        <v>44</v>
      </c>
      <c r="S3" s="277" t="s">
        <v>194</v>
      </c>
    </row>
    <row r="4" spans="1:19" s="433" customFormat="1" ht="16.5">
      <c r="A4" s="439" t="s">
        <v>381</v>
      </c>
      <c r="B4" s="433" t="s">
        <v>259</v>
      </c>
      <c r="C4" s="377">
        <v>244759</v>
      </c>
      <c r="D4" s="296" t="s">
        <v>386</v>
      </c>
      <c r="E4" s="431"/>
      <c r="F4" s="296"/>
      <c r="G4" s="435" t="s">
        <v>462</v>
      </c>
      <c r="H4" s="447">
        <v>236120</v>
      </c>
      <c r="I4" s="296"/>
      <c r="J4" s="460">
        <v>168706</v>
      </c>
      <c r="K4" s="296"/>
      <c r="L4" s="296"/>
      <c r="M4">
        <v>301209</v>
      </c>
      <c r="N4" s="296"/>
      <c r="O4" s="399"/>
      <c r="P4" s="296"/>
      <c r="Q4" s="296"/>
      <c r="R4" s="416"/>
      <c r="S4" s="432"/>
    </row>
    <row r="5" spans="1:19" s="433" customFormat="1" ht="16.5">
      <c r="A5" s="461"/>
      <c r="B5" s="404" t="s">
        <v>274</v>
      </c>
      <c r="C5" s="377">
        <v>342108</v>
      </c>
      <c r="D5" s="296" t="s">
        <v>386</v>
      </c>
      <c r="E5" s="296"/>
      <c r="F5" s="296"/>
      <c r="G5" s="435" t="s">
        <v>455</v>
      </c>
      <c r="H5" s="447"/>
      <c r="I5" s="296"/>
      <c r="J5" s="460"/>
      <c r="K5" s="296"/>
      <c r="L5" s="296"/>
      <c r="M5" s="48"/>
      <c r="N5" s="296"/>
      <c r="O5" s="399"/>
      <c r="P5" s="296"/>
      <c r="Q5" s="296"/>
      <c r="R5" s="416"/>
      <c r="S5" s="432"/>
    </row>
    <row r="6" spans="1:19" s="433" customFormat="1" ht="16.5">
      <c r="A6" s="439" t="s">
        <v>381</v>
      </c>
      <c r="B6" s="404" t="s">
        <v>403</v>
      </c>
      <c r="C6" s="396">
        <v>1240239</v>
      </c>
      <c r="D6" s="296"/>
      <c r="E6" s="431"/>
      <c r="F6" s="296"/>
      <c r="G6" s="435" t="s">
        <v>422</v>
      </c>
      <c r="H6" s="296">
        <v>233607</v>
      </c>
      <c r="I6" s="296"/>
      <c r="J6" s="431"/>
      <c r="K6" s="296"/>
      <c r="L6" s="296"/>
      <c r="M6" s="296">
        <v>299309</v>
      </c>
      <c r="N6" s="296"/>
      <c r="O6" s="316"/>
      <c r="P6" s="296"/>
      <c r="Q6" s="296"/>
      <c r="R6" s="416"/>
      <c r="S6" s="435"/>
    </row>
    <row r="7" spans="1:19" s="433" customFormat="1" ht="16.5">
      <c r="A7" s="439" t="s">
        <v>381</v>
      </c>
      <c r="B7" s="426" t="s">
        <v>278</v>
      </c>
      <c r="C7" s="478">
        <v>4206547</v>
      </c>
      <c r="D7" s="296" t="s">
        <v>386</v>
      </c>
      <c r="E7" s="431"/>
      <c r="F7" s="296"/>
      <c r="G7" s="471" t="s">
        <v>401</v>
      </c>
      <c r="H7" s="431"/>
      <c r="I7" s="434"/>
      <c r="J7">
        <v>257718</v>
      </c>
      <c r="K7" s="296"/>
      <c r="L7" s="296"/>
      <c r="M7">
        <v>300558</v>
      </c>
      <c r="N7" s="296"/>
      <c r="O7" s="399"/>
      <c r="P7" s="296"/>
      <c r="Q7" s="296"/>
      <c r="R7" s="416"/>
      <c r="S7" s="435"/>
    </row>
    <row r="8" spans="1:19" s="433" customFormat="1" ht="16.5">
      <c r="A8" s="439" t="s">
        <v>381</v>
      </c>
      <c r="B8" s="428" t="s">
        <v>278</v>
      </c>
      <c r="C8" s="477">
        <v>2719938</v>
      </c>
      <c r="D8" s="296" t="s">
        <v>386</v>
      </c>
      <c r="E8" s="431"/>
      <c r="F8" s="296"/>
      <c r="G8" s="471" t="s">
        <v>402</v>
      </c>
      <c r="H8" s="431"/>
      <c r="I8" s="296"/>
      <c r="J8">
        <v>280305</v>
      </c>
      <c r="K8" s="296"/>
      <c r="L8" s="296"/>
      <c r="M8">
        <v>300559</v>
      </c>
      <c r="N8" s="296"/>
      <c r="O8" s="399"/>
      <c r="P8" s="296"/>
      <c r="Q8" s="296"/>
      <c r="R8" s="416"/>
      <c r="S8" s="435"/>
    </row>
    <row r="9" spans="1:19" s="433" customFormat="1" ht="16.5">
      <c r="A9" s="439" t="s">
        <v>381</v>
      </c>
      <c r="B9" s="404" t="s">
        <v>368</v>
      </c>
      <c r="C9" s="396">
        <v>338955</v>
      </c>
      <c r="D9" s="296" t="s">
        <v>386</v>
      </c>
      <c r="E9" s="431"/>
      <c r="F9" s="296"/>
      <c r="G9" s="435" t="s">
        <v>415</v>
      </c>
      <c r="H9">
        <v>233406</v>
      </c>
      <c r="I9">
        <v>4500527666</v>
      </c>
      <c r="J9" s="476">
        <v>166556</v>
      </c>
      <c r="K9" s="48"/>
      <c r="L9">
        <v>1000162462</v>
      </c>
      <c r="M9">
        <v>300902</v>
      </c>
      <c r="N9" s="296"/>
      <c r="O9" s="399"/>
      <c r="P9" s="296"/>
      <c r="Q9" s="296"/>
      <c r="R9" s="416"/>
      <c r="S9" s="435"/>
    </row>
    <row r="10" spans="1:19" s="433" customFormat="1" ht="16.5">
      <c r="A10" s="439" t="s">
        <v>381</v>
      </c>
      <c r="B10" s="378" t="s">
        <v>380</v>
      </c>
      <c r="C10" s="396">
        <v>492722</v>
      </c>
      <c r="D10" s="316" t="s">
        <v>386</v>
      </c>
      <c r="E10" s="379"/>
      <c r="F10" s="379"/>
      <c r="G10" s="472" t="s">
        <v>416</v>
      </c>
      <c r="H10">
        <v>234198</v>
      </c>
      <c r="I10">
        <v>4300137572</v>
      </c>
      <c r="J10" s="476">
        <v>168007</v>
      </c>
      <c r="K10" s="316"/>
      <c r="L10" s="316"/>
      <c r="M10">
        <v>300903</v>
      </c>
      <c r="N10" s="316"/>
      <c r="O10" s="399"/>
      <c r="P10" s="296"/>
      <c r="Q10" s="296"/>
      <c r="R10" s="416"/>
      <c r="S10" s="435"/>
    </row>
    <row r="11" spans="1:19" s="433" customFormat="1" ht="19.5" customHeight="1">
      <c r="A11" s="439"/>
      <c r="B11" s="378" t="s">
        <v>383</v>
      </c>
      <c r="C11" s="396">
        <v>1855071</v>
      </c>
      <c r="D11" s="316" t="s">
        <v>386</v>
      </c>
      <c r="E11" s="379"/>
      <c r="F11" s="379"/>
      <c r="G11" s="449" t="s">
        <v>459</v>
      </c>
      <c r="H11" s="425"/>
      <c r="I11"/>
      <c r="J11"/>
      <c r="K11" s="316"/>
      <c r="L11" s="316"/>
      <c r="M11"/>
      <c r="N11" s="316"/>
      <c r="O11" s="316"/>
      <c r="P11" s="296"/>
      <c r="Q11" s="296"/>
      <c r="R11" s="416"/>
      <c r="S11" s="435"/>
    </row>
    <row r="12" spans="1:19" s="433" customFormat="1" ht="16.5">
      <c r="A12" s="439" t="s">
        <v>381</v>
      </c>
      <c r="B12" s="444" t="s">
        <v>39</v>
      </c>
      <c r="C12" s="438">
        <v>4438710</v>
      </c>
      <c r="D12" s="445" t="s">
        <v>386</v>
      </c>
      <c r="E12" s="436"/>
      <c r="F12" s="403"/>
      <c r="G12" s="449" t="s">
        <v>448</v>
      </c>
      <c r="H12">
        <v>234193</v>
      </c>
      <c r="I12">
        <v>4500025583</v>
      </c>
      <c r="J12" s="476">
        <v>299135</v>
      </c>
      <c r="K12">
        <v>1000098082</v>
      </c>
      <c r="L12" s="48"/>
      <c r="M12">
        <v>300904</v>
      </c>
      <c r="N12" s="316"/>
      <c r="O12" s="316"/>
      <c r="P12" s="296"/>
      <c r="Q12" s="296"/>
      <c r="R12" s="416"/>
      <c r="S12" s="437"/>
    </row>
    <row r="13" spans="1:19" s="433" customFormat="1" ht="16.5">
      <c r="A13" s="439" t="s">
        <v>381</v>
      </c>
      <c r="B13" s="444" t="s">
        <v>39</v>
      </c>
      <c r="C13" s="377">
        <v>4437448</v>
      </c>
      <c r="D13" s="446"/>
      <c r="E13" s="379"/>
      <c r="F13" s="296"/>
      <c r="G13" s="449" t="s">
        <v>418</v>
      </c>
      <c r="H13">
        <v>234201</v>
      </c>
      <c r="I13">
        <v>4500025616</v>
      </c>
      <c r="J13" s="476">
        <v>299133</v>
      </c>
      <c r="K13">
        <v>1000098214</v>
      </c>
      <c r="L13" s="296"/>
      <c r="M13">
        <v>300905</v>
      </c>
      <c r="N13" s="316"/>
      <c r="O13" s="316"/>
      <c r="P13" s="296"/>
      <c r="Q13" s="296"/>
      <c r="R13" s="416"/>
      <c r="S13" s="437"/>
    </row>
    <row r="14" spans="1:19" s="433" customFormat="1" ht="16.5">
      <c r="A14" s="439" t="s">
        <v>381</v>
      </c>
      <c r="B14" t="s">
        <v>419</v>
      </c>
      <c r="C14" s="438">
        <v>9685670</v>
      </c>
      <c r="D14" s="399"/>
      <c r="E14" s="436"/>
      <c r="F14" s="403"/>
      <c r="G14" s="450" t="s">
        <v>421</v>
      </c>
      <c r="H14" s="403" t="s">
        <v>420</v>
      </c>
      <c r="I14"/>
      <c r="J14"/>
      <c r="K14" s="403"/>
      <c r="L14" s="403"/>
      <c r="M14">
        <v>299317</v>
      </c>
      <c r="N14" s="399"/>
      <c r="O14" s="399"/>
      <c r="P14" s="403"/>
      <c r="Q14" s="403"/>
      <c r="R14" s="417"/>
      <c r="S14" s="437"/>
    </row>
    <row r="15" spans="1:19" s="292" customFormat="1" ht="16.5">
      <c r="A15" s="439" t="s">
        <v>381</v>
      </c>
      <c r="B15" s="292" t="s">
        <v>423</v>
      </c>
      <c r="C15" s="438">
        <v>4533128</v>
      </c>
      <c r="D15" s="399"/>
      <c r="E15" s="436"/>
      <c r="F15" s="403"/>
      <c r="G15" s="450" t="s">
        <v>424</v>
      </c>
      <c r="H15" s="425">
        <v>231147</v>
      </c>
      <c r="I15" s="403"/>
      <c r="J15"/>
      <c r="K15" s="403"/>
      <c r="L15" s="403"/>
      <c r="M15">
        <v>298101</v>
      </c>
      <c r="N15" s="399"/>
      <c r="O15" s="399"/>
      <c r="P15" s="403"/>
      <c r="Q15" s="403"/>
      <c r="R15" s="417"/>
      <c r="S15" s="437"/>
    </row>
    <row r="16" spans="1:19" s="292" customFormat="1" ht="16.5">
      <c r="A16" s="439" t="s">
        <v>381</v>
      </c>
      <c r="B16" t="s">
        <v>425</v>
      </c>
      <c r="C16" s="438">
        <v>1080000</v>
      </c>
      <c r="D16" s="399"/>
      <c r="E16" s="436"/>
      <c r="F16" s="403"/>
      <c r="G16" s="450"/>
      <c r="H16" s="403">
        <v>231554</v>
      </c>
      <c r="I16"/>
      <c r="J16"/>
      <c r="K16"/>
      <c r="L16" s="403"/>
      <c r="M16">
        <v>297715</v>
      </c>
      <c r="N16" s="399"/>
      <c r="O16" s="399"/>
      <c r="P16" s="403"/>
      <c r="Q16" s="403"/>
      <c r="R16" s="417"/>
      <c r="S16" s="437"/>
    </row>
    <row r="17" spans="1:19" s="292" customFormat="1" ht="16.5">
      <c r="A17" s="439" t="s">
        <v>381</v>
      </c>
      <c r="B17" t="s">
        <v>426</v>
      </c>
      <c r="C17" s="377">
        <v>180000</v>
      </c>
      <c r="D17" s="316" t="s">
        <v>386</v>
      </c>
      <c r="E17" s="379">
        <v>44981</v>
      </c>
      <c r="F17" s="403">
        <v>72390</v>
      </c>
      <c r="G17" s="449" t="s">
        <v>427</v>
      </c>
      <c r="H17">
        <v>235436</v>
      </c>
      <c r="I17">
        <v>26454</v>
      </c>
      <c r="J17">
        <v>168006</v>
      </c>
      <c r="K17" s="403"/>
      <c r="L17" s="403"/>
      <c r="M17">
        <v>300941</v>
      </c>
      <c r="N17" s="399"/>
      <c r="O17" s="399"/>
      <c r="P17" s="403"/>
      <c r="Q17" s="403"/>
      <c r="R17" s="417"/>
      <c r="S17" s="437"/>
    </row>
    <row r="18" spans="1:19" s="292" customFormat="1" ht="16.5">
      <c r="A18" s="439" t="s">
        <v>381</v>
      </c>
      <c r="B18" s="378" t="s">
        <v>383</v>
      </c>
      <c r="C18" s="377">
        <v>3700941</v>
      </c>
      <c r="D18" s="399" t="s">
        <v>386</v>
      </c>
      <c r="E18" s="436">
        <v>44949</v>
      </c>
      <c r="F18" s="403" t="s">
        <v>428</v>
      </c>
      <c r="G18" s="449" t="s">
        <v>429</v>
      </c>
      <c r="H18" s="425">
        <v>232944</v>
      </c>
      <c r="I18" s="425" t="s">
        <v>430</v>
      </c>
      <c r="J18" t="s">
        <v>431</v>
      </c>
      <c r="K18" s="403"/>
      <c r="L18" s="403"/>
      <c r="M18">
        <v>300940</v>
      </c>
      <c r="N18" s="399"/>
      <c r="O18" s="399"/>
      <c r="P18" s="403"/>
      <c r="Q18" s="403"/>
      <c r="R18" s="417"/>
      <c r="S18" s="437"/>
    </row>
    <row r="19" spans="1:19" s="292" customFormat="1" ht="15.75" customHeight="1">
      <c r="A19" s="439" t="s">
        <v>381</v>
      </c>
      <c r="B19" t="s">
        <v>435</v>
      </c>
      <c r="C19" s="438">
        <v>2200000</v>
      </c>
      <c r="D19" s="399" t="s">
        <v>386</v>
      </c>
      <c r="E19" s="436">
        <v>45008</v>
      </c>
      <c r="F19" s="403">
        <v>7100</v>
      </c>
      <c r="G19" s="450" t="s">
        <v>436</v>
      </c>
      <c r="H19" s="464">
        <v>235435</v>
      </c>
      <c r="I19">
        <v>1</v>
      </c>
      <c r="J19">
        <v>168054</v>
      </c>
      <c r="K19" s="296"/>
      <c r="L19"/>
      <c r="M19">
        <v>300465</v>
      </c>
      <c r="N19" s="399"/>
      <c r="O19" s="399"/>
      <c r="P19" s="403"/>
      <c r="Q19" s="403"/>
      <c r="R19" s="417"/>
      <c r="S19" s="437"/>
    </row>
    <row r="20" spans="1:19" s="292" customFormat="1" ht="15.75" customHeight="1">
      <c r="A20" s="439" t="s">
        <v>381</v>
      </c>
      <c r="B20" t="s">
        <v>442</v>
      </c>
      <c r="C20" s="438">
        <v>6791764</v>
      </c>
      <c r="D20" s="399" t="s">
        <v>386</v>
      </c>
      <c r="E20" s="436"/>
      <c r="F20" t="s">
        <v>443</v>
      </c>
      <c r="G20" s="425" t="s">
        <v>444</v>
      </c>
      <c r="H20" s="469">
        <v>229831</v>
      </c>
      <c r="I20" s="469" t="s">
        <v>445</v>
      </c>
      <c r="J20" t="s">
        <v>446</v>
      </c>
      <c r="K20" s="403"/>
      <c r="L20"/>
      <c r="M20">
        <v>300937</v>
      </c>
      <c r="N20" s="399"/>
      <c r="O20" s="399"/>
      <c r="P20" s="403"/>
      <c r="Q20" s="403"/>
      <c r="R20" s="417"/>
      <c r="S20" s="437"/>
    </row>
    <row r="21" spans="1:19" s="292" customFormat="1" ht="16.5">
      <c r="A21" s="439" t="s">
        <v>381</v>
      </c>
      <c r="B21" s="495" t="s">
        <v>464</v>
      </c>
      <c r="C21" s="438">
        <v>7224527</v>
      </c>
      <c r="D21" s="399"/>
      <c r="E21" s="436"/>
      <c r="F21" s="403"/>
      <c r="G21" s="425" t="s">
        <v>465</v>
      </c>
      <c r="H21" s="425">
        <v>233547</v>
      </c>
      <c r="I21" s="425" t="s">
        <v>466</v>
      </c>
      <c r="J21">
        <v>165883</v>
      </c>
      <c r="K21" s="496"/>
      <c r="L21" s="496"/>
      <c r="M21">
        <v>299256</v>
      </c>
      <c r="N21" s="399"/>
      <c r="O21" s="399"/>
      <c r="P21" s="403"/>
      <c r="Q21" s="403"/>
      <c r="R21" s="417"/>
      <c r="S21" s="437"/>
    </row>
    <row r="22" spans="1:19" s="292" customFormat="1" ht="16.5">
      <c r="A22" s="439"/>
      <c r="B22"/>
      <c r="C22" s="438"/>
      <c r="D22" s="399"/>
      <c r="E22" s="436"/>
      <c r="F22" s="296"/>
      <c r="G22" s="450"/>
      <c r="H22" s="425"/>
      <c r="I22"/>
      <c r="J22" s="425"/>
      <c r="K22" s="296"/>
      <c r="L22" s="296"/>
      <c r="M22"/>
      <c r="N22" s="399"/>
      <c r="O22" s="399"/>
      <c r="P22" s="403"/>
      <c r="Q22" s="403"/>
      <c r="R22" s="417"/>
      <c r="S22" s="437"/>
    </row>
    <row r="23" spans="1:19" s="292" customFormat="1" ht="16.5">
      <c r="A23" s="461"/>
      <c r="B23" s="451"/>
      <c r="C23" s="377"/>
      <c r="D23" s="316"/>
      <c r="E23" s="379"/>
      <c r="F23" s="403"/>
      <c r="G23" s="450" t="s">
        <v>414</v>
      </c>
      <c r="H23" s="425"/>
      <c r="I23" s="296"/>
      <c r="J23" s="403"/>
      <c r="K23" s="296"/>
      <c r="L23" s="296"/>
      <c r="M23" s="462"/>
      <c r="N23" s="316"/>
      <c r="O23" s="316"/>
      <c r="P23" s="296"/>
      <c r="Q23" s="296"/>
      <c r="R23" s="416"/>
      <c r="S23" s="437"/>
    </row>
    <row r="24" spans="1:19" s="292" customFormat="1" ht="16.5">
      <c r="A24" s="461"/>
      <c r="B24" s="444"/>
      <c r="C24" s="438"/>
      <c r="D24" s="399"/>
      <c r="E24" s="436"/>
      <c r="F24" s="403"/>
      <c r="G24" s="399"/>
      <c r="H24" s="425"/>
      <c r="I24" s="403"/>
      <c r="J24" s="403"/>
      <c r="K24" s="403"/>
      <c r="L24" s="403"/>
      <c r="M24" s="462"/>
      <c r="N24" s="399"/>
      <c r="O24" s="399"/>
      <c r="P24" s="403"/>
      <c r="Q24" s="403"/>
      <c r="R24" s="417"/>
      <c r="S24" s="437"/>
    </row>
    <row r="25" spans="1:19" s="292" customFormat="1">
      <c r="A25" s="448"/>
      <c r="B25" s="444"/>
      <c r="C25" s="438"/>
      <c r="D25" s="399"/>
      <c r="E25" s="436"/>
      <c r="F25" s="403"/>
      <c r="G25" s="399"/>
      <c r="H25" s="403"/>
      <c r="I25" s="403"/>
      <c r="J25" s="403"/>
      <c r="K25" s="403"/>
      <c r="L25" s="403"/>
      <c r="M25" s="443"/>
      <c r="N25" s="399"/>
      <c r="O25" s="399"/>
      <c r="P25" s="403"/>
      <c r="Q25" s="403"/>
      <c r="R25" s="417"/>
      <c r="S25" s="437"/>
    </row>
    <row r="26" spans="1:19" s="292" customFormat="1">
      <c r="A26" s="398"/>
      <c r="B26" s="441"/>
      <c r="C26" s="438"/>
      <c r="D26" s="399"/>
      <c r="E26" s="400"/>
      <c r="F26" s="401"/>
      <c r="G26" s="399"/>
      <c r="H26" s="403"/>
      <c r="I26"/>
      <c r="J26" s="402"/>
      <c r="K26" s="403"/>
      <c r="L26" s="408"/>
      <c r="M26" s="403"/>
      <c r="N26" s="399"/>
      <c r="O26" s="399"/>
      <c r="P26" s="403"/>
      <c r="Q26" s="403"/>
      <c r="R26" s="417"/>
      <c r="S26" s="410"/>
    </row>
    <row r="27" spans="1:19" ht="16.5">
      <c r="A27" s="439" t="s">
        <v>381</v>
      </c>
      <c r="B27" s="267" t="s">
        <v>1</v>
      </c>
      <c r="C27" s="466">
        <f>SUM(C4:C25)</f>
        <v>55712527</v>
      </c>
      <c r="F27" s="268"/>
      <c r="G27" s="407" t="s">
        <v>47</v>
      </c>
      <c r="H27" s="407" t="s">
        <v>164</v>
      </c>
      <c r="I27" s="269" t="s">
        <v>163</v>
      </c>
      <c r="J27" s="487" t="s">
        <v>162</v>
      </c>
      <c r="K27" s="487"/>
      <c r="L27" s="487"/>
      <c r="M27" s="487"/>
      <c r="N27" s="270"/>
      <c r="S27" s="411"/>
    </row>
    <row r="28" spans="1:19">
      <c r="B28" s="267" t="s">
        <v>348</v>
      </c>
      <c r="C28" s="419">
        <v>24000000</v>
      </c>
      <c r="F28" s="484" t="s">
        <v>231</v>
      </c>
      <c r="G28" s="484"/>
      <c r="H28" s="234"/>
      <c r="I28" s="314">
        <v>3728491</v>
      </c>
      <c r="J28" s="485"/>
      <c r="K28" s="485"/>
      <c r="L28" s="485"/>
      <c r="M28" s="485"/>
      <c r="N28" s="420"/>
      <c r="O28" s="271"/>
      <c r="P28" s="271"/>
      <c r="Q28" s="271"/>
      <c r="S28" s="411"/>
    </row>
    <row r="29" spans="1:19">
      <c r="B29" s="272"/>
      <c r="C29" s="359"/>
      <c r="F29" s="484" t="s">
        <v>130</v>
      </c>
      <c r="G29" s="484"/>
      <c r="H29" s="234">
        <v>3000000</v>
      </c>
      <c r="I29" s="314">
        <v>4067268</v>
      </c>
      <c r="J29" s="485">
        <f t="shared" ref="J29:J32" si="0">I29/H29*100</f>
        <v>135.57560000000001</v>
      </c>
      <c r="K29" s="485"/>
      <c r="L29" s="485"/>
      <c r="M29" s="485"/>
      <c r="N29" s="420"/>
      <c r="O29" s="271"/>
      <c r="P29" s="271"/>
      <c r="Q29" s="271"/>
      <c r="R29" s="412"/>
      <c r="S29" s="412"/>
    </row>
    <row r="30" spans="1:19">
      <c r="B30" s="273" t="s">
        <v>161</v>
      </c>
      <c r="C30" s="442">
        <f>+C27/C28</f>
        <v>2.3213552916666669</v>
      </c>
      <c r="F30" s="484" t="s">
        <v>257</v>
      </c>
      <c r="G30" s="484"/>
      <c r="H30" s="234">
        <v>1500000</v>
      </c>
      <c r="I30" s="314">
        <v>0</v>
      </c>
      <c r="J30" s="485"/>
      <c r="K30" s="485"/>
      <c r="L30" s="485"/>
      <c r="M30" s="485"/>
      <c r="N30" s="420"/>
      <c r="O30" s="271"/>
      <c r="P30" s="271"/>
      <c r="Q30" s="271"/>
      <c r="R30" s="412"/>
      <c r="S30" s="412"/>
    </row>
    <row r="31" spans="1:19">
      <c r="B31" s="272"/>
      <c r="C31" s="421"/>
      <c r="F31" s="484" t="s">
        <v>349</v>
      </c>
      <c r="G31" s="484"/>
      <c r="H31" s="234">
        <v>3000000</v>
      </c>
      <c r="I31" s="314">
        <v>0</v>
      </c>
      <c r="J31" s="485">
        <f t="shared" si="0"/>
        <v>0</v>
      </c>
      <c r="K31" s="485"/>
      <c r="L31" s="485"/>
      <c r="M31" s="485"/>
      <c r="N31" s="420"/>
      <c r="O31" s="271"/>
      <c r="P31" s="271"/>
      <c r="Q31" s="271"/>
      <c r="R31" s="412"/>
      <c r="S31" s="412"/>
    </row>
    <row r="32" spans="1:19">
      <c r="B32" s="412"/>
      <c r="C32" s="412"/>
      <c r="F32" s="484" t="s">
        <v>71</v>
      </c>
      <c r="G32" s="484"/>
      <c r="H32" s="234">
        <v>5000000</v>
      </c>
      <c r="I32" s="314">
        <v>0</v>
      </c>
      <c r="J32" s="485">
        <f t="shared" si="0"/>
        <v>0</v>
      </c>
      <c r="K32" s="485"/>
      <c r="L32" s="485"/>
      <c r="M32" s="485"/>
      <c r="N32" s="420"/>
      <c r="O32" s="271"/>
      <c r="P32" s="271"/>
      <c r="Q32" s="271"/>
      <c r="R32" s="412"/>
      <c r="S32" s="412"/>
    </row>
    <row r="33" spans="1:19" s="292" customFormat="1">
      <c r="A33" s="358"/>
      <c r="B33" s="264"/>
      <c r="C33" s="315"/>
      <c r="D33" s="233"/>
      <c r="E33" s="233"/>
      <c r="F33" s="484" t="s">
        <v>350</v>
      </c>
      <c r="G33" s="484"/>
      <c r="H33" s="234">
        <v>5000000</v>
      </c>
      <c r="I33" s="314">
        <v>0</v>
      </c>
      <c r="J33" s="487" t="s">
        <v>165</v>
      </c>
      <c r="K33" s="487"/>
      <c r="L33" s="487"/>
      <c r="M33" s="487"/>
      <c r="N33" s="264"/>
      <c r="O33" s="264"/>
      <c r="P33" s="264"/>
      <c r="Q33" s="264"/>
      <c r="R33" s="412"/>
      <c r="S33" s="412"/>
    </row>
    <row r="34" spans="1:19" s="292" customFormat="1">
      <c r="A34" s="358"/>
      <c r="B34" s="264"/>
      <c r="C34" s="315"/>
      <c r="D34" s="233"/>
      <c r="E34" s="233"/>
      <c r="F34" s="484" t="s">
        <v>110</v>
      </c>
      <c r="G34" s="484"/>
      <c r="H34" s="234">
        <v>1500000</v>
      </c>
      <c r="I34" s="314">
        <v>1569160</v>
      </c>
      <c r="J34" s="405"/>
      <c r="K34" s="405"/>
      <c r="L34" s="405"/>
      <c r="M34" s="405"/>
      <c r="N34" s="264"/>
      <c r="O34" s="264"/>
      <c r="P34" s="264"/>
      <c r="Q34" s="264"/>
      <c r="R34" s="412"/>
      <c r="S34" s="412"/>
    </row>
    <row r="35" spans="1:19" s="292" customFormat="1">
      <c r="A35" s="358"/>
      <c r="B35" s="264"/>
      <c r="C35" s="315"/>
      <c r="D35" s="233"/>
      <c r="E35" s="233"/>
      <c r="F35" s="406"/>
      <c r="G35" s="406"/>
      <c r="H35" s="232"/>
      <c r="I35" s="266"/>
      <c r="J35" s="405"/>
      <c r="K35" s="405"/>
      <c r="L35" s="405"/>
      <c r="M35" s="405"/>
      <c r="N35" s="264"/>
      <c r="O35" s="264"/>
      <c r="P35" s="264"/>
      <c r="Q35" s="264"/>
      <c r="R35" s="412"/>
      <c r="S35" s="412"/>
    </row>
    <row r="36" spans="1:19">
      <c r="A36" s="358"/>
      <c r="C36" s="315"/>
      <c r="F36" s="406"/>
      <c r="G36" s="406"/>
      <c r="J36" s="405"/>
      <c r="K36" s="405"/>
      <c r="L36" s="405"/>
      <c r="M36" s="405"/>
      <c r="R36" s="412"/>
      <c r="S36" s="412"/>
    </row>
    <row r="37" spans="1:19">
      <c r="A37" s="358"/>
      <c r="C37" s="315"/>
      <c r="F37" s="488"/>
      <c r="G37" s="488"/>
      <c r="J37" s="485">
        <v>4.718</v>
      </c>
      <c r="K37" s="487"/>
      <c r="L37" s="487"/>
      <c r="M37" s="487"/>
      <c r="R37" s="412"/>
      <c r="S37" s="412"/>
    </row>
    <row r="38" spans="1:19" s="292" customFormat="1">
      <c r="A38" s="358"/>
      <c r="B38" s="264"/>
      <c r="C38" s="359"/>
      <c r="D38" s="233"/>
      <c r="E38" s="356"/>
      <c r="F38" s="488"/>
      <c r="G38" s="488"/>
      <c r="H38" s="232"/>
      <c r="I38" s="266"/>
      <c r="J38" s="232"/>
      <c r="K38" s="232"/>
      <c r="L38" s="232"/>
      <c r="M38" s="264"/>
      <c r="N38" s="264"/>
      <c r="O38" s="264"/>
      <c r="P38" s="264"/>
      <c r="Q38" s="264"/>
      <c r="R38" s="412"/>
      <c r="S38" s="412"/>
    </row>
    <row r="39" spans="1:19" s="292" customFormat="1">
      <c r="A39" s="376"/>
      <c r="B39" s="366" t="s">
        <v>284</v>
      </c>
      <c r="C39" s="367">
        <v>147500</v>
      </c>
      <c r="D39" s="263" t="s">
        <v>114</v>
      </c>
      <c r="E39" s="368">
        <v>44440</v>
      </c>
      <c r="F39" s="369">
        <v>72369</v>
      </c>
      <c r="G39" s="369" t="s">
        <v>46</v>
      </c>
      <c r="H39" s="280" t="s">
        <v>229</v>
      </c>
      <c r="I39" s="280" t="s">
        <v>229</v>
      </c>
      <c r="J39" s="280" t="s">
        <v>229</v>
      </c>
      <c r="K39" s="280" t="s">
        <v>111</v>
      </c>
      <c r="L39" s="280" t="s">
        <v>111</v>
      </c>
      <c r="M39" s="366" t="s">
        <v>229</v>
      </c>
      <c r="N39" s="366"/>
      <c r="O39" s="263" t="s">
        <v>282</v>
      </c>
      <c r="P39" s="366"/>
      <c r="Q39" s="366"/>
      <c r="R39" s="370" t="s">
        <v>250</v>
      </c>
      <c r="S39" s="412"/>
    </row>
    <row r="40" spans="1:19" s="292" customFormat="1">
      <c r="A40" s="376"/>
      <c r="B40" s="366" t="s">
        <v>311</v>
      </c>
      <c r="C40" s="367">
        <v>341748</v>
      </c>
      <c r="D40" s="263" t="s">
        <v>230</v>
      </c>
      <c r="E40" s="368">
        <v>44440</v>
      </c>
      <c r="F40" s="369">
        <v>7181</v>
      </c>
      <c r="G40" s="369" t="s">
        <v>302</v>
      </c>
      <c r="H40" s="280" t="s">
        <v>229</v>
      </c>
      <c r="I40" s="280" t="s">
        <v>229</v>
      </c>
      <c r="J40" s="280" t="s">
        <v>229</v>
      </c>
      <c r="K40" s="280" t="s">
        <v>111</v>
      </c>
      <c r="L40" s="280" t="s">
        <v>111</v>
      </c>
      <c r="M40" s="366" t="s">
        <v>229</v>
      </c>
      <c r="N40" s="366"/>
      <c r="O40" s="263" t="s">
        <v>110</v>
      </c>
      <c r="P40" s="366"/>
      <c r="Q40" s="366"/>
      <c r="R40" s="370" t="s">
        <v>250</v>
      </c>
      <c r="S40" s="412"/>
    </row>
    <row r="41" spans="1:19" s="292" customFormat="1" ht="30">
      <c r="A41" s="376"/>
      <c r="B41" s="366" t="s">
        <v>284</v>
      </c>
      <c r="C41" s="367">
        <v>166000</v>
      </c>
      <c r="D41" s="263" t="s">
        <v>230</v>
      </c>
      <c r="E41" s="368">
        <v>44449</v>
      </c>
      <c r="F41" s="369">
        <v>72370</v>
      </c>
      <c r="G41" s="369" t="s">
        <v>313</v>
      </c>
      <c r="H41" s="280" t="s">
        <v>229</v>
      </c>
      <c r="I41" s="280" t="s">
        <v>229</v>
      </c>
      <c r="J41" s="280" t="s">
        <v>229</v>
      </c>
      <c r="K41" s="280" t="s">
        <v>111</v>
      </c>
      <c r="L41" s="280" t="s">
        <v>111</v>
      </c>
      <c r="M41" s="366" t="s">
        <v>229</v>
      </c>
      <c r="N41" s="366"/>
      <c r="O41" s="263" t="s">
        <v>257</v>
      </c>
      <c r="P41" s="366"/>
      <c r="Q41" s="366"/>
      <c r="R41" s="370" t="s">
        <v>250</v>
      </c>
      <c r="S41" s="412"/>
    </row>
    <row r="42" spans="1:19" s="292" customFormat="1">
      <c r="A42" s="365"/>
      <c r="B42" s="264"/>
      <c r="C42" s="359"/>
      <c r="D42" s="233"/>
      <c r="E42" s="356"/>
      <c r="F42" s="406"/>
      <c r="G42" s="406"/>
      <c r="H42" s="232"/>
      <c r="I42" s="266"/>
      <c r="J42" s="232"/>
      <c r="K42" s="232"/>
      <c r="L42" s="232"/>
      <c r="M42" s="264"/>
      <c r="N42" s="264"/>
      <c r="O42" s="264"/>
      <c r="P42" s="264"/>
      <c r="Q42" s="264"/>
      <c r="R42" s="413"/>
      <c r="S42" s="412"/>
    </row>
    <row r="43" spans="1:19" s="292" customFormat="1">
      <c r="A43" s="365"/>
      <c r="B43" s="264"/>
      <c r="C43" s="359"/>
      <c r="D43" s="233"/>
      <c r="E43" s="356"/>
      <c r="F43" s="406"/>
      <c r="G43" s="406"/>
      <c r="H43" s="232"/>
      <c r="I43" s="266"/>
      <c r="J43" s="232"/>
      <c r="K43" s="232"/>
      <c r="L43" s="232"/>
      <c r="M43" s="264"/>
      <c r="N43" s="264"/>
      <c r="O43" s="264"/>
      <c r="P43" s="264"/>
      <c r="Q43" s="264"/>
      <c r="R43" s="413"/>
      <c r="S43" s="412"/>
    </row>
    <row r="44" spans="1:19" s="292" customFormat="1">
      <c r="A44" s="365"/>
      <c r="B44" s="264"/>
      <c r="C44" s="359"/>
      <c r="D44" s="233"/>
      <c r="E44" s="356"/>
      <c r="F44" s="406"/>
      <c r="G44" s="406"/>
      <c r="H44" s="232"/>
      <c r="I44" s="266"/>
      <c r="J44" s="232"/>
      <c r="K44" s="232"/>
      <c r="L44" s="232"/>
      <c r="M44" s="264"/>
      <c r="N44" s="264"/>
      <c r="O44" s="264"/>
      <c r="P44" s="264"/>
      <c r="Q44" s="264"/>
      <c r="R44" s="413"/>
      <c r="S44" s="412"/>
    </row>
    <row r="45" spans="1:19" s="292" customFormat="1">
      <c r="A45" s="365"/>
      <c r="B45" s="264"/>
      <c r="C45" s="359"/>
      <c r="D45" s="233"/>
      <c r="E45" s="356"/>
      <c r="F45" s="406"/>
      <c r="G45" s="406"/>
      <c r="H45" s="232"/>
      <c r="I45" s="266"/>
      <c r="J45" s="232"/>
      <c r="K45" s="232"/>
      <c r="L45" s="232"/>
      <c r="M45" s="264"/>
      <c r="N45" s="264"/>
      <c r="O45" s="264"/>
      <c r="P45" s="264"/>
      <c r="Q45" s="264"/>
      <c r="R45" s="413"/>
      <c r="S45" s="412"/>
    </row>
    <row r="46" spans="1:19" s="292" customFormat="1">
      <c r="A46" s="391"/>
      <c r="B46" s="366" t="s">
        <v>318</v>
      </c>
      <c r="C46" s="367"/>
      <c r="D46" s="263" t="s">
        <v>230</v>
      </c>
      <c r="E46" s="368">
        <v>44550</v>
      </c>
      <c r="F46" s="369">
        <v>7120</v>
      </c>
      <c r="G46" s="369" t="s">
        <v>329</v>
      </c>
      <c r="H46" s="392" t="s">
        <v>229</v>
      </c>
      <c r="I46" s="392" t="s">
        <v>229</v>
      </c>
      <c r="J46" s="392" t="s">
        <v>229</v>
      </c>
      <c r="K46" s="392" t="s">
        <v>111</v>
      </c>
      <c r="L46" s="392" t="s">
        <v>111</v>
      </c>
      <c r="M46" s="392" t="s">
        <v>229</v>
      </c>
      <c r="N46" s="366"/>
      <c r="O46" s="366"/>
      <c r="P46" s="366"/>
      <c r="Q46" s="366"/>
      <c r="R46" s="414"/>
      <c r="S46" s="412"/>
    </row>
    <row r="47" spans="1:19" s="292" customFormat="1">
      <c r="A47" s="391"/>
      <c r="B47" s="366" t="s">
        <v>327</v>
      </c>
      <c r="C47" s="367">
        <v>910980</v>
      </c>
      <c r="D47" s="263" t="s">
        <v>114</v>
      </c>
      <c r="E47" s="368">
        <v>44546</v>
      </c>
      <c r="F47" s="369">
        <v>5554</v>
      </c>
      <c r="G47" s="369" t="s">
        <v>328</v>
      </c>
      <c r="H47" s="392" t="s">
        <v>229</v>
      </c>
      <c r="I47" s="392" t="s">
        <v>229</v>
      </c>
      <c r="J47" s="392" t="s">
        <v>229</v>
      </c>
      <c r="K47" s="392" t="s">
        <v>111</v>
      </c>
      <c r="L47" s="392" t="s">
        <v>111</v>
      </c>
      <c r="M47" s="392" t="s">
        <v>229</v>
      </c>
      <c r="N47" s="366"/>
      <c r="O47" s="263" t="s">
        <v>231</v>
      </c>
      <c r="P47" s="366"/>
      <c r="Q47" s="366"/>
      <c r="R47" s="370" t="s">
        <v>250</v>
      </c>
      <c r="S47" s="412"/>
    </row>
    <row r="48" spans="1:19" s="357" customFormat="1" ht="15.75" customHeight="1">
      <c r="A48" s="365"/>
      <c r="B48" s="264"/>
      <c r="C48" s="359"/>
      <c r="D48" s="233"/>
      <c r="E48" s="356"/>
      <c r="F48" s="406"/>
      <c r="G48" s="406"/>
      <c r="H48" s="232"/>
      <c r="I48" s="266"/>
      <c r="J48" s="232"/>
      <c r="K48" s="232"/>
      <c r="L48" s="232"/>
      <c r="M48" s="264"/>
      <c r="N48" s="264"/>
      <c r="O48" s="264"/>
      <c r="P48" s="264"/>
      <c r="Q48" s="264"/>
      <c r="R48" s="413"/>
      <c r="S48" s="412"/>
    </row>
    <row r="49" spans="1:19" s="292" customFormat="1">
      <c r="A49" s="386"/>
      <c r="B49" s="387" t="s">
        <v>115</v>
      </c>
      <c r="C49" s="367">
        <v>1358449</v>
      </c>
      <c r="D49" s="388" t="s">
        <v>114</v>
      </c>
      <c r="E49" s="389">
        <v>44505</v>
      </c>
      <c r="F49" s="231">
        <v>7497</v>
      </c>
      <c r="G49" s="388" t="s">
        <v>317</v>
      </c>
      <c r="H49" s="231">
        <v>187238</v>
      </c>
      <c r="I49" s="231">
        <v>4700034391</v>
      </c>
      <c r="J49" s="231">
        <v>92496</v>
      </c>
      <c r="K49" s="388"/>
      <c r="L49" s="388"/>
      <c r="M49" s="231"/>
      <c r="N49" s="388"/>
      <c r="O49" s="388" t="s">
        <v>282</v>
      </c>
      <c r="P49" s="390"/>
      <c r="Q49" s="390"/>
      <c r="R49" s="422"/>
      <c r="S49" s="375"/>
    </row>
    <row r="50" spans="1:19" s="292" customFormat="1">
      <c r="A50" s="365"/>
      <c r="B50" s="264"/>
      <c r="C50" s="359"/>
      <c r="D50" s="233"/>
      <c r="E50" s="356"/>
      <c r="F50" s="406"/>
      <c r="G50" s="406"/>
      <c r="H50" s="232"/>
      <c r="I50" s="266"/>
      <c r="J50" s="232"/>
      <c r="K50" s="232"/>
      <c r="L50" s="232"/>
      <c r="M50" s="264"/>
      <c r="N50" s="264"/>
      <c r="O50" s="264"/>
      <c r="P50" s="264"/>
      <c r="Q50" s="264"/>
      <c r="R50" s="413"/>
      <c r="S50" s="412"/>
    </row>
    <row r="51" spans="1:19" s="292" customFormat="1">
      <c r="A51" s="365"/>
      <c r="B51" s="264" t="s">
        <v>324</v>
      </c>
      <c r="C51" s="377">
        <v>581921</v>
      </c>
      <c r="D51" s="233" t="s">
        <v>114</v>
      </c>
      <c r="E51" s="356">
        <v>44494</v>
      </c>
      <c r="F51" s="406">
        <v>7496</v>
      </c>
      <c r="G51" s="406" t="s">
        <v>243</v>
      </c>
      <c r="H51" s="382">
        <v>189509</v>
      </c>
      <c r="I51" s="382">
        <v>4700034253</v>
      </c>
      <c r="J51" s="382">
        <v>95524</v>
      </c>
      <c r="K51" s="232"/>
      <c r="L51" s="232"/>
      <c r="M51" s="264"/>
      <c r="N51" s="264"/>
      <c r="O51" s="233" t="s">
        <v>282</v>
      </c>
      <c r="P51" s="264"/>
      <c r="Q51" s="264"/>
      <c r="R51" s="413"/>
      <c r="S51" s="412"/>
    </row>
    <row r="52" spans="1:19" s="292" customFormat="1">
      <c r="A52" s="365"/>
      <c r="B52" s="383" t="s">
        <v>321</v>
      </c>
      <c r="C52" s="377">
        <v>520216</v>
      </c>
      <c r="D52" s="382" t="s">
        <v>230</v>
      </c>
      <c r="E52" s="384">
        <v>44518</v>
      </c>
      <c r="F52" s="406">
        <v>90117</v>
      </c>
      <c r="G52" s="406" t="s">
        <v>322</v>
      </c>
      <c r="H52" s="232" t="s">
        <v>229</v>
      </c>
      <c r="I52" s="382">
        <v>1433</v>
      </c>
      <c r="J52" s="232" t="s">
        <v>229</v>
      </c>
      <c r="K52" s="382" t="s">
        <v>111</v>
      </c>
      <c r="L52" s="382" t="s">
        <v>111</v>
      </c>
      <c r="M52" s="232" t="s">
        <v>229</v>
      </c>
      <c r="N52" s="264"/>
      <c r="O52" s="233" t="s">
        <v>323</v>
      </c>
      <c r="P52" s="264"/>
      <c r="Q52" s="264"/>
      <c r="R52" s="413"/>
      <c r="S52" s="412"/>
    </row>
    <row r="53" spans="1:19" s="292" customFormat="1">
      <c r="A53" s="365"/>
      <c r="B53" s="383" t="s">
        <v>267</v>
      </c>
      <c r="C53" s="377">
        <v>522120</v>
      </c>
      <c r="D53" s="382" t="s">
        <v>230</v>
      </c>
      <c r="E53" s="384">
        <v>44524</v>
      </c>
      <c r="F53" s="406">
        <v>7150</v>
      </c>
      <c r="G53" s="406" t="s">
        <v>320</v>
      </c>
      <c r="H53" s="232" t="s">
        <v>229</v>
      </c>
      <c r="I53" s="232" t="s">
        <v>229</v>
      </c>
      <c r="J53" s="232" t="s">
        <v>229</v>
      </c>
      <c r="K53" s="382" t="s">
        <v>111</v>
      </c>
      <c r="L53" s="382" t="s">
        <v>111</v>
      </c>
      <c r="M53" s="232" t="s">
        <v>229</v>
      </c>
      <c r="N53" s="264"/>
      <c r="O53" s="233" t="s">
        <v>72</v>
      </c>
      <c r="P53" s="264"/>
      <c r="Q53" s="264"/>
      <c r="R53" s="413" t="s">
        <v>250</v>
      </c>
      <c r="S53" s="412"/>
    </row>
    <row r="54" spans="1:19" s="292" customFormat="1">
      <c r="A54" s="365"/>
      <c r="B54" s="383" t="s">
        <v>281</v>
      </c>
      <c r="C54" s="377">
        <v>250000</v>
      </c>
      <c r="D54" s="382" t="s">
        <v>230</v>
      </c>
      <c r="E54" s="384">
        <v>44524</v>
      </c>
      <c r="F54" s="406">
        <v>7234</v>
      </c>
      <c r="G54" s="406" t="s">
        <v>128</v>
      </c>
      <c r="H54" s="232" t="s">
        <v>229</v>
      </c>
      <c r="I54" s="232" t="s">
        <v>229</v>
      </c>
      <c r="J54" s="232" t="s">
        <v>229</v>
      </c>
      <c r="K54" s="382" t="s">
        <v>111</v>
      </c>
      <c r="L54" s="382" t="s">
        <v>111</v>
      </c>
      <c r="M54" s="232" t="s">
        <v>229</v>
      </c>
      <c r="N54" s="264"/>
      <c r="O54" s="233" t="s">
        <v>72</v>
      </c>
      <c r="P54" s="264"/>
      <c r="Q54" s="264"/>
      <c r="R54" s="413"/>
      <c r="S54" s="412"/>
    </row>
    <row r="55" spans="1:19" s="292" customFormat="1">
      <c r="A55" s="380"/>
      <c r="B55" s="378" t="s">
        <v>267</v>
      </c>
      <c r="C55" s="377">
        <v>663910</v>
      </c>
      <c r="D55" s="316" t="s">
        <v>230</v>
      </c>
      <c r="E55" s="379">
        <v>44369</v>
      </c>
      <c r="F55" s="296">
        <v>7143</v>
      </c>
      <c r="G55" s="361" t="s">
        <v>299</v>
      </c>
      <c r="H55" s="296">
        <v>174924</v>
      </c>
      <c r="I55" s="296">
        <v>90005</v>
      </c>
      <c r="J55" s="232" t="s">
        <v>229</v>
      </c>
      <c r="K55" s="316" t="s">
        <v>111</v>
      </c>
      <c r="L55" s="316" t="s">
        <v>111</v>
      </c>
      <c r="M55" s="232" t="s">
        <v>229</v>
      </c>
      <c r="N55" s="316"/>
      <c r="O55" s="316" t="s">
        <v>72</v>
      </c>
      <c r="P55" s="355"/>
      <c r="Q55" s="355"/>
      <c r="R55" s="423" t="s">
        <v>300</v>
      </c>
      <c r="S55" s="409"/>
    </row>
    <row r="56" spans="1:19" s="292" customFormat="1">
      <c r="A56" s="358" t="s">
        <v>4</v>
      </c>
      <c r="B56" s="383" t="s">
        <v>284</v>
      </c>
      <c r="C56" s="377">
        <v>145325</v>
      </c>
      <c r="D56" s="382" t="s">
        <v>114</v>
      </c>
      <c r="E56" s="384">
        <v>44207</v>
      </c>
      <c r="F56" s="406">
        <v>72355</v>
      </c>
      <c r="G56" s="406" t="s">
        <v>46</v>
      </c>
      <c r="H56" s="232" t="s">
        <v>229</v>
      </c>
      <c r="I56" s="232" t="s">
        <v>229</v>
      </c>
      <c r="J56" s="232" t="s">
        <v>229</v>
      </c>
      <c r="K56" s="382" t="s">
        <v>111</v>
      </c>
      <c r="L56" s="382" t="s">
        <v>111</v>
      </c>
      <c r="M56" s="232" t="s">
        <v>229</v>
      </c>
      <c r="N56" s="264"/>
      <c r="O56" s="233" t="s">
        <v>72</v>
      </c>
      <c r="P56" s="264"/>
      <c r="Q56" s="264"/>
      <c r="R56" s="357" t="s">
        <v>285</v>
      </c>
      <c r="S56" s="412"/>
    </row>
    <row r="57" spans="1:19" s="292" customFormat="1">
      <c r="A57" s="358"/>
      <c r="B57" s="383" t="s">
        <v>284</v>
      </c>
      <c r="C57" s="377">
        <v>250000</v>
      </c>
      <c r="D57" s="382" t="s">
        <v>114</v>
      </c>
      <c r="E57" s="384">
        <v>44207</v>
      </c>
      <c r="F57" s="406">
        <v>72356</v>
      </c>
      <c r="G57" s="406" t="s">
        <v>286</v>
      </c>
      <c r="H57" s="232" t="s">
        <v>229</v>
      </c>
      <c r="I57" s="232" t="s">
        <v>229</v>
      </c>
      <c r="J57" s="232" t="s">
        <v>229</v>
      </c>
      <c r="K57" s="382" t="s">
        <v>111</v>
      </c>
      <c r="L57" s="382" t="s">
        <v>111</v>
      </c>
      <c r="M57" s="232" t="s">
        <v>229</v>
      </c>
      <c r="N57" s="264"/>
      <c r="O57" s="233" t="s">
        <v>110</v>
      </c>
      <c r="P57" s="264"/>
      <c r="Q57" s="264"/>
      <c r="R57" s="357" t="s">
        <v>285</v>
      </c>
      <c r="S57" s="412"/>
    </row>
    <row r="58" spans="1:19" s="292" customFormat="1">
      <c r="A58" s="358"/>
      <c r="B58" s="383" t="s">
        <v>281</v>
      </c>
      <c r="C58" s="377">
        <v>504100</v>
      </c>
      <c r="D58" s="382" t="s">
        <v>114</v>
      </c>
      <c r="E58" s="384">
        <v>43948</v>
      </c>
      <c r="F58" s="406">
        <v>7223</v>
      </c>
      <c r="G58" s="406" t="s">
        <v>287</v>
      </c>
      <c r="H58" s="382">
        <v>138842</v>
      </c>
      <c r="I58" s="382" t="s">
        <v>288</v>
      </c>
      <c r="J58" s="382">
        <v>14223</v>
      </c>
      <c r="K58" s="382" t="s">
        <v>111</v>
      </c>
      <c r="L58" s="382" t="s">
        <v>111</v>
      </c>
      <c r="M58" s="232" t="s">
        <v>229</v>
      </c>
      <c r="N58" s="264"/>
      <c r="O58" s="233" t="s">
        <v>72</v>
      </c>
      <c r="P58" s="264"/>
      <c r="Q58" s="264"/>
      <c r="R58" s="357" t="s">
        <v>289</v>
      </c>
      <c r="S58" s="412"/>
    </row>
    <row r="59" spans="1:19" s="292" customFormat="1">
      <c r="A59" s="358"/>
      <c r="B59" s="383" t="s">
        <v>281</v>
      </c>
      <c r="C59" s="377">
        <v>250000</v>
      </c>
      <c r="D59" s="382" t="s">
        <v>114</v>
      </c>
      <c r="E59" s="384">
        <v>44211</v>
      </c>
      <c r="F59" s="406">
        <v>7231</v>
      </c>
      <c r="G59" s="406" t="s">
        <v>290</v>
      </c>
      <c r="H59" s="232" t="s">
        <v>229</v>
      </c>
      <c r="I59" s="232" t="s">
        <v>229</v>
      </c>
      <c r="J59" s="232" t="s">
        <v>229</v>
      </c>
      <c r="K59" s="382" t="s">
        <v>111</v>
      </c>
      <c r="L59" s="382" t="s">
        <v>111</v>
      </c>
      <c r="M59" s="232" t="s">
        <v>229</v>
      </c>
      <c r="N59" s="264"/>
      <c r="O59" s="233" t="s">
        <v>72</v>
      </c>
      <c r="P59" s="264"/>
      <c r="Q59" s="264"/>
      <c r="R59" s="357" t="s">
        <v>291</v>
      </c>
      <c r="S59" s="412"/>
    </row>
    <row r="60" spans="1:19" s="292" customFormat="1">
      <c r="A60" s="358"/>
      <c r="B60" s="383" t="s">
        <v>292</v>
      </c>
      <c r="C60" s="377">
        <v>598200</v>
      </c>
      <c r="D60" s="382" t="s">
        <v>230</v>
      </c>
      <c r="E60" s="384">
        <v>44188</v>
      </c>
      <c r="F60" s="406">
        <v>7010</v>
      </c>
      <c r="G60" s="406" t="s">
        <v>293</v>
      </c>
      <c r="H60" s="232" t="s">
        <v>229</v>
      </c>
      <c r="I60" s="232" t="s">
        <v>229</v>
      </c>
      <c r="J60" s="232" t="s">
        <v>229</v>
      </c>
      <c r="K60" s="382" t="s">
        <v>111</v>
      </c>
      <c r="L60" s="382" t="s">
        <v>111</v>
      </c>
      <c r="M60" s="232" t="s">
        <v>229</v>
      </c>
      <c r="N60" s="264"/>
      <c r="O60" s="233" t="s">
        <v>110</v>
      </c>
      <c r="P60" s="264"/>
      <c r="Q60" s="264"/>
      <c r="R60" s="357" t="s">
        <v>294</v>
      </c>
      <c r="S60" s="412"/>
    </row>
    <row r="61" spans="1:19" s="292" customFormat="1">
      <c r="A61" s="358"/>
      <c r="B61" s="383" t="s">
        <v>295</v>
      </c>
      <c r="C61" s="377">
        <v>1020512</v>
      </c>
      <c r="D61" s="382" t="s">
        <v>230</v>
      </c>
      <c r="E61" s="232" t="s">
        <v>229</v>
      </c>
      <c r="F61" s="381" t="s">
        <v>229</v>
      </c>
      <c r="G61" s="381" t="s">
        <v>229</v>
      </c>
      <c r="H61" s="232" t="s">
        <v>229</v>
      </c>
      <c r="I61" s="382" t="s">
        <v>296</v>
      </c>
      <c r="J61" s="232" t="s">
        <v>229</v>
      </c>
      <c r="K61" s="382" t="s">
        <v>111</v>
      </c>
      <c r="L61" s="382" t="s">
        <v>111</v>
      </c>
      <c r="M61" s="232" t="s">
        <v>229</v>
      </c>
      <c r="N61" s="264"/>
      <c r="O61" s="233"/>
      <c r="P61" s="264"/>
      <c r="Q61" s="264"/>
      <c r="R61" s="357" t="s">
        <v>297</v>
      </c>
      <c r="S61" s="412"/>
    </row>
    <row r="62" spans="1:19" s="292" customFormat="1">
      <c r="A62" s="358"/>
      <c r="B62" s="264"/>
      <c r="C62" s="233"/>
      <c r="D62" s="233"/>
      <c r="E62" s="233"/>
      <c r="F62" s="406"/>
      <c r="G62" s="406"/>
      <c r="H62" s="232"/>
      <c r="I62" s="266"/>
      <c r="J62" s="232"/>
      <c r="K62" s="232"/>
      <c r="L62" s="232"/>
      <c r="M62" s="264"/>
      <c r="N62" s="264"/>
      <c r="O62" s="264"/>
      <c r="P62" s="264"/>
      <c r="Q62" s="264"/>
      <c r="R62" s="412"/>
      <c r="S62" s="412"/>
    </row>
    <row r="63" spans="1:19" s="292" customFormat="1">
      <c r="A63" s="358"/>
      <c r="B63" s="264"/>
      <c r="C63" s="233"/>
      <c r="D63" s="233"/>
      <c r="E63" s="233"/>
      <c r="F63" s="406"/>
      <c r="G63" s="406"/>
      <c r="H63" s="232"/>
      <c r="I63" s="266"/>
      <c r="J63" s="232"/>
      <c r="K63" s="232"/>
      <c r="L63" s="232"/>
      <c r="M63" s="264"/>
      <c r="N63" s="264"/>
      <c r="O63" s="264"/>
      <c r="P63" s="264"/>
      <c r="Q63" s="264"/>
      <c r="R63" s="412"/>
      <c r="S63" s="412"/>
    </row>
    <row r="64" spans="1:19" s="292" customFormat="1">
      <c r="A64" s="358"/>
      <c r="B64" s="264"/>
      <c r="C64" s="233"/>
      <c r="D64" s="233"/>
      <c r="E64" s="233"/>
      <c r="F64" s="406"/>
      <c r="G64" s="406"/>
      <c r="H64" s="232"/>
      <c r="I64" s="266"/>
      <c r="J64" s="232"/>
      <c r="K64" s="232"/>
      <c r="L64" s="232"/>
      <c r="M64" s="264"/>
      <c r="N64" s="264"/>
      <c r="O64" s="264"/>
      <c r="P64" s="264"/>
      <c r="Q64" s="264"/>
      <c r="R64" s="412"/>
      <c r="S64" s="412"/>
    </row>
    <row r="65" spans="1:19" s="292" customFormat="1">
      <c r="A65" s="358"/>
      <c r="B65" s="264"/>
      <c r="C65" s="233"/>
      <c r="D65" s="233"/>
      <c r="E65" s="233"/>
      <c r="F65" s="406"/>
      <c r="G65" s="406"/>
      <c r="H65" s="232"/>
      <c r="I65" s="266"/>
      <c r="J65" s="232"/>
      <c r="K65" s="232"/>
      <c r="L65" s="232"/>
      <c r="M65" s="264"/>
      <c r="N65" s="264"/>
      <c r="O65" s="264"/>
      <c r="P65" s="264"/>
      <c r="Q65" s="264"/>
      <c r="R65" s="412"/>
      <c r="S65" s="412"/>
    </row>
    <row r="66" spans="1:19">
      <c r="A66" s="358"/>
      <c r="B66" s="444" t="s">
        <v>39</v>
      </c>
      <c r="C66" s="438">
        <v>4135854</v>
      </c>
      <c r="D66" s="445"/>
      <c r="E66" s="436"/>
      <c r="F66" s="403"/>
      <c r="G66" s="446" t="s">
        <v>384</v>
      </c>
      <c r="R66" s="412"/>
      <c r="S66" s="412"/>
    </row>
    <row r="67" spans="1:19" s="311" customFormat="1">
      <c r="A67" s="99"/>
      <c r="B67" s="264"/>
      <c r="C67" s="264"/>
      <c r="D67" s="233"/>
      <c r="E67" s="233"/>
      <c r="F67" s="488"/>
      <c r="G67" s="488"/>
      <c r="H67" s="274"/>
      <c r="I67" s="275"/>
      <c r="J67" s="274"/>
      <c r="K67" s="274"/>
      <c r="L67" s="274"/>
      <c r="M67" s="276"/>
      <c r="N67" s="276"/>
      <c r="O67" s="264"/>
      <c r="P67" s="264"/>
      <c r="Q67" s="264"/>
      <c r="R67" s="412"/>
      <c r="S67" s="412"/>
    </row>
    <row r="68" spans="1:19" s="292" customFormat="1">
      <c r="A68" s="295"/>
      <c r="B68" s="320" t="s">
        <v>115</v>
      </c>
      <c r="C68" s="321">
        <v>157850</v>
      </c>
      <c r="D68" s="322" t="s">
        <v>114</v>
      </c>
      <c r="E68" s="323">
        <v>43964</v>
      </c>
      <c r="F68" s="322">
        <v>7443</v>
      </c>
      <c r="G68" s="322" t="s">
        <v>240</v>
      </c>
      <c r="H68" s="325">
        <v>138486</v>
      </c>
      <c r="I68" s="322" t="s">
        <v>229</v>
      </c>
      <c r="J68" s="322">
        <v>13640</v>
      </c>
      <c r="K68" s="323" t="s">
        <v>233</v>
      </c>
      <c r="L68" s="322" t="s">
        <v>233</v>
      </c>
      <c r="M68" s="322" t="s">
        <v>229</v>
      </c>
      <c r="N68" s="322"/>
      <c r="O68" s="322" t="s">
        <v>71</v>
      </c>
      <c r="P68" s="322"/>
      <c r="Q68" s="322"/>
      <c r="R68" s="340" t="s">
        <v>250</v>
      </c>
      <c r="S68" s="415"/>
    </row>
    <row r="69" spans="1:19" s="292" customFormat="1">
      <c r="A69" s="295"/>
      <c r="B69" s="320" t="s">
        <v>115</v>
      </c>
      <c r="C69" s="321">
        <v>68020</v>
      </c>
      <c r="D69" s="322" t="s">
        <v>230</v>
      </c>
      <c r="E69" s="323">
        <v>43875</v>
      </c>
      <c r="F69" s="322">
        <v>7420</v>
      </c>
      <c r="G69" s="322" t="s">
        <v>232</v>
      </c>
      <c r="H69" s="324"/>
      <c r="I69" s="322">
        <v>4700028859</v>
      </c>
      <c r="J69" s="324"/>
      <c r="K69" s="323"/>
      <c r="L69" s="322"/>
      <c r="M69" s="322"/>
      <c r="N69" s="322"/>
      <c r="O69" s="322" t="s">
        <v>71</v>
      </c>
      <c r="P69" s="322"/>
      <c r="Q69" s="322"/>
      <c r="R69" s="326" t="s">
        <v>249</v>
      </c>
      <c r="S69" s="415"/>
    </row>
    <row r="70" spans="1:19" s="292" customFormat="1">
      <c r="A70" s="295"/>
      <c r="B70" s="320" t="s">
        <v>115</v>
      </c>
      <c r="C70" s="321">
        <v>68020</v>
      </c>
      <c r="D70" s="322" t="s">
        <v>230</v>
      </c>
      <c r="E70" s="323">
        <v>43875</v>
      </c>
      <c r="F70" s="322">
        <v>7421</v>
      </c>
      <c r="G70" s="322" t="s">
        <v>232</v>
      </c>
      <c r="H70" s="324"/>
      <c r="I70" s="322">
        <v>4700028858</v>
      </c>
      <c r="J70" s="324"/>
      <c r="K70" s="323"/>
      <c r="L70" s="322"/>
      <c r="M70" s="322"/>
      <c r="N70" s="322"/>
      <c r="O70" s="322" t="s">
        <v>71</v>
      </c>
      <c r="P70" s="322"/>
      <c r="Q70" s="322"/>
      <c r="R70" s="340" t="s">
        <v>249</v>
      </c>
      <c r="S70" s="415"/>
    </row>
    <row r="71" spans="1:19" s="292" customFormat="1">
      <c r="A71" s="339"/>
      <c r="B71" s="344" t="s">
        <v>115</v>
      </c>
      <c r="C71" s="321">
        <v>480273</v>
      </c>
      <c r="D71" s="322" t="s">
        <v>230</v>
      </c>
      <c r="E71" s="323">
        <v>43811</v>
      </c>
      <c r="F71" s="322">
        <v>7408</v>
      </c>
      <c r="G71" s="322" t="s">
        <v>237</v>
      </c>
      <c r="H71" s="345">
        <v>129292</v>
      </c>
      <c r="I71" s="322">
        <v>4700027683</v>
      </c>
      <c r="J71" s="322">
        <v>316268</v>
      </c>
      <c r="K71" s="323" t="s">
        <v>229</v>
      </c>
      <c r="L71" s="322" t="s">
        <v>229</v>
      </c>
      <c r="M71" s="322" t="s">
        <v>229</v>
      </c>
      <c r="N71" s="322"/>
      <c r="O71" s="322" t="s">
        <v>71</v>
      </c>
      <c r="P71" s="322"/>
      <c r="Q71" s="322"/>
      <c r="R71" s="340" t="s">
        <v>256</v>
      </c>
      <c r="S71" s="415"/>
    </row>
    <row r="72" spans="1:19" s="334" customFormat="1">
      <c r="A72" s="339"/>
      <c r="B72" s="320" t="s">
        <v>115</v>
      </c>
      <c r="C72" s="321">
        <v>1318997</v>
      </c>
      <c r="D72" s="322" t="s">
        <v>230</v>
      </c>
      <c r="E72" s="323">
        <v>43956</v>
      </c>
      <c r="F72" s="322">
        <v>7440</v>
      </c>
      <c r="G72" s="322" t="s">
        <v>238</v>
      </c>
      <c r="H72" s="325"/>
      <c r="I72" s="322"/>
      <c r="J72" s="324"/>
      <c r="K72" s="323"/>
      <c r="L72" s="322"/>
      <c r="M72" s="322" t="s">
        <v>229</v>
      </c>
      <c r="N72" s="322"/>
      <c r="O72" s="322" t="s">
        <v>71</v>
      </c>
      <c r="P72" s="322"/>
      <c r="Q72" s="322"/>
      <c r="R72" s="340" t="s">
        <v>255</v>
      </c>
      <c r="S72" s="415"/>
    </row>
    <row r="73" spans="1:19" s="292" customFormat="1">
      <c r="A73" s="295"/>
      <c r="B73" s="320" t="s">
        <v>115</v>
      </c>
      <c r="C73" s="321">
        <v>472010</v>
      </c>
      <c r="D73" s="322" t="s">
        <v>114</v>
      </c>
      <c r="E73" s="323">
        <v>43964</v>
      </c>
      <c r="F73" s="322">
        <v>7441</v>
      </c>
      <c r="G73" s="322" t="s">
        <v>239</v>
      </c>
      <c r="H73" s="325">
        <v>142062</v>
      </c>
      <c r="I73" s="322" t="s">
        <v>229</v>
      </c>
      <c r="J73" s="322">
        <v>17760</v>
      </c>
      <c r="K73" s="323" t="s">
        <v>233</v>
      </c>
      <c r="L73" s="322" t="s">
        <v>233</v>
      </c>
      <c r="M73" s="322" t="s">
        <v>229</v>
      </c>
      <c r="N73" s="322"/>
      <c r="O73" s="322" t="s">
        <v>71</v>
      </c>
      <c r="P73" s="322"/>
      <c r="Q73" s="322"/>
      <c r="R73" s="326" t="s">
        <v>250</v>
      </c>
      <c r="S73" s="415"/>
    </row>
    <row r="74" spans="1:19" s="311" customFormat="1">
      <c r="A74" s="295"/>
      <c r="B74" s="320" t="s">
        <v>115</v>
      </c>
      <c r="C74" s="321">
        <v>367810</v>
      </c>
      <c r="D74" s="322" t="s">
        <v>114</v>
      </c>
      <c r="E74" s="323">
        <v>43964</v>
      </c>
      <c r="F74" s="322">
        <v>7442</v>
      </c>
      <c r="G74" s="322" t="s">
        <v>252</v>
      </c>
      <c r="H74" s="325" t="s">
        <v>229</v>
      </c>
      <c r="I74" s="322"/>
      <c r="J74" s="324"/>
      <c r="K74" s="323"/>
      <c r="L74" s="322"/>
      <c r="M74" s="322"/>
      <c r="N74" s="322"/>
      <c r="O74" s="322" t="s">
        <v>71</v>
      </c>
      <c r="P74" s="322"/>
      <c r="Q74" s="322"/>
      <c r="R74" s="340" t="s">
        <v>250</v>
      </c>
      <c r="S74" s="415"/>
    </row>
    <row r="75" spans="1:19" s="327" customFormat="1" ht="17.25" customHeight="1">
      <c r="A75" s="295"/>
      <c r="B75" s="320" t="s">
        <v>115</v>
      </c>
      <c r="C75" s="321">
        <v>472010</v>
      </c>
      <c r="D75" s="322" t="s">
        <v>114</v>
      </c>
      <c r="E75" s="323">
        <v>43964</v>
      </c>
      <c r="F75" s="322">
        <v>7444</v>
      </c>
      <c r="G75" s="322" t="s">
        <v>239</v>
      </c>
      <c r="H75" s="325" t="s">
        <v>229</v>
      </c>
      <c r="I75" s="322" t="s">
        <v>229</v>
      </c>
      <c r="J75" s="322" t="s">
        <v>229</v>
      </c>
      <c r="K75" s="323" t="s">
        <v>233</v>
      </c>
      <c r="L75" s="322" t="s">
        <v>233</v>
      </c>
      <c r="M75" s="322" t="s">
        <v>229</v>
      </c>
      <c r="N75" s="322"/>
      <c r="O75" s="322" t="s">
        <v>71</v>
      </c>
      <c r="P75" s="322"/>
      <c r="Q75" s="322"/>
      <c r="R75" s="326" t="s">
        <v>250</v>
      </c>
      <c r="S75" s="415"/>
    </row>
    <row r="76" spans="1:19" s="311" customFormat="1">
      <c r="A76" s="295"/>
      <c r="B76" s="320" t="s">
        <v>115</v>
      </c>
      <c r="C76" s="321">
        <v>117810</v>
      </c>
      <c r="D76" s="322" t="s">
        <v>114</v>
      </c>
      <c r="E76" s="323">
        <v>43964</v>
      </c>
      <c r="F76" s="322">
        <v>7445</v>
      </c>
      <c r="G76" s="322" t="s">
        <v>241</v>
      </c>
      <c r="H76" s="325" t="s">
        <v>229</v>
      </c>
      <c r="I76" s="322" t="s">
        <v>229</v>
      </c>
      <c r="J76" s="322" t="s">
        <v>229</v>
      </c>
      <c r="K76" s="323" t="s">
        <v>233</v>
      </c>
      <c r="L76" s="322" t="s">
        <v>233</v>
      </c>
      <c r="M76" s="322" t="s">
        <v>229</v>
      </c>
      <c r="N76" s="322"/>
      <c r="O76" s="322" t="s">
        <v>71</v>
      </c>
      <c r="P76" s="322"/>
      <c r="Q76" s="322"/>
      <c r="R76" s="326" t="s">
        <v>250</v>
      </c>
      <c r="S76" s="415"/>
    </row>
    <row r="77" spans="1:19" s="327" customFormat="1" ht="17.25" customHeight="1">
      <c r="A77" s="295"/>
      <c r="B77" s="344" t="s">
        <v>115</v>
      </c>
      <c r="C77" s="321">
        <v>145243</v>
      </c>
      <c r="D77" s="322" t="s">
        <v>114</v>
      </c>
      <c r="E77" s="323">
        <v>44061</v>
      </c>
      <c r="F77" s="322">
        <v>7457</v>
      </c>
      <c r="G77" s="322" t="s">
        <v>241</v>
      </c>
      <c r="H77" s="345"/>
      <c r="I77" s="322" t="s">
        <v>235</v>
      </c>
      <c r="J77" s="322"/>
      <c r="K77" s="323" t="s">
        <v>233</v>
      </c>
      <c r="L77" s="322" t="s">
        <v>233</v>
      </c>
      <c r="M77" s="322"/>
      <c r="N77" s="322"/>
      <c r="O77" s="322" t="s">
        <v>71</v>
      </c>
      <c r="P77" s="322"/>
      <c r="Q77" s="322"/>
      <c r="R77" s="326" t="s">
        <v>250</v>
      </c>
      <c r="S77" s="415"/>
    </row>
    <row r="78" spans="1:19" s="327" customFormat="1" ht="17.25" customHeight="1">
      <c r="A78" s="295"/>
      <c r="B78" s="320" t="s">
        <v>115</v>
      </c>
      <c r="C78" s="321">
        <v>1426390</v>
      </c>
      <c r="D78" s="322" t="s">
        <v>114</v>
      </c>
      <c r="E78" s="323">
        <v>43556</v>
      </c>
      <c r="F78" s="322">
        <v>7364</v>
      </c>
      <c r="G78" s="322" t="s">
        <v>242</v>
      </c>
      <c r="H78" s="322">
        <v>100922</v>
      </c>
      <c r="I78" s="322">
        <v>2431123</v>
      </c>
      <c r="J78" s="322">
        <v>280120</v>
      </c>
      <c r="K78" s="322" t="s">
        <v>233</v>
      </c>
      <c r="L78" s="322" t="s">
        <v>233</v>
      </c>
      <c r="M78" s="322"/>
      <c r="N78" s="322"/>
      <c r="O78" s="322" t="s">
        <v>72</v>
      </c>
      <c r="P78" s="322"/>
      <c r="Q78" s="326"/>
      <c r="R78" s="424"/>
      <c r="S78" s="415"/>
    </row>
    <row r="79" spans="1:19" s="311" customFormat="1">
      <c r="A79" s="295"/>
      <c r="B79" s="320" t="s">
        <v>115</v>
      </c>
      <c r="C79" s="321">
        <v>472010</v>
      </c>
      <c r="D79" s="322" t="s">
        <v>114</v>
      </c>
      <c r="E79" s="323">
        <v>43998</v>
      </c>
      <c r="F79" s="322">
        <v>7449</v>
      </c>
      <c r="G79" s="322" t="s">
        <v>243</v>
      </c>
      <c r="H79" s="325"/>
      <c r="I79" s="324" t="s">
        <v>235</v>
      </c>
      <c r="J79" s="322"/>
      <c r="K79" s="322" t="s">
        <v>233</v>
      </c>
      <c r="L79" s="322" t="s">
        <v>233</v>
      </c>
      <c r="M79" s="322"/>
      <c r="N79" s="322"/>
      <c r="O79" s="322" t="s">
        <v>71</v>
      </c>
      <c r="P79" s="322"/>
      <c r="Q79" s="322"/>
      <c r="R79" s="335"/>
      <c r="S79" s="415"/>
    </row>
    <row r="80" spans="1:19" s="311" customFormat="1">
      <c r="A80" s="295"/>
      <c r="B80" s="344" t="s">
        <v>115</v>
      </c>
      <c r="C80" s="321">
        <v>306000</v>
      </c>
      <c r="D80" s="322" t="s">
        <v>230</v>
      </c>
      <c r="E80" s="323">
        <v>44005</v>
      </c>
      <c r="F80" s="322">
        <v>7450</v>
      </c>
      <c r="G80" s="322" t="s">
        <v>244</v>
      </c>
      <c r="H80" s="345"/>
      <c r="I80" s="322" t="s">
        <v>235</v>
      </c>
      <c r="J80" s="322"/>
      <c r="K80" s="322" t="s">
        <v>233</v>
      </c>
      <c r="L80" s="322" t="s">
        <v>233</v>
      </c>
      <c r="M80" s="322"/>
      <c r="N80" s="322"/>
      <c r="O80" s="322" t="s">
        <v>71</v>
      </c>
      <c r="P80" s="322"/>
      <c r="Q80" s="322"/>
      <c r="R80" s="326" t="s">
        <v>254</v>
      </c>
      <c r="S80" s="415"/>
    </row>
    <row r="81" spans="1:19" s="292" customFormat="1">
      <c r="A81" s="295"/>
      <c r="B81" s="320" t="s">
        <v>115</v>
      </c>
      <c r="C81" s="321">
        <v>198000</v>
      </c>
      <c r="D81" s="322" t="s">
        <v>114</v>
      </c>
      <c r="E81" s="323">
        <v>43944</v>
      </c>
      <c r="F81" s="322">
        <v>7436</v>
      </c>
      <c r="G81" s="322" t="s">
        <v>234</v>
      </c>
      <c r="H81" s="322">
        <v>138878</v>
      </c>
      <c r="I81" s="322" t="s">
        <v>245</v>
      </c>
      <c r="J81" s="322">
        <v>14141</v>
      </c>
      <c r="K81" s="323" t="s">
        <v>233</v>
      </c>
      <c r="L81" s="323" t="s">
        <v>233</v>
      </c>
      <c r="M81" s="322" t="s">
        <v>229</v>
      </c>
      <c r="N81" s="322"/>
      <c r="O81" s="322" t="s">
        <v>71</v>
      </c>
      <c r="P81" s="322"/>
      <c r="Q81" s="322"/>
      <c r="R81" s="326" t="s">
        <v>236</v>
      </c>
      <c r="S81" s="415"/>
    </row>
    <row r="82" spans="1:19" s="292" customFormat="1">
      <c r="A82" s="295"/>
      <c r="B82" s="320" t="s">
        <v>115</v>
      </c>
      <c r="C82" s="336">
        <v>200000</v>
      </c>
      <c r="D82" s="322"/>
      <c r="E82" s="337">
        <v>44175</v>
      </c>
      <c r="F82" s="338">
        <v>7468</v>
      </c>
      <c r="G82" s="322" t="s">
        <v>247</v>
      </c>
      <c r="H82" s="324" t="s">
        <v>229</v>
      </c>
      <c r="I82" s="324" t="s">
        <v>229</v>
      </c>
      <c r="J82" s="324" t="s">
        <v>229</v>
      </c>
      <c r="K82" s="322" t="s">
        <v>253</v>
      </c>
      <c r="L82" s="322" t="s">
        <v>233</v>
      </c>
      <c r="M82" s="324" t="s">
        <v>229</v>
      </c>
      <c r="N82" s="324" t="s">
        <v>246</v>
      </c>
      <c r="O82" s="322" t="s">
        <v>231</v>
      </c>
      <c r="P82" s="322"/>
      <c r="Q82" s="322"/>
      <c r="R82" s="335" t="s">
        <v>248</v>
      </c>
      <c r="S82" s="415"/>
    </row>
    <row r="83" spans="1:19">
      <c r="A83" s="313"/>
      <c r="B83" s="294"/>
      <c r="C83" s="297"/>
      <c r="D83" s="293"/>
      <c r="E83" s="289"/>
      <c r="F83" s="290"/>
      <c r="G83" s="293"/>
      <c r="H83" s="177"/>
      <c r="I83" s="290"/>
      <c r="J83" s="177"/>
      <c r="K83" s="296"/>
      <c r="L83" s="296"/>
      <c r="M83" s="293"/>
      <c r="N83" s="296"/>
      <c r="O83" s="293"/>
      <c r="P83" s="293"/>
      <c r="Q83" s="293"/>
      <c r="R83" s="418"/>
      <c r="S83" s="409"/>
    </row>
    <row r="84" spans="1:19">
      <c r="S84" s="411"/>
    </row>
    <row r="85" spans="1:19">
      <c r="S85" s="411"/>
    </row>
    <row r="86" spans="1:19" s="292" customFormat="1">
      <c r="A86" s="99"/>
      <c r="B86" s="264"/>
      <c r="C86" s="264"/>
      <c r="D86" s="233"/>
      <c r="E86" s="233"/>
      <c r="F86" s="265"/>
      <c r="G86" s="265"/>
      <c r="H86" s="232"/>
      <c r="I86" s="266"/>
      <c r="J86" s="232"/>
      <c r="K86" s="232"/>
      <c r="L86" s="232"/>
      <c r="M86" s="264"/>
      <c r="N86" s="264"/>
      <c r="O86" s="264"/>
      <c r="P86" s="264"/>
      <c r="Q86" s="264"/>
      <c r="R86" s="264"/>
      <c r="S86" s="411"/>
    </row>
    <row r="87" spans="1:19">
      <c r="A87" s="295">
        <v>22</v>
      </c>
      <c r="B87" s="360" t="s">
        <v>311</v>
      </c>
      <c r="C87" s="315">
        <v>113916</v>
      </c>
      <c r="D87" s="316" t="s">
        <v>114</v>
      </c>
      <c r="E87" s="397">
        <v>44363</v>
      </c>
      <c r="F87" s="296">
        <v>7178</v>
      </c>
      <c r="G87" s="361" t="s">
        <v>312</v>
      </c>
      <c r="H87" s="296">
        <v>177087</v>
      </c>
      <c r="I87" s="296">
        <v>4520204070</v>
      </c>
      <c r="J87" s="296">
        <v>73540</v>
      </c>
      <c r="K87" s="316" t="s">
        <v>111</v>
      </c>
      <c r="L87" s="316" t="s">
        <v>111</v>
      </c>
      <c r="M87" s="296"/>
      <c r="N87" s="316"/>
      <c r="O87" s="316" t="s">
        <v>72</v>
      </c>
      <c r="P87" s="296"/>
      <c r="Q87" s="296"/>
      <c r="R87" s="416"/>
      <c r="S87" s="409"/>
    </row>
    <row r="100" spans="1:14">
      <c r="A100" s="99" t="s">
        <v>399</v>
      </c>
    </row>
    <row r="101" spans="1:14">
      <c r="A101" s="311"/>
    </row>
    <row r="102" spans="1:14">
      <c r="A102" s="457"/>
    </row>
    <row r="103" spans="1:14">
      <c r="A103" s="458"/>
    </row>
    <row r="104" spans="1:14" ht="16.5">
      <c r="A104" s="439" t="s">
        <v>381</v>
      </c>
      <c r="G104" s="268"/>
      <c r="H104" s="395" t="s">
        <v>47</v>
      </c>
      <c r="I104" s="395" t="s">
        <v>164</v>
      </c>
      <c r="J104" s="269" t="s">
        <v>163</v>
      </c>
      <c r="K104" s="487" t="s">
        <v>162</v>
      </c>
      <c r="L104" s="487"/>
      <c r="M104" s="487"/>
      <c r="N104" s="487"/>
    </row>
    <row r="105" spans="1:14">
      <c r="G105" s="489" t="s">
        <v>110</v>
      </c>
      <c r="H105" s="489"/>
      <c r="I105" s="234">
        <v>3000000</v>
      </c>
      <c r="J105" s="314">
        <v>1044780</v>
      </c>
      <c r="K105" s="485">
        <f t="shared" ref="K105:K107" si="1">J105/I105*100</f>
        <v>34.826000000000001</v>
      </c>
      <c r="L105" s="485"/>
      <c r="M105" s="485"/>
      <c r="N105" s="485"/>
    </row>
    <row r="106" spans="1:14">
      <c r="G106" s="490" t="s">
        <v>70</v>
      </c>
      <c r="H106" s="490"/>
      <c r="I106" s="343">
        <v>5000000</v>
      </c>
      <c r="J106" s="291">
        <v>0</v>
      </c>
      <c r="K106" s="491">
        <f t="shared" si="1"/>
        <v>0</v>
      </c>
      <c r="L106" s="491"/>
      <c r="M106" s="491"/>
      <c r="N106" s="491"/>
    </row>
    <row r="107" spans="1:14">
      <c r="G107" s="492" t="s">
        <v>72</v>
      </c>
      <c r="H107" s="492"/>
      <c r="I107" s="234">
        <v>3000000</v>
      </c>
      <c r="J107" s="314">
        <v>1867120</v>
      </c>
      <c r="K107" s="485">
        <f t="shared" si="1"/>
        <v>62.237333333333332</v>
      </c>
      <c r="L107" s="485"/>
      <c r="M107" s="485"/>
      <c r="N107" s="485"/>
    </row>
    <row r="108" spans="1:14">
      <c r="G108" s="484" t="s">
        <v>231</v>
      </c>
      <c r="H108" s="484"/>
      <c r="I108" s="234"/>
      <c r="J108" s="314">
        <v>12982513</v>
      </c>
      <c r="K108" s="485"/>
      <c r="L108" s="485"/>
      <c r="M108" s="485"/>
      <c r="N108" s="485"/>
    </row>
    <row r="109" spans="1:14">
      <c r="G109" s="484" t="s">
        <v>130</v>
      </c>
      <c r="H109" s="484"/>
      <c r="I109" s="234">
        <v>3000000</v>
      </c>
      <c r="J109" s="314">
        <v>363916</v>
      </c>
      <c r="K109" s="485">
        <f t="shared" ref="K109" si="2">J109/I109*100</f>
        <v>12.130533333333334</v>
      </c>
      <c r="L109" s="485"/>
      <c r="M109" s="485"/>
      <c r="N109" s="485"/>
    </row>
    <row r="110" spans="1:14">
      <c r="G110" s="484" t="s">
        <v>257</v>
      </c>
      <c r="H110" s="484"/>
      <c r="I110" s="234"/>
      <c r="J110" s="314">
        <v>0</v>
      </c>
      <c r="K110" s="485"/>
      <c r="L110" s="485"/>
      <c r="M110" s="485"/>
      <c r="N110" s="485"/>
    </row>
    <row r="111" spans="1:14">
      <c r="G111" s="484"/>
      <c r="H111" s="484"/>
      <c r="I111" s="234"/>
      <c r="J111" s="234"/>
      <c r="K111" s="485" t="e">
        <f t="shared" ref="K111:K112" si="3">J111/I111*100</f>
        <v>#DIV/0!</v>
      </c>
      <c r="L111" s="485"/>
      <c r="M111" s="485"/>
      <c r="N111" s="485"/>
    </row>
    <row r="112" spans="1:14">
      <c r="G112" s="484" t="s">
        <v>71</v>
      </c>
      <c r="H112" s="484"/>
      <c r="I112" s="234">
        <v>5000000</v>
      </c>
      <c r="J112" s="314">
        <v>422439</v>
      </c>
      <c r="K112" s="485">
        <f t="shared" si="3"/>
        <v>8.4487799999999993</v>
      </c>
      <c r="L112" s="485"/>
      <c r="M112" s="485"/>
      <c r="N112" s="485"/>
    </row>
    <row r="113" spans="7:14">
      <c r="G113" s="488"/>
      <c r="H113" s="488"/>
      <c r="I113" s="232"/>
      <c r="J113" s="266"/>
      <c r="K113" s="487" t="s">
        <v>165</v>
      </c>
      <c r="L113" s="487"/>
      <c r="M113" s="487"/>
      <c r="N113" s="487"/>
    </row>
    <row r="114" spans="7:14">
      <c r="G114" s="393"/>
      <c r="H114" s="393"/>
      <c r="I114" s="232"/>
      <c r="J114" s="266"/>
      <c r="K114" s="394"/>
      <c r="L114" s="394"/>
      <c r="M114" s="394"/>
      <c r="N114" s="394"/>
    </row>
    <row r="115" spans="7:14">
      <c r="G115" s="393"/>
      <c r="H115" s="393"/>
      <c r="I115" s="232"/>
      <c r="J115" s="266"/>
      <c r="K115" s="394"/>
      <c r="L115" s="394"/>
      <c r="M115" s="394"/>
      <c r="N115" s="394"/>
    </row>
    <row r="116" spans="7:14">
      <c r="G116" s="393"/>
      <c r="H116" s="393"/>
      <c r="I116" s="232"/>
      <c r="J116" s="266"/>
      <c r="K116" s="394"/>
      <c r="L116" s="394"/>
      <c r="M116" s="394"/>
      <c r="N116" s="394"/>
    </row>
    <row r="117" spans="7:14">
      <c r="G117" s="488"/>
      <c r="H117" s="488"/>
      <c r="I117" s="232"/>
      <c r="J117" s="266"/>
      <c r="K117" s="485">
        <v>4.718</v>
      </c>
      <c r="L117" s="487"/>
      <c r="M117" s="487"/>
      <c r="N117" s="487"/>
    </row>
  </sheetData>
  <mergeCells count="40">
    <mergeCell ref="G113:H113"/>
    <mergeCell ref="K113:N113"/>
    <mergeCell ref="G117:H117"/>
    <mergeCell ref="K117:N117"/>
    <mergeCell ref="F34:G34"/>
    <mergeCell ref="G110:H110"/>
    <mergeCell ref="K110:N110"/>
    <mergeCell ref="G111:H111"/>
    <mergeCell ref="K111:N111"/>
    <mergeCell ref="G112:H112"/>
    <mergeCell ref="K112:N112"/>
    <mergeCell ref="G107:H107"/>
    <mergeCell ref="K107:N107"/>
    <mergeCell ref="G108:H108"/>
    <mergeCell ref="K108:N108"/>
    <mergeCell ref="G109:H109"/>
    <mergeCell ref="K109:N109"/>
    <mergeCell ref="K104:N104"/>
    <mergeCell ref="G105:H105"/>
    <mergeCell ref="K105:N105"/>
    <mergeCell ref="G106:H106"/>
    <mergeCell ref="K106:N106"/>
    <mergeCell ref="F37:G37"/>
    <mergeCell ref="F38:G38"/>
    <mergeCell ref="F67:G67"/>
    <mergeCell ref="J33:M33"/>
    <mergeCell ref="J37:M37"/>
    <mergeCell ref="F33:G33"/>
    <mergeCell ref="A1:R2"/>
    <mergeCell ref="J28:M28"/>
    <mergeCell ref="J27:M27"/>
    <mergeCell ref="F28:G28"/>
    <mergeCell ref="F29:G29"/>
    <mergeCell ref="F30:G30"/>
    <mergeCell ref="F31:G31"/>
    <mergeCell ref="F32:G32"/>
    <mergeCell ref="J29:M29"/>
    <mergeCell ref="J30:M30"/>
    <mergeCell ref="J31:M31"/>
    <mergeCell ref="J32:M32"/>
  </mergeCells>
  <phoneticPr fontId="67" type="noConversion"/>
  <conditionalFormatting sqref="A25:A26 A11">
    <cfRule type="cellIs" dxfId="0" priority="3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9" sqref="B9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122</v>
      </c>
      <c r="B2" s="493" t="s">
        <v>22</v>
      </c>
      <c r="C2" s="494"/>
    </row>
    <row r="3" spans="1:9">
      <c r="A3" s="104">
        <v>10</v>
      </c>
      <c r="B3" s="164">
        <v>9910000003</v>
      </c>
      <c r="C3" s="165" t="s">
        <v>46</v>
      </c>
      <c r="E3" s="148" t="s">
        <v>58</v>
      </c>
      <c r="F3" s="149" t="s">
        <v>61</v>
      </c>
      <c r="G3" s="148" t="s">
        <v>59</v>
      </c>
      <c r="H3" s="148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4">
        <v>1</v>
      </c>
      <c r="F4" s="310" t="s">
        <v>264</v>
      </c>
      <c r="G4" s="305" t="s">
        <v>265</v>
      </c>
      <c r="H4" s="204">
        <v>106145</v>
      </c>
      <c r="I4" s="33">
        <f>E4*H4</f>
        <v>106145</v>
      </c>
    </row>
    <row r="5" spans="1:9" ht="16.5" thickBot="1">
      <c r="A5" s="104">
        <v>5</v>
      </c>
      <c r="B5" s="166">
        <v>3200000000</v>
      </c>
      <c r="C5" s="167" t="s">
        <v>24</v>
      </c>
      <c r="D5" s="66"/>
      <c r="E5" s="195">
        <v>1</v>
      </c>
      <c r="F5" s="211">
        <v>111110000</v>
      </c>
      <c r="G5" s="200" t="s">
        <v>266</v>
      </c>
      <c r="H5" s="196">
        <v>180000</v>
      </c>
      <c r="I5" s="33">
        <f t="shared" ref="I5:I12" si="0">E5*H5</f>
        <v>180000</v>
      </c>
    </row>
    <row r="6" spans="1:9">
      <c r="A6" s="104">
        <v>19</v>
      </c>
      <c r="B6" s="166">
        <v>11112222</v>
      </c>
      <c r="C6" s="167" t="s">
        <v>25</v>
      </c>
      <c r="E6" s="186"/>
      <c r="F6" s="176"/>
      <c r="G6" s="185"/>
      <c r="H6" s="187"/>
      <c r="I6" s="33">
        <f t="shared" si="0"/>
        <v>0</v>
      </c>
    </row>
    <row r="7" spans="1:9">
      <c r="B7" s="168">
        <v>38827</v>
      </c>
      <c r="C7" s="169" t="s">
        <v>96</v>
      </c>
      <c r="E7" s="101"/>
      <c r="F7" s="176"/>
      <c r="G7" s="180"/>
      <c r="H7" s="188"/>
      <c r="I7" s="33">
        <f t="shared" si="0"/>
        <v>0</v>
      </c>
    </row>
    <row r="8" spans="1:9">
      <c r="B8" s="168">
        <v>18942</v>
      </c>
      <c r="C8" s="169" t="s">
        <v>97</v>
      </c>
      <c r="E8" s="101"/>
      <c r="F8" s="176"/>
      <c r="G8" s="180"/>
      <c r="H8" s="188"/>
      <c r="I8" s="33">
        <f t="shared" si="0"/>
        <v>0</v>
      </c>
    </row>
    <row r="9" spans="1:9" ht="15.75" thickBot="1">
      <c r="A9" s="104">
        <v>15</v>
      </c>
      <c r="B9" s="170">
        <v>111110000</v>
      </c>
      <c r="C9" s="171" t="s">
        <v>26</v>
      </c>
      <c r="E9" s="101"/>
      <c r="F9" s="180"/>
      <c r="G9" s="180"/>
      <c r="H9" s="189"/>
      <c r="I9" s="33">
        <f t="shared" si="0"/>
        <v>0</v>
      </c>
    </row>
    <row r="10" spans="1:9" ht="15.75">
      <c r="B10" s="29"/>
      <c r="C10" s="30"/>
      <c r="E10" s="101"/>
      <c r="F10" s="108"/>
      <c r="G10" s="119"/>
      <c r="H10" s="118"/>
      <c r="I10" s="33">
        <f t="shared" si="0"/>
        <v>0</v>
      </c>
    </row>
    <row r="11" spans="1:9" ht="16.5" thickBot="1">
      <c r="E11" s="101"/>
      <c r="F11" s="108"/>
      <c r="G11" s="119"/>
      <c r="H11" s="118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112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8">
        <v>1610196</v>
      </c>
    </row>
    <row r="19" spans="2:9">
      <c r="C19">
        <f>27042*5</f>
        <v>135210</v>
      </c>
      <c r="D19" s="48"/>
      <c r="E19" s="480" t="s">
        <v>113</v>
      </c>
      <c r="F19" s="480"/>
      <c r="G19" s="480"/>
      <c r="H19" s="480"/>
      <c r="I19" s="480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28"/>
  <sheetViews>
    <sheetView topLeftCell="A13" workbookViewId="0">
      <selection activeCell="B28" sqref="B28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459" t="s">
        <v>91</v>
      </c>
      <c r="C2" s="459" t="s">
        <v>3</v>
      </c>
      <c r="L2">
        <v>180</v>
      </c>
    </row>
    <row r="3" spans="2:12">
      <c r="B3" s="292" t="s">
        <v>410</v>
      </c>
      <c r="C3" s="292" t="s">
        <v>398</v>
      </c>
    </row>
    <row r="4" spans="2:12">
      <c r="B4" s="292" t="s">
        <v>393</v>
      </c>
      <c r="C4" s="455" t="s">
        <v>222</v>
      </c>
    </row>
    <row r="5" spans="2:12">
      <c r="B5" s="292" t="s">
        <v>105</v>
      </c>
      <c r="C5" s="292" t="s">
        <v>106</v>
      </c>
    </row>
    <row r="6" spans="2:12">
      <c r="B6" s="292" t="s">
        <v>102</v>
      </c>
      <c r="C6" s="292" t="s">
        <v>94</v>
      </c>
    </row>
    <row r="7" spans="2:12">
      <c r="B7" s="292" t="s">
        <v>116</v>
      </c>
      <c r="C7" s="292" t="s">
        <v>93</v>
      </c>
    </row>
    <row r="8" spans="2:12">
      <c r="B8" s="292" t="s">
        <v>115</v>
      </c>
      <c r="C8" s="292" t="s">
        <v>45</v>
      </c>
    </row>
    <row r="9" spans="2:12">
      <c r="B9" s="292" t="s">
        <v>98</v>
      </c>
      <c r="C9" s="292" t="s">
        <v>99</v>
      </c>
    </row>
    <row r="10" spans="2:12">
      <c r="B10" s="292" t="s">
        <v>89</v>
      </c>
      <c r="C10" s="292" t="s">
        <v>90</v>
      </c>
    </row>
    <row r="11" spans="2:12">
      <c r="B11" s="292" t="s">
        <v>123</v>
      </c>
      <c r="C11" s="292" t="s">
        <v>92</v>
      </c>
      <c r="E11" s="480" t="s">
        <v>113</v>
      </c>
      <c r="F11" s="480"/>
      <c r="G11" s="480"/>
      <c r="H11" s="480"/>
      <c r="I11" s="480"/>
    </row>
    <row r="12" spans="2:12">
      <c r="B12" s="292" t="s">
        <v>107</v>
      </c>
      <c r="C12" s="292" t="s">
        <v>108</v>
      </c>
    </row>
    <row r="13" spans="2:12">
      <c r="B13" s="292" t="s">
        <v>405</v>
      </c>
      <c r="C13" s="292" t="s">
        <v>409</v>
      </c>
    </row>
    <row r="14" spans="2:12">
      <c r="B14" s="292" t="s">
        <v>395</v>
      </c>
      <c r="C14" s="456" t="s">
        <v>396</v>
      </c>
    </row>
    <row r="15" spans="2:12">
      <c r="B15" s="292" t="s">
        <v>334</v>
      </c>
      <c r="C15" s="292" t="s">
        <v>400</v>
      </c>
      <c r="E15" s="480" t="s">
        <v>121</v>
      </c>
      <c r="F15" s="480"/>
      <c r="G15" s="480"/>
      <c r="H15" s="480"/>
      <c r="I15" s="480"/>
    </row>
    <row r="16" spans="2:12">
      <c r="B16" s="292" t="s">
        <v>394</v>
      </c>
      <c r="C16" s="292" t="s">
        <v>280</v>
      </c>
    </row>
    <row r="17" spans="2:3">
      <c r="B17" s="465" t="s">
        <v>411</v>
      </c>
      <c r="C17" s="292" t="s">
        <v>412</v>
      </c>
    </row>
    <row r="18" spans="2:3">
      <c r="B18" s="292" t="s">
        <v>63</v>
      </c>
      <c r="C18" s="292" t="s">
        <v>69</v>
      </c>
    </row>
    <row r="19" spans="2:3">
      <c r="B19" s="292" t="s">
        <v>126</v>
      </c>
      <c r="C19" s="292" t="s">
        <v>127</v>
      </c>
    </row>
    <row r="20" spans="2:3">
      <c r="B20" s="292" t="s">
        <v>100</v>
      </c>
      <c r="C20" s="292" t="s">
        <v>101</v>
      </c>
    </row>
    <row r="21" spans="2:3">
      <c r="B21" s="292" t="s">
        <v>120</v>
      </c>
      <c r="C21" s="292" t="s">
        <v>119</v>
      </c>
    </row>
    <row r="22" spans="2:3">
      <c r="B22" s="292" t="s">
        <v>407</v>
      </c>
      <c r="C22" s="292" t="s">
        <v>408</v>
      </c>
    </row>
    <row r="23" spans="2:3">
      <c r="B23" s="292" t="s">
        <v>118</v>
      </c>
      <c r="C23" s="292" t="s">
        <v>117</v>
      </c>
    </row>
    <row r="24" spans="2:3">
      <c r="B24" s="292" t="s">
        <v>385</v>
      </c>
      <c r="C24" s="292" t="s">
        <v>404</v>
      </c>
    </row>
    <row r="25" spans="2:3">
      <c r="B25" s="292" t="s">
        <v>103</v>
      </c>
      <c r="C25" s="292" t="s">
        <v>104</v>
      </c>
    </row>
    <row r="26" spans="2:3">
      <c r="B26" s="110" t="s">
        <v>124</v>
      </c>
      <c r="C26" s="292" t="s">
        <v>125</v>
      </c>
    </row>
    <row r="27" spans="2:3">
      <c r="B27" s="292" t="s">
        <v>397</v>
      </c>
      <c r="C27" s="292" t="s">
        <v>357</v>
      </c>
    </row>
    <row r="28" spans="2:3">
      <c r="B28" s="467" t="s">
        <v>413</v>
      </c>
    </row>
  </sheetData>
  <sortState xmlns:xlrd2="http://schemas.microsoft.com/office/spreadsheetml/2017/richdata2" ref="B3:C27">
    <sortCondition ref="B3:B27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80"/>
      <c r="C3" s="480"/>
      <c r="D3" s="480"/>
      <c r="E3" s="480"/>
      <c r="F3" s="480"/>
    </row>
    <row r="4" spans="2:6">
      <c r="B4" s="479" t="s">
        <v>355</v>
      </c>
      <c r="C4" s="479"/>
      <c r="D4" s="479"/>
      <c r="E4" s="479"/>
      <c r="F4" s="479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85" t="s">
        <v>280</v>
      </c>
      <c r="D6" s="6"/>
      <c r="E6" s="7" t="s">
        <v>4</v>
      </c>
      <c r="F6" s="6"/>
    </row>
    <row r="7" spans="2:6">
      <c r="B7" s="71" t="s">
        <v>5</v>
      </c>
      <c r="C7" s="286" t="s">
        <v>277</v>
      </c>
      <c r="D7" s="6"/>
      <c r="E7" s="11"/>
      <c r="F7" s="6"/>
    </row>
    <row r="8" spans="2:6">
      <c r="B8" s="71" t="s">
        <v>7</v>
      </c>
      <c r="C8" s="286">
        <v>103770</v>
      </c>
      <c r="D8" s="72"/>
      <c r="E8" s="11" t="s">
        <v>8</v>
      </c>
      <c r="F8" s="6"/>
    </row>
    <row r="9" spans="2:6">
      <c r="B9" s="73" t="s">
        <v>9</v>
      </c>
      <c r="C9" s="212">
        <v>193907</v>
      </c>
      <c r="D9" s="6"/>
      <c r="E9" s="18"/>
      <c r="F9" s="6"/>
    </row>
    <row r="10" spans="2:6">
      <c r="B10" s="71" t="s">
        <v>10</v>
      </c>
      <c r="C10" s="106" t="s">
        <v>353</v>
      </c>
      <c r="D10" s="6"/>
      <c r="E10" s="6"/>
      <c r="F10" s="6"/>
    </row>
    <row r="11" spans="2:6">
      <c r="B11" s="71" t="s">
        <v>11</v>
      </c>
      <c r="C11" s="106" t="s">
        <v>316</v>
      </c>
      <c r="D11" s="6"/>
      <c r="E11" s="6"/>
      <c r="F11" s="6"/>
    </row>
    <row r="12" spans="2:6">
      <c r="B12" s="71" t="s">
        <v>12</v>
      </c>
      <c r="C12" s="163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317">
        <v>3200000000</v>
      </c>
      <c r="C14" s="106" t="s">
        <v>354</v>
      </c>
      <c r="D14" s="287">
        <v>1</v>
      </c>
      <c r="E14" s="182">
        <v>1631129</v>
      </c>
      <c r="F14" s="28">
        <f>E14*D14</f>
        <v>1631129</v>
      </c>
    </row>
    <row r="15" spans="2:6">
      <c r="B15" s="180"/>
      <c r="C15" s="106"/>
      <c r="D15" s="287"/>
      <c r="E15" s="278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81"/>
      <c r="C17" s="481"/>
      <c r="D17" s="481"/>
      <c r="E17" s="481"/>
      <c r="F17" s="481"/>
    </row>
    <row r="18" spans="2:9">
      <c r="B18" s="479" t="s">
        <v>268</v>
      </c>
      <c r="C18" s="479"/>
      <c r="D18" s="479"/>
      <c r="E18" s="479"/>
      <c r="F18" s="479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88" t="s">
        <v>45</v>
      </c>
      <c r="D20" s="6"/>
      <c r="E20" s="7" t="s">
        <v>4</v>
      </c>
      <c r="F20" s="6"/>
      <c r="H20" t="s">
        <v>262</v>
      </c>
      <c r="I20" t="s">
        <v>263</v>
      </c>
    </row>
    <row r="21" spans="2:9">
      <c r="B21" s="71" t="s">
        <v>5</v>
      </c>
      <c r="C21" s="288" t="s">
        <v>258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312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3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317" t="s">
        <v>23</v>
      </c>
      <c r="C28" s="106" t="s">
        <v>269</v>
      </c>
      <c r="D28" s="193">
        <v>1</v>
      </c>
      <c r="E28" s="182">
        <v>250000</v>
      </c>
      <c r="F28" s="28">
        <f>D28*E28</f>
        <v>250000</v>
      </c>
    </row>
    <row r="29" spans="2:9">
      <c r="B29" s="16"/>
      <c r="C29" s="77"/>
      <c r="D29" s="117"/>
      <c r="E29" s="28"/>
      <c r="F29" s="28">
        <f>F28</f>
        <v>250000</v>
      </c>
    </row>
    <row r="30" spans="2:9">
      <c r="B30" s="480"/>
      <c r="C30" s="480"/>
      <c r="D30" s="480"/>
      <c r="E30" s="480"/>
      <c r="F30" s="480"/>
    </row>
    <row r="31" spans="2:9" ht="15.75" thickBot="1">
      <c r="B31" s="479" t="s">
        <v>270</v>
      </c>
      <c r="C31" s="479"/>
      <c r="D31" s="479"/>
      <c r="E31" s="479"/>
      <c r="F31" s="479"/>
    </row>
    <row r="32" spans="2:9">
      <c r="B32" s="132"/>
      <c r="C32" s="124" t="s">
        <v>28</v>
      </c>
      <c r="D32" s="2"/>
      <c r="E32" s="3"/>
      <c r="F32" s="4"/>
    </row>
    <row r="33" spans="2:6">
      <c r="B33" s="71" t="s">
        <v>3</v>
      </c>
      <c r="C33" s="304" t="s">
        <v>119</v>
      </c>
      <c r="D33" s="6"/>
      <c r="E33" s="7" t="s">
        <v>4</v>
      </c>
      <c r="F33" s="8"/>
    </row>
    <row r="34" spans="2:6">
      <c r="B34" s="71" t="s">
        <v>5</v>
      </c>
      <c r="C34" s="183" t="s">
        <v>271</v>
      </c>
      <c r="D34" s="130"/>
      <c r="E34" s="11"/>
      <c r="F34" s="8"/>
    </row>
    <row r="35" spans="2:6">
      <c r="B35" s="71" t="s">
        <v>7</v>
      </c>
      <c r="C35" s="106">
        <v>58120</v>
      </c>
      <c r="D35" s="131"/>
      <c r="E35" s="11" t="s">
        <v>8</v>
      </c>
      <c r="F35" s="8"/>
    </row>
    <row r="36" spans="2:6">
      <c r="B36" s="73" t="s">
        <v>9</v>
      </c>
      <c r="C36" s="231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91" t="s">
        <v>12</v>
      </c>
      <c r="C39" s="172"/>
      <c r="D39" s="6"/>
      <c r="E39" s="8"/>
      <c r="F39" s="8"/>
    </row>
    <row r="40" spans="2:6" ht="15.75" thickBot="1">
      <c r="B40" s="61" t="s">
        <v>13</v>
      </c>
      <c r="C40" s="125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99" t="s">
        <v>272</v>
      </c>
      <c r="C41" s="300" t="s">
        <v>273</v>
      </c>
      <c r="D41" s="301">
        <v>1</v>
      </c>
      <c r="E41" s="302">
        <v>264000</v>
      </c>
      <c r="F41" s="303">
        <f>D41*E41</f>
        <v>264000</v>
      </c>
    </row>
    <row r="42" spans="2:6" ht="15.75" thickBot="1">
      <c r="B42" s="115"/>
      <c r="C42" s="351"/>
      <c r="D42" s="150"/>
      <c r="E42" s="151" t="s">
        <v>18</v>
      </c>
      <c r="F42" s="129">
        <f>F41</f>
        <v>264000</v>
      </c>
    </row>
    <row r="44" spans="2:6" ht="15.75" thickBot="1">
      <c r="B44" s="479" t="s">
        <v>325</v>
      </c>
      <c r="C44" s="479"/>
      <c r="D44" s="479"/>
      <c r="E44" s="479"/>
      <c r="F44" s="479"/>
    </row>
    <row r="45" spans="2:6" ht="15.75" thickBot="1">
      <c r="B45" s="31"/>
      <c r="C45" s="124" t="s">
        <v>29</v>
      </c>
      <c r="D45" s="2"/>
      <c r="E45" s="3"/>
      <c r="F45" s="4"/>
    </row>
    <row r="46" spans="2:6">
      <c r="B46" s="5" t="s">
        <v>3</v>
      </c>
      <c r="C46" s="352" t="s">
        <v>117</v>
      </c>
      <c r="D46" s="6"/>
      <c r="E46" s="7" t="s">
        <v>4</v>
      </c>
      <c r="F46" s="8"/>
    </row>
    <row r="47" spans="2:6">
      <c r="B47" s="9" t="s">
        <v>5</v>
      </c>
      <c r="C47" s="183" t="s">
        <v>347</v>
      </c>
      <c r="D47" s="130"/>
      <c r="E47" s="11"/>
      <c r="F47" s="8"/>
    </row>
    <row r="48" spans="2:6">
      <c r="B48" s="9" t="s">
        <v>7</v>
      </c>
      <c r="C48" s="106">
        <v>99311</v>
      </c>
      <c r="D48" s="131"/>
      <c r="E48" s="11" t="s">
        <v>8</v>
      </c>
      <c r="F48" s="8"/>
    </row>
    <row r="49" spans="2:8">
      <c r="B49" s="1" t="s">
        <v>9</v>
      </c>
      <c r="C49" s="116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7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17" t="s">
        <v>272</v>
      </c>
      <c r="C54" s="300" t="s">
        <v>329</v>
      </c>
      <c r="D54" s="301">
        <v>2</v>
      </c>
      <c r="E54" s="302">
        <v>56958</v>
      </c>
      <c r="F54" s="303">
        <f>D54*E54</f>
        <v>113916</v>
      </c>
    </row>
    <row r="55" spans="2:8" ht="15.75" thickBot="1">
      <c r="B55" s="353"/>
      <c r="C55" s="353"/>
      <c r="D55" s="150"/>
      <c r="E55" s="151" t="s">
        <v>18</v>
      </c>
      <c r="F55" s="150">
        <f>F54</f>
        <v>113916</v>
      </c>
      <c r="H55" t="s">
        <v>172</v>
      </c>
    </row>
    <row r="56" spans="2:8">
      <c r="E56" s="363"/>
      <c r="F56" s="364"/>
    </row>
    <row r="57" spans="2:8" ht="15.75" thickBot="1">
      <c r="B57" s="479" t="s">
        <v>364</v>
      </c>
      <c r="C57" s="479"/>
      <c r="D57" s="479"/>
      <c r="E57" s="479"/>
      <c r="F57" s="479"/>
    </row>
    <row r="58" spans="2:8" ht="15.75" thickBot="1">
      <c r="B58" s="31"/>
      <c r="C58" s="124" t="s">
        <v>30</v>
      </c>
      <c r="D58" s="2"/>
      <c r="E58" s="3"/>
      <c r="F58" s="4"/>
    </row>
    <row r="59" spans="2:8">
      <c r="B59" s="5" t="s">
        <v>3</v>
      </c>
      <c r="C59" s="352" t="s">
        <v>365</v>
      </c>
      <c r="D59" s="6"/>
      <c r="E59" s="7" t="s">
        <v>4</v>
      </c>
      <c r="F59" s="8"/>
    </row>
    <row r="60" spans="2:8">
      <c r="B60" s="9" t="s">
        <v>5</v>
      </c>
      <c r="C60" s="183" t="s">
        <v>366</v>
      </c>
      <c r="D60" s="130"/>
      <c r="E60" s="11"/>
      <c r="F60" s="8"/>
    </row>
    <row r="61" spans="2:8">
      <c r="B61" s="9" t="s">
        <v>7</v>
      </c>
      <c r="C61" s="106">
        <v>105414</v>
      </c>
      <c r="D61" s="131"/>
      <c r="E61" s="11" t="s">
        <v>8</v>
      </c>
      <c r="F61" s="8"/>
    </row>
    <row r="62" spans="2:8">
      <c r="B62" s="1" t="s">
        <v>9</v>
      </c>
      <c r="C62" s="231">
        <v>195496</v>
      </c>
      <c r="D62" s="6"/>
      <c r="E62" s="18"/>
      <c r="F62" s="8"/>
    </row>
    <row r="63" spans="2:8">
      <c r="B63" s="9" t="s">
        <v>10</v>
      </c>
      <c r="C63" s="106" t="s">
        <v>363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6">
        <v>6056</v>
      </c>
      <c r="D65" s="6"/>
      <c r="E65" s="8"/>
      <c r="F65" s="8"/>
    </row>
    <row r="66" spans="2:6" ht="15.75" thickBot="1">
      <c r="B66" s="61" t="s">
        <v>13</v>
      </c>
      <c r="C66" s="125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06">
        <v>3200000000</v>
      </c>
      <c r="C67" s="106" t="s">
        <v>24</v>
      </c>
      <c r="D67" s="134">
        <v>1</v>
      </c>
      <c r="E67" s="307">
        <v>283862</v>
      </c>
      <c r="F67" s="150">
        <f>D67*E67</f>
        <v>283862</v>
      </c>
    </row>
    <row r="68" spans="2:6" ht="15.75" thickBot="1">
      <c r="B68" s="190"/>
      <c r="C68" s="190"/>
      <c r="D68" s="150"/>
      <c r="E68" s="151" t="s">
        <v>18</v>
      </c>
      <c r="F68" s="129">
        <f>SUM(F67:F67)</f>
        <v>283862</v>
      </c>
    </row>
    <row r="70" spans="2:6" ht="15.75" thickBot="1">
      <c r="B70" s="479" t="s">
        <v>351</v>
      </c>
      <c r="C70" s="479"/>
      <c r="D70" s="479"/>
      <c r="E70" s="479"/>
      <c r="F70" s="479"/>
    </row>
    <row r="71" spans="2:6" ht="15.75" thickBot="1">
      <c r="B71" s="31"/>
      <c r="C71" s="124" t="s">
        <v>31</v>
      </c>
      <c r="D71" s="2"/>
      <c r="E71" s="3"/>
      <c r="F71" s="4"/>
    </row>
    <row r="72" spans="2:6">
      <c r="B72" s="5" t="s">
        <v>3</v>
      </c>
      <c r="C72" s="308" t="s">
        <v>330</v>
      </c>
      <c r="D72" s="6"/>
      <c r="E72" s="7" t="s">
        <v>4</v>
      </c>
      <c r="F72" s="8"/>
    </row>
    <row r="73" spans="2:6">
      <c r="B73" s="9" t="s">
        <v>5</v>
      </c>
      <c r="C73" s="183" t="s">
        <v>356</v>
      </c>
      <c r="D73" s="130"/>
      <c r="E73" s="11"/>
      <c r="F73" s="8"/>
    </row>
    <row r="74" spans="2:6">
      <c r="B74" s="9" t="s">
        <v>7</v>
      </c>
      <c r="C74" s="106">
        <v>103777</v>
      </c>
      <c r="D74" s="131"/>
      <c r="E74" s="11" t="s">
        <v>8</v>
      </c>
      <c r="F74" s="8"/>
    </row>
    <row r="75" spans="2:6">
      <c r="B75" s="1" t="s">
        <v>9</v>
      </c>
      <c r="C75" s="231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318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2" t="s">
        <v>17</v>
      </c>
    </row>
    <row r="80" spans="2:6" ht="15.75" thickBot="1">
      <c r="B80" s="299">
        <v>9910000003</v>
      </c>
      <c r="C80" s="346" t="s">
        <v>46</v>
      </c>
      <c r="D80" s="309">
        <v>1</v>
      </c>
      <c r="E80" s="204">
        <v>180000</v>
      </c>
      <c r="F80" s="150">
        <f>D80*E80</f>
        <v>180000</v>
      </c>
    </row>
    <row r="81" spans="2:7" ht="15.75" thickBot="1">
      <c r="B81" s="126"/>
      <c r="C81" s="126"/>
      <c r="D81" s="198"/>
      <c r="E81" s="198"/>
      <c r="F81" s="150">
        <f t="shared" ref="F81:F82" si="0">D81*E81</f>
        <v>0</v>
      </c>
    </row>
    <row r="82" spans="2:7" ht="15.75" thickBot="1">
      <c r="B82" s="126"/>
      <c r="C82" s="126"/>
      <c r="D82" s="198"/>
      <c r="E82" s="198"/>
      <c r="F82" s="150">
        <f t="shared" si="0"/>
        <v>0</v>
      </c>
    </row>
    <row r="83" spans="2:7" ht="15.75" thickBot="1">
      <c r="E83" s="199" t="s">
        <v>18</v>
      </c>
      <c r="F83" s="150">
        <v>180000</v>
      </c>
    </row>
    <row r="84" spans="2:7">
      <c r="F84" s="374"/>
    </row>
    <row r="86" spans="2:7">
      <c r="C86" s="480" t="s">
        <v>251</v>
      </c>
      <c r="D86" s="480"/>
      <c r="E86" s="480"/>
      <c r="F86" s="480"/>
      <c r="G86" s="480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82"/>
      <c r="C1" s="482"/>
      <c r="D1" s="482"/>
      <c r="E1" s="482"/>
      <c r="F1" s="482"/>
    </row>
    <row r="2" spans="2:6" ht="15.75" thickBot="1">
      <c r="B2" s="479" t="s">
        <v>351</v>
      </c>
      <c r="C2" s="479"/>
      <c r="D2" s="479"/>
      <c r="E2" s="479"/>
      <c r="F2" s="479"/>
    </row>
    <row r="3" spans="2:6" ht="15.75" thickBot="1">
      <c r="B3" s="31"/>
      <c r="C3" s="32" t="s">
        <v>74</v>
      </c>
      <c r="D3" s="2"/>
      <c r="E3" s="3"/>
      <c r="F3" s="4"/>
    </row>
    <row r="4" spans="2:6">
      <c r="B4" s="5" t="s">
        <v>3</v>
      </c>
      <c r="C4" s="285" t="s">
        <v>357</v>
      </c>
      <c r="D4" s="6"/>
      <c r="E4" s="7" t="s">
        <v>4</v>
      </c>
      <c r="F4" s="8"/>
    </row>
    <row r="5" spans="2:6">
      <c r="B5" s="9" t="s">
        <v>5</v>
      </c>
      <c r="C5" s="354" t="s">
        <v>358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6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316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79" t="s">
        <v>13</v>
      </c>
      <c r="C11" s="279" t="s">
        <v>14</v>
      </c>
      <c r="D11" s="216" t="s">
        <v>15</v>
      </c>
      <c r="E11" s="217" t="s">
        <v>16</v>
      </c>
      <c r="F11" s="218" t="s">
        <v>17</v>
      </c>
    </row>
    <row r="12" spans="2:6">
      <c r="B12" s="349">
        <v>3200000000</v>
      </c>
      <c r="C12" s="347" t="s">
        <v>359</v>
      </c>
      <c r="D12" s="214">
        <v>1</v>
      </c>
      <c r="E12" s="188">
        <v>3058048</v>
      </c>
      <c r="F12" s="198">
        <v>3058048</v>
      </c>
    </row>
    <row r="13" spans="2:6">
      <c r="B13" s="348"/>
      <c r="C13" s="317"/>
      <c r="D13" s="214"/>
      <c r="E13" s="198"/>
      <c r="F13" s="198"/>
    </row>
    <row r="14" spans="2:6">
      <c r="B14" s="348"/>
      <c r="C14" s="317"/>
      <c r="D14" s="198"/>
      <c r="E14" s="199" t="s">
        <v>167</v>
      </c>
      <c r="F14" s="198">
        <v>3058048</v>
      </c>
    </row>
    <row r="15" spans="2:6" ht="15.75" thickBot="1">
      <c r="B15" s="479" t="s">
        <v>351</v>
      </c>
      <c r="C15" s="479"/>
      <c r="D15" s="479"/>
      <c r="E15" s="479"/>
      <c r="F15" s="479"/>
    </row>
    <row r="16" spans="2:6" ht="15.75" thickBot="1">
      <c r="B16" s="31"/>
      <c r="C16" s="124" t="s">
        <v>32</v>
      </c>
      <c r="D16" s="2"/>
      <c r="E16" s="3"/>
      <c r="F16" s="4"/>
    </row>
    <row r="17" spans="2:9">
      <c r="B17" s="5" t="s">
        <v>3</v>
      </c>
      <c r="C17" s="184" t="s">
        <v>108</v>
      </c>
      <c r="D17" s="6"/>
      <c r="E17" s="7" t="s">
        <v>4</v>
      </c>
      <c r="F17" s="8"/>
    </row>
    <row r="18" spans="2:9">
      <c r="B18" s="9" t="s">
        <v>5</v>
      </c>
      <c r="C18" s="178" t="s">
        <v>318</v>
      </c>
      <c r="D18" s="130"/>
      <c r="E18" s="11"/>
      <c r="F18" s="8"/>
    </row>
    <row r="19" spans="2:9">
      <c r="B19" s="9" t="s">
        <v>7</v>
      </c>
      <c r="C19" s="106">
        <v>104359</v>
      </c>
      <c r="D19" s="131"/>
      <c r="E19" s="11" t="s">
        <v>8</v>
      </c>
      <c r="F19" s="8"/>
    </row>
    <row r="20" spans="2:9">
      <c r="B20" s="1" t="s">
        <v>9</v>
      </c>
      <c r="C20" s="212">
        <v>194420</v>
      </c>
      <c r="D20" s="6"/>
      <c r="E20" s="18"/>
      <c r="F20" s="8"/>
    </row>
    <row r="21" spans="2:9">
      <c r="B21" s="9" t="s">
        <v>10</v>
      </c>
      <c r="C21" s="106" t="s">
        <v>360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2"/>
      <c r="D23" s="6"/>
      <c r="E23" s="8"/>
      <c r="F23" s="8"/>
    </row>
    <row r="24" spans="2:9" ht="15.75" thickBot="1">
      <c r="B24" s="279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49" t="s">
        <v>272</v>
      </c>
      <c r="C25" s="347" t="s">
        <v>329</v>
      </c>
      <c r="D25" s="134">
        <v>20</v>
      </c>
      <c r="E25" s="201">
        <v>56958</v>
      </c>
      <c r="F25" s="150">
        <v>1139160</v>
      </c>
    </row>
    <row r="26" spans="2:9" ht="15.75" thickBot="1">
      <c r="B26" s="112"/>
      <c r="C26" s="350"/>
      <c r="D26" s="139"/>
      <c r="E26" s="140" t="s">
        <v>18</v>
      </c>
      <c r="F26" s="141">
        <v>1139160</v>
      </c>
    </row>
    <row r="27" spans="2:9" ht="15.75" thickBot="1">
      <c r="B27" s="479" t="s">
        <v>361</v>
      </c>
      <c r="C27" s="479"/>
      <c r="D27" s="479"/>
      <c r="E27" s="479"/>
      <c r="F27" s="479"/>
      <c r="I27" t="s">
        <v>172</v>
      </c>
    </row>
    <row r="28" spans="2:9" ht="15.75" thickBot="1">
      <c r="B28" s="156"/>
      <c r="C28" s="157" t="s">
        <v>33</v>
      </c>
      <c r="D28" s="2"/>
      <c r="E28" s="3"/>
      <c r="F28" s="4"/>
    </row>
    <row r="29" spans="2:9" ht="15.75" thickBot="1">
      <c r="B29" s="158" t="s">
        <v>3</v>
      </c>
      <c r="C29" s="184" t="s">
        <v>127</v>
      </c>
      <c r="D29" s="6"/>
      <c r="E29" s="7" t="s">
        <v>4</v>
      </c>
      <c r="F29" s="8"/>
    </row>
    <row r="30" spans="2:9" ht="15.75" thickBot="1">
      <c r="B30" s="158" t="s">
        <v>5</v>
      </c>
      <c r="C30" s="178" t="s">
        <v>281</v>
      </c>
      <c r="D30" s="130"/>
      <c r="E30" s="11"/>
      <c r="F30" s="8"/>
    </row>
    <row r="31" spans="2:9" ht="15.75" thickBot="1">
      <c r="B31" s="158" t="s">
        <v>7</v>
      </c>
      <c r="C31" s="106">
        <v>104633</v>
      </c>
      <c r="D31" s="131"/>
      <c r="E31" s="11" t="s">
        <v>8</v>
      </c>
      <c r="F31" s="8"/>
    </row>
    <row r="32" spans="2:9" ht="15.75" thickBot="1">
      <c r="B32" s="159" t="s">
        <v>9</v>
      </c>
      <c r="C32" s="116">
        <v>194780</v>
      </c>
      <c r="D32" s="6"/>
      <c r="E32" s="18"/>
      <c r="F32" s="8"/>
    </row>
    <row r="33" spans="2:6" ht="15.75" thickBot="1">
      <c r="B33" s="158" t="s">
        <v>10</v>
      </c>
      <c r="C33" s="106">
        <v>381657</v>
      </c>
      <c r="D33" s="6"/>
      <c r="E33" s="13"/>
      <c r="F33" s="8"/>
    </row>
    <row r="34" spans="2:6" ht="15.75" thickBot="1">
      <c r="B34" s="158" t="s">
        <v>11</v>
      </c>
      <c r="C34" s="106">
        <v>7234</v>
      </c>
      <c r="D34" s="6"/>
      <c r="E34" s="8"/>
      <c r="F34" s="8"/>
    </row>
    <row r="35" spans="2:6" ht="15.75" thickBot="1">
      <c r="B35" s="158" t="s">
        <v>12</v>
      </c>
      <c r="C35" s="115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5" t="s">
        <v>15</v>
      </c>
      <c r="E36" s="75" t="s">
        <v>16</v>
      </c>
      <c r="F36" s="207" t="s">
        <v>17</v>
      </c>
    </row>
    <row r="37" spans="2:6" ht="16.5" thickBot="1">
      <c r="B37" s="349" t="s">
        <v>23</v>
      </c>
      <c r="C37" s="106" t="s">
        <v>128</v>
      </c>
      <c r="D37" s="134">
        <v>1</v>
      </c>
      <c r="E37" s="210">
        <v>250000</v>
      </c>
      <c r="F37" s="208">
        <f>D37*E37</f>
        <v>250000</v>
      </c>
    </row>
    <row r="38" spans="2:6" ht="15.75" thickBot="1">
      <c r="B38" s="115"/>
      <c r="C38" s="115"/>
      <c r="D38" s="206"/>
      <c r="E38" s="199" t="s">
        <v>18</v>
      </c>
      <c r="F38" s="209">
        <f>F37</f>
        <v>250000</v>
      </c>
    </row>
    <row r="40" spans="2:6" ht="15.75" thickBot="1">
      <c r="B40" s="479" t="s">
        <v>325</v>
      </c>
      <c r="C40" s="479"/>
      <c r="D40" s="479"/>
      <c r="E40" s="479"/>
      <c r="F40" s="479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41" t="s">
        <v>119</v>
      </c>
      <c r="D42" s="6"/>
      <c r="E42" s="7" t="s">
        <v>4</v>
      </c>
      <c r="F42" s="8"/>
    </row>
    <row r="43" spans="2:6">
      <c r="B43" s="9" t="s">
        <v>5</v>
      </c>
      <c r="C43" s="178" t="s">
        <v>311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2">
        <v>191540</v>
      </c>
      <c r="D45" s="6"/>
      <c r="E45" s="18"/>
      <c r="F45" s="8"/>
    </row>
    <row r="46" spans="2:6">
      <c r="B46" s="9" t="s">
        <v>10</v>
      </c>
      <c r="C46" s="342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49">
        <v>9910000003</v>
      </c>
      <c r="C50" s="106" t="s">
        <v>46</v>
      </c>
      <c r="D50" s="134">
        <v>1</v>
      </c>
      <c r="E50" s="150">
        <v>250000</v>
      </c>
      <c r="F50" s="129">
        <v>250000</v>
      </c>
    </row>
    <row r="51" spans="2:6" ht="15.75" thickBot="1">
      <c r="B51" s="115"/>
      <c r="C51" s="115"/>
      <c r="D51" s="150"/>
      <c r="E51" s="151"/>
      <c r="F51" s="129"/>
    </row>
    <row r="52" spans="2:6" ht="15.75" thickBot="1">
      <c r="B52" s="115"/>
      <c r="C52" s="115"/>
      <c r="D52" s="150"/>
      <c r="E52" s="151"/>
      <c r="F52" s="129"/>
    </row>
    <row r="53" spans="2:6" ht="15.75" thickBot="1">
      <c r="E53" s="151" t="s">
        <v>18</v>
      </c>
      <c r="F53" s="150">
        <v>250000</v>
      </c>
    </row>
    <row r="54" spans="2:6" ht="15.75" thickBot="1">
      <c r="B54" s="479" t="s">
        <v>325</v>
      </c>
      <c r="C54" s="479"/>
      <c r="D54" s="479"/>
      <c r="E54" s="479"/>
      <c r="F54" s="479"/>
    </row>
    <row r="55" spans="2:6" ht="15.75" thickBot="1">
      <c r="B55" s="31"/>
      <c r="C55" s="32" t="s">
        <v>75</v>
      </c>
      <c r="D55" s="2"/>
      <c r="E55" s="3"/>
      <c r="F55" s="4"/>
    </row>
    <row r="56" spans="2:6">
      <c r="B56" s="5" t="s">
        <v>3</v>
      </c>
      <c r="C56" s="184" t="s">
        <v>119</v>
      </c>
      <c r="D56" s="6"/>
      <c r="E56" s="7" t="s">
        <v>4</v>
      </c>
      <c r="F56" s="8"/>
    </row>
    <row r="57" spans="2:6">
      <c r="B57" s="9" t="s">
        <v>5</v>
      </c>
      <c r="C57" s="178" t="s">
        <v>311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2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6" t="s">
        <v>15</v>
      </c>
      <c r="E63" s="217" t="s">
        <v>16</v>
      </c>
      <c r="F63" s="218" t="s">
        <v>17</v>
      </c>
    </row>
    <row r="64" spans="2:6" ht="15.75">
      <c r="B64" s="214" t="s">
        <v>23</v>
      </c>
      <c r="C64" s="106" t="s">
        <v>128</v>
      </c>
      <c r="D64" s="214">
        <v>1</v>
      </c>
      <c r="E64" s="210">
        <v>250000</v>
      </c>
      <c r="F64" s="136">
        <f>D64*E64</f>
        <v>250000</v>
      </c>
    </row>
    <row r="65" spans="2:6" ht="15.75" thickBot="1">
      <c r="B65" s="112"/>
      <c r="C65" s="215"/>
      <c r="D65" s="198"/>
      <c r="E65" s="199" t="s">
        <v>18</v>
      </c>
      <c r="F65" s="136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79" t="s">
        <v>319</v>
      </c>
      <c r="C2" s="479"/>
      <c r="D2" s="479"/>
      <c r="E2" s="479"/>
      <c r="F2" s="479"/>
    </row>
    <row r="3" spans="2:6">
      <c r="B3" s="69"/>
      <c r="C3" s="70" t="s">
        <v>76</v>
      </c>
      <c r="D3" s="2"/>
      <c r="E3" s="3"/>
      <c r="F3" s="4"/>
    </row>
    <row r="4" spans="2:6">
      <c r="B4" s="220" t="s">
        <v>3</v>
      </c>
      <c r="C4" s="184" t="s">
        <v>330</v>
      </c>
      <c r="D4" s="146"/>
      <c r="E4" s="19" t="s">
        <v>4</v>
      </c>
      <c r="F4" s="4"/>
    </row>
    <row r="5" spans="2:6">
      <c r="B5" s="220" t="s">
        <v>5</v>
      </c>
      <c r="C5" s="178" t="s">
        <v>321</v>
      </c>
      <c r="D5" s="146"/>
      <c r="E5" s="83"/>
      <c r="F5" s="4"/>
    </row>
    <row r="6" spans="2:6">
      <c r="B6" s="220" t="s">
        <v>7</v>
      </c>
      <c r="C6" s="106">
        <v>98360</v>
      </c>
      <c r="D6" s="147"/>
      <c r="E6" s="83" t="s">
        <v>8</v>
      </c>
      <c r="F6" s="4"/>
    </row>
    <row r="7" spans="2:6">
      <c r="B7" s="221" t="s">
        <v>9</v>
      </c>
      <c r="C7" s="213">
        <v>188948</v>
      </c>
      <c r="D7" s="2"/>
      <c r="E7" s="84"/>
      <c r="F7" s="4"/>
    </row>
    <row r="8" spans="2:6">
      <c r="B8" s="220" t="s">
        <v>10</v>
      </c>
      <c r="C8" s="106">
        <v>1433</v>
      </c>
      <c r="D8" s="2"/>
      <c r="E8" s="86"/>
      <c r="F8" s="4"/>
    </row>
    <row r="9" spans="2:6">
      <c r="B9" s="220" t="s">
        <v>11</v>
      </c>
      <c r="C9" s="106">
        <v>90117</v>
      </c>
      <c r="D9" s="2"/>
      <c r="E9" s="4"/>
      <c r="F9" s="4"/>
    </row>
    <row r="10" spans="2:6">
      <c r="B10" s="220" t="s">
        <v>12</v>
      </c>
      <c r="C10" s="223">
        <v>4194</v>
      </c>
      <c r="D10" s="2"/>
      <c r="E10" s="4"/>
      <c r="F10" s="4"/>
    </row>
    <row r="11" spans="2:6">
      <c r="B11" s="222" t="s">
        <v>13</v>
      </c>
      <c r="C11" s="222" t="s">
        <v>14</v>
      </c>
      <c r="D11" s="224" t="s">
        <v>15</v>
      </c>
      <c r="E11" s="224" t="s">
        <v>16</v>
      </c>
      <c r="F11" s="225" t="s">
        <v>17</v>
      </c>
    </row>
    <row r="12" spans="2:6">
      <c r="B12" s="180" t="s">
        <v>331</v>
      </c>
      <c r="C12" s="106" t="s">
        <v>332</v>
      </c>
      <c r="D12" s="214"/>
      <c r="E12" s="188"/>
      <c r="F12" s="226">
        <f>E12*D12</f>
        <v>0</v>
      </c>
    </row>
    <row r="13" spans="2:6">
      <c r="B13" s="328" t="s">
        <v>306</v>
      </c>
      <c r="C13" s="328"/>
      <c r="D13" s="214"/>
      <c r="E13" s="227"/>
      <c r="F13" s="228">
        <f>F12</f>
        <v>0</v>
      </c>
    </row>
    <row r="14" spans="2:6">
      <c r="F14" s="123"/>
    </row>
    <row r="15" spans="2:6" ht="15.75" thickBot="1">
      <c r="B15" s="479" t="s">
        <v>319</v>
      </c>
      <c r="C15" s="479"/>
      <c r="D15" s="479"/>
      <c r="E15" s="479"/>
      <c r="F15" s="479"/>
    </row>
    <row r="16" spans="2:6" ht="15.75" thickBot="1">
      <c r="B16" s="31"/>
      <c r="C16" s="124" t="s">
        <v>35</v>
      </c>
      <c r="D16" s="2"/>
      <c r="E16" s="3"/>
      <c r="F16" s="4"/>
    </row>
    <row r="17" spans="2:6">
      <c r="B17" s="80" t="s">
        <v>3</v>
      </c>
      <c r="C17" s="285" t="s">
        <v>108</v>
      </c>
      <c r="D17" s="146"/>
      <c r="E17" s="19" t="s">
        <v>4</v>
      </c>
      <c r="F17" s="4"/>
    </row>
    <row r="18" spans="2:6">
      <c r="B18" s="81" t="s">
        <v>5</v>
      </c>
      <c r="C18" s="286" t="s">
        <v>318</v>
      </c>
      <c r="D18" s="146"/>
      <c r="E18" s="83"/>
      <c r="F18" s="4"/>
    </row>
    <row r="19" spans="2:6">
      <c r="B19" s="81" t="s">
        <v>7</v>
      </c>
      <c r="C19" s="106">
        <v>98847</v>
      </c>
      <c r="D19" s="147"/>
      <c r="E19" s="83" t="s">
        <v>8</v>
      </c>
      <c r="F19" s="4"/>
    </row>
    <row r="20" spans="2:6">
      <c r="B20" s="85" t="s">
        <v>9</v>
      </c>
      <c r="C20" s="212">
        <v>191154</v>
      </c>
      <c r="D20" s="2"/>
      <c r="E20" s="84"/>
      <c r="F20" s="4"/>
    </row>
    <row r="21" spans="2:6">
      <c r="B21" s="81" t="s">
        <v>10</v>
      </c>
      <c r="C21" s="106" t="s">
        <v>333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9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4" t="s">
        <v>272</v>
      </c>
      <c r="C25" s="106" t="s">
        <v>329</v>
      </c>
      <c r="D25" s="214">
        <v>5</v>
      </c>
      <c r="E25" s="202">
        <v>56958</v>
      </c>
      <c r="F25" s="93">
        <f>D25*E25</f>
        <v>284790</v>
      </c>
    </row>
    <row r="26" spans="2:6" ht="15.75" thickBot="1">
      <c r="B26" s="94"/>
      <c r="C26" s="329"/>
      <c r="D26" s="214"/>
      <c r="E26" s="373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79" t="s">
        <v>315</v>
      </c>
      <c r="C28" s="479"/>
      <c r="D28" s="479"/>
      <c r="E28" s="479"/>
      <c r="F28" s="479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85"/>
      <c r="D30" s="82"/>
      <c r="E30" s="19" t="s">
        <v>4</v>
      </c>
      <c r="F30" s="4"/>
    </row>
    <row r="31" spans="2:6">
      <c r="B31" s="81" t="s">
        <v>5</v>
      </c>
      <c r="C31" s="286"/>
      <c r="D31" s="146"/>
      <c r="E31" s="83"/>
      <c r="F31" s="4"/>
    </row>
    <row r="32" spans="2:6">
      <c r="B32" s="81" t="s">
        <v>7</v>
      </c>
      <c r="C32" s="106"/>
      <c r="D32" s="147"/>
      <c r="E32" s="83" t="s">
        <v>8</v>
      </c>
      <c r="F32" s="4"/>
    </row>
    <row r="33" spans="2:6">
      <c r="B33" s="85" t="s">
        <v>9</v>
      </c>
      <c r="C33" s="135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81"/>
      <c r="D36" s="2"/>
      <c r="E36" s="4"/>
      <c r="F36" s="4"/>
    </row>
    <row r="37" spans="2:6" ht="15.75" thickBot="1">
      <c r="B37" s="89" t="s">
        <v>13</v>
      </c>
      <c r="C37" s="179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4"/>
      <c r="C38" s="106"/>
      <c r="D38" s="214"/>
      <c r="E38" s="202"/>
      <c r="F38" s="93">
        <f>D38*E38</f>
        <v>0</v>
      </c>
    </row>
    <row r="39" spans="2:6" ht="16.5" thickBot="1">
      <c r="B39" s="94"/>
      <c r="C39" s="330"/>
      <c r="D39" s="95"/>
      <c r="E39" s="96" t="s">
        <v>18</v>
      </c>
      <c r="F39" s="97">
        <f>SUM(F38:F38)</f>
        <v>0</v>
      </c>
    </row>
    <row r="41" spans="2:6" ht="15.75" thickBot="1">
      <c r="B41" s="479" t="s">
        <v>315</v>
      </c>
      <c r="C41" s="479"/>
      <c r="D41" s="479"/>
      <c r="E41" s="479"/>
      <c r="F41" s="479"/>
    </row>
    <row r="42" spans="2:6" ht="15.75" thickBot="1">
      <c r="B42" s="31"/>
      <c r="C42" s="124" t="s">
        <v>37</v>
      </c>
      <c r="D42" s="2"/>
      <c r="E42" s="3"/>
      <c r="F42" s="4"/>
    </row>
    <row r="43" spans="2:6">
      <c r="B43" s="80" t="s">
        <v>3</v>
      </c>
      <c r="C43" s="184" t="s">
        <v>106</v>
      </c>
      <c r="D43" s="146"/>
      <c r="E43" s="19" t="s">
        <v>4</v>
      </c>
      <c r="F43" s="4"/>
    </row>
    <row r="44" spans="2:6">
      <c r="B44" s="81" t="s">
        <v>5</v>
      </c>
      <c r="C44" s="178" t="s">
        <v>267</v>
      </c>
      <c r="D44" s="146"/>
      <c r="E44" s="83"/>
      <c r="F44" s="4"/>
    </row>
    <row r="45" spans="2:6">
      <c r="B45" s="81" t="s">
        <v>7</v>
      </c>
      <c r="C45" s="106">
        <v>83887</v>
      </c>
      <c r="D45" s="147"/>
      <c r="E45" s="83" t="s">
        <v>8</v>
      </c>
      <c r="F45" s="4"/>
    </row>
    <row r="46" spans="2:6">
      <c r="B46" s="85" t="s">
        <v>9</v>
      </c>
      <c r="C46" s="135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4" t="s">
        <v>23</v>
      </c>
      <c r="C51" s="106" t="s">
        <v>128</v>
      </c>
      <c r="D51" s="214">
        <v>1</v>
      </c>
      <c r="E51" s="202">
        <v>250000</v>
      </c>
      <c r="F51" s="93">
        <f>D51*E51</f>
        <v>250000</v>
      </c>
    </row>
    <row r="52" spans="2:9" ht="16.5" thickBot="1">
      <c r="B52" s="120"/>
      <c r="C52" s="331"/>
      <c r="D52" s="121"/>
      <c r="E52" s="122" t="s">
        <v>18</v>
      </c>
      <c r="F52" s="133">
        <f>F51</f>
        <v>250000</v>
      </c>
    </row>
    <row r="54" spans="2:9" ht="15.75" thickBot="1">
      <c r="B54" s="479" t="s">
        <v>319</v>
      </c>
      <c r="C54" s="479"/>
      <c r="D54" s="479"/>
      <c r="E54" s="479"/>
      <c r="F54" s="479"/>
    </row>
    <row r="55" spans="2:9" ht="15.75" thickBot="1">
      <c r="B55" s="132"/>
      <c r="C55" s="124" t="s">
        <v>38</v>
      </c>
      <c r="D55" s="82"/>
      <c r="E55" s="3"/>
      <c r="F55" s="4"/>
    </row>
    <row r="56" spans="2:9" ht="15.75" thickBot="1">
      <c r="B56" s="160" t="s">
        <v>3</v>
      </c>
      <c r="C56" s="285" t="s">
        <v>222</v>
      </c>
      <c r="D56" s="146"/>
      <c r="E56" s="19" t="s">
        <v>4</v>
      </c>
      <c r="F56" s="4"/>
    </row>
    <row r="57" spans="2:9" ht="15.75" thickBot="1">
      <c r="B57" s="160" t="s">
        <v>5</v>
      </c>
      <c r="C57" s="286" t="s">
        <v>346</v>
      </c>
      <c r="D57" s="146"/>
      <c r="E57" s="83"/>
      <c r="F57" s="4"/>
    </row>
    <row r="58" spans="2:9" ht="15.75" thickBot="1">
      <c r="B58" s="160" t="s">
        <v>7</v>
      </c>
      <c r="C58" s="106">
        <v>99024</v>
      </c>
      <c r="D58" s="147"/>
      <c r="E58" s="83" t="s">
        <v>8</v>
      </c>
      <c r="F58" s="4"/>
    </row>
    <row r="59" spans="2:9" ht="15.75" thickBot="1">
      <c r="B59" s="161" t="s">
        <v>9</v>
      </c>
      <c r="C59" s="135">
        <v>191847</v>
      </c>
      <c r="D59" s="2"/>
      <c r="E59" s="84"/>
      <c r="F59" s="4"/>
    </row>
    <row r="60" spans="2:9" ht="15.75" thickBot="1">
      <c r="B60" s="160" t="s">
        <v>10</v>
      </c>
      <c r="C60" s="183">
        <v>4500390920</v>
      </c>
      <c r="D60" s="2"/>
      <c r="E60" s="86"/>
      <c r="F60" s="4"/>
    </row>
    <row r="61" spans="2:9" ht="15.75" thickBot="1">
      <c r="B61" s="160" t="s">
        <v>11</v>
      </c>
      <c r="C61" s="106"/>
      <c r="D61" s="2"/>
      <c r="E61" s="4"/>
      <c r="F61" s="4"/>
      <c r="I61" t="s">
        <v>4</v>
      </c>
    </row>
    <row r="62" spans="2:9" ht="15.75" thickBot="1">
      <c r="B62" s="160" t="s">
        <v>12</v>
      </c>
      <c r="C62" s="143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3">
        <v>3200000000</v>
      </c>
      <c r="C64" s="143" t="s">
        <v>24</v>
      </c>
      <c r="D64" s="214">
        <v>1</v>
      </c>
      <c r="E64" s="144">
        <v>283432</v>
      </c>
      <c r="F64" s="162">
        <v>283432</v>
      </c>
    </row>
    <row r="65" spans="2:6" ht="15.75" thickBot="1">
      <c r="B65" s="143"/>
      <c r="C65" s="143"/>
      <c r="D65" s="214"/>
      <c r="E65" s="144"/>
      <c r="F65" s="162"/>
    </row>
    <row r="66" spans="2:6" ht="15.75" thickBot="1">
      <c r="E66" s="145" t="s">
        <v>167</v>
      </c>
      <c r="F66" s="162">
        <v>283432</v>
      </c>
    </row>
    <row r="70" spans="2:6" ht="15.75" thickBot="1">
      <c r="B70" s="479" t="s">
        <v>303</v>
      </c>
      <c r="C70" s="479"/>
      <c r="D70" s="479"/>
      <c r="E70" s="479"/>
      <c r="F70" s="479"/>
    </row>
    <row r="71" spans="2:6" ht="15.75" thickBot="1">
      <c r="B71" s="31"/>
      <c r="C71" s="124" t="s">
        <v>35</v>
      </c>
      <c r="D71" s="2"/>
      <c r="E71" s="3"/>
      <c r="F71" s="4"/>
    </row>
    <row r="72" spans="2:6">
      <c r="B72" s="80" t="s">
        <v>3</v>
      </c>
      <c r="C72" s="285" t="s">
        <v>301</v>
      </c>
      <c r="D72" s="146"/>
      <c r="E72" s="19" t="s">
        <v>4</v>
      </c>
      <c r="F72" s="4"/>
    </row>
    <row r="73" spans="2:6">
      <c r="B73" s="81" t="s">
        <v>5</v>
      </c>
      <c r="C73" s="286" t="s">
        <v>298</v>
      </c>
      <c r="D73" s="146"/>
      <c r="E73" s="83"/>
      <c r="F73" s="4"/>
    </row>
    <row r="74" spans="2:6">
      <c r="B74" s="81" t="s">
        <v>7</v>
      </c>
      <c r="C74" s="106">
        <v>66447</v>
      </c>
      <c r="D74" s="147"/>
      <c r="E74" s="83" t="s">
        <v>8</v>
      </c>
      <c r="F74" s="4"/>
    </row>
    <row r="75" spans="2:6">
      <c r="B75" s="85" t="s">
        <v>9</v>
      </c>
      <c r="C75" s="212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9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4">
        <v>11110000</v>
      </c>
      <c r="C80" s="106" t="s">
        <v>46</v>
      </c>
      <c r="D80" s="214">
        <v>1</v>
      </c>
      <c r="E80" s="202">
        <v>650000</v>
      </c>
      <c r="F80" s="93">
        <f>D80*E80</f>
        <v>650000</v>
      </c>
    </row>
    <row r="81" spans="2:6" ht="15.75" thickBot="1">
      <c r="B81" s="94" t="s">
        <v>304</v>
      </c>
      <c r="C81" s="329" t="s">
        <v>305</v>
      </c>
      <c r="D81" s="95">
        <v>1</v>
      </c>
      <c r="E81" s="202">
        <v>407250</v>
      </c>
      <c r="F81" s="97">
        <v>407250</v>
      </c>
    </row>
    <row r="82" spans="2:6" ht="15.75" thickBot="1">
      <c r="B82" s="94" t="s">
        <v>306</v>
      </c>
      <c r="C82" s="329" t="s">
        <v>307</v>
      </c>
      <c r="D82" s="95">
        <v>1</v>
      </c>
      <c r="E82" s="202">
        <v>96829</v>
      </c>
      <c r="F82" s="97">
        <v>96829</v>
      </c>
    </row>
    <row r="83" spans="2:6" ht="15.75" thickBot="1">
      <c r="B83" s="94" t="s">
        <v>283</v>
      </c>
      <c r="C83" s="329" t="s">
        <v>308</v>
      </c>
      <c r="D83" s="95">
        <v>1</v>
      </c>
      <c r="E83" s="202">
        <v>156635</v>
      </c>
      <c r="F83" s="97">
        <v>156635</v>
      </c>
    </row>
    <row r="84" spans="2:6" ht="15.75" thickBot="1">
      <c r="B84" s="94" t="s">
        <v>309</v>
      </c>
      <c r="C84" s="329" t="s">
        <v>310</v>
      </c>
      <c r="D84" s="95">
        <v>1</v>
      </c>
      <c r="E84" s="202">
        <v>102524</v>
      </c>
      <c r="F84" s="97">
        <v>102524</v>
      </c>
    </row>
    <row r="85" spans="2:6" ht="15.75" thickBot="1">
      <c r="B85" s="94" t="s">
        <v>272</v>
      </c>
      <c r="C85" s="329" t="s">
        <v>302</v>
      </c>
      <c r="D85" s="95">
        <v>1</v>
      </c>
      <c r="E85" s="362">
        <v>56958</v>
      </c>
      <c r="F85" s="97">
        <v>56958</v>
      </c>
    </row>
    <row r="86" spans="2:6" ht="15.75" thickBot="1">
      <c r="B86" s="94"/>
      <c r="C86" s="329"/>
      <c r="D86" s="95"/>
      <c r="E86" s="96" t="s">
        <v>18</v>
      </c>
      <c r="F86" s="97">
        <f>SUM(F80:F85)</f>
        <v>1470196</v>
      </c>
    </row>
    <row r="87" spans="2:6">
      <c r="F87" s="123"/>
    </row>
    <row r="93" spans="2:6" ht="15.75" thickBot="1">
      <c r="B93" s="479" t="s">
        <v>319</v>
      </c>
      <c r="C93" s="479"/>
      <c r="D93" s="479"/>
      <c r="E93" s="479"/>
      <c r="F93" s="479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85" t="s">
        <v>335</v>
      </c>
      <c r="D95" s="82"/>
      <c r="E95" s="19" t="s">
        <v>4</v>
      </c>
      <c r="F95" s="4"/>
    </row>
    <row r="96" spans="2:6">
      <c r="B96" s="81" t="s">
        <v>5</v>
      </c>
      <c r="C96" s="286" t="s">
        <v>334</v>
      </c>
      <c r="D96" s="146"/>
      <c r="E96" s="83"/>
      <c r="F96" s="4"/>
    </row>
    <row r="97" spans="2:6">
      <c r="B97" s="81" t="s">
        <v>7</v>
      </c>
      <c r="C97" s="106" t="s">
        <v>336</v>
      </c>
      <c r="D97" s="147"/>
      <c r="E97" s="83" t="s">
        <v>8</v>
      </c>
      <c r="F97" s="4"/>
    </row>
    <row r="98" spans="2:6">
      <c r="B98" s="85" t="s">
        <v>9</v>
      </c>
      <c r="C98" s="135" t="s">
        <v>337</v>
      </c>
      <c r="D98" s="2"/>
      <c r="E98" s="84"/>
      <c r="F98" s="4"/>
    </row>
    <row r="99" spans="2:6">
      <c r="B99" s="81" t="s">
        <v>10</v>
      </c>
      <c r="C99" s="106" t="s">
        <v>111</v>
      </c>
      <c r="D99" s="2"/>
      <c r="E99" s="86"/>
      <c r="F99" s="4"/>
    </row>
    <row r="100" spans="2:6">
      <c r="B100" s="87" t="s">
        <v>11</v>
      </c>
      <c r="C100" s="106" t="s">
        <v>111</v>
      </c>
      <c r="D100" s="2"/>
      <c r="E100" s="4"/>
      <c r="F100" s="4"/>
    </row>
    <row r="101" spans="2:6" ht="15.75" thickBot="1">
      <c r="B101" s="87" t="s">
        <v>12</v>
      </c>
      <c r="C101" s="181"/>
      <c r="D101" s="2"/>
      <c r="E101" s="4"/>
      <c r="F101" s="4"/>
    </row>
    <row r="102" spans="2:6" ht="15.75" thickBot="1">
      <c r="B102" s="89" t="s">
        <v>13</v>
      </c>
      <c r="C102" s="179" t="s">
        <v>14</v>
      </c>
      <c r="D102" s="90" t="s">
        <v>15</v>
      </c>
      <c r="E102" s="91"/>
      <c r="F102" s="92" t="s">
        <v>17</v>
      </c>
    </row>
    <row r="103" spans="2:6" ht="15.75" thickBot="1">
      <c r="B103" s="214" t="s">
        <v>338</v>
      </c>
      <c r="C103" s="106" t="s">
        <v>339</v>
      </c>
      <c r="D103" s="214">
        <v>2</v>
      </c>
      <c r="E103" s="202">
        <v>1500000</v>
      </c>
      <c r="F103" s="93">
        <f>D103*E103</f>
        <v>3000000</v>
      </c>
    </row>
    <row r="104" spans="2:6" ht="16.5" thickBot="1">
      <c r="B104" s="329" t="s">
        <v>340</v>
      </c>
      <c r="C104" s="330" t="s">
        <v>341</v>
      </c>
      <c r="D104" s="214">
        <v>1</v>
      </c>
      <c r="E104" s="96">
        <v>189184</v>
      </c>
      <c r="F104" s="97">
        <v>189184</v>
      </c>
    </row>
    <row r="105" spans="2:6" ht="16.5" thickBot="1">
      <c r="B105" s="329" t="s">
        <v>342</v>
      </c>
      <c r="C105" s="330" t="s">
        <v>343</v>
      </c>
      <c r="D105" s="214">
        <v>1</v>
      </c>
      <c r="E105" s="96">
        <v>3248243</v>
      </c>
      <c r="F105" s="97">
        <v>3248243</v>
      </c>
    </row>
    <row r="106" spans="2:6" ht="16.5" thickBot="1">
      <c r="B106" s="329" t="s">
        <v>344</v>
      </c>
      <c r="C106" s="330" t="s">
        <v>345</v>
      </c>
      <c r="D106" s="214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79" t="s">
        <v>319</v>
      </c>
      <c r="C2" s="479"/>
      <c r="D2" s="479"/>
      <c r="E2" s="479"/>
      <c r="F2" s="479"/>
    </row>
    <row r="3" spans="2:6" ht="15.75" thickBot="1">
      <c r="B3" s="31"/>
      <c r="C3" s="32" t="s">
        <v>88</v>
      </c>
      <c r="D3" s="2"/>
      <c r="E3" s="3"/>
      <c r="F3" s="4"/>
    </row>
    <row r="4" spans="2:6">
      <c r="B4" s="5" t="s">
        <v>3</v>
      </c>
      <c r="C4" s="184" t="s">
        <v>222</v>
      </c>
      <c r="D4" s="6"/>
      <c r="E4" s="7" t="s">
        <v>4</v>
      </c>
      <c r="F4" s="8"/>
    </row>
    <row r="5" spans="2:6">
      <c r="B5" s="9" t="s">
        <v>5</v>
      </c>
      <c r="C5" s="178" t="s">
        <v>346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0">
        <v>3200000000</v>
      </c>
      <c r="C12" s="106" t="s">
        <v>24</v>
      </c>
      <c r="D12" s="214">
        <v>1</v>
      </c>
      <c r="E12" s="202">
        <v>283887</v>
      </c>
      <c r="F12" s="93">
        <v>283887</v>
      </c>
    </row>
    <row r="13" spans="2:6" ht="16.5" thickBot="1">
      <c r="B13" s="115"/>
      <c r="C13" s="332"/>
      <c r="D13" s="150"/>
      <c r="E13" s="151" t="s">
        <v>18</v>
      </c>
      <c r="F13" s="93">
        <v>283887</v>
      </c>
    </row>
    <row r="15" spans="2:6" ht="15.75" thickBot="1">
      <c r="B15" s="479" t="s">
        <v>319</v>
      </c>
      <c r="C15" s="479"/>
      <c r="D15" s="479"/>
      <c r="E15" s="479"/>
      <c r="F15" s="479"/>
    </row>
    <row r="16" spans="2:6" ht="15.75" thickBot="1">
      <c r="B16" s="31"/>
      <c r="C16" s="124" t="s">
        <v>77</v>
      </c>
      <c r="D16" s="2"/>
      <c r="E16" s="3"/>
      <c r="F16" s="4"/>
    </row>
    <row r="17" spans="2:6">
      <c r="B17" s="5" t="s">
        <v>3</v>
      </c>
      <c r="C17" s="184" t="s">
        <v>222</v>
      </c>
      <c r="D17" s="6"/>
      <c r="E17" s="7" t="s">
        <v>4</v>
      </c>
      <c r="F17" s="8"/>
    </row>
    <row r="18" spans="2:6">
      <c r="B18" s="9" t="s">
        <v>5</v>
      </c>
      <c r="C18" s="178" t="s">
        <v>346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5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6"/>
      <c r="D23" s="6"/>
      <c r="E23" s="8"/>
      <c r="F23" s="8"/>
    </row>
    <row r="24" spans="2:6" ht="15.75" thickBot="1">
      <c r="B24" s="61" t="s">
        <v>13</v>
      </c>
      <c r="C24" s="125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0">
        <v>3200000000</v>
      </c>
      <c r="C25" s="106" t="s">
        <v>24</v>
      </c>
      <c r="D25" s="214">
        <v>1</v>
      </c>
      <c r="E25" s="202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79" t="s">
        <v>319</v>
      </c>
      <c r="C28" s="479"/>
      <c r="D28" s="479"/>
      <c r="E28" s="479"/>
      <c r="F28" s="479"/>
    </row>
    <row r="29" spans="2:6" ht="15.75" thickBot="1">
      <c r="B29" s="31"/>
      <c r="C29" s="32" t="s">
        <v>78</v>
      </c>
      <c r="D29" s="2"/>
      <c r="E29" s="3"/>
      <c r="F29" s="4"/>
    </row>
    <row r="30" spans="2:6">
      <c r="B30" s="5" t="s">
        <v>3</v>
      </c>
      <c r="C30" s="184" t="s">
        <v>222</v>
      </c>
      <c r="D30" s="6"/>
      <c r="E30" s="7" t="s">
        <v>4</v>
      </c>
      <c r="F30" s="8"/>
    </row>
    <row r="31" spans="2:6">
      <c r="B31" s="9" t="s">
        <v>5</v>
      </c>
      <c r="C31" s="178" t="s">
        <v>346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5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0">
        <v>3200000000</v>
      </c>
      <c r="C38" s="106" t="s">
        <v>24</v>
      </c>
      <c r="D38" s="214">
        <v>1</v>
      </c>
      <c r="E38" s="203">
        <v>287043</v>
      </c>
      <c r="F38" s="129">
        <f>D38*E38</f>
        <v>287043</v>
      </c>
    </row>
    <row r="39" spans="2:6" ht="15.75" thickBot="1">
      <c r="B39" s="112"/>
      <c r="C39" s="113"/>
      <c r="D39" s="114"/>
      <c r="E39" s="127" t="s">
        <v>18</v>
      </c>
      <c r="F39" s="128">
        <f>F38</f>
        <v>287043</v>
      </c>
    </row>
    <row r="41" spans="2:6" ht="15.75" thickBot="1">
      <c r="B41" s="479" t="s">
        <v>319</v>
      </c>
      <c r="C41" s="479"/>
      <c r="D41" s="479"/>
      <c r="E41" s="479"/>
      <c r="F41" s="479"/>
    </row>
    <row r="42" spans="2:6" ht="15.75" thickBot="1">
      <c r="B42" s="31"/>
      <c r="C42" s="32" t="s">
        <v>79</v>
      </c>
      <c r="D42" s="2"/>
      <c r="E42" s="3"/>
      <c r="F42" s="4"/>
    </row>
    <row r="43" spans="2:6">
      <c r="B43" s="5" t="s">
        <v>3</v>
      </c>
      <c r="C43" s="184" t="s">
        <v>222</v>
      </c>
      <c r="D43" s="6"/>
      <c r="E43" s="7" t="s">
        <v>4</v>
      </c>
      <c r="F43" s="8"/>
    </row>
    <row r="44" spans="2:6">
      <c r="B44" s="9" t="s">
        <v>5</v>
      </c>
      <c r="C44" s="178" t="s">
        <v>346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5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33">
        <v>3200000000</v>
      </c>
      <c r="C51" s="106" t="s">
        <v>24</v>
      </c>
      <c r="D51" s="214">
        <v>1</v>
      </c>
      <c r="E51" s="202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79" t="s">
        <v>319</v>
      </c>
      <c r="C54" s="479"/>
      <c r="D54" s="479"/>
      <c r="E54" s="479"/>
      <c r="F54" s="479"/>
    </row>
    <row r="55" spans="2:6" ht="15.75" thickBot="1">
      <c r="B55" s="31"/>
      <c r="C55" s="32" t="s">
        <v>80</v>
      </c>
      <c r="D55" s="2"/>
      <c r="E55" s="3"/>
      <c r="F55" s="4"/>
    </row>
    <row r="56" spans="2:6">
      <c r="B56" s="5" t="s">
        <v>3</v>
      </c>
      <c r="C56" s="184" t="s">
        <v>222</v>
      </c>
      <c r="D56" s="6"/>
      <c r="E56" s="7" t="s">
        <v>4</v>
      </c>
      <c r="F56" s="8"/>
    </row>
    <row r="57" spans="2:6">
      <c r="B57" s="9" t="s">
        <v>5</v>
      </c>
      <c r="C57" s="178" t="s">
        <v>346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5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33">
        <v>3200000000</v>
      </c>
      <c r="C64" s="106" t="s">
        <v>24</v>
      </c>
      <c r="D64" s="214">
        <v>1</v>
      </c>
      <c r="E64" s="202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9" t="s">
        <v>319</v>
      </c>
      <c r="C2" s="479"/>
      <c r="D2" s="479"/>
      <c r="E2" s="479"/>
      <c r="F2" s="479"/>
    </row>
    <row r="3" spans="2:6" ht="15.75" thickBot="1">
      <c r="B3" s="31"/>
      <c r="C3" s="32" t="s">
        <v>81</v>
      </c>
      <c r="D3" s="2"/>
      <c r="E3" s="3"/>
      <c r="F3" s="4"/>
    </row>
    <row r="4" spans="2:6">
      <c r="B4" s="5" t="s">
        <v>3</v>
      </c>
      <c r="C4" s="184" t="s">
        <v>222</v>
      </c>
      <c r="D4" s="6"/>
      <c r="E4" s="7" t="s">
        <v>4</v>
      </c>
      <c r="F4" s="8"/>
    </row>
    <row r="5" spans="2:6">
      <c r="B5" s="9" t="s">
        <v>5</v>
      </c>
      <c r="C5" s="178" t="s">
        <v>346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24</v>
      </c>
      <c r="D12" s="214">
        <v>1</v>
      </c>
      <c r="E12" s="202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80" t="s">
        <v>198</v>
      </c>
      <c r="C15" s="480"/>
      <c r="D15" s="480"/>
      <c r="E15" s="480"/>
      <c r="F15" s="480"/>
    </row>
    <row r="16" spans="2:6" ht="15.75" thickBot="1">
      <c r="B16" s="31"/>
      <c r="C16" s="32" t="s">
        <v>82</v>
      </c>
      <c r="D16" s="2"/>
      <c r="E16" s="3"/>
      <c r="F16" s="4"/>
    </row>
    <row r="17" spans="2:6">
      <c r="B17" s="5" t="s">
        <v>3</v>
      </c>
      <c r="C17" s="184" t="s">
        <v>45</v>
      </c>
      <c r="D17" s="6"/>
      <c r="E17" s="7" t="s">
        <v>4</v>
      </c>
      <c r="F17" s="8"/>
    </row>
    <row r="18" spans="2:6">
      <c r="B18" s="9" t="s">
        <v>5</v>
      </c>
      <c r="C18" s="178" t="s">
        <v>136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5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199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196</v>
      </c>
      <c r="D25" s="214">
        <v>1</v>
      </c>
      <c r="E25" s="202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80" t="s">
        <v>200</v>
      </c>
      <c r="C28" s="480"/>
      <c r="D28" s="480"/>
      <c r="E28" s="480"/>
      <c r="F28" s="480"/>
    </row>
    <row r="29" spans="2:6" ht="15.75" thickBot="1">
      <c r="B29" s="31"/>
      <c r="C29" s="32" t="s">
        <v>83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136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5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201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196</v>
      </c>
      <c r="D38" s="214">
        <v>1</v>
      </c>
      <c r="E38" s="202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80" t="s">
        <v>202</v>
      </c>
      <c r="C41" s="480"/>
      <c r="D41" s="480"/>
      <c r="E41" s="480"/>
      <c r="F41" s="480"/>
    </row>
    <row r="42" spans="2:6" ht="15.75" thickBot="1">
      <c r="B42" s="31"/>
      <c r="C42" s="32" t="s">
        <v>84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136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5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203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197</v>
      </c>
      <c r="D51" s="214">
        <v>1</v>
      </c>
      <c r="E51" s="20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80" t="s">
        <v>204</v>
      </c>
      <c r="C54" s="480"/>
      <c r="D54" s="480"/>
      <c r="E54" s="480"/>
      <c r="F54" s="480"/>
    </row>
    <row r="55" spans="2:6" ht="15.75" thickBot="1">
      <c r="B55" s="31"/>
      <c r="C55" s="32" t="s">
        <v>85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136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5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205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197</v>
      </c>
      <c r="D64" s="214">
        <v>1</v>
      </c>
      <c r="E64" s="202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80" t="s">
        <v>206</v>
      </c>
      <c r="C2" s="480"/>
      <c r="D2" s="480"/>
      <c r="E2" s="480"/>
      <c r="F2" s="480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136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5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207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197</v>
      </c>
      <c r="D12" s="214">
        <v>1</v>
      </c>
      <c r="E12" s="20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80" t="s">
        <v>208</v>
      </c>
      <c r="C15" s="480"/>
      <c r="D15" s="480"/>
      <c r="E15" s="480"/>
      <c r="F15" s="480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4" t="s">
        <v>45</v>
      </c>
      <c r="D17" s="6"/>
      <c r="E17" s="7" t="s">
        <v>4</v>
      </c>
      <c r="F17" s="8"/>
    </row>
    <row r="18" spans="2:6">
      <c r="B18" s="9" t="s">
        <v>5</v>
      </c>
      <c r="C18" s="178" t="s">
        <v>136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5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209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197</v>
      </c>
      <c r="D25" s="214">
        <v>1</v>
      </c>
      <c r="E25" s="202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80" t="s">
        <v>210</v>
      </c>
      <c r="C28" s="480"/>
      <c r="D28" s="480"/>
      <c r="E28" s="480"/>
      <c r="F28" s="480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136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5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211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197</v>
      </c>
      <c r="D38" s="214">
        <v>1</v>
      </c>
      <c r="E38" s="202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80" t="s">
        <v>212</v>
      </c>
      <c r="C41" s="480"/>
      <c r="D41" s="480"/>
      <c r="E41" s="480"/>
      <c r="F41" s="480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136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5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213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197</v>
      </c>
      <c r="D51" s="214">
        <v>1</v>
      </c>
      <c r="E51" s="20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80" t="s">
        <v>214</v>
      </c>
      <c r="C54" s="480"/>
      <c r="D54" s="480"/>
      <c r="E54" s="480"/>
      <c r="F54" s="480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136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5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215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197</v>
      </c>
      <c r="D64" s="214">
        <v>1</v>
      </c>
      <c r="E64" s="202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80" t="s">
        <v>216</v>
      </c>
      <c r="C2" s="480"/>
      <c r="D2" s="480"/>
      <c r="E2" s="480"/>
      <c r="F2" s="480"/>
    </row>
    <row r="3" spans="2:6" ht="15.75" thickBot="1">
      <c r="B3" s="31"/>
      <c r="C3" s="32" t="s">
        <v>143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136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5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217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197</v>
      </c>
      <c r="D12" s="214">
        <v>1</v>
      </c>
      <c r="E12" s="20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80"/>
      <c r="C15" s="480"/>
      <c r="D15" s="480"/>
      <c r="E15" s="480"/>
      <c r="F15" s="480"/>
    </row>
    <row r="16" spans="2:6" ht="15.75" thickBot="1">
      <c r="B16" s="31"/>
      <c r="C16" s="32" t="s">
        <v>144</v>
      </c>
      <c r="D16" s="2"/>
      <c r="E16" s="3"/>
      <c r="F16" s="4"/>
    </row>
    <row r="17" spans="2:6">
      <c r="B17" s="5" t="s">
        <v>3</v>
      </c>
      <c r="C17" s="184" t="s">
        <v>169</v>
      </c>
      <c r="D17" s="6"/>
      <c r="E17" s="7" t="s">
        <v>4</v>
      </c>
      <c r="F17" s="8"/>
    </row>
    <row r="18" spans="2:6">
      <c r="B18" s="9" t="s">
        <v>5</v>
      </c>
      <c r="C18" s="178" t="s">
        <v>168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5">
        <v>144051</v>
      </c>
      <c r="D20" s="6"/>
      <c r="E20" s="13"/>
      <c r="F20" s="8"/>
    </row>
    <row r="21" spans="2:6">
      <c r="B21" s="9" t="s">
        <v>10</v>
      </c>
      <c r="C21" s="106" t="s">
        <v>170</v>
      </c>
      <c r="D21" s="6"/>
      <c r="E21" s="13"/>
      <c r="F21" s="8"/>
    </row>
    <row r="22" spans="2:6">
      <c r="B22" s="14" t="s">
        <v>11</v>
      </c>
      <c r="C22" s="106" t="s">
        <v>132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218</v>
      </c>
      <c r="D25" s="214">
        <v>1</v>
      </c>
      <c r="E25" s="202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80"/>
      <c r="C28" s="480"/>
      <c r="D28" s="480"/>
      <c r="E28" s="480"/>
      <c r="F28" s="480"/>
    </row>
    <row r="29" spans="2:6" ht="15.75" thickBot="1">
      <c r="B29" s="31"/>
      <c r="C29" s="32" t="s">
        <v>145</v>
      </c>
      <c r="D29" s="2"/>
      <c r="E29" s="3"/>
      <c r="F29" s="4"/>
    </row>
    <row r="30" spans="2:6">
      <c r="B30" s="5" t="s">
        <v>3</v>
      </c>
      <c r="C30" s="184" t="s">
        <v>222</v>
      </c>
      <c r="D30" s="6"/>
      <c r="E30" s="7" t="s">
        <v>4</v>
      </c>
      <c r="F30" s="8"/>
    </row>
    <row r="31" spans="2:6">
      <c r="B31" s="9" t="s">
        <v>5</v>
      </c>
      <c r="C31" s="178" t="s">
        <v>220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5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171</v>
      </c>
      <c r="D38" s="214">
        <v>1</v>
      </c>
      <c r="E38" s="202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80"/>
      <c r="C41" s="480"/>
      <c r="D41" s="480"/>
      <c r="E41" s="480"/>
      <c r="F41" s="480"/>
    </row>
    <row r="42" spans="2:6" ht="15.75" thickBot="1">
      <c r="B42" s="31"/>
      <c r="C42" s="32" t="s">
        <v>146</v>
      </c>
      <c r="D42" s="2"/>
      <c r="E42" s="3"/>
      <c r="F42" s="4"/>
    </row>
    <row r="43" spans="2:6">
      <c r="B43" s="5" t="s">
        <v>3</v>
      </c>
      <c r="C43" s="184" t="s">
        <v>223</v>
      </c>
      <c r="D43" s="6"/>
      <c r="E43" s="7" t="s">
        <v>4</v>
      </c>
      <c r="F43" s="8"/>
    </row>
    <row r="44" spans="2:6">
      <c r="B44" s="9" t="s">
        <v>5</v>
      </c>
      <c r="C44" s="178" t="s">
        <v>221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5">
        <v>143919</v>
      </c>
      <c r="D46" s="6"/>
      <c r="E46" s="13"/>
      <c r="F46" s="8"/>
    </row>
    <row r="47" spans="2:6">
      <c r="B47" s="9" t="s">
        <v>10</v>
      </c>
      <c r="C47" s="106" t="s">
        <v>224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225</v>
      </c>
      <c r="D51" s="214">
        <v>1</v>
      </c>
      <c r="E51" s="202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80" t="s">
        <v>226</v>
      </c>
      <c r="C54" s="480"/>
      <c r="D54" s="480"/>
      <c r="E54" s="480"/>
      <c r="F54" s="480"/>
    </row>
    <row r="55" spans="2:6" ht="15.75" thickBot="1">
      <c r="B55" s="31"/>
      <c r="C55" s="32" t="s">
        <v>147</v>
      </c>
      <c r="D55" s="2"/>
      <c r="E55" s="3"/>
      <c r="F55" s="4"/>
    </row>
    <row r="56" spans="2:6">
      <c r="B56" s="5" t="s">
        <v>3</v>
      </c>
      <c r="C56" s="184" t="s">
        <v>119</v>
      </c>
      <c r="D56" s="6"/>
      <c r="E56" s="7" t="s">
        <v>4</v>
      </c>
      <c r="F56" s="8"/>
    </row>
    <row r="57" spans="2:6">
      <c r="B57" s="9" t="s">
        <v>5</v>
      </c>
      <c r="C57" s="178" t="s">
        <v>193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5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9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9910000003</v>
      </c>
      <c r="C64" s="106" t="s">
        <v>46</v>
      </c>
      <c r="D64" s="214">
        <v>1</v>
      </c>
      <c r="E64" s="202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F65"/>
  <sheetViews>
    <sheetView topLeftCell="A49" workbookViewId="0">
      <selection activeCell="C61" sqref="C6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80"/>
      <c r="C2" s="480"/>
      <c r="D2" s="480"/>
      <c r="E2" s="480"/>
      <c r="F2" s="480"/>
    </row>
    <row r="3" spans="2:6" ht="15.75" thickBot="1">
      <c r="B3" s="31"/>
      <c r="C3" s="32" t="s">
        <v>148</v>
      </c>
      <c r="D3" s="2"/>
      <c r="E3" s="3"/>
      <c r="F3" s="4"/>
    </row>
    <row r="4" spans="2:6">
      <c r="B4" s="5" t="s">
        <v>3</v>
      </c>
      <c r="C4" s="184" t="s">
        <v>227</v>
      </c>
      <c r="D4" s="6"/>
      <c r="E4" s="7" t="s">
        <v>4</v>
      </c>
      <c r="F4" s="8"/>
    </row>
    <row r="5" spans="2:6">
      <c r="B5" s="9" t="s">
        <v>5</v>
      </c>
      <c r="C5" s="178" t="s">
        <v>228</v>
      </c>
      <c r="D5" s="10"/>
      <c r="E5" s="11"/>
      <c r="F5" s="8"/>
    </row>
    <row r="6" spans="2:6">
      <c r="B6" s="9" t="s">
        <v>7</v>
      </c>
      <c r="C6" s="230">
        <v>23588</v>
      </c>
      <c r="D6" s="12"/>
      <c r="E6" s="11" t="s">
        <v>8</v>
      </c>
      <c r="F6" s="8"/>
    </row>
    <row r="7" spans="2:6">
      <c r="B7" s="1" t="s">
        <v>9</v>
      </c>
      <c r="C7" s="135">
        <v>144272</v>
      </c>
      <c r="D7" s="6"/>
      <c r="E7" s="13"/>
      <c r="F7" s="8"/>
    </row>
    <row r="8" spans="2:6">
      <c r="B8" s="9" t="s">
        <v>10</v>
      </c>
      <c r="C8" s="230" t="s">
        <v>219</v>
      </c>
      <c r="D8" s="6"/>
      <c r="E8" s="13"/>
      <c r="F8" s="8"/>
    </row>
    <row r="9" spans="2:6">
      <c r="B9" s="14" t="s">
        <v>11</v>
      </c>
      <c r="C9" s="230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171</v>
      </c>
      <c r="D12" s="214">
        <v>1</v>
      </c>
      <c r="E12" s="202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80"/>
      <c r="C15" s="480"/>
      <c r="D15" s="480"/>
      <c r="E15" s="480"/>
      <c r="F15" s="480"/>
    </row>
    <row r="16" spans="2:6" ht="15.75" thickBot="1">
      <c r="B16" s="31"/>
      <c r="C16" s="32" t="s">
        <v>149</v>
      </c>
      <c r="D16" s="2"/>
      <c r="E16" s="3"/>
      <c r="F16" s="4"/>
    </row>
    <row r="17" spans="2:6" ht="15.75" thickBot="1">
      <c r="B17" s="58" t="s">
        <v>3</v>
      </c>
      <c r="C17" s="109" t="s">
        <v>127</v>
      </c>
      <c r="D17" s="235"/>
      <c r="E17" s="236"/>
      <c r="F17" s="237"/>
    </row>
    <row r="18" spans="2:6" ht="15.75" thickBot="1">
      <c r="B18" s="58" t="s">
        <v>5</v>
      </c>
      <c r="C18" s="238" t="s">
        <v>166</v>
      </c>
      <c r="D18" s="235"/>
      <c r="E18" s="239"/>
      <c r="F18" s="237"/>
    </row>
    <row r="19" spans="2:6" ht="15.75" thickBot="1">
      <c r="B19" s="58" t="s">
        <v>7</v>
      </c>
      <c r="C19" s="240">
        <v>13455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138297</v>
      </c>
      <c r="D20" s="235"/>
      <c r="E20" s="243"/>
      <c r="F20" s="237"/>
    </row>
    <row r="21" spans="2:6" ht="15.75" thickBot="1">
      <c r="B21" s="58" t="s">
        <v>10</v>
      </c>
      <c r="C21" s="244">
        <v>339142</v>
      </c>
      <c r="D21" s="235"/>
      <c r="E21" s="243"/>
      <c r="F21" s="237"/>
    </row>
    <row r="22" spans="2:6" ht="15.75" thickBot="1">
      <c r="B22" s="245" t="s">
        <v>11</v>
      </c>
      <c r="C22" s="240">
        <v>7222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 t="s">
        <v>14</v>
      </c>
      <c r="D24" s="249" t="s">
        <v>15</v>
      </c>
      <c r="E24" s="249" t="s">
        <v>16</v>
      </c>
      <c r="F24" s="250" t="s">
        <v>17</v>
      </c>
    </row>
    <row r="25" spans="2:6" ht="15.75" thickBot="1">
      <c r="B25" s="109">
        <v>3200000000</v>
      </c>
      <c r="C25" s="251" t="s">
        <v>128</v>
      </c>
      <c r="D25" s="251">
        <v>1</v>
      </c>
      <c r="E25" s="252">
        <v>250000</v>
      </c>
      <c r="F25" s="253">
        <v>250000</v>
      </c>
    </row>
    <row r="26" spans="2:6" ht="15.75" thickBot="1">
      <c r="B26" s="254"/>
      <c r="C26" s="255"/>
      <c r="D26" s="256"/>
      <c r="E26" s="255" t="s">
        <v>167</v>
      </c>
      <c r="F26" s="253">
        <v>250000</v>
      </c>
    </row>
    <row r="28" spans="2:6" ht="15.75" thickBot="1">
      <c r="B28" s="480"/>
      <c r="C28" s="480"/>
      <c r="D28" s="480"/>
      <c r="E28" s="480"/>
      <c r="F28" s="480"/>
    </row>
    <row r="29" spans="2:6" ht="15.75" thickBot="1">
      <c r="B29" s="31"/>
      <c r="C29" s="32" t="s">
        <v>150</v>
      </c>
      <c r="D29" s="2"/>
      <c r="E29" s="3"/>
      <c r="F29" s="4"/>
    </row>
    <row r="30" spans="2:6">
      <c r="B30" s="5" t="s">
        <v>3</v>
      </c>
      <c r="C30" s="184"/>
      <c r="D30" s="6"/>
      <c r="E30" s="7" t="s">
        <v>4</v>
      </c>
      <c r="F30" s="8"/>
    </row>
    <row r="31" spans="2:6">
      <c r="B31" s="9" t="s">
        <v>5</v>
      </c>
      <c r="C31" s="178"/>
      <c r="D31" s="10"/>
      <c r="E31" s="11"/>
      <c r="F31" s="8"/>
    </row>
    <row r="32" spans="2:6">
      <c r="B32" s="9" t="s">
        <v>7</v>
      </c>
      <c r="C32" s="106"/>
      <c r="D32" s="12"/>
      <c r="E32" s="11" t="s">
        <v>8</v>
      </c>
      <c r="F32" s="8"/>
    </row>
    <row r="33" spans="2:6">
      <c r="B33" s="1" t="s">
        <v>9</v>
      </c>
      <c r="C33" s="135"/>
      <c r="D33" s="6"/>
      <c r="E33" s="13"/>
      <c r="F33" s="8"/>
    </row>
    <row r="34" spans="2:6">
      <c r="B34" s="9" t="s">
        <v>10</v>
      </c>
      <c r="C34" s="106"/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171</v>
      </c>
      <c r="D38" s="214">
        <v>1</v>
      </c>
      <c r="E38" s="202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80"/>
      <c r="C41" s="480"/>
      <c r="D41" s="480"/>
      <c r="E41" s="480"/>
      <c r="F41" s="480"/>
    </row>
    <row r="42" spans="2:6" ht="15.75" thickBot="1">
      <c r="B42" s="31"/>
      <c r="C42" s="32" t="s">
        <v>151</v>
      </c>
      <c r="D42" s="2"/>
      <c r="E42" s="3"/>
      <c r="F42" s="4"/>
    </row>
    <row r="43" spans="2:6">
      <c r="B43" s="5" t="s">
        <v>3</v>
      </c>
      <c r="C43" s="184"/>
      <c r="D43" s="6"/>
      <c r="E43" s="7" t="s">
        <v>4</v>
      </c>
      <c r="F43" s="8"/>
    </row>
    <row r="44" spans="2:6">
      <c r="B44" s="9" t="s">
        <v>5</v>
      </c>
      <c r="C44" s="178"/>
      <c r="D44" s="10"/>
      <c r="E44" s="11"/>
      <c r="F44" s="8"/>
    </row>
    <row r="45" spans="2:6">
      <c r="B45" s="9" t="s">
        <v>7</v>
      </c>
      <c r="C45" s="106"/>
      <c r="D45" s="12"/>
      <c r="E45" s="11" t="s">
        <v>8</v>
      </c>
      <c r="F45" s="8"/>
    </row>
    <row r="46" spans="2:6">
      <c r="B46" s="1" t="s">
        <v>9</v>
      </c>
      <c r="C46" s="135"/>
      <c r="D46" s="6"/>
      <c r="E46" s="13"/>
      <c r="F46" s="8"/>
    </row>
    <row r="47" spans="2:6">
      <c r="B47" s="9" t="s">
        <v>10</v>
      </c>
      <c r="C47" s="106"/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171</v>
      </c>
      <c r="D51" s="214">
        <v>1</v>
      </c>
      <c r="E51" s="202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80"/>
      <c r="C54" s="480"/>
      <c r="D54" s="480"/>
      <c r="E54" s="480"/>
      <c r="F54" s="480"/>
    </row>
    <row r="55" spans="2:6" ht="15.75" thickBot="1">
      <c r="B55" s="31"/>
      <c r="C55" s="32" t="s">
        <v>371</v>
      </c>
      <c r="D55" s="2"/>
      <c r="E55" s="3"/>
      <c r="F55" s="4"/>
    </row>
    <row r="56" spans="2:6">
      <c r="B56" s="5" t="s">
        <v>3</v>
      </c>
      <c r="C56" s="285" t="s">
        <v>69</v>
      </c>
      <c r="D56" s="6"/>
      <c r="E56" s="7" t="s">
        <v>4</v>
      </c>
      <c r="F56" s="8"/>
    </row>
    <row r="57" spans="2:6">
      <c r="B57" s="9" t="s">
        <v>5</v>
      </c>
      <c r="C57" s="286" t="s">
        <v>370</v>
      </c>
      <c r="D57" s="10"/>
      <c r="E57" s="11"/>
      <c r="F57" s="8"/>
    </row>
    <row r="58" spans="2:6">
      <c r="B58" s="9" t="s">
        <v>7</v>
      </c>
      <c r="C58" s="106">
        <v>119891</v>
      </c>
      <c r="D58" s="12"/>
      <c r="E58" s="11" t="s">
        <v>8</v>
      </c>
      <c r="F58" s="8"/>
    </row>
    <row r="59" spans="2:6">
      <c r="B59" s="1" t="s">
        <v>9</v>
      </c>
      <c r="C59" s="135">
        <v>203988</v>
      </c>
      <c r="D59" s="6"/>
      <c r="E59" s="13"/>
      <c r="F59" s="8"/>
    </row>
    <row r="60" spans="2:6">
      <c r="B60" s="9" t="s">
        <v>10</v>
      </c>
      <c r="C60" s="106" t="s">
        <v>369</v>
      </c>
      <c r="D60" s="6"/>
      <c r="E60" s="13"/>
      <c r="F60" s="8"/>
    </row>
    <row r="61" spans="2:6">
      <c r="B61" s="14" t="s">
        <v>11</v>
      </c>
      <c r="C61" s="106">
        <v>7114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171</v>
      </c>
      <c r="D64" s="214">
        <v>1</v>
      </c>
      <c r="E64" s="202">
        <v>1317149</v>
      </c>
      <c r="F64" s="93">
        <f>D64*E64</f>
        <v>1317149</v>
      </c>
    </row>
    <row r="65" spans="2:6" ht="15.75" thickBot="1">
      <c r="B65" s="21"/>
      <c r="C65" s="65"/>
      <c r="D65" s="27"/>
      <c r="E65" s="22" t="s">
        <v>18</v>
      </c>
      <c r="F65" s="23">
        <f>F64</f>
        <v>1317149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2023-04-03T20:13:55Z</dcterms:modified>
</cp:coreProperties>
</file>