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217FE18E-9B80-433A-929F-D19AA991F63C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20370" yWindow="-120" windowWidth="20640" windowHeight="11160" tabRatio="574" firstSheet="8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8" l="1"/>
  <c r="E23" i="28" s="1"/>
  <c r="D20" i="28"/>
  <c r="E20" i="28" s="1"/>
  <c r="D16" i="28"/>
  <c r="E16" i="28" s="1"/>
  <c r="D40" i="28" l="1"/>
  <c r="E40" i="28" s="1"/>
  <c r="D46" i="28" l="1"/>
  <c r="E46" i="28" s="1"/>
  <c r="D45" i="28"/>
  <c r="E45" i="28" s="1"/>
  <c r="D44" i="28"/>
  <c r="E44" i="28" s="1"/>
  <c r="D43" i="28"/>
  <c r="E43" i="28" s="1"/>
  <c r="D12" i="28" l="1"/>
  <c r="E12" i="28" s="1"/>
  <c r="D8" i="28" l="1"/>
  <c r="E8" i="28" s="1"/>
  <c r="C4" i="1" l="1"/>
  <c r="C6" i="31" l="1"/>
  <c r="C9" i="1" l="1"/>
  <c r="C8" i="1"/>
  <c r="C31" i="1" s="1"/>
  <c r="C34" i="1" l="1"/>
  <c r="F11" i="20" l="1"/>
  <c r="K116" i="1" l="1"/>
  <c r="K115" i="1"/>
  <c r="K113" i="1"/>
  <c r="K111" i="1"/>
  <c r="K110" i="1"/>
  <c r="K109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6" i="1"/>
  <c r="J35" i="1"/>
  <c r="J33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8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1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Ricardo Carrasco:
560</t>
        </r>
        <r>
          <rPr>
            <sz val="9"/>
            <color indexed="81"/>
            <rFont val="Tahoma"/>
            <family val="2"/>
          </rPr>
          <t xml:space="preserve"> euro</t>
        </r>
      </text>
    </comment>
    <comment ref="B12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560 euro</t>
        </r>
      </text>
    </comment>
    <comment ref="B14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5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USD 517,67</t>
        </r>
      </text>
    </comment>
    <comment ref="B70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3" authorId="1" shapeId="0" xr:uid="{00000000-0006-0000-0D00-00000C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<sst xmlns="http://schemas.openxmlformats.org/spreadsheetml/2006/main" count="1819" uniqueCount="461">
  <si>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</si>
  <si>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</si>
  <si>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</si>
  <si>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</si>
  <si>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</si>
  <si>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</si>
  <si>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</si>
  <si>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</si>
  <si>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</si>
  <si>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</si>
  <si>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</si>
  <si>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</si>
  <si>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</si>
  <si>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</si>
  <si>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</si>
  <si>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</si>
  <si>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</si>
  <si>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</si>
  <si>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</si>
  <si>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</si>
  <si>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</si>
  <si>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</si>
  <si>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</si>
  <si>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</si>
  <si>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</si>
  <si>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</si>
  <si>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</si>
  <si>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</si>
  <si>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</si>
  <si>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</si>
  <si>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</si>
  <si>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</si>
  <si>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</si>
  <si>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</si>
  <si>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</si>
  <si>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</si>
  <si>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</si>
  <si>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</si>
  <si>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</si>
  <si>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</si>
  <si>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</si>
  <si>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</si>
  <si>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</si>
  <si>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</si>
  <si>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</si>
  <si>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</si>
  <si>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</si>
  <si>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</si>
  <si>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</si>
  <si>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</si>
  <si>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</si>
  <si>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</si>
  <si>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</si>
  <si>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</si>
  <si>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</si>
  <si>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</si>
  <si>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</si>
  <si>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</si>
  <si>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</si>
  <si>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</si>
  <si>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</si>
  <si>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</si>
  <si>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</si>
  <si>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</si>
  <si>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</si>
  <si>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</si>
  <si>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</si>
  <si>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</si>
  <si>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</si>
  <si>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</si>
  <si>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</si>
  <si>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</si>
  <si>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</si>
  <si>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</si>
  <si>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</si>
  <si>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</si>
  <si>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</si>
  <si>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</si>
  <si>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</si>
  <si>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</si>
  <si>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</si>
  <si>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</si>
  <si>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</si>
  <si>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</si>
  <si>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</si>
  <si>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</si>
  <si>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</si>
  <si>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</si>
  <si>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</si>
  <si>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</si>
  <si>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</si>
  <si>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</si>
  <si>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</si>
  <si>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</si>
  <si>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</si>
  <si>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</si>
  <si>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</si>
  <si>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</si>
  <si>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</si>
  <si>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</si>
  <si>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</si>
  <si>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</si>
  <si>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</si>
  <si>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</si>
  <si>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</si>
  <si>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</si>
  <si>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</si>
  <si>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</si>
  <si>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</si>
  <si>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</si>
  <si>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</si>
  <si>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</si>
  <si>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</si>
  <si>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</si>
  <si>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</si>
  <si>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</si>
  <si>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</si>
  <si>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</si>
  <si>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</si>
  <si>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</si>
  <si>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</si>
  <si>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</si>
  <si>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</si>
  <si>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</si>
  <si>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</si>
  <si>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</si>
  <si>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</si>
  <si>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</si>
  <si>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</si>
  <si>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</si>
  <si>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</si>
  <si>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</si>
  <si>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</si>
  <si>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</si>
  <si>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</si>
  <si>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</si>
  <si>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</si>
  <si>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</si>
  <si>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</si>
  <si>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</si>
  <si>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</si>
  <si>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</si>
  <si>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</si>
  <si>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</si>
  <si>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</si>
  <si>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</si>
  <si>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</si>
  <si>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</si>
  <si>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</si>
  <si>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</si>
  <si>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</si>
  <si>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</si>
  <si>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</si>
  <si>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</si>
  <si>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</si>
  <si>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</si>
  <si>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</si>
  <si>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</si>
  <si>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</si>
  <si>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</si>
  <si>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</si>
  <si>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</si>
  <si>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</si>
  <si>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</si>
  <si>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</si>
  <si>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</si>
  <si>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</si>
  <si>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</si>
  <si>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</si>
  <si>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</si>
  <si>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</si>
  <si>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</si>
  <si>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</si>
  <si>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</si>
  <si>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</si>
  <si>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</si>
  <si>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</si>
  <si>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</si>
  <si>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</si>
  <si>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</si>
  <si>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</si>
  <si>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</si>
  <si>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</si>
  <si>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</si>
  <si>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</si>
  <si>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</si>
  <si>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</si>
  <si>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</si>
  <si>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</si>
  <si>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</si>
  <si>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</si>
  <si>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</si>
  <si>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</si>
  <si>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</si>
  <si>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</si>
  <si>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</si>
  <si>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</si>
  <si>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</si>
  <si>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</si>
  <si>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</si>
  <si>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</si>
  <si>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</si>
  <si>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</si>
  <si>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</si>
  <si>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</si>
  <si>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</si>
  <si>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</si>
  <si>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</si>
  <si>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</si>
  <si>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</si>
  <si>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</si>
  <si>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</si>
  <si>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</si>
  <si>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</si>
  <si>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</si>
  <si>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</si>
  <si>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</si>
  <si>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</si>
  <si>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</si>
  <si>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</si>
  <si>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</si>
  <si>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</si>
  <si>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</si>
  <si>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</si>
  <si>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</si>
  <si>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</si>
  <si>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</si>
  <si>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</si>
  <si>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</si>
  <si>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</si>
  <si>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</si>
  <si>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</si>
  <si>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</si>
  <si>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</si>
  <si>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</si>
  <si>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</si>
  <si>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</si>
  <si>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</si>
  <si>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</si>
  <si>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</si>
  <si>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</si>
  <si>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</si>
  <si>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</si>
  <si>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</si>
  <si>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</si>
  <si>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</si>
  <si>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</si>
  <si>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</si>
  <si>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</si>
  <si>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</si>
  <si>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</si>
  <si>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</si>
  <si>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</si>
  <si>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</si>
  <si>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</si>
  <si>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</si>
  <si>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</si>
  <si>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</si>
  <si>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</si>
  <si>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</si>
  <si>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</si>
  <si>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</si>
  <si>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</si>
  <si>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</si>
  <si>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</si>
  <si>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</si>
  <si>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</si>
  <si>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</si>
  <si>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</si>
  <si>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</si>
  <si>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</si>
  <si>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</si>
  <si>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</si>
  <si>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</si>
  <si>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</si>
  <si>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</si>
  <si>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</si>
  <si>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</si>
  <si>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</si>
  <si>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</si>
  <si>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</si>
  <si>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</si>
  <si>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</si>
  <si>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</si>
  <si>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</si>
  <si>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</si>
  <si>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</si>
  <si>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</si>
  <si>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</si>
  <si>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</si>
  <si>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</si>
  <si>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</si>
  <si>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</si>
  <si>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</si>
  <si>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</si>
  <si>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</si>
  <si>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</si>
  <si>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</si>
  <si>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</si>
  <si>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</si>
  <si>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</si>
  <si>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</si>
  <si>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</si>
  <si>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</si>
  <si>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</si>
  <si>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</si>
  <si>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</si>
  <si>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</si>
  <si>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</si>
  <si>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</si>
  <si>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</si>
  <si>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</si>
  <si>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</si>
  <si>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</si>
  <si>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</si>
  <si>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</si>
  <si>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</si>
  <si>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</si>
  <si>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</si>
  <si>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</si>
  <si>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</si>
  <si>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</si>
  <si>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</si>
  <si>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</si>
  <si>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</si>
  <si>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</si>
  <si>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</si>
  <si>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</si>
  <si>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</si>
  <si>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</si>
  <si>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</si>
  <si>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</si>
  <si>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</si>
  <si>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</si>
  <si>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</si>
  <si>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</si>
  <si>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</si>
  <si>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</si>
  <si>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</si>
  <si>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</si>
  <si>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</si>
  <si>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</si>
  <si>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</si>
  <si>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</si>
  <si>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</si>
  <si>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</si>
  <si>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</si>
  <si>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</si>
  <si>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</si>
  <si>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</si>
  <si>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</si>
  <si>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</si>
  <si>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</si>
  <si>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</si>
  <si>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</si>
  <si>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</si>
  <si>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</si>
  <si>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</si>
  <si>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</si>
  <si>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</si>
  <si>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</si>
  <si>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</si>
  <si>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</si>
  <si>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</si>
  <si>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</si>
  <si>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</si>
  <si>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</si>
  <si>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</si>
  <si>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</si>
  <si>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</si>
  <si>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</si>
  <si>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</si>
  <si>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</si>
  <si>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</si>
  <si>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</si>
  <si>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</si>
  <si>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</si>
  <si>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</si>
  <si>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</si>
  <si>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</si>
  <si>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</si>
  <si>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</si>
  <si>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</si>
  <si>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</si>
  <si>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</si>
  <si>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jun 2022 cuota 1/24</t>
  </si>
  <si>
    <t>San José Constructora Chile S.A.</t>
  </si>
  <si>
    <t>si</t>
  </si>
  <si>
    <t>Facturación Mes de agosto 2022</t>
  </si>
  <si>
    <t>Hospital del Salvador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</si>
  <si>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</si>
  <si>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</si>
  <si>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</si>
  <si>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</si>
  <si>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</si>
  <si>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</si>
  <si>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</si>
  <si>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</si>
  <si>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</si>
  <si>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</si>
  <si>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</si>
  <si>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celda</t>
  </si>
  <si>
    <t>61.602.275 -K</t>
  </si>
  <si>
    <t>Contrato Mantención Laser enero 23 (1/24)</t>
  </si>
  <si>
    <t>Contrato Mantención Fibroscan ene 23 (13/24)</t>
  </si>
  <si>
    <t>Contrato mantención Trinity, ene 2022,  (11/11)</t>
  </si>
  <si>
    <t>Contrato mantención Focal One, ene 2023</t>
  </si>
  <si>
    <t>Contrato mantención Sonolith, ene 2023</t>
  </si>
  <si>
    <t>Contrato Mantención Laser ene 23</t>
  </si>
  <si>
    <t>Servicio Soporte y monitoreo Servidores dic cuota 9/36</t>
  </si>
  <si>
    <t>Mantención Laser Cyber Ho  dic 22 (8/13)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</si>
  <si>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</si>
  <si>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</si>
  <si>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</si>
  <si>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</si>
  <si>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</si>
  <si>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</si>
  <si>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Convenio Mantención Trinity ene 2023 (01/12)</t>
  </si>
  <si>
    <t>70.377.400-8</t>
  </si>
  <si>
    <t>Clínica Alemana de Santiago S.A</t>
  </si>
  <si>
    <t>Hospital Dr. Hernán Henriquez Aravena de Temuco</t>
  </si>
  <si>
    <t>61.602.232-6</t>
  </si>
  <si>
    <t>Hospital Nueva Imperial</t>
  </si>
  <si>
    <t>1979-263- SE23</t>
  </si>
  <si>
    <t>Hospital de Victoria</t>
  </si>
  <si>
    <t>Contrato mantención Laser HL-30 enero 2023</t>
  </si>
  <si>
    <t>1057389-334-SE23</t>
  </si>
  <si>
    <t>VOIP Nurse Console V2</t>
  </si>
  <si>
    <t>Clinica Las Condes</t>
  </si>
  <si>
    <t>52-00150367</t>
  </si>
  <si>
    <t>HES 1000096630</t>
  </si>
  <si>
    <t xml:space="preserve">Llamado Paciente </t>
  </si>
  <si>
    <t>52-00095524</t>
  </si>
  <si>
    <t>HES 1000089850</t>
  </si>
  <si>
    <t>C</t>
  </si>
  <si>
    <t>Clínica Bicentenario</t>
  </si>
  <si>
    <t>52-00162537</t>
  </si>
  <si>
    <t>Clínica Alemana de Santiago S.A.</t>
  </si>
  <si>
    <t>Mantención 4 GL5 Guldmann</t>
  </si>
  <si>
    <t>HOSPITAL DR.HERNAN HENRIQUEZ ARAVENA</t>
  </si>
  <si>
    <t>7182-A</t>
  </si>
  <si>
    <t>1488-107-SE23</t>
  </si>
  <si>
    <t>Contrato Mantención ene 2023 cuota 22/24</t>
  </si>
  <si>
    <t>608-1794-SE23</t>
  </si>
  <si>
    <t xml:space="preserve">   </t>
  </si>
  <si>
    <t>HES 1000161154</t>
  </si>
  <si>
    <t>HES 1000161155</t>
  </si>
  <si>
    <t>HES 1000161157</t>
  </si>
  <si>
    <t>HES 1000161159</t>
  </si>
  <si>
    <t>Convenio Mantención Trinity feb 2023 (02/12)</t>
  </si>
  <si>
    <t>52-00164024</t>
  </si>
  <si>
    <t>OC 608-1794-SE23</t>
  </si>
  <si>
    <t>52-00164022</t>
  </si>
  <si>
    <t>HES 1000160400</t>
  </si>
  <si>
    <t>52-00164129</t>
  </si>
  <si>
    <t>UC Christus Serv Ambulatorios Spa</t>
  </si>
  <si>
    <t>OC 4300133991</t>
  </si>
  <si>
    <t>52-00164120</t>
  </si>
  <si>
    <t>OC 4300135271</t>
  </si>
  <si>
    <t>Contrato Mantención ene 2023 cuota 8/24</t>
  </si>
  <si>
    <t>Contrato Mantención Laser feb 23 (2/3)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</si>
</sst>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0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</cellStyleXfs>
  <cellXfs count="49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42" fontId="0" fillId="0" borderId="0" xfId="2763" applyFont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2" fillId="2" borderId="45" xfId="0" applyFont="1" applyFill="1" applyBorder="1" applyAlignment="1">
      <alignment horizontal="center" vertical="center"/>
    </xf>
    <xf numFmtId="9" fontId="39" fillId="2" borderId="1" xfId="953" applyNumberFormat="1" applyFont="1" applyFill="1" applyBorder="1" applyAlignment="1">
      <alignment horizontal="center" vertical="center"/>
    </xf>
    <xf numFmtId="9" fontId="39" fillId="2" borderId="2" xfId="953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left" vertical="center"/>
    </xf>
    <xf numFmtId="0" fontId="70" fillId="18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0" fillId="3" borderId="1" xfId="0" applyFill="1" applyBorder="1"/>
    <xf numFmtId="0" fontId="0" fillId="19" borderId="1" xfId="0" applyFill="1" applyBorder="1"/>
    <xf numFmtId="0" fontId="37" fillId="14" borderId="1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69" fillId="19" borderId="1" xfId="0" applyFont="1" applyFill="1" applyBorder="1" applyAlignment="1">
      <alignment horizontal="center" vertical="center"/>
    </xf>
    <xf numFmtId="14" fontId="0" fillId="19" borderId="0" xfId="0" applyNumberFormat="1" applyFill="1"/>
    <xf numFmtId="0" fontId="25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1" xfId="0" applyFill="1" applyBorder="1"/>
    <xf numFmtId="167" fontId="0" fillId="15" borderId="1" xfId="0" applyNumberFormat="1" applyFont="1" applyFill="1" applyBorder="1" applyAlignment="1">
      <alignment horizontal="center" vertical="center"/>
    </xf>
    <xf numFmtId="0" fontId="0" fillId="0" borderId="40" xfId="0" applyFill="1" applyBorder="1"/>
    <xf numFmtId="42" fontId="0" fillId="0" borderId="1" xfId="2763" applyFont="1" applyBorder="1"/>
    <xf numFmtId="0" fontId="44" fillId="0" borderId="0" xfId="0" applyFont="1"/>
    <xf numFmtId="6" fontId="71" fillId="0" borderId="0" xfId="0" applyNumberFormat="1" applyFont="1" applyAlignment="1">
      <alignment horizontal="left" wrapText="1"/>
    </xf>
    <xf numFmtId="9" fontId="39" fillId="2" borderId="1" xfId="953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4" fontId="22" fillId="19" borderId="1" xfId="0" applyNumberFormat="1" applyFont="1" applyFill="1" applyBorder="1" applyAlignment="1">
      <alignment horizontal="center" vertical="center"/>
    </xf>
    <xf numFmtId="0" fontId="22" fillId="19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0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3060000}"/>
    <cellStyle name="Moneda [0] 2 2" xfId="265" xr:uid="{00000000-0005-0000-0000-0000E4060000}"/>
    <cellStyle name="Moneda [0] 2 2 2" xfId="952" xr:uid="{00000000-0005-0000-0000-0000E5060000}"/>
    <cellStyle name="Moneda [0] 2 3" xfId="951" xr:uid="{00000000-0005-0000-0000-0000E6060000}"/>
    <cellStyle name="Moneda [0] 2 4" xfId="2768" xr:uid="{00000000-0005-0000-0000-0000E7060000}"/>
    <cellStyle name="Moneda [0] 3" xfId="2764" xr:uid="{00000000-0005-0000-0000-0000E8060000}"/>
    <cellStyle name="Moneda 10" xfId="148" xr:uid="{00000000-0005-0000-0000-0000E9060000}"/>
    <cellStyle name="Moneda 10 2" xfId="264" xr:uid="{00000000-0005-0000-0000-0000EA060000}"/>
    <cellStyle name="Moneda 10 2 2" xfId="492" xr:uid="{00000000-0005-0000-0000-0000EB060000}"/>
    <cellStyle name="Moneda 10 2 2 2" xfId="944" xr:uid="{00000000-0005-0000-0000-0000EC060000}"/>
    <cellStyle name="Moneda 10 2 2 2 2" xfId="1856" xr:uid="{00000000-0005-0000-0000-0000ED060000}"/>
    <cellStyle name="Moneda 10 2 2 2 3" xfId="2761" xr:uid="{00000000-0005-0000-0000-0000EE060000}"/>
    <cellStyle name="Moneda 10 2 2 3" xfId="1404" xr:uid="{00000000-0005-0000-0000-0000EF060000}"/>
    <cellStyle name="Moneda 10 2 2 4" xfId="2309" xr:uid="{00000000-0005-0000-0000-0000F0060000}"/>
    <cellStyle name="Moneda 10 2 3" xfId="718" xr:uid="{00000000-0005-0000-0000-0000F1060000}"/>
    <cellStyle name="Moneda 10 2 3 2" xfId="1630" xr:uid="{00000000-0005-0000-0000-0000F2060000}"/>
    <cellStyle name="Moneda 10 2 3 3" xfId="2535" xr:uid="{00000000-0005-0000-0000-0000F3060000}"/>
    <cellStyle name="Moneda 10 2 4" xfId="1178" xr:uid="{00000000-0005-0000-0000-0000F4060000}"/>
    <cellStyle name="Moneda 10 2 5" xfId="2083" xr:uid="{00000000-0005-0000-0000-0000F5060000}"/>
    <cellStyle name="Moneda 10 3" xfId="379" xr:uid="{00000000-0005-0000-0000-0000F6060000}"/>
    <cellStyle name="Moneda 10 3 2" xfId="831" xr:uid="{00000000-0005-0000-0000-0000F7060000}"/>
    <cellStyle name="Moneda 10 3 2 2" xfId="1743" xr:uid="{00000000-0005-0000-0000-0000F8060000}"/>
    <cellStyle name="Moneda 10 3 2 3" xfId="2648" xr:uid="{00000000-0005-0000-0000-0000F9060000}"/>
    <cellStyle name="Moneda 10 3 3" xfId="1291" xr:uid="{00000000-0005-0000-0000-0000FA060000}"/>
    <cellStyle name="Moneda 10 3 4" xfId="2196" xr:uid="{00000000-0005-0000-0000-0000FB060000}"/>
    <cellStyle name="Moneda 10 4" xfId="605" xr:uid="{00000000-0005-0000-0000-0000FC060000}"/>
    <cellStyle name="Moneda 10 4 2" xfId="1517" xr:uid="{00000000-0005-0000-0000-0000FD060000}"/>
    <cellStyle name="Moneda 10 4 3" xfId="2422" xr:uid="{00000000-0005-0000-0000-0000FE060000}"/>
    <cellStyle name="Moneda 10 5" xfId="1065" xr:uid="{00000000-0005-0000-0000-0000FF060000}"/>
    <cellStyle name="Moneda 10 6" xfId="1970" xr:uid="{00000000-0005-0000-0000-000000070000}"/>
    <cellStyle name="Moneda 11" xfId="156" xr:uid="{00000000-0005-0000-0000-000001070000}"/>
    <cellStyle name="Moneda 11 2" xfId="385" xr:uid="{00000000-0005-0000-0000-000002070000}"/>
    <cellStyle name="Moneda 11 2 2" xfId="837" xr:uid="{00000000-0005-0000-0000-000003070000}"/>
    <cellStyle name="Moneda 11 2 2 2" xfId="1749" xr:uid="{00000000-0005-0000-0000-000004070000}"/>
    <cellStyle name="Moneda 11 2 2 3" xfId="2654" xr:uid="{00000000-0005-0000-0000-000005070000}"/>
    <cellStyle name="Moneda 11 2 3" xfId="1297" xr:uid="{00000000-0005-0000-0000-000006070000}"/>
    <cellStyle name="Moneda 11 2 4" xfId="2202" xr:uid="{00000000-0005-0000-0000-000007070000}"/>
    <cellStyle name="Moneda 11 3" xfId="611" xr:uid="{00000000-0005-0000-0000-000008070000}"/>
    <cellStyle name="Moneda 11 3 2" xfId="1523" xr:uid="{00000000-0005-0000-0000-000009070000}"/>
    <cellStyle name="Moneda 11 3 3" xfId="2428" xr:uid="{00000000-0005-0000-0000-00000A070000}"/>
    <cellStyle name="Moneda 11 4" xfId="1071" xr:uid="{00000000-0005-0000-0000-00000B070000}"/>
    <cellStyle name="Moneda 11 5" xfId="1976" xr:uid="{00000000-0005-0000-0000-00000C070000}"/>
    <cellStyle name="Moneda 12" xfId="272" xr:uid="{00000000-0005-0000-0000-00000D070000}"/>
    <cellStyle name="Moneda 12 2" xfId="724" xr:uid="{00000000-0005-0000-0000-00000E070000}"/>
    <cellStyle name="Moneda 12 2 2" xfId="1636" xr:uid="{00000000-0005-0000-0000-00000F070000}"/>
    <cellStyle name="Moneda 12 2 3" xfId="2541" xr:uid="{00000000-0005-0000-0000-000010070000}"/>
    <cellStyle name="Moneda 12 3" xfId="1184" xr:uid="{00000000-0005-0000-0000-000011070000}"/>
    <cellStyle name="Moneda 12 4" xfId="2089" xr:uid="{00000000-0005-0000-0000-000012070000}"/>
    <cellStyle name="Moneda 13" xfId="498" xr:uid="{00000000-0005-0000-0000-000013070000}"/>
    <cellStyle name="Moneda 13 2" xfId="1410" xr:uid="{00000000-0005-0000-0000-000014070000}"/>
    <cellStyle name="Moneda 13 3" xfId="2315" xr:uid="{00000000-0005-0000-0000-000015070000}"/>
    <cellStyle name="Moneda 14" xfId="958" xr:uid="{00000000-0005-0000-0000-000016070000}"/>
    <cellStyle name="Moneda 15" xfId="1858" xr:uid="{00000000-0005-0000-0000-000017070000}"/>
    <cellStyle name="Moneda 16" xfId="1863" xr:uid="{00000000-0005-0000-0000-000018070000}"/>
    <cellStyle name="Moneda 2" xfId="4" xr:uid="{00000000-0005-0000-0000-000019070000}"/>
    <cellStyle name="Moneda 2 2" xfId="21" xr:uid="{00000000-0005-0000-0000-00001A070000}"/>
    <cellStyle name="Moneda 2 2 2" xfId="29" xr:uid="{00000000-0005-0000-0000-00001B070000}"/>
    <cellStyle name="Moneda 2 2 2 10" xfId="956" xr:uid="{00000000-0005-0000-0000-00001C070000}"/>
    <cellStyle name="Moneda 2 2 2 11" xfId="1861" xr:uid="{00000000-0005-0000-0000-00001D070000}"/>
    <cellStyle name="Moneda 2 2 2 2" xfId="37" xr:uid="{00000000-0005-0000-0000-00001E070000}"/>
    <cellStyle name="Moneda 2 2 2 2 10" xfId="1866" xr:uid="{00000000-0005-0000-0000-00001F070000}"/>
    <cellStyle name="Moneda 2 2 2 2 2" xfId="46" xr:uid="{00000000-0005-0000-0000-000020070000}"/>
    <cellStyle name="Moneda 2 2 2 2 2 2" xfId="64" xr:uid="{00000000-0005-0000-0000-000021070000}"/>
    <cellStyle name="Moneda 2 2 2 2 2 2 2" xfId="118" xr:uid="{00000000-0005-0000-0000-000022070000}"/>
    <cellStyle name="Moneda 2 2 2 2 2 2 2 2" xfId="240" xr:uid="{00000000-0005-0000-0000-000023070000}"/>
    <cellStyle name="Moneda 2 2 2 2 2 2 2 2 2" xfId="469" xr:uid="{00000000-0005-0000-0000-000024070000}"/>
    <cellStyle name="Moneda 2 2 2 2 2 2 2 2 2 2" xfId="921" xr:uid="{00000000-0005-0000-0000-000025070000}"/>
    <cellStyle name="Moneda 2 2 2 2 2 2 2 2 2 2 2" xfId="1833" xr:uid="{00000000-0005-0000-0000-000026070000}"/>
    <cellStyle name="Moneda 2 2 2 2 2 2 2 2 2 2 3" xfId="2738" xr:uid="{00000000-0005-0000-0000-000027070000}"/>
    <cellStyle name="Moneda 2 2 2 2 2 2 2 2 2 3" xfId="1381" xr:uid="{00000000-0005-0000-0000-000028070000}"/>
    <cellStyle name="Moneda 2 2 2 2 2 2 2 2 2 4" xfId="2286" xr:uid="{00000000-0005-0000-0000-000029070000}"/>
    <cellStyle name="Moneda 2 2 2 2 2 2 2 2 3" xfId="695" xr:uid="{00000000-0005-0000-0000-00002A070000}"/>
    <cellStyle name="Moneda 2 2 2 2 2 2 2 2 3 2" xfId="1607" xr:uid="{00000000-0005-0000-0000-00002B070000}"/>
    <cellStyle name="Moneda 2 2 2 2 2 2 2 2 3 3" xfId="2512" xr:uid="{00000000-0005-0000-0000-00002C070000}"/>
    <cellStyle name="Moneda 2 2 2 2 2 2 2 2 4" xfId="1155" xr:uid="{00000000-0005-0000-0000-00002D070000}"/>
    <cellStyle name="Moneda 2 2 2 2 2 2 2 2 5" xfId="2060" xr:uid="{00000000-0005-0000-0000-00002E070000}"/>
    <cellStyle name="Moneda 2 2 2 2 2 2 2 3" xfId="356" xr:uid="{00000000-0005-0000-0000-00002F070000}"/>
    <cellStyle name="Moneda 2 2 2 2 2 2 2 3 2" xfId="808" xr:uid="{00000000-0005-0000-0000-000030070000}"/>
    <cellStyle name="Moneda 2 2 2 2 2 2 2 3 2 2" xfId="1720" xr:uid="{00000000-0005-0000-0000-000031070000}"/>
    <cellStyle name="Moneda 2 2 2 2 2 2 2 3 2 3" xfId="2625" xr:uid="{00000000-0005-0000-0000-000032070000}"/>
    <cellStyle name="Moneda 2 2 2 2 2 2 2 3 3" xfId="1268" xr:uid="{00000000-0005-0000-0000-000033070000}"/>
    <cellStyle name="Moneda 2 2 2 2 2 2 2 3 4" xfId="2173" xr:uid="{00000000-0005-0000-0000-000034070000}"/>
    <cellStyle name="Moneda 2 2 2 2 2 2 2 4" xfId="582" xr:uid="{00000000-0005-0000-0000-000035070000}"/>
    <cellStyle name="Moneda 2 2 2 2 2 2 2 4 2" xfId="1494" xr:uid="{00000000-0005-0000-0000-000036070000}"/>
    <cellStyle name="Moneda 2 2 2 2 2 2 2 4 3" xfId="2399" xr:uid="{00000000-0005-0000-0000-000037070000}"/>
    <cellStyle name="Moneda 2 2 2 2 2 2 2 5" xfId="1042" xr:uid="{00000000-0005-0000-0000-000038070000}"/>
    <cellStyle name="Moneda 2 2 2 2 2 2 2 6" xfId="1947" xr:uid="{00000000-0005-0000-0000-000039070000}"/>
    <cellStyle name="Moneda 2 2 2 2 2 2 3" xfId="186" xr:uid="{00000000-0005-0000-0000-00003A070000}"/>
    <cellStyle name="Moneda 2 2 2 2 2 2 3 2" xfId="415" xr:uid="{00000000-0005-0000-0000-00003B070000}"/>
    <cellStyle name="Moneda 2 2 2 2 2 2 3 2 2" xfId="867" xr:uid="{00000000-0005-0000-0000-00003C070000}"/>
    <cellStyle name="Moneda 2 2 2 2 2 2 3 2 2 2" xfId="1779" xr:uid="{00000000-0005-0000-0000-00003D070000}"/>
    <cellStyle name="Moneda 2 2 2 2 2 2 3 2 2 3" xfId="2684" xr:uid="{00000000-0005-0000-0000-00003E070000}"/>
    <cellStyle name="Moneda 2 2 2 2 2 2 3 2 3" xfId="1327" xr:uid="{00000000-0005-0000-0000-00003F070000}"/>
    <cellStyle name="Moneda 2 2 2 2 2 2 3 2 4" xfId="2232" xr:uid="{00000000-0005-0000-0000-000040070000}"/>
    <cellStyle name="Moneda 2 2 2 2 2 2 3 3" xfId="641" xr:uid="{00000000-0005-0000-0000-000041070000}"/>
    <cellStyle name="Moneda 2 2 2 2 2 2 3 3 2" xfId="1553" xr:uid="{00000000-0005-0000-0000-000042070000}"/>
    <cellStyle name="Moneda 2 2 2 2 2 2 3 3 3" xfId="2458" xr:uid="{00000000-0005-0000-0000-000043070000}"/>
    <cellStyle name="Moneda 2 2 2 2 2 2 3 4" xfId="1101" xr:uid="{00000000-0005-0000-0000-000044070000}"/>
    <cellStyle name="Moneda 2 2 2 2 2 2 3 5" xfId="2006" xr:uid="{00000000-0005-0000-0000-000045070000}"/>
    <cellStyle name="Moneda 2 2 2 2 2 2 4" xfId="302" xr:uid="{00000000-0005-0000-0000-000046070000}"/>
    <cellStyle name="Moneda 2 2 2 2 2 2 4 2" xfId="754" xr:uid="{00000000-0005-0000-0000-000047070000}"/>
    <cellStyle name="Moneda 2 2 2 2 2 2 4 2 2" xfId="1666" xr:uid="{00000000-0005-0000-0000-000048070000}"/>
    <cellStyle name="Moneda 2 2 2 2 2 2 4 2 3" xfId="2571" xr:uid="{00000000-0005-0000-0000-000049070000}"/>
    <cellStyle name="Moneda 2 2 2 2 2 2 4 3" xfId="1214" xr:uid="{00000000-0005-0000-0000-00004A070000}"/>
    <cellStyle name="Moneda 2 2 2 2 2 2 4 4" xfId="2119" xr:uid="{00000000-0005-0000-0000-00004B070000}"/>
    <cellStyle name="Moneda 2 2 2 2 2 2 5" xfId="528" xr:uid="{00000000-0005-0000-0000-00004C070000}"/>
    <cellStyle name="Moneda 2 2 2 2 2 2 5 2" xfId="1440" xr:uid="{00000000-0005-0000-0000-00004D070000}"/>
    <cellStyle name="Moneda 2 2 2 2 2 2 5 3" xfId="2345" xr:uid="{00000000-0005-0000-0000-00004E070000}"/>
    <cellStyle name="Moneda 2 2 2 2 2 2 6" xfId="988" xr:uid="{00000000-0005-0000-0000-00004F070000}"/>
    <cellStyle name="Moneda 2 2 2 2 2 2 7" xfId="1893" xr:uid="{00000000-0005-0000-0000-000050070000}"/>
    <cellStyle name="Moneda 2 2 2 2 2 3" xfId="82" xr:uid="{00000000-0005-0000-0000-000051070000}"/>
    <cellStyle name="Moneda 2 2 2 2 2 3 2" xfId="136" xr:uid="{00000000-0005-0000-0000-000052070000}"/>
    <cellStyle name="Moneda 2 2 2 2 2 3 2 2" xfId="258" xr:uid="{00000000-0005-0000-0000-000053070000}"/>
    <cellStyle name="Moneda 2 2 2 2 2 3 2 2 2" xfId="487" xr:uid="{00000000-0005-0000-0000-000054070000}"/>
    <cellStyle name="Moneda 2 2 2 2 2 3 2 2 2 2" xfId="939" xr:uid="{00000000-0005-0000-0000-000055070000}"/>
    <cellStyle name="Moneda 2 2 2 2 2 3 2 2 2 2 2" xfId="1851" xr:uid="{00000000-0005-0000-0000-000056070000}"/>
    <cellStyle name="Moneda 2 2 2 2 2 3 2 2 2 2 3" xfId="2756" xr:uid="{00000000-0005-0000-0000-000057070000}"/>
    <cellStyle name="Moneda 2 2 2 2 2 3 2 2 2 3" xfId="1399" xr:uid="{00000000-0005-0000-0000-000058070000}"/>
    <cellStyle name="Moneda 2 2 2 2 2 3 2 2 2 4" xfId="2304" xr:uid="{00000000-0005-0000-0000-000059070000}"/>
    <cellStyle name="Moneda 2 2 2 2 2 3 2 2 3" xfId="713" xr:uid="{00000000-0005-0000-0000-00005A070000}"/>
    <cellStyle name="Moneda 2 2 2 2 2 3 2 2 3 2" xfId="1625" xr:uid="{00000000-0005-0000-0000-00005B070000}"/>
    <cellStyle name="Moneda 2 2 2 2 2 3 2 2 3 3" xfId="2530" xr:uid="{00000000-0005-0000-0000-00005C070000}"/>
    <cellStyle name="Moneda 2 2 2 2 2 3 2 2 4" xfId="1173" xr:uid="{00000000-0005-0000-0000-00005D070000}"/>
    <cellStyle name="Moneda 2 2 2 2 2 3 2 2 5" xfId="2078" xr:uid="{00000000-0005-0000-0000-00005E070000}"/>
    <cellStyle name="Moneda 2 2 2 2 2 3 2 3" xfId="374" xr:uid="{00000000-0005-0000-0000-00005F070000}"/>
    <cellStyle name="Moneda 2 2 2 2 2 3 2 3 2" xfId="826" xr:uid="{00000000-0005-0000-0000-000060070000}"/>
    <cellStyle name="Moneda 2 2 2 2 2 3 2 3 2 2" xfId="1738" xr:uid="{00000000-0005-0000-0000-000061070000}"/>
    <cellStyle name="Moneda 2 2 2 2 2 3 2 3 2 3" xfId="2643" xr:uid="{00000000-0005-0000-0000-000062070000}"/>
    <cellStyle name="Moneda 2 2 2 2 2 3 2 3 3" xfId="1286" xr:uid="{00000000-0005-0000-0000-000063070000}"/>
    <cellStyle name="Moneda 2 2 2 2 2 3 2 3 4" xfId="2191" xr:uid="{00000000-0005-0000-0000-000064070000}"/>
    <cellStyle name="Moneda 2 2 2 2 2 3 2 4" xfId="600" xr:uid="{00000000-0005-0000-0000-000065070000}"/>
    <cellStyle name="Moneda 2 2 2 2 2 3 2 4 2" xfId="1512" xr:uid="{00000000-0005-0000-0000-000066070000}"/>
    <cellStyle name="Moneda 2 2 2 2 2 3 2 4 3" xfId="2417" xr:uid="{00000000-0005-0000-0000-000067070000}"/>
    <cellStyle name="Moneda 2 2 2 2 2 3 2 5" xfId="1060" xr:uid="{00000000-0005-0000-0000-000068070000}"/>
    <cellStyle name="Moneda 2 2 2 2 2 3 2 6" xfId="1965" xr:uid="{00000000-0005-0000-0000-000069070000}"/>
    <cellStyle name="Moneda 2 2 2 2 2 3 3" xfId="204" xr:uid="{00000000-0005-0000-0000-00006A070000}"/>
    <cellStyle name="Moneda 2 2 2 2 2 3 3 2" xfId="433" xr:uid="{00000000-0005-0000-0000-00006B070000}"/>
    <cellStyle name="Moneda 2 2 2 2 2 3 3 2 2" xfId="885" xr:uid="{00000000-0005-0000-0000-00006C070000}"/>
    <cellStyle name="Moneda 2 2 2 2 2 3 3 2 2 2" xfId="1797" xr:uid="{00000000-0005-0000-0000-00006D070000}"/>
    <cellStyle name="Moneda 2 2 2 2 2 3 3 2 2 3" xfId="2702" xr:uid="{00000000-0005-0000-0000-00006E070000}"/>
    <cellStyle name="Moneda 2 2 2 2 2 3 3 2 3" xfId="1345" xr:uid="{00000000-0005-0000-0000-00006F070000}"/>
    <cellStyle name="Moneda 2 2 2 2 2 3 3 2 4" xfId="2250" xr:uid="{00000000-0005-0000-0000-000070070000}"/>
    <cellStyle name="Moneda 2 2 2 2 2 3 3 3" xfId="659" xr:uid="{00000000-0005-0000-0000-000071070000}"/>
    <cellStyle name="Moneda 2 2 2 2 2 3 3 3 2" xfId="1571" xr:uid="{00000000-0005-0000-0000-000072070000}"/>
    <cellStyle name="Moneda 2 2 2 2 2 3 3 3 3" xfId="2476" xr:uid="{00000000-0005-0000-0000-000073070000}"/>
    <cellStyle name="Moneda 2 2 2 2 2 3 3 4" xfId="1119" xr:uid="{00000000-0005-0000-0000-000074070000}"/>
    <cellStyle name="Moneda 2 2 2 2 2 3 3 5" xfId="2024" xr:uid="{00000000-0005-0000-0000-000075070000}"/>
    <cellStyle name="Moneda 2 2 2 2 2 3 4" xfId="320" xr:uid="{00000000-0005-0000-0000-000076070000}"/>
    <cellStyle name="Moneda 2 2 2 2 2 3 4 2" xfId="772" xr:uid="{00000000-0005-0000-0000-000077070000}"/>
    <cellStyle name="Moneda 2 2 2 2 2 3 4 2 2" xfId="1684" xr:uid="{00000000-0005-0000-0000-000078070000}"/>
    <cellStyle name="Moneda 2 2 2 2 2 3 4 2 3" xfId="2589" xr:uid="{00000000-0005-0000-0000-000079070000}"/>
    <cellStyle name="Moneda 2 2 2 2 2 3 4 3" xfId="1232" xr:uid="{00000000-0005-0000-0000-00007A070000}"/>
    <cellStyle name="Moneda 2 2 2 2 2 3 4 4" xfId="2137" xr:uid="{00000000-0005-0000-0000-00007B070000}"/>
    <cellStyle name="Moneda 2 2 2 2 2 3 5" xfId="546" xr:uid="{00000000-0005-0000-0000-00007C070000}"/>
    <cellStyle name="Moneda 2 2 2 2 2 3 5 2" xfId="1458" xr:uid="{00000000-0005-0000-0000-00007D070000}"/>
    <cellStyle name="Moneda 2 2 2 2 2 3 5 3" xfId="2363" xr:uid="{00000000-0005-0000-0000-00007E070000}"/>
    <cellStyle name="Moneda 2 2 2 2 2 3 6" xfId="1006" xr:uid="{00000000-0005-0000-0000-00007F070000}"/>
    <cellStyle name="Moneda 2 2 2 2 2 3 7" xfId="1911" xr:uid="{00000000-0005-0000-0000-000080070000}"/>
    <cellStyle name="Moneda 2 2 2 2 2 4" xfId="100" xr:uid="{00000000-0005-0000-0000-000081070000}"/>
    <cellStyle name="Moneda 2 2 2 2 2 4 2" xfId="222" xr:uid="{00000000-0005-0000-0000-000082070000}"/>
    <cellStyle name="Moneda 2 2 2 2 2 4 2 2" xfId="451" xr:uid="{00000000-0005-0000-0000-000083070000}"/>
    <cellStyle name="Moneda 2 2 2 2 2 4 2 2 2" xfId="903" xr:uid="{00000000-0005-0000-0000-000084070000}"/>
    <cellStyle name="Moneda 2 2 2 2 2 4 2 2 2 2" xfId="1815" xr:uid="{00000000-0005-0000-0000-000085070000}"/>
    <cellStyle name="Moneda 2 2 2 2 2 4 2 2 2 3" xfId="2720" xr:uid="{00000000-0005-0000-0000-000086070000}"/>
    <cellStyle name="Moneda 2 2 2 2 2 4 2 2 3" xfId="1363" xr:uid="{00000000-0005-0000-0000-000087070000}"/>
    <cellStyle name="Moneda 2 2 2 2 2 4 2 2 4" xfId="2268" xr:uid="{00000000-0005-0000-0000-000088070000}"/>
    <cellStyle name="Moneda 2 2 2 2 2 4 2 3" xfId="677" xr:uid="{00000000-0005-0000-0000-000089070000}"/>
    <cellStyle name="Moneda 2 2 2 2 2 4 2 3 2" xfId="1589" xr:uid="{00000000-0005-0000-0000-00008A070000}"/>
    <cellStyle name="Moneda 2 2 2 2 2 4 2 3 3" xfId="2494" xr:uid="{00000000-0005-0000-0000-00008B070000}"/>
    <cellStyle name="Moneda 2 2 2 2 2 4 2 4" xfId="1137" xr:uid="{00000000-0005-0000-0000-00008C070000}"/>
    <cellStyle name="Moneda 2 2 2 2 2 4 2 5" xfId="2042" xr:uid="{00000000-0005-0000-0000-00008D070000}"/>
    <cellStyle name="Moneda 2 2 2 2 2 4 3" xfId="338" xr:uid="{00000000-0005-0000-0000-00008E070000}"/>
    <cellStyle name="Moneda 2 2 2 2 2 4 3 2" xfId="790" xr:uid="{00000000-0005-0000-0000-00008F070000}"/>
    <cellStyle name="Moneda 2 2 2 2 2 4 3 2 2" xfId="1702" xr:uid="{00000000-0005-0000-0000-000090070000}"/>
    <cellStyle name="Moneda 2 2 2 2 2 4 3 2 3" xfId="2607" xr:uid="{00000000-0005-0000-0000-000091070000}"/>
    <cellStyle name="Moneda 2 2 2 2 2 4 3 3" xfId="1250" xr:uid="{00000000-0005-0000-0000-000092070000}"/>
    <cellStyle name="Moneda 2 2 2 2 2 4 3 4" xfId="2155" xr:uid="{00000000-0005-0000-0000-000093070000}"/>
    <cellStyle name="Moneda 2 2 2 2 2 4 4" xfId="564" xr:uid="{00000000-0005-0000-0000-000094070000}"/>
    <cellStyle name="Moneda 2 2 2 2 2 4 4 2" xfId="1476" xr:uid="{00000000-0005-0000-0000-000095070000}"/>
    <cellStyle name="Moneda 2 2 2 2 2 4 4 3" xfId="2381" xr:uid="{00000000-0005-0000-0000-000096070000}"/>
    <cellStyle name="Moneda 2 2 2 2 2 4 5" xfId="1024" xr:uid="{00000000-0005-0000-0000-000097070000}"/>
    <cellStyle name="Moneda 2 2 2 2 2 4 6" xfId="1929" xr:uid="{00000000-0005-0000-0000-000098070000}"/>
    <cellStyle name="Moneda 2 2 2 2 2 5" xfId="168" xr:uid="{00000000-0005-0000-0000-000099070000}"/>
    <cellStyle name="Moneda 2 2 2 2 2 5 2" xfId="397" xr:uid="{00000000-0005-0000-0000-00009A070000}"/>
    <cellStyle name="Moneda 2 2 2 2 2 5 2 2" xfId="849" xr:uid="{00000000-0005-0000-0000-00009B070000}"/>
    <cellStyle name="Moneda 2 2 2 2 2 5 2 2 2" xfId="1761" xr:uid="{00000000-0005-0000-0000-00009C070000}"/>
    <cellStyle name="Moneda 2 2 2 2 2 5 2 2 3" xfId="2666" xr:uid="{00000000-0005-0000-0000-00009D070000}"/>
    <cellStyle name="Moneda 2 2 2 2 2 5 2 3" xfId="1309" xr:uid="{00000000-0005-0000-0000-00009E070000}"/>
    <cellStyle name="Moneda 2 2 2 2 2 5 2 4" xfId="2214" xr:uid="{00000000-0005-0000-0000-00009F070000}"/>
    <cellStyle name="Moneda 2 2 2 2 2 5 3" xfId="623" xr:uid="{00000000-0005-0000-0000-0000A0070000}"/>
    <cellStyle name="Moneda 2 2 2 2 2 5 3 2" xfId="1535" xr:uid="{00000000-0005-0000-0000-0000A1070000}"/>
    <cellStyle name="Moneda 2 2 2 2 2 5 3 3" xfId="2440" xr:uid="{00000000-0005-0000-0000-0000A2070000}"/>
    <cellStyle name="Moneda 2 2 2 2 2 5 4" xfId="1083" xr:uid="{00000000-0005-0000-0000-0000A3070000}"/>
    <cellStyle name="Moneda 2 2 2 2 2 5 5" xfId="1988" xr:uid="{00000000-0005-0000-0000-0000A4070000}"/>
    <cellStyle name="Moneda 2 2 2 2 2 6" xfId="284" xr:uid="{00000000-0005-0000-0000-0000A5070000}"/>
    <cellStyle name="Moneda 2 2 2 2 2 6 2" xfId="736" xr:uid="{00000000-0005-0000-0000-0000A6070000}"/>
    <cellStyle name="Moneda 2 2 2 2 2 6 2 2" xfId="1648" xr:uid="{00000000-0005-0000-0000-0000A7070000}"/>
    <cellStyle name="Moneda 2 2 2 2 2 6 2 3" xfId="2553" xr:uid="{00000000-0005-0000-0000-0000A8070000}"/>
    <cellStyle name="Moneda 2 2 2 2 2 6 3" xfId="1196" xr:uid="{00000000-0005-0000-0000-0000A9070000}"/>
    <cellStyle name="Moneda 2 2 2 2 2 6 4" xfId="2101" xr:uid="{00000000-0005-0000-0000-0000AA070000}"/>
    <cellStyle name="Moneda 2 2 2 2 2 7" xfId="510" xr:uid="{00000000-0005-0000-0000-0000AB070000}"/>
    <cellStyle name="Moneda 2 2 2 2 2 7 2" xfId="1422" xr:uid="{00000000-0005-0000-0000-0000AC070000}"/>
    <cellStyle name="Moneda 2 2 2 2 2 7 3" xfId="2327" xr:uid="{00000000-0005-0000-0000-0000AD070000}"/>
    <cellStyle name="Moneda 2 2 2 2 2 8" xfId="970" xr:uid="{00000000-0005-0000-0000-0000AE070000}"/>
    <cellStyle name="Moneda 2 2 2 2 2 9" xfId="1875" xr:uid="{00000000-0005-0000-0000-0000AF070000}"/>
    <cellStyle name="Moneda 2 2 2 2 3" xfId="55" xr:uid="{00000000-0005-0000-0000-0000B0070000}"/>
    <cellStyle name="Moneda 2 2 2 2 3 2" xfId="109" xr:uid="{00000000-0005-0000-0000-0000B1070000}"/>
    <cellStyle name="Moneda 2 2 2 2 3 2 2" xfId="231" xr:uid="{00000000-0005-0000-0000-0000B2070000}"/>
    <cellStyle name="Moneda 2 2 2 2 3 2 2 2" xfId="460" xr:uid="{00000000-0005-0000-0000-0000B3070000}"/>
    <cellStyle name="Moneda 2 2 2 2 3 2 2 2 2" xfId="912" xr:uid="{00000000-0005-0000-0000-0000B4070000}"/>
    <cellStyle name="Moneda 2 2 2 2 3 2 2 2 2 2" xfId="1824" xr:uid="{00000000-0005-0000-0000-0000B5070000}"/>
    <cellStyle name="Moneda 2 2 2 2 3 2 2 2 2 3" xfId="2729" xr:uid="{00000000-0005-0000-0000-0000B6070000}"/>
    <cellStyle name="Moneda 2 2 2 2 3 2 2 2 3" xfId="1372" xr:uid="{00000000-0005-0000-0000-0000B7070000}"/>
    <cellStyle name="Moneda 2 2 2 2 3 2 2 2 4" xfId="2277" xr:uid="{00000000-0005-0000-0000-0000B8070000}"/>
    <cellStyle name="Moneda 2 2 2 2 3 2 2 3" xfId="686" xr:uid="{00000000-0005-0000-0000-0000B9070000}"/>
    <cellStyle name="Moneda 2 2 2 2 3 2 2 3 2" xfId="1598" xr:uid="{00000000-0005-0000-0000-0000BA070000}"/>
    <cellStyle name="Moneda 2 2 2 2 3 2 2 3 3" xfId="2503" xr:uid="{00000000-0005-0000-0000-0000BB070000}"/>
    <cellStyle name="Moneda 2 2 2 2 3 2 2 4" xfId="1146" xr:uid="{00000000-0005-0000-0000-0000BC070000}"/>
    <cellStyle name="Moneda 2 2 2 2 3 2 2 5" xfId="2051" xr:uid="{00000000-0005-0000-0000-0000BD070000}"/>
    <cellStyle name="Moneda 2 2 2 2 3 2 3" xfId="347" xr:uid="{00000000-0005-0000-0000-0000BE070000}"/>
    <cellStyle name="Moneda 2 2 2 2 3 2 3 2" xfId="799" xr:uid="{00000000-0005-0000-0000-0000BF070000}"/>
    <cellStyle name="Moneda 2 2 2 2 3 2 3 2 2" xfId="1711" xr:uid="{00000000-0005-0000-0000-0000C0070000}"/>
    <cellStyle name="Moneda 2 2 2 2 3 2 3 2 3" xfId="2616" xr:uid="{00000000-0005-0000-0000-0000C1070000}"/>
    <cellStyle name="Moneda 2 2 2 2 3 2 3 3" xfId="1259" xr:uid="{00000000-0005-0000-0000-0000C2070000}"/>
    <cellStyle name="Moneda 2 2 2 2 3 2 3 4" xfId="2164" xr:uid="{00000000-0005-0000-0000-0000C3070000}"/>
    <cellStyle name="Moneda 2 2 2 2 3 2 4" xfId="573" xr:uid="{00000000-0005-0000-0000-0000C4070000}"/>
    <cellStyle name="Moneda 2 2 2 2 3 2 4 2" xfId="1485" xr:uid="{00000000-0005-0000-0000-0000C5070000}"/>
    <cellStyle name="Moneda 2 2 2 2 3 2 4 3" xfId="2390" xr:uid="{00000000-0005-0000-0000-0000C6070000}"/>
    <cellStyle name="Moneda 2 2 2 2 3 2 5" xfId="1033" xr:uid="{00000000-0005-0000-0000-0000C7070000}"/>
    <cellStyle name="Moneda 2 2 2 2 3 2 6" xfId="1938" xr:uid="{00000000-0005-0000-0000-0000C8070000}"/>
    <cellStyle name="Moneda 2 2 2 2 3 3" xfId="177" xr:uid="{00000000-0005-0000-0000-0000C9070000}"/>
    <cellStyle name="Moneda 2 2 2 2 3 3 2" xfId="406" xr:uid="{00000000-0005-0000-0000-0000CA070000}"/>
    <cellStyle name="Moneda 2 2 2 2 3 3 2 2" xfId="858" xr:uid="{00000000-0005-0000-0000-0000CB070000}"/>
    <cellStyle name="Moneda 2 2 2 2 3 3 2 2 2" xfId="1770" xr:uid="{00000000-0005-0000-0000-0000CC070000}"/>
    <cellStyle name="Moneda 2 2 2 2 3 3 2 2 3" xfId="2675" xr:uid="{00000000-0005-0000-0000-0000CD070000}"/>
    <cellStyle name="Moneda 2 2 2 2 3 3 2 3" xfId="1318" xr:uid="{00000000-0005-0000-0000-0000CE070000}"/>
    <cellStyle name="Moneda 2 2 2 2 3 3 2 4" xfId="2223" xr:uid="{00000000-0005-0000-0000-0000CF070000}"/>
    <cellStyle name="Moneda 2 2 2 2 3 3 3" xfId="632" xr:uid="{00000000-0005-0000-0000-0000D0070000}"/>
    <cellStyle name="Moneda 2 2 2 2 3 3 3 2" xfId="1544" xr:uid="{00000000-0005-0000-0000-0000D1070000}"/>
    <cellStyle name="Moneda 2 2 2 2 3 3 3 3" xfId="2449" xr:uid="{00000000-0005-0000-0000-0000D2070000}"/>
    <cellStyle name="Moneda 2 2 2 2 3 3 4" xfId="1092" xr:uid="{00000000-0005-0000-0000-0000D3070000}"/>
    <cellStyle name="Moneda 2 2 2 2 3 3 5" xfId="1997" xr:uid="{00000000-0005-0000-0000-0000D4070000}"/>
    <cellStyle name="Moneda 2 2 2 2 3 4" xfId="293" xr:uid="{00000000-0005-0000-0000-0000D5070000}"/>
    <cellStyle name="Moneda 2 2 2 2 3 4 2" xfId="745" xr:uid="{00000000-0005-0000-0000-0000D6070000}"/>
    <cellStyle name="Moneda 2 2 2 2 3 4 2 2" xfId="1657" xr:uid="{00000000-0005-0000-0000-0000D7070000}"/>
    <cellStyle name="Moneda 2 2 2 2 3 4 2 3" xfId="2562" xr:uid="{00000000-0005-0000-0000-0000D8070000}"/>
    <cellStyle name="Moneda 2 2 2 2 3 4 3" xfId="1205" xr:uid="{00000000-0005-0000-0000-0000D9070000}"/>
    <cellStyle name="Moneda 2 2 2 2 3 4 4" xfId="2110" xr:uid="{00000000-0005-0000-0000-0000DA070000}"/>
    <cellStyle name="Moneda 2 2 2 2 3 5" xfId="519" xr:uid="{00000000-0005-0000-0000-0000DB070000}"/>
    <cellStyle name="Moneda 2 2 2 2 3 5 2" xfId="1431" xr:uid="{00000000-0005-0000-0000-0000DC070000}"/>
    <cellStyle name="Moneda 2 2 2 2 3 5 3" xfId="2336" xr:uid="{00000000-0005-0000-0000-0000DD070000}"/>
    <cellStyle name="Moneda 2 2 2 2 3 6" xfId="979" xr:uid="{00000000-0005-0000-0000-0000DE070000}"/>
    <cellStyle name="Moneda 2 2 2 2 3 7" xfId="1884" xr:uid="{00000000-0005-0000-0000-0000DF070000}"/>
    <cellStyle name="Moneda 2 2 2 2 4" xfId="73" xr:uid="{00000000-0005-0000-0000-0000E0070000}"/>
    <cellStyle name="Moneda 2 2 2 2 4 2" xfId="127" xr:uid="{00000000-0005-0000-0000-0000E1070000}"/>
    <cellStyle name="Moneda 2 2 2 2 4 2 2" xfId="249" xr:uid="{00000000-0005-0000-0000-0000E2070000}"/>
    <cellStyle name="Moneda 2 2 2 2 4 2 2 2" xfId="478" xr:uid="{00000000-0005-0000-0000-0000E3070000}"/>
    <cellStyle name="Moneda 2 2 2 2 4 2 2 2 2" xfId="930" xr:uid="{00000000-0005-0000-0000-0000E4070000}"/>
    <cellStyle name="Moneda 2 2 2 2 4 2 2 2 2 2" xfId="1842" xr:uid="{00000000-0005-0000-0000-0000E5070000}"/>
    <cellStyle name="Moneda 2 2 2 2 4 2 2 2 2 3" xfId="2747" xr:uid="{00000000-0005-0000-0000-0000E6070000}"/>
    <cellStyle name="Moneda 2 2 2 2 4 2 2 2 3" xfId="1390" xr:uid="{00000000-0005-0000-0000-0000E7070000}"/>
    <cellStyle name="Moneda 2 2 2 2 4 2 2 2 4" xfId="2295" xr:uid="{00000000-0005-0000-0000-0000E8070000}"/>
    <cellStyle name="Moneda 2 2 2 2 4 2 2 3" xfId="704" xr:uid="{00000000-0005-0000-0000-0000E9070000}"/>
    <cellStyle name="Moneda 2 2 2 2 4 2 2 3 2" xfId="1616" xr:uid="{00000000-0005-0000-0000-0000EA070000}"/>
    <cellStyle name="Moneda 2 2 2 2 4 2 2 3 3" xfId="2521" xr:uid="{00000000-0005-0000-0000-0000EB070000}"/>
    <cellStyle name="Moneda 2 2 2 2 4 2 2 4" xfId="1164" xr:uid="{00000000-0005-0000-0000-0000EC070000}"/>
    <cellStyle name="Moneda 2 2 2 2 4 2 2 5" xfId="2069" xr:uid="{00000000-0005-0000-0000-0000ED070000}"/>
    <cellStyle name="Moneda 2 2 2 2 4 2 3" xfId="365" xr:uid="{00000000-0005-0000-0000-0000EE070000}"/>
    <cellStyle name="Moneda 2 2 2 2 4 2 3 2" xfId="817" xr:uid="{00000000-0005-0000-0000-0000EF070000}"/>
    <cellStyle name="Moneda 2 2 2 2 4 2 3 2 2" xfId="1729" xr:uid="{00000000-0005-0000-0000-0000F0070000}"/>
    <cellStyle name="Moneda 2 2 2 2 4 2 3 2 3" xfId="2634" xr:uid="{00000000-0005-0000-0000-0000F1070000}"/>
    <cellStyle name="Moneda 2 2 2 2 4 2 3 3" xfId="1277" xr:uid="{00000000-0005-0000-0000-0000F2070000}"/>
    <cellStyle name="Moneda 2 2 2 2 4 2 3 4" xfId="2182" xr:uid="{00000000-0005-0000-0000-0000F3070000}"/>
    <cellStyle name="Moneda 2 2 2 2 4 2 4" xfId="591" xr:uid="{00000000-0005-0000-0000-0000F4070000}"/>
    <cellStyle name="Moneda 2 2 2 2 4 2 4 2" xfId="1503" xr:uid="{00000000-0005-0000-0000-0000F5070000}"/>
    <cellStyle name="Moneda 2 2 2 2 4 2 4 3" xfId="2408" xr:uid="{00000000-0005-0000-0000-0000F6070000}"/>
    <cellStyle name="Moneda 2 2 2 2 4 2 5" xfId="1051" xr:uid="{00000000-0005-0000-0000-0000F7070000}"/>
    <cellStyle name="Moneda 2 2 2 2 4 2 6" xfId="1956" xr:uid="{00000000-0005-0000-0000-0000F8070000}"/>
    <cellStyle name="Moneda 2 2 2 2 4 3" xfId="195" xr:uid="{00000000-0005-0000-0000-0000F9070000}"/>
    <cellStyle name="Moneda 2 2 2 2 4 3 2" xfId="424" xr:uid="{00000000-0005-0000-0000-0000FA070000}"/>
    <cellStyle name="Moneda 2 2 2 2 4 3 2 2" xfId="876" xr:uid="{00000000-0005-0000-0000-0000FB070000}"/>
    <cellStyle name="Moneda 2 2 2 2 4 3 2 2 2" xfId="1788" xr:uid="{00000000-0005-0000-0000-0000FC070000}"/>
    <cellStyle name="Moneda 2 2 2 2 4 3 2 2 3" xfId="2693" xr:uid="{00000000-0005-0000-0000-0000FD070000}"/>
    <cellStyle name="Moneda 2 2 2 2 4 3 2 3" xfId="1336" xr:uid="{00000000-0005-0000-0000-0000FE070000}"/>
    <cellStyle name="Moneda 2 2 2 2 4 3 2 4" xfId="2241" xr:uid="{00000000-0005-0000-0000-0000FF070000}"/>
    <cellStyle name="Moneda 2 2 2 2 4 3 3" xfId="650" xr:uid="{00000000-0005-0000-0000-000000080000}"/>
    <cellStyle name="Moneda 2 2 2 2 4 3 3 2" xfId="1562" xr:uid="{00000000-0005-0000-0000-000001080000}"/>
    <cellStyle name="Moneda 2 2 2 2 4 3 3 3" xfId="2467" xr:uid="{00000000-0005-0000-0000-000002080000}"/>
    <cellStyle name="Moneda 2 2 2 2 4 3 4" xfId="1110" xr:uid="{00000000-0005-0000-0000-000003080000}"/>
    <cellStyle name="Moneda 2 2 2 2 4 3 5" xfId="2015" xr:uid="{00000000-0005-0000-0000-000004080000}"/>
    <cellStyle name="Moneda 2 2 2 2 4 4" xfId="311" xr:uid="{00000000-0005-0000-0000-000005080000}"/>
    <cellStyle name="Moneda 2 2 2 2 4 4 2" xfId="763" xr:uid="{00000000-0005-0000-0000-000006080000}"/>
    <cellStyle name="Moneda 2 2 2 2 4 4 2 2" xfId="1675" xr:uid="{00000000-0005-0000-0000-000007080000}"/>
    <cellStyle name="Moneda 2 2 2 2 4 4 2 3" xfId="2580" xr:uid="{00000000-0005-0000-0000-000008080000}"/>
    <cellStyle name="Moneda 2 2 2 2 4 4 3" xfId="1223" xr:uid="{00000000-0005-0000-0000-000009080000}"/>
    <cellStyle name="Moneda 2 2 2 2 4 4 4" xfId="2128" xr:uid="{00000000-0005-0000-0000-00000A080000}"/>
    <cellStyle name="Moneda 2 2 2 2 4 5" xfId="537" xr:uid="{00000000-0005-0000-0000-00000B080000}"/>
    <cellStyle name="Moneda 2 2 2 2 4 5 2" xfId="1449" xr:uid="{00000000-0005-0000-0000-00000C080000}"/>
    <cellStyle name="Moneda 2 2 2 2 4 5 3" xfId="2354" xr:uid="{00000000-0005-0000-0000-00000D080000}"/>
    <cellStyle name="Moneda 2 2 2 2 4 6" xfId="997" xr:uid="{00000000-0005-0000-0000-00000E080000}"/>
    <cellStyle name="Moneda 2 2 2 2 4 7" xfId="1902" xr:uid="{00000000-0005-0000-0000-00000F080000}"/>
    <cellStyle name="Moneda 2 2 2 2 5" xfId="91" xr:uid="{00000000-0005-0000-0000-000010080000}"/>
    <cellStyle name="Moneda 2 2 2 2 5 2" xfId="213" xr:uid="{00000000-0005-0000-0000-000011080000}"/>
    <cellStyle name="Moneda 2 2 2 2 5 2 2" xfId="442" xr:uid="{00000000-0005-0000-0000-000012080000}"/>
    <cellStyle name="Moneda 2 2 2 2 5 2 2 2" xfId="894" xr:uid="{00000000-0005-0000-0000-000013080000}"/>
    <cellStyle name="Moneda 2 2 2 2 5 2 2 2 2" xfId="1806" xr:uid="{00000000-0005-0000-0000-000014080000}"/>
    <cellStyle name="Moneda 2 2 2 2 5 2 2 2 3" xfId="2711" xr:uid="{00000000-0005-0000-0000-000015080000}"/>
    <cellStyle name="Moneda 2 2 2 2 5 2 2 3" xfId="1354" xr:uid="{00000000-0005-0000-0000-000016080000}"/>
    <cellStyle name="Moneda 2 2 2 2 5 2 2 4" xfId="2259" xr:uid="{00000000-0005-0000-0000-000017080000}"/>
    <cellStyle name="Moneda 2 2 2 2 5 2 3" xfId="668" xr:uid="{00000000-0005-0000-0000-000018080000}"/>
    <cellStyle name="Moneda 2 2 2 2 5 2 3 2" xfId="1580" xr:uid="{00000000-0005-0000-0000-000019080000}"/>
    <cellStyle name="Moneda 2 2 2 2 5 2 3 3" xfId="2485" xr:uid="{00000000-0005-0000-0000-00001A080000}"/>
    <cellStyle name="Moneda 2 2 2 2 5 2 4" xfId="1128" xr:uid="{00000000-0005-0000-0000-00001B080000}"/>
    <cellStyle name="Moneda 2 2 2 2 5 2 5" xfId="2033" xr:uid="{00000000-0005-0000-0000-00001C080000}"/>
    <cellStyle name="Moneda 2 2 2 2 5 3" xfId="329" xr:uid="{00000000-0005-0000-0000-00001D080000}"/>
    <cellStyle name="Moneda 2 2 2 2 5 3 2" xfId="781" xr:uid="{00000000-0005-0000-0000-00001E080000}"/>
    <cellStyle name="Moneda 2 2 2 2 5 3 2 2" xfId="1693" xr:uid="{00000000-0005-0000-0000-00001F080000}"/>
    <cellStyle name="Moneda 2 2 2 2 5 3 2 3" xfId="2598" xr:uid="{00000000-0005-0000-0000-000020080000}"/>
    <cellStyle name="Moneda 2 2 2 2 5 3 3" xfId="1241" xr:uid="{00000000-0005-0000-0000-000021080000}"/>
    <cellStyle name="Moneda 2 2 2 2 5 3 4" xfId="2146" xr:uid="{00000000-0005-0000-0000-000022080000}"/>
    <cellStyle name="Moneda 2 2 2 2 5 4" xfId="555" xr:uid="{00000000-0005-0000-0000-000023080000}"/>
    <cellStyle name="Moneda 2 2 2 2 5 4 2" xfId="1467" xr:uid="{00000000-0005-0000-0000-000024080000}"/>
    <cellStyle name="Moneda 2 2 2 2 5 4 3" xfId="2372" xr:uid="{00000000-0005-0000-0000-000025080000}"/>
    <cellStyle name="Moneda 2 2 2 2 5 5" xfId="1015" xr:uid="{00000000-0005-0000-0000-000026080000}"/>
    <cellStyle name="Moneda 2 2 2 2 5 6" xfId="1920" xr:uid="{00000000-0005-0000-0000-000027080000}"/>
    <cellStyle name="Moneda 2 2 2 2 6" xfId="159" xr:uid="{00000000-0005-0000-0000-000028080000}"/>
    <cellStyle name="Moneda 2 2 2 2 6 2" xfId="388" xr:uid="{00000000-0005-0000-0000-000029080000}"/>
    <cellStyle name="Moneda 2 2 2 2 6 2 2" xfId="840" xr:uid="{00000000-0005-0000-0000-00002A080000}"/>
    <cellStyle name="Moneda 2 2 2 2 6 2 2 2" xfId="1752" xr:uid="{00000000-0005-0000-0000-00002B080000}"/>
    <cellStyle name="Moneda 2 2 2 2 6 2 2 3" xfId="2657" xr:uid="{00000000-0005-0000-0000-00002C080000}"/>
    <cellStyle name="Moneda 2 2 2 2 6 2 3" xfId="1300" xr:uid="{00000000-0005-0000-0000-00002D080000}"/>
    <cellStyle name="Moneda 2 2 2 2 6 2 4" xfId="2205" xr:uid="{00000000-0005-0000-0000-00002E080000}"/>
    <cellStyle name="Moneda 2 2 2 2 6 3" xfId="614" xr:uid="{00000000-0005-0000-0000-00002F080000}"/>
    <cellStyle name="Moneda 2 2 2 2 6 3 2" xfId="1526" xr:uid="{00000000-0005-0000-0000-000030080000}"/>
    <cellStyle name="Moneda 2 2 2 2 6 3 3" xfId="2431" xr:uid="{00000000-0005-0000-0000-000031080000}"/>
    <cellStyle name="Moneda 2 2 2 2 6 4" xfId="1074" xr:uid="{00000000-0005-0000-0000-000032080000}"/>
    <cellStyle name="Moneda 2 2 2 2 6 5" xfId="1979" xr:uid="{00000000-0005-0000-0000-000033080000}"/>
    <cellStyle name="Moneda 2 2 2 2 7" xfId="275" xr:uid="{00000000-0005-0000-0000-000034080000}"/>
    <cellStyle name="Moneda 2 2 2 2 7 2" xfId="727" xr:uid="{00000000-0005-0000-0000-000035080000}"/>
    <cellStyle name="Moneda 2 2 2 2 7 2 2" xfId="1639" xr:uid="{00000000-0005-0000-0000-000036080000}"/>
    <cellStyle name="Moneda 2 2 2 2 7 2 3" xfId="2544" xr:uid="{00000000-0005-0000-0000-000037080000}"/>
    <cellStyle name="Moneda 2 2 2 2 7 3" xfId="1187" xr:uid="{00000000-0005-0000-0000-000038080000}"/>
    <cellStyle name="Moneda 2 2 2 2 7 4" xfId="2092" xr:uid="{00000000-0005-0000-0000-000039080000}"/>
    <cellStyle name="Moneda 2 2 2 2 8" xfId="501" xr:uid="{00000000-0005-0000-0000-00003A080000}"/>
    <cellStyle name="Moneda 2 2 2 2 8 2" xfId="1413" xr:uid="{00000000-0005-0000-0000-00003B080000}"/>
    <cellStyle name="Moneda 2 2 2 2 8 3" xfId="2318" xr:uid="{00000000-0005-0000-0000-00003C080000}"/>
    <cellStyle name="Moneda 2 2 2 2 9" xfId="961" xr:uid="{00000000-0005-0000-0000-00003D080000}"/>
    <cellStyle name="Moneda 2 2 2 3" xfId="41" xr:uid="{00000000-0005-0000-0000-00003E080000}"/>
    <cellStyle name="Moneda 2 2 2 3 2" xfId="59" xr:uid="{00000000-0005-0000-0000-00003F080000}"/>
    <cellStyle name="Moneda 2 2 2 3 2 2" xfId="113" xr:uid="{00000000-0005-0000-0000-000040080000}"/>
    <cellStyle name="Moneda 2 2 2 3 2 2 2" xfId="235" xr:uid="{00000000-0005-0000-0000-000041080000}"/>
    <cellStyle name="Moneda 2 2 2 3 2 2 2 2" xfId="464" xr:uid="{00000000-0005-0000-0000-000042080000}"/>
    <cellStyle name="Moneda 2 2 2 3 2 2 2 2 2" xfId="916" xr:uid="{00000000-0005-0000-0000-000043080000}"/>
    <cellStyle name="Moneda 2 2 2 3 2 2 2 2 2 2" xfId="1828" xr:uid="{00000000-0005-0000-0000-000044080000}"/>
    <cellStyle name="Moneda 2 2 2 3 2 2 2 2 2 3" xfId="2733" xr:uid="{00000000-0005-0000-0000-000045080000}"/>
    <cellStyle name="Moneda 2 2 2 3 2 2 2 2 3" xfId="1376" xr:uid="{00000000-0005-0000-0000-000046080000}"/>
    <cellStyle name="Moneda 2 2 2 3 2 2 2 2 4" xfId="2281" xr:uid="{00000000-0005-0000-0000-000047080000}"/>
    <cellStyle name="Moneda 2 2 2 3 2 2 2 3" xfId="690" xr:uid="{00000000-0005-0000-0000-000048080000}"/>
    <cellStyle name="Moneda 2 2 2 3 2 2 2 3 2" xfId="1602" xr:uid="{00000000-0005-0000-0000-000049080000}"/>
    <cellStyle name="Moneda 2 2 2 3 2 2 2 3 3" xfId="2507" xr:uid="{00000000-0005-0000-0000-00004A080000}"/>
    <cellStyle name="Moneda 2 2 2 3 2 2 2 4" xfId="1150" xr:uid="{00000000-0005-0000-0000-00004B080000}"/>
    <cellStyle name="Moneda 2 2 2 3 2 2 2 5" xfId="2055" xr:uid="{00000000-0005-0000-0000-00004C080000}"/>
    <cellStyle name="Moneda 2 2 2 3 2 2 3" xfId="351" xr:uid="{00000000-0005-0000-0000-00004D080000}"/>
    <cellStyle name="Moneda 2 2 2 3 2 2 3 2" xfId="803" xr:uid="{00000000-0005-0000-0000-00004E080000}"/>
    <cellStyle name="Moneda 2 2 2 3 2 2 3 2 2" xfId="1715" xr:uid="{00000000-0005-0000-0000-00004F080000}"/>
    <cellStyle name="Moneda 2 2 2 3 2 2 3 2 3" xfId="2620" xr:uid="{00000000-0005-0000-0000-000050080000}"/>
    <cellStyle name="Moneda 2 2 2 3 2 2 3 3" xfId="1263" xr:uid="{00000000-0005-0000-0000-000051080000}"/>
    <cellStyle name="Moneda 2 2 2 3 2 2 3 4" xfId="2168" xr:uid="{00000000-0005-0000-0000-000052080000}"/>
    <cellStyle name="Moneda 2 2 2 3 2 2 4" xfId="577" xr:uid="{00000000-0005-0000-0000-000053080000}"/>
    <cellStyle name="Moneda 2 2 2 3 2 2 4 2" xfId="1489" xr:uid="{00000000-0005-0000-0000-000054080000}"/>
    <cellStyle name="Moneda 2 2 2 3 2 2 4 3" xfId="2394" xr:uid="{00000000-0005-0000-0000-000055080000}"/>
    <cellStyle name="Moneda 2 2 2 3 2 2 5" xfId="1037" xr:uid="{00000000-0005-0000-0000-000056080000}"/>
    <cellStyle name="Moneda 2 2 2 3 2 2 6" xfId="1942" xr:uid="{00000000-0005-0000-0000-000057080000}"/>
    <cellStyle name="Moneda 2 2 2 3 2 3" xfId="181" xr:uid="{00000000-0005-0000-0000-000058080000}"/>
    <cellStyle name="Moneda 2 2 2 3 2 3 2" xfId="410" xr:uid="{00000000-0005-0000-0000-000059080000}"/>
    <cellStyle name="Moneda 2 2 2 3 2 3 2 2" xfId="862" xr:uid="{00000000-0005-0000-0000-00005A080000}"/>
    <cellStyle name="Moneda 2 2 2 3 2 3 2 2 2" xfId="1774" xr:uid="{00000000-0005-0000-0000-00005B080000}"/>
    <cellStyle name="Moneda 2 2 2 3 2 3 2 2 3" xfId="2679" xr:uid="{00000000-0005-0000-0000-00005C080000}"/>
    <cellStyle name="Moneda 2 2 2 3 2 3 2 3" xfId="1322" xr:uid="{00000000-0005-0000-0000-00005D080000}"/>
    <cellStyle name="Moneda 2 2 2 3 2 3 2 4" xfId="2227" xr:uid="{00000000-0005-0000-0000-00005E080000}"/>
    <cellStyle name="Moneda 2 2 2 3 2 3 3" xfId="636" xr:uid="{00000000-0005-0000-0000-00005F080000}"/>
    <cellStyle name="Moneda 2 2 2 3 2 3 3 2" xfId="1548" xr:uid="{00000000-0005-0000-0000-000060080000}"/>
    <cellStyle name="Moneda 2 2 2 3 2 3 3 3" xfId="2453" xr:uid="{00000000-0005-0000-0000-000061080000}"/>
    <cellStyle name="Moneda 2 2 2 3 2 3 4" xfId="1096" xr:uid="{00000000-0005-0000-0000-000062080000}"/>
    <cellStyle name="Moneda 2 2 2 3 2 3 5" xfId="2001" xr:uid="{00000000-0005-0000-0000-000063080000}"/>
    <cellStyle name="Moneda 2 2 2 3 2 4" xfId="297" xr:uid="{00000000-0005-0000-0000-000064080000}"/>
    <cellStyle name="Moneda 2 2 2 3 2 4 2" xfId="749" xr:uid="{00000000-0005-0000-0000-000065080000}"/>
    <cellStyle name="Moneda 2 2 2 3 2 4 2 2" xfId="1661" xr:uid="{00000000-0005-0000-0000-000066080000}"/>
    <cellStyle name="Moneda 2 2 2 3 2 4 2 3" xfId="2566" xr:uid="{00000000-0005-0000-0000-000067080000}"/>
    <cellStyle name="Moneda 2 2 2 3 2 4 3" xfId="1209" xr:uid="{00000000-0005-0000-0000-000068080000}"/>
    <cellStyle name="Moneda 2 2 2 3 2 4 4" xfId="2114" xr:uid="{00000000-0005-0000-0000-000069080000}"/>
    <cellStyle name="Moneda 2 2 2 3 2 5" xfId="523" xr:uid="{00000000-0005-0000-0000-00006A080000}"/>
    <cellStyle name="Moneda 2 2 2 3 2 5 2" xfId="1435" xr:uid="{00000000-0005-0000-0000-00006B080000}"/>
    <cellStyle name="Moneda 2 2 2 3 2 5 3" xfId="2340" xr:uid="{00000000-0005-0000-0000-00006C080000}"/>
    <cellStyle name="Moneda 2 2 2 3 2 6" xfId="983" xr:uid="{00000000-0005-0000-0000-00006D080000}"/>
    <cellStyle name="Moneda 2 2 2 3 2 7" xfId="1888" xr:uid="{00000000-0005-0000-0000-00006E080000}"/>
    <cellStyle name="Moneda 2 2 2 3 3" xfId="77" xr:uid="{00000000-0005-0000-0000-00006F080000}"/>
    <cellStyle name="Moneda 2 2 2 3 3 2" xfId="131" xr:uid="{00000000-0005-0000-0000-000070080000}"/>
    <cellStyle name="Moneda 2 2 2 3 3 2 2" xfId="253" xr:uid="{00000000-0005-0000-0000-000071080000}"/>
    <cellStyle name="Moneda 2 2 2 3 3 2 2 2" xfId="482" xr:uid="{00000000-0005-0000-0000-000072080000}"/>
    <cellStyle name="Moneda 2 2 2 3 3 2 2 2 2" xfId="934" xr:uid="{00000000-0005-0000-0000-000073080000}"/>
    <cellStyle name="Moneda 2 2 2 3 3 2 2 2 2 2" xfId="1846" xr:uid="{00000000-0005-0000-0000-000074080000}"/>
    <cellStyle name="Moneda 2 2 2 3 3 2 2 2 2 3" xfId="2751" xr:uid="{00000000-0005-0000-0000-000075080000}"/>
    <cellStyle name="Moneda 2 2 2 3 3 2 2 2 3" xfId="1394" xr:uid="{00000000-0005-0000-0000-000076080000}"/>
    <cellStyle name="Moneda 2 2 2 3 3 2 2 2 4" xfId="2299" xr:uid="{00000000-0005-0000-0000-000077080000}"/>
    <cellStyle name="Moneda 2 2 2 3 3 2 2 3" xfId="708" xr:uid="{00000000-0005-0000-0000-000078080000}"/>
    <cellStyle name="Moneda 2 2 2 3 3 2 2 3 2" xfId="1620" xr:uid="{00000000-0005-0000-0000-000079080000}"/>
    <cellStyle name="Moneda 2 2 2 3 3 2 2 3 3" xfId="2525" xr:uid="{00000000-0005-0000-0000-00007A080000}"/>
    <cellStyle name="Moneda 2 2 2 3 3 2 2 4" xfId="1168" xr:uid="{00000000-0005-0000-0000-00007B080000}"/>
    <cellStyle name="Moneda 2 2 2 3 3 2 2 5" xfId="2073" xr:uid="{00000000-0005-0000-0000-00007C080000}"/>
    <cellStyle name="Moneda 2 2 2 3 3 2 3" xfId="369" xr:uid="{00000000-0005-0000-0000-00007D080000}"/>
    <cellStyle name="Moneda 2 2 2 3 3 2 3 2" xfId="821" xr:uid="{00000000-0005-0000-0000-00007E080000}"/>
    <cellStyle name="Moneda 2 2 2 3 3 2 3 2 2" xfId="1733" xr:uid="{00000000-0005-0000-0000-00007F080000}"/>
    <cellStyle name="Moneda 2 2 2 3 3 2 3 2 3" xfId="2638" xr:uid="{00000000-0005-0000-0000-000080080000}"/>
    <cellStyle name="Moneda 2 2 2 3 3 2 3 3" xfId="1281" xr:uid="{00000000-0005-0000-0000-000081080000}"/>
    <cellStyle name="Moneda 2 2 2 3 3 2 3 4" xfId="2186" xr:uid="{00000000-0005-0000-0000-000082080000}"/>
    <cellStyle name="Moneda 2 2 2 3 3 2 4" xfId="595" xr:uid="{00000000-0005-0000-0000-000083080000}"/>
    <cellStyle name="Moneda 2 2 2 3 3 2 4 2" xfId="1507" xr:uid="{00000000-0005-0000-0000-000084080000}"/>
    <cellStyle name="Moneda 2 2 2 3 3 2 4 3" xfId="2412" xr:uid="{00000000-0005-0000-0000-000085080000}"/>
    <cellStyle name="Moneda 2 2 2 3 3 2 5" xfId="1055" xr:uid="{00000000-0005-0000-0000-000086080000}"/>
    <cellStyle name="Moneda 2 2 2 3 3 2 6" xfId="1960" xr:uid="{00000000-0005-0000-0000-000087080000}"/>
    <cellStyle name="Moneda 2 2 2 3 3 3" xfId="199" xr:uid="{00000000-0005-0000-0000-000088080000}"/>
    <cellStyle name="Moneda 2 2 2 3 3 3 2" xfId="428" xr:uid="{00000000-0005-0000-0000-000089080000}"/>
    <cellStyle name="Moneda 2 2 2 3 3 3 2 2" xfId="880" xr:uid="{00000000-0005-0000-0000-00008A080000}"/>
    <cellStyle name="Moneda 2 2 2 3 3 3 2 2 2" xfId="1792" xr:uid="{00000000-0005-0000-0000-00008B080000}"/>
    <cellStyle name="Moneda 2 2 2 3 3 3 2 2 3" xfId="2697" xr:uid="{00000000-0005-0000-0000-00008C080000}"/>
    <cellStyle name="Moneda 2 2 2 3 3 3 2 3" xfId="1340" xr:uid="{00000000-0005-0000-0000-00008D080000}"/>
    <cellStyle name="Moneda 2 2 2 3 3 3 2 4" xfId="2245" xr:uid="{00000000-0005-0000-0000-00008E080000}"/>
    <cellStyle name="Moneda 2 2 2 3 3 3 3" xfId="654" xr:uid="{00000000-0005-0000-0000-00008F080000}"/>
    <cellStyle name="Moneda 2 2 2 3 3 3 3 2" xfId="1566" xr:uid="{00000000-0005-0000-0000-000090080000}"/>
    <cellStyle name="Moneda 2 2 2 3 3 3 3 3" xfId="2471" xr:uid="{00000000-0005-0000-0000-000091080000}"/>
    <cellStyle name="Moneda 2 2 2 3 3 3 4" xfId="1114" xr:uid="{00000000-0005-0000-0000-000092080000}"/>
    <cellStyle name="Moneda 2 2 2 3 3 3 5" xfId="2019" xr:uid="{00000000-0005-0000-0000-000093080000}"/>
    <cellStyle name="Moneda 2 2 2 3 3 4" xfId="315" xr:uid="{00000000-0005-0000-0000-000094080000}"/>
    <cellStyle name="Moneda 2 2 2 3 3 4 2" xfId="767" xr:uid="{00000000-0005-0000-0000-000095080000}"/>
    <cellStyle name="Moneda 2 2 2 3 3 4 2 2" xfId="1679" xr:uid="{00000000-0005-0000-0000-000096080000}"/>
    <cellStyle name="Moneda 2 2 2 3 3 4 2 3" xfId="2584" xr:uid="{00000000-0005-0000-0000-000097080000}"/>
    <cellStyle name="Moneda 2 2 2 3 3 4 3" xfId="1227" xr:uid="{00000000-0005-0000-0000-000098080000}"/>
    <cellStyle name="Moneda 2 2 2 3 3 4 4" xfId="2132" xr:uid="{00000000-0005-0000-0000-000099080000}"/>
    <cellStyle name="Moneda 2 2 2 3 3 5" xfId="541" xr:uid="{00000000-0005-0000-0000-00009A080000}"/>
    <cellStyle name="Moneda 2 2 2 3 3 5 2" xfId="1453" xr:uid="{00000000-0005-0000-0000-00009B080000}"/>
    <cellStyle name="Moneda 2 2 2 3 3 5 3" xfId="2358" xr:uid="{00000000-0005-0000-0000-00009C080000}"/>
    <cellStyle name="Moneda 2 2 2 3 3 6" xfId="1001" xr:uid="{00000000-0005-0000-0000-00009D080000}"/>
    <cellStyle name="Moneda 2 2 2 3 3 7" xfId="1906" xr:uid="{00000000-0005-0000-0000-00009E080000}"/>
    <cellStyle name="Moneda 2 2 2 3 4" xfId="95" xr:uid="{00000000-0005-0000-0000-00009F080000}"/>
    <cellStyle name="Moneda 2 2 2 3 4 2" xfId="217" xr:uid="{00000000-0005-0000-0000-0000A0080000}"/>
    <cellStyle name="Moneda 2 2 2 3 4 2 2" xfId="446" xr:uid="{00000000-0005-0000-0000-0000A1080000}"/>
    <cellStyle name="Moneda 2 2 2 3 4 2 2 2" xfId="898" xr:uid="{00000000-0005-0000-0000-0000A2080000}"/>
    <cellStyle name="Moneda 2 2 2 3 4 2 2 2 2" xfId="1810" xr:uid="{00000000-0005-0000-0000-0000A3080000}"/>
    <cellStyle name="Moneda 2 2 2 3 4 2 2 2 3" xfId="2715" xr:uid="{00000000-0005-0000-0000-0000A4080000}"/>
    <cellStyle name="Moneda 2 2 2 3 4 2 2 3" xfId="1358" xr:uid="{00000000-0005-0000-0000-0000A5080000}"/>
    <cellStyle name="Moneda 2 2 2 3 4 2 2 4" xfId="2263" xr:uid="{00000000-0005-0000-0000-0000A6080000}"/>
    <cellStyle name="Moneda 2 2 2 3 4 2 3" xfId="672" xr:uid="{00000000-0005-0000-0000-0000A7080000}"/>
    <cellStyle name="Moneda 2 2 2 3 4 2 3 2" xfId="1584" xr:uid="{00000000-0005-0000-0000-0000A8080000}"/>
    <cellStyle name="Moneda 2 2 2 3 4 2 3 3" xfId="2489" xr:uid="{00000000-0005-0000-0000-0000A9080000}"/>
    <cellStyle name="Moneda 2 2 2 3 4 2 4" xfId="1132" xr:uid="{00000000-0005-0000-0000-0000AA080000}"/>
    <cellStyle name="Moneda 2 2 2 3 4 2 5" xfId="2037" xr:uid="{00000000-0005-0000-0000-0000AB080000}"/>
    <cellStyle name="Moneda 2 2 2 3 4 3" xfId="333" xr:uid="{00000000-0005-0000-0000-0000AC080000}"/>
    <cellStyle name="Moneda 2 2 2 3 4 3 2" xfId="785" xr:uid="{00000000-0005-0000-0000-0000AD080000}"/>
    <cellStyle name="Moneda 2 2 2 3 4 3 2 2" xfId="1697" xr:uid="{00000000-0005-0000-0000-0000AE080000}"/>
    <cellStyle name="Moneda 2 2 2 3 4 3 2 3" xfId="2602" xr:uid="{00000000-0005-0000-0000-0000AF080000}"/>
    <cellStyle name="Moneda 2 2 2 3 4 3 3" xfId="1245" xr:uid="{00000000-0005-0000-0000-0000B0080000}"/>
    <cellStyle name="Moneda 2 2 2 3 4 3 4" xfId="2150" xr:uid="{00000000-0005-0000-0000-0000B1080000}"/>
    <cellStyle name="Moneda 2 2 2 3 4 4" xfId="559" xr:uid="{00000000-0005-0000-0000-0000B2080000}"/>
    <cellStyle name="Moneda 2 2 2 3 4 4 2" xfId="1471" xr:uid="{00000000-0005-0000-0000-0000B3080000}"/>
    <cellStyle name="Moneda 2 2 2 3 4 4 3" xfId="2376" xr:uid="{00000000-0005-0000-0000-0000B4080000}"/>
    <cellStyle name="Moneda 2 2 2 3 4 5" xfId="1019" xr:uid="{00000000-0005-0000-0000-0000B5080000}"/>
    <cellStyle name="Moneda 2 2 2 3 4 6" xfId="1924" xr:uid="{00000000-0005-0000-0000-0000B6080000}"/>
    <cellStyle name="Moneda 2 2 2 3 5" xfId="163" xr:uid="{00000000-0005-0000-0000-0000B7080000}"/>
    <cellStyle name="Moneda 2 2 2 3 5 2" xfId="392" xr:uid="{00000000-0005-0000-0000-0000B8080000}"/>
    <cellStyle name="Moneda 2 2 2 3 5 2 2" xfId="844" xr:uid="{00000000-0005-0000-0000-0000B9080000}"/>
    <cellStyle name="Moneda 2 2 2 3 5 2 2 2" xfId="1756" xr:uid="{00000000-0005-0000-0000-0000BA080000}"/>
    <cellStyle name="Moneda 2 2 2 3 5 2 2 3" xfId="2661" xr:uid="{00000000-0005-0000-0000-0000BB080000}"/>
    <cellStyle name="Moneda 2 2 2 3 5 2 3" xfId="1304" xr:uid="{00000000-0005-0000-0000-0000BC080000}"/>
    <cellStyle name="Moneda 2 2 2 3 5 2 4" xfId="2209" xr:uid="{00000000-0005-0000-0000-0000BD080000}"/>
    <cellStyle name="Moneda 2 2 2 3 5 3" xfId="618" xr:uid="{00000000-0005-0000-0000-0000BE080000}"/>
    <cellStyle name="Moneda 2 2 2 3 5 3 2" xfId="1530" xr:uid="{00000000-0005-0000-0000-0000BF080000}"/>
    <cellStyle name="Moneda 2 2 2 3 5 3 3" xfId="2435" xr:uid="{00000000-0005-0000-0000-0000C0080000}"/>
    <cellStyle name="Moneda 2 2 2 3 5 4" xfId="1078" xr:uid="{00000000-0005-0000-0000-0000C1080000}"/>
    <cellStyle name="Moneda 2 2 2 3 5 5" xfId="1983" xr:uid="{00000000-0005-0000-0000-0000C2080000}"/>
    <cellStyle name="Moneda 2 2 2 3 6" xfId="279" xr:uid="{00000000-0005-0000-0000-0000C3080000}"/>
    <cellStyle name="Moneda 2 2 2 3 6 2" xfId="731" xr:uid="{00000000-0005-0000-0000-0000C4080000}"/>
    <cellStyle name="Moneda 2 2 2 3 6 2 2" xfId="1643" xr:uid="{00000000-0005-0000-0000-0000C5080000}"/>
    <cellStyle name="Moneda 2 2 2 3 6 2 3" xfId="2548" xr:uid="{00000000-0005-0000-0000-0000C6080000}"/>
    <cellStyle name="Moneda 2 2 2 3 6 3" xfId="1191" xr:uid="{00000000-0005-0000-0000-0000C7080000}"/>
    <cellStyle name="Moneda 2 2 2 3 6 4" xfId="2096" xr:uid="{00000000-0005-0000-0000-0000C8080000}"/>
    <cellStyle name="Moneda 2 2 2 3 7" xfId="505" xr:uid="{00000000-0005-0000-0000-0000C9080000}"/>
    <cellStyle name="Moneda 2 2 2 3 7 2" xfId="1417" xr:uid="{00000000-0005-0000-0000-0000CA080000}"/>
    <cellStyle name="Moneda 2 2 2 3 7 3" xfId="2322" xr:uid="{00000000-0005-0000-0000-0000CB080000}"/>
    <cellStyle name="Moneda 2 2 2 3 8" xfId="965" xr:uid="{00000000-0005-0000-0000-0000CC080000}"/>
    <cellStyle name="Moneda 2 2 2 3 9" xfId="1870" xr:uid="{00000000-0005-0000-0000-0000CD080000}"/>
    <cellStyle name="Moneda 2 2 2 4" xfId="50" xr:uid="{00000000-0005-0000-0000-0000CE080000}"/>
    <cellStyle name="Moneda 2 2 2 4 2" xfId="104" xr:uid="{00000000-0005-0000-0000-0000CF080000}"/>
    <cellStyle name="Moneda 2 2 2 4 2 2" xfId="226" xr:uid="{00000000-0005-0000-0000-0000D0080000}"/>
    <cellStyle name="Moneda 2 2 2 4 2 2 2" xfId="455" xr:uid="{00000000-0005-0000-0000-0000D1080000}"/>
    <cellStyle name="Moneda 2 2 2 4 2 2 2 2" xfId="907" xr:uid="{00000000-0005-0000-0000-0000D2080000}"/>
    <cellStyle name="Moneda 2 2 2 4 2 2 2 2 2" xfId="1819" xr:uid="{00000000-0005-0000-0000-0000D3080000}"/>
    <cellStyle name="Moneda 2 2 2 4 2 2 2 2 3" xfId="2724" xr:uid="{00000000-0005-0000-0000-0000D4080000}"/>
    <cellStyle name="Moneda 2 2 2 4 2 2 2 3" xfId="1367" xr:uid="{00000000-0005-0000-0000-0000D5080000}"/>
    <cellStyle name="Moneda 2 2 2 4 2 2 2 4" xfId="2272" xr:uid="{00000000-0005-0000-0000-0000D6080000}"/>
    <cellStyle name="Moneda 2 2 2 4 2 2 3" xfId="681" xr:uid="{00000000-0005-0000-0000-0000D7080000}"/>
    <cellStyle name="Moneda 2 2 2 4 2 2 3 2" xfId="1593" xr:uid="{00000000-0005-0000-0000-0000D8080000}"/>
    <cellStyle name="Moneda 2 2 2 4 2 2 3 3" xfId="2498" xr:uid="{00000000-0005-0000-0000-0000D9080000}"/>
    <cellStyle name="Moneda 2 2 2 4 2 2 4" xfId="1141" xr:uid="{00000000-0005-0000-0000-0000DA080000}"/>
    <cellStyle name="Moneda 2 2 2 4 2 2 5" xfId="2046" xr:uid="{00000000-0005-0000-0000-0000DB080000}"/>
    <cellStyle name="Moneda 2 2 2 4 2 3" xfId="342" xr:uid="{00000000-0005-0000-0000-0000DC080000}"/>
    <cellStyle name="Moneda 2 2 2 4 2 3 2" xfId="794" xr:uid="{00000000-0005-0000-0000-0000DD080000}"/>
    <cellStyle name="Moneda 2 2 2 4 2 3 2 2" xfId="1706" xr:uid="{00000000-0005-0000-0000-0000DE080000}"/>
    <cellStyle name="Moneda 2 2 2 4 2 3 2 3" xfId="2611" xr:uid="{00000000-0005-0000-0000-0000DF080000}"/>
    <cellStyle name="Moneda 2 2 2 4 2 3 3" xfId="1254" xr:uid="{00000000-0005-0000-0000-0000E0080000}"/>
    <cellStyle name="Moneda 2 2 2 4 2 3 4" xfId="2159" xr:uid="{00000000-0005-0000-0000-0000E1080000}"/>
    <cellStyle name="Moneda 2 2 2 4 2 4" xfId="568" xr:uid="{00000000-0005-0000-0000-0000E2080000}"/>
    <cellStyle name="Moneda 2 2 2 4 2 4 2" xfId="1480" xr:uid="{00000000-0005-0000-0000-0000E3080000}"/>
    <cellStyle name="Moneda 2 2 2 4 2 4 3" xfId="2385" xr:uid="{00000000-0005-0000-0000-0000E4080000}"/>
    <cellStyle name="Moneda 2 2 2 4 2 5" xfId="1028" xr:uid="{00000000-0005-0000-0000-0000E5080000}"/>
    <cellStyle name="Moneda 2 2 2 4 2 6" xfId="1933" xr:uid="{00000000-0005-0000-0000-0000E6080000}"/>
    <cellStyle name="Moneda 2 2 2 4 3" xfId="172" xr:uid="{00000000-0005-0000-0000-0000E7080000}"/>
    <cellStyle name="Moneda 2 2 2 4 3 2" xfId="401" xr:uid="{00000000-0005-0000-0000-0000E8080000}"/>
    <cellStyle name="Moneda 2 2 2 4 3 2 2" xfId="853" xr:uid="{00000000-0005-0000-0000-0000E9080000}"/>
    <cellStyle name="Moneda 2 2 2 4 3 2 2 2" xfId="1765" xr:uid="{00000000-0005-0000-0000-0000EA080000}"/>
    <cellStyle name="Moneda 2 2 2 4 3 2 2 3" xfId="2670" xr:uid="{00000000-0005-0000-0000-0000EB080000}"/>
    <cellStyle name="Moneda 2 2 2 4 3 2 3" xfId="1313" xr:uid="{00000000-0005-0000-0000-0000EC080000}"/>
    <cellStyle name="Moneda 2 2 2 4 3 2 4" xfId="2218" xr:uid="{00000000-0005-0000-0000-0000ED080000}"/>
    <cellStyle name="Moneda 2 2 2 4 3 3" xfId="627" xr:uid="{00000000-0005-0000-0000-0000EE080000}"/>
    <cellStyle name="Moneda 2 2 2 4 3 3 2" xfId="1539" xr:uid="{00000000-0005-0000-0000-0000EF080000}"/>
    <cellStyle name="Moneda 2 2 2 4 3 3 3" xfId="2444" xr:uid="{00000000-0005-0000-0000-0000F0080000}"/>
    <cellStyle name="Moneda 2 2 2 4 3 4" xfId="1087" xr:uid="{00000000-0005-0000-0000-0000F1080000}"/>
    <cellStyle name="Moneda 2 2 2 4 3 5" xfId="1992" xr:uid="{00000000-0005-0000-0000-0000F2080000}"/>
    <cellStyle name="Moneda 2 2 2 4 4" xfId="288" xr:uid="{00000000-0005-0000-0000-0000F3080000}"/>
    <cellStyle name="Moneda 2 2 2 4 4 2" xfId="740" xr:uid="{00000000-0005-0000-0000-0000F4080000}"/>
    <cellStyle name="Moneda 2 2 2 4 4 2 2" xfId="1652" xr:uid="{00000000-0005-0000-0000-0000F5080000}"/>
    <cellStyle name="Moneda 2 2 2 4 4 2 3" xfId="2557" xr:uid="{00000000-0005-0000-0000-0000F6080000}"/>
    <cellStyle name="Moneda 2 2 2 4 4 3" xfId="1200" xr:uid="{00000000-0005-0000-0000-0000F7080000}"/>
    <cellStyle name="Moneda 2 2 2 4 4 4" xfId="2105" xr:uid="{00000000-0005-0000-0000-0000F8080000}"/>
    <cellStyle name="Moneda 2 2 2 4 5" xfId="514" xr:uid="{00000000-0005-0000-0000-0000F9080000}"/>
    <cellStyle name="Moneda 2 2 2 4 5 2" xfId="1426" xr:uid="{00000000-0005-0000-0000-0000FA080000}"/>
    <cellStyle name="Moneda 2 2 2 4 5 3" xfId="2331" xr:uid="{00000000-0005-0000-0000-0000FB080000}"/>
    <cellStyle name="Moneda 2 2 2 4 6" xfId="974" xr:uid="{00000000-0005-0000-0000-0000FC080000}"/>
    <cellStyle name="Moneda 2 2 2 4 7" xfId="1879" xr:uid="{00000000-0005-0000-0000-0000FD080000}"/>
    <cellStyle name="Moneda 2 2 2 5" xfId="68" xr:uid="{00000000-0005-0000-0000-0000FE080000}"/>
    <cellStyle name="Moneda 2 2 2 5 2" xfId="122" xr:uid="{00000000-0005-0000-0000-0000FF080000}"/>
    <cellStyle name="Moneda 2 2 2 5 2 2" xfId="244" xr:uid="{00000000-0005-0000-0000-000000090000}"/>
    <cellStyle name="Moneda 2 2 2 5 2 2 2" xfId="473" xr:uid="{00000000-0005-0000-0000-000001090000}"/>
    <cellStyle name="Moneda 2 2 2 5 2 2 2 2" xfId="925" xr:uid="{00000000-0005-0000-0000-000002090000}"/>
    <cellStyle name="Moneda 2 2 2 5 2 2 2 2 2" xfId="1837" xr:uid="{00000000-0005-0000-0000-000003090000}"/>
    <cellStyle name="Moneda 2 2 2 5 2 2 2 2 3" xfId="2742" xr:uid="{00000000-0005-0000-0000-000004090000}"/>
    <cellStyle name="Moneda 2 2 2 5 2 2 2 3" xfId="1385" xr:uid="{00000000-0005-0000-0000-000005090000}"/>
    <cellStyle name="Moneda 2 2 2 5 2 2 2 4" xfId="2290" xr:uid="{00000000-0005-0000-0000-000006090000}"/>
    <cellStyle name="Moneda 2 2 2 5 2 2 3" xfId="699" xr:uid="{00000000-0005-0000-0000-000007090000}"/>
    <cellStyle name="Moneda 2 2 2 5 2 2 3 2" xfId="1611" xr:uid="{00000000-0005-0000-0000-000008090000}"/>
    <cellStyle name="Moneda 2 2 2 5 2 2 3 3" xfId="2516" xr:uid="{00000000-0005-0000-0000-000009090000}"/>
    <cellStyle name="Moneda 2 2 2 5 2 2 4" xfId="1159" xr:uid="{00000000-0005-0000-0000-00000A090000}"/>
    <cellStyle name="Moneda 2 2 2 5 2 2 5" xfId="2064" xr:uid="{00000000-0005-0000-0000-00000B090000}"/>
    <cellStyle name="Moneda 2 2 2 5 2 3" xfId="360" xr:uid="{00000000-0005-0000-0000-00000C090000}"/>
    <cellStyle name="Moneda 2 2 2 5 2 3 2" xfId="812" xr:uid="{00000000-0005-0000-0000-00000D090000}"/>
    <cellStyle name="Moneda 2 2 2 5 2 3 2 2" xfId="1724" xr:uid="{00000000-0005-0000-0000-00000E090000}"/>
    <cellStyle name="Moneda 2 2 2 5 2 3 2 3" xfId="2629" xr:uid="{00000000-0005-0000-0000-00000F090000}"/>
    <cellStyle name="Moneda 2 2 2 5 2 3 3" xfId="1272" xr:uid="{00000000-0005-0000-0000-000010090000}"/>
    <cellStyle name="Moneda 2 2 2 5 2 3 4" xfId="2177" xr:uid="{00000000-0005-0000-0000-000011090000}"/>
    <cellStyle name="Moneda 2 2 2 5 2 4" xfId="586" xr:uid="{00000000-0005-0000-0000-000012090000}"/>
    <cellStyle name="Moneda 2 2 2 5 2 4 2" xfId="1498" xr:uid="{00000000-0005-0000-0000-000013090000}"/>
    <cellStyle name="Moneda 2 2 2 5 2 4 3" xfId="2403" xr:uid="{00000000-0005-0000-0000-000014090000}"/>
    <cellStyle name="Moneda 2 2 2 5 2 5" xfId="1046" xr:uid="{00000000-0005-0000-0000-000015090000}"/>
    <cellStyle name="Moneda 2 2 2 5 2 6" xfId="1951" xr:uid="{00000000-0005-0000-0000-000016090000}"/>
    <cellStyle name="Moneda 2 2 2 5 3" xfId="190" xr:uid="{00000000-0005-0000-0000-000017090000}"/>
    <cellStyle name="Moneda 2 2 2 5 3 2" xfId="419" xr:uid="{00000000-0005-0000-0000-000018090000}"/>
    <cellStyle name="Moneda 2 2 2 5 3 2 2" xfId="871" xr:uid="{00000000-0005-0000-0000-000019090000}"/>
    <cellStyle name="Moneda 2 2 2 5 3 2 2 2" xfId="1783" xr:uid="{00000000-0005-0000-0000-00001A090000}"/>
    <cellStyle name="Moneda 2 2 2 5 3 2 2 3" xfId="2688" xr:uid="{00000000-0005-0000-0000-00001B090000}"/>
    <cellStyle name="Moneda 2 2 2 5 3 2 3" xfId="1331" xr:uid="{00000000-0005-0000-0000-00001C090000}"/>
    <cellStyle name="Moneda 2 2 2 5 3 2 4" xfId="2236" xr:uid="{00000000-0005-0000-0000-00001D090000}"/>
    <cellStyle name="Moneda 2 2 2 5 3 3" xfId="645" xr:uid="{00000000-0005-0000-0000-00001E090000}"/>
    <cellStyle name="Moneda 2 2 2 5 3 3 2" xfId="1557" xr:uid="{00000000-0005-0000-0000-00001F090000}"/>
    <cellStyle name="Moneda 2 2 2 5 3 3 3" xfId="2462" xr:uid="{00000000-0005-0000-0000-000020090000}"/>
    <cellStyle name="Moneda 2 2 2 5 3 4" xfId="1105" xr:uid="{00000000-0005-0000-0000-000021090000}"/>
    <cellStyle name="Moneda 2 2 2 5 3 5" xfId="2010" xr:uid="{00000000-0005-0000-0000-000022090000}"/>
    <cellStyle name="Moneda 2 2 2 5 4" xfId="306" xr:uid="{00000000-0005-0000-0000-000023090000}"/>
    <cellStyle name="Moneda 2 2 2 5 4 2" xfId="758" xr:uid="{00000000-0005-0000-0000-000024090000}"/>
    <cellStyle name="Moneda 2 2 2 5 4 2 2" xfId="1670" xr:uid="{00000000-0005-0000-0000-000025090000}"/>
    <cellStyle name="Moneda 2 2 2 5 4 2 3" xfId="2575" xr:uid="{00000000-0005-0000-0000-000026090000}"/>
    <cellStyle name="Moneda 2 2 2 5 4 3" xfId="1218" xr:uid="{00000000-0005-0000-0000-000027090000}"/>
    <cellStyle name="Moneda 2 2 2 5 4 4" xfId="2123" xr:uid="{00000000-0005-0000-0000-000028090000}"/>
    <cellStyle name="Moneda 2 2 2 5 5" xfId="532" xr:uid="{00000000-0005-0000-0000-000029090000}"/>
    <cellStyle name="Moneda 2 2 2 5 5 2" xfId="1444" xr:uid="{00000000-0005-0000-0000-00002A090000}"/>
    <cellStyle name="Moneda 2 2 2 5 5 3" xfId="2349" xr:uid="{00000000-0005-0000-0000-00002B090000}"/>
    <cellStyle name="Moneda 2 2 2 5 6" xfId="992" xr:uid="{00000000-0005-0000-0000-00002C090000}"/>
    <cellStyle name="Moneda 2 2 2 5 7" xfId="1897" xr:uid="{00000000-0005-0000-0000-00002D090000}"/>
    <cellStyle name="Moneda 2 2 2 6" xfId="86" xr:uid="{00000000-0005-0000-0000-00002E090000}"/>
    <cellStyle name="Moneda 2 2 2 6 2" xfId="208" xr:uid="{00000000-0005-0000-0000-00002F090000}"/>
    <cellStyle name="Moneda 2 2 2 6 2 2" xfId="437" xr:uid="{00000000-0005-0000-0000-000030090000}"/>
    <cellStyle name="Moneda 2 2 2 6 2 2 2" xfId="889" xr:uid="{00000000-0005-0000-0000-000031090000}"/>
    <cellStyle name="Moneda 2 2 2 6 2 2 2 2" xfId="1801" xr:uid="{00000000-0005-0000-0000-000032090000}"/>
    <cellStyle name="Moneda 2 2 2 6 2 2 2 3" xfId="2706" xr:uid="{00000000-0005-0000-0000-000033090000}"/>
    <cellStyle name="Moneda 2 2 2 6 2 2 3" xfId="1349" xr:uid="{00000000-0005-0000-0000-000034090000}"/>
    <cellStyle name="Moneda 2 2 2 6 2 2 4" xfId="2254" xr:uid="{00000000-0005-0000-0000-000035090000}"/>
    <cellStyle name="Moneda 2 2 2 6 2 3" xfId="663" xr:uid="{00000000-0005-0000-0000-000036090000}"/>
    <cellStyle name="Moneda 2 2 2 6 2 3 2" xfId="1575" xr:uid="{00000000-0005-0000-0000-000037090000}"/>
    <cellStyle name="Moneda 2 2 2 6 2 3 3" xfId="2480" xr:uid="{00000000-0005-0000-0000-000038090000}"/>
    <cellStyle name="Moneda 2 2 2 6 2 4" xfId="1123" xr:uid="{00000000-0005-0000-0000-000039090000}"/>
    <cellStyle name="Moneda 2 2 2 6 2 5" xfId="2028" xr:uid="{00000000-0005-0000-0000-00003A090000}"/>
    <cellStyle name="Moneda 2 2 2 6 3" xfId="324" xr:uid="{00000000-0005-0000-0000-00003B090000}"/>
    <cellStyle name="Moneda 2 2 2 6 3 2" xfId="776" xr:uid="{00000000-0005-0000-0000-00003C090000}"/>
    <cellStyle name="Moneda 2 2 2 6 3 2 2" xfId="1688" xr:uid="{00000000-0005-0000-0000-00003D090000}"/>
    <cellStyle name="Moneda 2 2 2 6 3 2 3" xfId="2593" xr:uid="{00000000-0005-0000-0000-00003E090000}"/>
    <cellStyle name="Moneda 2 2 2 6 3 3" xfId="1236" xr:uid="{00000000-0005-0000-0000-00003F090000}"/>
    <cellStyle name="Moneda 2 2 2 6 3 4" xfId="2141" xr:uid="{00000000-0005-0000-0000-000040090000}"/>
    <cellStyle name="Moneda 2 2 2 6 4" xfId="550" xr:uid="{00000000-0005-0000-0000-000041090000}"/>
    <cellStyle name="Moneda 2 2 2 6 4 2" xfId="1462" xr:uid="{00000000-0005-0000-0000-000042090000}"/>
    <cellStyle name="Moneda 2 2 2 6 4 3" xfId="2367" xr:uid="{00000000-0005-0000-0000-000043090000}"/>
    <cellStyle name="Moneda 2 2 2 6 5" xfId="1010" xr:uid="{00000000-0005-0000-0000-000044090000}"/>
    <cellStyle name="Moneda 2 2 2 6 6" xfId="1915" xr:uid="{00000000-0005-0000-0000-000045090000}"/>
    <cellStyle name="Moneda 2 2 2 7" xfId="154" xr:uid="{00000000-0005-0000-0000-000046090000}"/>
    <cellStyle name="Moneda 2 2 2 7 2" xfId="383" xr:uid="{00000000-0005-0000-0000-000047090000}"/>
    <cellStyle name="Moneda 2 2 2 7 2 2" xfId="835" xr:uid="{00000000-0005-0000-0000-000048090000}"/>
    <cellStyle name="Moneda 2 2 2 7 2 2 2" xfId="1747" xr:uid="{00000000-0005-0000-0000-000049090000}"/>
    <cellStyle name="Moneda 2 2 2 7 2 2 3" xfId="2652" xr:uid="{00000000-0005-0000-0000-00004A090000}"/>
    <cellStyle name="Moneda 2 2 2 7 2 3" xfId="1295" xr:uid="{00000000-0005-0000-0000-00004B090000}"/>
    <cellStyle name="Moneda 2 2 2 7 2 4" xfId="2200" xr:uid="{00000000-0005-0000-0000-00004C090000}"/>
    <cellStyle name="Moneda 2 2 2 7 3" xfId="609" xr:uid="{00000000-0005-0000-0000-00004D090000}"/>
    <cellStyle name="Moneda 2 2 2 7 3 2" xfId="1521" xr:uid="{00000000-0005-0000-0000-00004E090000}"/>
    <cellStyle name="Moneda 2 2 2 7 3 3" xfId="2426" xr:uid="{00000000-0005-0000-0000-00004F090000}"/>
    <cellStyle name="Moneda 2 2 2 7 4" xfId="1069" xr:uid="{00000000-0005-0000-0000-000050090000}"/>
    <cellStyle name="Moneda 2 2 2 7 5" xfId="1974" xr:uid="{00000000-0005-0000-0000-000051090000}"/>
    <cellStyle name="Moneda 2 2 2 8" xfId="270" xr:uid="{00000000-0005-0000-0000-000052090000}"/>
    <cellStyle name="Moneda 2 2 2 8 2" xfId="722" xr:uid="{00000000-0005-0000-0000-000053090000}"/>
    <cellStyle name="Moneda 2 2 2 8 2 2" xfId="1634" xr:uid="{00000000-0005-0000-0000-000054090000}"/>
    <cellStyle name="Moneda 2 2 2 8 2 3" xfId="2539" xr:uid="{00000000-0005-0000-0000-000055090000}"/>
    <cellStyle name="Moneda 2 2 2 8 3" xfId="1182" xr:uid="{00000000-0005-0000-0000-000056090000}"/>
    <cellStyle name="Moneda 2 2 2 8 4" xfId="2087" xr:uid="{00000000-0005-0000-0000-000057090000}"/>
    <cellStyle name="Moneda 2 2 2 9" xfId="496" xr:uid="{00000000-0005-0000-0000-000058090000}"/>
    <cellStyle name="Moneda 2 2 2 9 2" xfId="1408" xr:uid="{00000000-0005-0000-0000-000059090000}"/>
    <cellStyle name="Moneda 2 2 2 9 3" xfId="2313" xr:uid="{00000000-0005-0000-0000-00005A090000}"/>
    <cellStyle name="Moneda 2 2 3" xfId="949" xr:uid="{00000000-0005-0000-0000-00005B090000}"/>
    <cellStyle name="Moneda 3" xfId="43" xr:uid="{00000000-0005-0000-0000-00005C090000}"/>
    <cellStyle name="Moneda 3 2" xfId="61" xr:uid="{00000000-0005-0000-0000-00005D090000}"/>
    <cellStyle name="Moneda 3 2 2" xfId="115" xr:uid="{00000000-0005-0000-0000-00005E090000}"/>
    <cellStyle name="Moneda 3 2 2 2" xfId="237" xr:uid="{00000000-0005-0000-0000-00005F090000}"/>
    <cellStyle name="Moneda 3 2 2 2 2" xfId="466" xr:uid="{00000000-0005-0000-0000-000060090000}"/>
    <cellStyle name="Moneda 3 2 2 2 2 2" xfId="918" xr:uid="{00000000-0005-0000-0000-000061090000}"/>
    <cellStyle name="Moneda 3 2 2 2 2 2 2" xfId="1830" xr:uid="{00000000-0005-0000-0000-000062090000}"/>
    <cellStyle name="Moneda 3 2 2 2 2 2 3" xfId="2735" xr:uid="{00000000-0005-0000-0000-000063090000}"/>
    <cellStyle name="Moneda 3 2 2 2 2 3" xfId="1378" xr:uid="{00000000-0005-0000-0000-000064090000}"/>
    <cellStyle name="Moneda 3 2 2 2 2 4" xfId="2283" xr:uid="{00000000-0005-0000-0000-000065090000}"/>
    <cellStyle name="Moneda 3 2 2 2 3" xfId="692" xr:uid="{00000000-0005-0000-0000-000066090000}"/>
    <cellStyle name="Moneda 3 2 2 2 3 2" xfId="1604" xr:uid="{00000000-0005-0000-0000-000067090000}"/>
    <cellStyle name="Moneda 3 2 2 2 3 3" xfId="2509" xr:uid="{00000000-0005-0000-0000-000068090000}"/>
    <cellStyle name="Moneda 3 2 2 2 4" xfId="1152" xr:uid="{00000000-0005-0000-0000-000069090000}"/>
    <cellStyle name="Moneda 3 2 2 2 5" xfId="2057" xr:uid="{00000000-0005-0000-0000-00006A090000}"/>
    <cellStyle name="Moneda 3 2 2 3" xfId="353" xr:uid="{00000000-0005-0000-0000-00006B090000}"/>
    <cellStyle name="Moneda 3 2 2 3 2" xfId="805" xr:uid="{00000000-0005-0000-0000-00006C090000}"/>
    <cellStyle name="Moneda 3 2 2 3 2 2" xfId="1717" xr:uid="{00000000-0005-0000-0000-00006D090000}"/>
    <cellStyle name="Moneda 3 2 2 3 2 3" xfId="2622" xr:uid="{00000000-0005-0000-0000-00006E090000}"/>
    <cellStyle name="Moneda 3 2 2 3 3" xfId="1265" xr:uid="{00000000-0005-0000-0000-00006F090000}"/>
    <cellStyle name="Moneda 3 2 2 3 4" xfId="2170" xr:uid="{00000000-0005-0000-0000-000070090000}"/>
    <cellStyle name="Moneda 3 2 2 4" xfId="579" xr:uid="{00000000-0005-0000-0000-000071090000}"/>
    <cellStyle name="Moneda 3 2 2 4 2" xfId="1491" xr:uid="{00000000-0005-0000-0000-000072090000}"/>
    <cellStyle name="Moneda 3 2 2 4 3" xfId="2396" xr:uid="{00000000-0005-0000-0000-000073090000}"/>
    <cellStyle name="Moneda 3 2 2 5" xfId="1039" xr:uid="{00000000-0005-0000-0000-000074090000}"/>
    <cellStyle name="Moneda 3 2 2 6" xfId="1944" xr:uid="{00000000-0005-0000-0000-000075090000}"/>
    <cellStyle name="Moneda 3 2 3" xfId="183" xr:uid="{00000000-0005-0000-0000-000076090000}"/>
    <cellStyle name="Moneda 3 2 3 2" xfId="412" xr:uid="{00000000-0005-0000-0000-000077090000}"/>
    <cellStyle name="Moneda 3 2 3 2 2" xfId="864" xr:uid="{00000000-0005-0000-0000-000078090000}"/>
    <cellStyle name="Moneda 3 2 3 2 2 2" xfId="1776" xr:uid="{00000000-0005-0000-0000-000079090000}"/>
    <cellStyle name="Moneda 3 2 3 2 2 3" xfId="2681" xr:uid="{00000000-0005-0000-0000-00007A090000}"/>
    <cellStyle name="Moneda 3 2 3 2 3" xfId="1324" xr:uid="{00000000-0005-0000-0000-00007B090000}"/>
    <cellStyle name="Moneda 3 2 3 2 4" xfId="2229" xr:uid="{00000000-0005-0000-0000-00007C090000}"/>
    <cellStyle name="Moneda 3 2 3 3" xfId="638" xr:uid="{00000000-0005-0000-0000-00007D090000}"/>
    <cellStyle name="Moneda 3 2 3 3 2" xfId="1550" xr:uid="{00000000-0005-0000-0000-00007E090000}"/>
    <cellStyle name="Moneda 3 2 3 3 3" xfId="2455" xr:uid="{00000000-0005-0000-0000-00007F090000}"/>
    <cellStyle name="Moneda 3 2 3 4" xfId="1098" xr:uid="{00000000-0005-0000-0000-000080090000}"/>
    <cellStyle name="Moneda 3 2 3 5" xfId="2003" xr:uid="{00000000-0005-0000-0000-000081090000}"/>
    <cellStyle name="Moneda 3 2 4" xfId="299" xr:uid="{00000000-0005-0000-0000-000082090000}"/>
    <cellStyle name="Moneda 3 2 4 2" xfId="751" xr:uid="{00000000-0005-0000-0000-000083090000}"/>
    <cellStyle name="Moneda 3 2 4 2 2" xfId="1663" xr:uid="{00000000-0005-0000-0000-000084090000}"/>
    <cellStyle name="Moneda 3 2 4 2 3" xfId="2568" xr:uid="{00000000-0005-0000-0000-000085090000}"/>
    <cellStyle name="Moneda 3 2 4 3" xfId="1211" xr:uid="{00000000-0005-0000-0000-000086090000}"/>
    <cellStyle name="Moneda 3 2 4 4" xfId="2116" xr:uid="{00000000-0005-0000-0000-000087090000}"/>
    <cellStyle name="Moneda 3 2 5" xfId="525" xr:uid="{00000000-0005-0000-0000-000088090000}"/>
    <cellStyle name="Moneda 3 2 5 2" xfId="1437" xr:uid="{00000000-0005-0000-0000-000089090000}"/>
    <cellStyle name="Moneda 3 2 5 3" xfId="2342" xr:uid="{00000000-0005-0000-0000-00008A090000}"/>
    <cellStyle name="Moneda 3 2 6" xfId="985" xr:uid="{00000000-0005-0000-0000-00008B090000}"/>
    <cellStyle name="Moneda 3 2 7" xfId="1890" xr:uid="{00000000-0005-0000-0000-00008C090000}"/>
    <cellStyle name="Moneda 3 3" xfId="79" xr:uid="{00000000-0005-0000-0000-00008D090000}"/>
    <cellStyle name="Moneda 3 3 2" xfId="133" xr:uid="{00000000-0005-0000-0000-00008E090000}"/>
    <cellStyle name="Moneda 3 3 2 2" xfId="255" xr:uid="{00000000-0005-0000-0000-00008F090000}"/>
    <cellStyle name="Moneda 3 3 2 2 2" xfId="484" xr:uid="{00000000-0005-0000-0000-000090090000}"/>
    <cellStyle name="Moneda 3 3 2 2 2 2" xfId="936" xr:uid="{00000000-0005-0000-0000-000091090000}"/>
    <cellStyle name="Moneda 3 3 2 2 2 2 2" xfId="1848" xr:uid="{00000000-0005-0000-0000-000092090000}"/>
    <cellStyle name="Moneda 3 3 2 2 2 2 3" xfId="2753" xr:uid="{00000000-0005-0000-0000-000093090000}"/>
    <cellStyle name="Moneda 3 3 2 2 2 3" xfId="1396" xr:uid="{00000000-0005-0000-0000-000094090000}"/>
    <cellStyle name="Moneda 3 3 2 2 2 4" xfId="2301" xr:uid="{00000000-0005-0000-0000-000095090000}"/>
    <cellStyle name="Moneda 3 3 2 2 3" xfId="710" xr:uid="{00000000-0005-0000-0000-000096090000}"/>
    <cellStyle name="Moneda 3 3 2 2 3 2" xfId="1622" xr:uid="{00000000-0005-0000-0000-000097090000}"/>
    <cellStyle name="Moneda 3 3 2 2 3 3" xfId="2527" xr:uid="{00000000-0005-0000-0000-000098090000}"/>
    <cellStyle name="Moneda 3 3 2 2 4" xfId="1170" xr:uid="{00000000-0005-0000-0000-000099090000}"/>
    <cellStyle name="Moneda 3 3 2 2 5" xfId="2075" xr:uid="{00000000-0005-0000-0000-00009A090000}"/>
    <cellStyle name="Moneda 3 3 2 3" xfId="371" xr:uid="{00000000-0005-0000-0000-00009B090000}"/>
    <cellStyle name="Moneda 3 3 2 3 2" xfId="823" xr:uid="{00000000-0005-0000-0000-00009C090000}"/>
    <cellStyle name="Moneda 3 3 2 3 2 2" xfId="1735" xr:uid="{00000000-0005-0000-0000-00009D090000}"/>
    <cellStyle name="Moneda 3 3 2 3 2 3" xfId="2640" xr:uid="{00000000-0005-0000-0000-00009E090000}"/>
    <cellStyle name="Moneda 3 3 2 3 3" xfId="1283" xr:uid="{00000000-0005-0000-0000-00009F090000}"/>
    <cellStyle name="Moneda 3 3 2 3 4" xfId="2188" xr:uid="{00000000-0005-0000-0000-0000A0090000}"/>
    <cellStyle name="Moneda 3 3 2 4" xfId="597" xr:uid="{00000000-0005-0000-0000-0000A1090000}"/>
    <cellStyle name="Moneda 3 3 2 4 2" xfId="1509" xr:uid="{00000000-0005-0000-0000-0000A2090000}"/>
    <cellStyle name="Moneda 3 3 2 4 3" xfId="2414" xr:uid="{00000000-0005-0000-0000-0000A3090000}"/>
    <cellStyle name="Moneda 3 3 2 5" xfId="1057" xr:uid="{00000000-0005-0000-0000-0000A4090000}"/>
    <cellStyle name="Moneda 3 3 2 6" xfId="1962" xr:uid="{00000000-0005-0000-0000-0000A5090000}"/>
    <cellStyle name="Moneda 3 3 3" xfId="201" xr:uid="{00000000-0005-0000-0000-0000A6090000}"/>
    <cellStyle name="Moneda 3 3 3 2" xfId="430" xr:uid="{00000000-0005-0000-0000-0000A7090000}"/>
    <cellStyle name="Moneda 3 3 3 2 2" xfId="882" xr:uid="{00000000-0005-0000-0000-0000A8090000}"/>
    <cellStyle name="Moneda 3 3 3 2 2 2" xfId="1794" xr:uid="{00000000-0005-0000-0000-0000A9090000}"/>
    <cellStyle name="Moneda 3 3 3 2 2 3" xfId="2699" xr:uid="{00000000-0005-0000-0000-0000AA090000}"/>
    <cellStyle name="Moneda 3 3 3 2 3" xfId="1342" xr:uid="{00000000-0005-0000-0000-0000AB090000}"/>
    <cellStyle name="Moneda 3 3 3 2 4" xfId="2247" xr:uid="{00000000-0005-0000-0000-0000AC090000}"/>
    <cellStyle name="Moneda 3 3 3 3" xfId="656" xr:uid="{00000000-0005-0000-0000-0000AD090000}"/>
    <cellStyle name="Moneda 3 3 3 3 2" xfId="1568" xr:uid="{00000000-0005-0000-0000-0000AE090000}"/>
    <cellStyle name="Moneda 3 3 3 3 3" xfId="2473" xr:uid="{00000000-0005-0000-0000-0000AF090000}"/>
    <cellStyle name="Moneda 3 3 3 4" xfId="1116" xr:uid="{00000000-0005-0000-0000-0000B0090000}"/>
    <cellStyle name="Moneda 3 3 3 5" xfId="2021" xr:uid="{00000000-0005-0000-0000-0000B1090000}"/>
    <cellStyle name="Moneda 3 3 4" xfId="317" xr:uid="{00000000-0005-0000-0000-0000B2090000}"/>
    <cellStyle name="Moneda 3 3 4 2" xfId="769" xr:uid="{00000000-0005-0000-0000-0000B3090000}"/>
    <cellStyle name="Moneda 3 3 4 2 2" xfId="1681" xr:uid="{00000000-0005-0000-0000-0000B4090000}"/>
    <cellStyle name="Moneda 3 3 4 2 3" xfId="2586" xr:uid="{00000000-0005-0000-0000-0000B5090000}"/>
    <cellStyle name="Moneda 3 3 4 3" xfId="1229" xr:uid="{00000000-0005-0000-0000-0000B6090000}"/>
    <cellStyle name="Moneda 3 3 4 4" xfId="2134" xr:uid="{00000000-0005-0000-0000-0000B7090000}"/>
    <cellStyle name="Moneda 3 3 5" xfId="543" xr:uid="{00000000-0005-0000-0000-0000B8090000}"/>
    <cellStyle name="Moneda 3 3 5 2" xfId="1455" xr:uid="{00000000-0005-0000-0000-0000B9090000}"/>
    <cellStyle name="Moneda 3 3 5 3" xfId="2360" xr:uid="{00000000-0005-0000-0000-0000BA090000}"/>
    <cellStyle name="Moneda 3 3 6" xfId="1003" xr:uid="{00000000-0005-0000-0000-0000BB090000}"/>
    <cellStyle name="Moneda 3 3 7" xfId="1908" xr:uid="{00000000-0005-0000-0000-0000BC090000}"/>
    <cellStyle name="Moneda 3 4" xfId="97" xr:uid="{00000000-0005-0000-0000-0000BD090000}"/>
    <cellStyle name="Moneda 3 4 2" xfId="219" xr:uid="{00000000-0005-0000-0000-0000BE090000}"/>
    <cellStyle name="Moneda 3 4 2 2" xfId="448" xr:uid="{00000000-0005-0000-0000-0000BF090000}"/>
    <cellStyle name="Moneda 3 4 2 2 2" xfId="900" xr:uid="{00000000-0005-0000-0000-0000C0090000}"/>
    <cellStyle name="Moneda 3 4 2 2 2 2" xfId="1812" xr:uid="{00000000-0005-0000-0000-0000C1090000}"/>
    <cellStyle name="Moneda 3 4 2 2 2 3" xfId="2717" xr:uid="{00000000-0005-0000-0000-0000C2090000}"/>
    <cellStyle name="Moneda 3 4 2 2 3" xfId="1360" xr:uid="{00000000-0005-0000-0000-0000C3090000}"/>
    <cellStyle name="Moneda 3 4 2 2 4" xfId="2265" xr:uid="{00000000-0005-0000-0000-0000C4090000}"/>
    <cellStyle name="Moneda 3 4 2 3" xfId="674" xr:uid="{00000000-0005-0000-0000-0000C5090000}"/>
    <cellStyle name="Moneda 3 4 2 3 2" xfId="1586" xr:uid="{00000000-0005-0000-0000-0000C6090000}"/>
    <cellStyle name="Moneda 3 4 2 3 3" xfId="2491" xr:uid="{00000000-0005-0000-0000-0000C7090000}"/>
    <cellStyle name="Moneda 3 4 2 4" xfId="1134" xr:uid="{00000000-0005-0000-0000-0000C8090000}"/>
    <cellStyle name="Moneda 3 4 2 5" xfId="2039" xr:uid="{00000000-0005-0000-0000-0000C9090000}"/>
    <cellStyle name="Moneda 3 4 3" xfId="335" xr:uid="{00000000-0005-0000-0000-0000CA090000}"/>
    <cellStyle name="Moneda 3 4 3 2" xfId="787" xr:uid="{00000000-0005-0000-0000-0000CB090000}"/>
    <cellStyle name="Moneda 3 4 3 2 2" xfId="1699" xr:uid="{00000000-0005-0000-0000-0000CC090000}"/>
    <cellStyle name="Moneda 3 4 3 2 3" xfId="2604" xr:uid="{00000000-0005-0000-0000-0000CD090000}"/>
    <cellStyle name="Moneda 3 4 3 3" xfId="1247" xr:uid="{00000000-0005-0000-0000-0000CE090000}"/>
    <cellStyle name="Moneda 3 4 3 4" xfId="2152" xr:uid="{00000000-0005-0000-0000-0000CF090000}"/>
    <cellStyle name="Moneda 3 4 4" xfId="561" xr:uid="{00000000-0005-0000-0000-0000D0090000}"/>
    <cellStyle name="Moneda 3 4 4 2" xfId="1473" xr:uid="{00000000-0005-0000-0000-0000D1090000}"/>
    <cellStyle name="Moneda 3 4 4 3" xfId="2378" xr:uid="{00000000-0005-0000-0000-0000D2090000}"/>
    <cellStyle name="Moneda 3 4 5" xfId="1021" xr:uid="{00000000-0005-0000-0000-0000D3090000}"/>
    <cellStyle name="Moneda 3 4 6" xfId="1926" xr:uid="{00000000-0005-0000-0000-0000D4090000}"/>
    <cellStyle name="Moneda 3 5" xfId="165" xr:uid="{00000000-0005-0000-0000-0000D5090000}"/>
    <cellStyle name="Moneda 3 5 2" xfId="394" xr:uid="{00000000-0005-0000-0000-0000D6090000}"/>
    <cellStyle name="Moneda 3 5 2 2" xfId="846" xr:uid="{00000000-0005-0000-0000-0000D7090000}"/>
    <cellStyle name="Moneda 3 5 2 2 2" xfId="1758" xr:uid="{00000000-0005-0000-0000-0000D8090000}"/>
    <cellStyle name="Moneda 3 5 2 2 3" xfId="2663" xr:uid="{00000000-0005-0000-0000-0000D9090000}"/>
    <cellStyle name="Moneda 3 5 2 3" xfId="1306" xr:uid="{00000000-0005-0000-0000-0000DA090000}"/>
    <cellStyle name="Moneda 3 5 2 4" xfId="2211" xr:uid="{00000000-0005-0000-0000-0000DB090000}"/>
    <cellStyle name="Moneda 3 5 3" xfId="620" xr:uid="{00000000-0005-0000-0000-0000DC090000}"/>
    <cellStyle name="Moneda 3 5 3 2" xfId="1532" xr:uid="{00000000-0005-0000-0000-0000DD090000}"/>
    <cellStyle name="Moneda 3 5 3 3" xfId="2437" xr:uid="{00000000-0005-0000-0000-0000DE090000}"/>
    <cellStyle name="Moneda 3 5 4" xfId="1080" xr:uid="{00000000-0005-0000-0000-0000DF090000}"/>
    <cellStyle name="Moneda 3 5 5" xfId="1985" xr:uid="{00000000-0005-0000-0000-0000E0090000}"/>
    <cellStyle name="Moneda 3 6" xfId="281" xr:uid="{00000000-0005-0000-0000-0000E1090000}"/>
    <cellStyle name="Moneda 3 6 2" xfId="733" xr:uid="{00000000-0005-0000-0000-0000E2090000}"/>
    <cellStyle name="Moneda 3 6 2 2" xfId="1645" xr:uid="{00000000-0005-0000-0000-0000E3090000}"/>
    <cellStyle name="Moneda 3 6 2 3" xfId="2550" xr:uid="{00000000-0005-0000-0000-0000E4090000}"/>
    <cellStyle name="Moneda 3 6 3" xfId="1193" xr:uid="{00000000-0005-0000-0000-0000E5090000}"/>
    <cellStyle name="Moneda 3 6 4" xfId="2098" xr:uid="{00000000-0005-0000-0000-0000E6090000}"/>
    <cellStyle name="Moneda 3 7" xfId="507" xr:uid="{00000000-0005-0000-0000-0000E7090000}"/>
    <cellStyle name="Moneda 3 7 2" xfId="1419" xr:uid="{00000000-0005-0000-0000-0000E8090000}"/>
    <cellStyle name="Moneda 3 7 3" xfId="2324" xr:uid="{00000000-0005-0000-0000-0000E9090000}"/>
    <cellStyle name="Moneda 3 8" xfId="967" xr:uid="{00000000-0005-0000-0000-0000EA090000}"/>
    <cellStyle name="Moneda 3 9" xfId="1872" xr:uid="{00000000-0005-0000-0000-0000EB090000}"/>
    <cellStyle name="Moneda 4" xfId="52" xr:uid="{00000000-0005-0000-0000-0000EC090000}"/>
    <cellStyle name="Moneda 4 2" xfId="106" xr:uid="{00000000-0005-0000-0000-0000ED090000}"/>
    <cellStyle name="Moneda 4 2 2" xfId="228" xr:uid="{00000000-0005-0000-0000-0000EE090000}"/>
    <cellStyle name="Moneda 4 2 2 2" xfId="457" xr:uid="{00000000-0005-0000-0000-0000EF090000}"/>
    <cellStyle name="Moneda 4 2 2 2 2" xfId="909" xr:uid="{00000000-0005-0000-0000-0000F0090000}"/>
    <cellStyle name="Moneda 4 2 2 2 2 2" xfId="1821" xr:uid="{00000000-0005-0000-0000-0000F1090000}"/>
    <cellStyle name="Moneda 4 2 2 2 2 3" xfId="2726" xr:uid="{00000000-0005-0000-0000-0000F2090000}"/>
    <cellStyle name="Moneda 4 2 2 2 3" xfId="1369" xr:uid="{00000000-0005-0000-0000-0000F3090000}"/>
    <cellStyle name="Moneda 4 2 2 2 4" xfId="2274" xr:uid="{00000000-0005-0000-0000-0000F4090000}"/>
    <cellStyle name="Moneda 4 2 2 3" xfId="683" xr:uid="{00000000-0005-0000-0000-0000F5090000}"/>
    <cellStyle name="Moneda 4 2 2 3 2" xfId="1595" xr:uid="{00000000-0005-0000-0000-0000F6090000}"/>
    <cellStyle name="Moneda 4 2 2 3 3" xfId="2500" xr:uid="{00000000-0005-0000-0000-0000F7090000}"/>
    <cellStyle name="Moneda 4 2 2 4" xfId="1143" xr:uid="{00000000-0005-0000-0000-0000F8090000}"/>
    <cellStyle name="Moneda 4 2 2 5" xfId="2048" xr:uid="{00000000-0005-0000-0000-0000F9090000}"/>
    <cellStyle name="Moneda 4 2 3" xfId="344" xr:uid="{00000000-0005-0000-0000-0000FA090000}"/>
    <cellStyle name="Moneda 4 2 3 2" xfId="796" xr:uid="{00000000-0005-0000-0000-0000FB090000}"/>
    <cellStyle name="Moneda 4 2 3 2 2" xfId="1708" xr:uid="{00000000-0005-0000-0000-0000FC090000}"/>
    <cellStyle name="Moneda 4 2 3 2 3" xfId="2613" xr:uid="{00000000-0005-0000-0000-0000FD090000}"/>
    <cellStyle name="Moneda 4 2 3 3" xfId="1256" xr:uid="{00000000-0005-0000-0000-0000FE090000}"/>
    <cellStyle name="Moneda 4 2 3 4" xfId="2161" xr:uid="{00000000-0005-0000-0000-0000FF090000}"/>
    <cellStyle name="Moneda 4 2 4" xfId="570" xr:uid="{00000000-0005-0000-0000-0000000A0000}"/>
    <cellStyle name="Moneda 4 2 4 2" xfId="1482" xr:uid="{00000000-0005-0000-0000-0000010A0000}"/>
    <cellStyle name="Moneda 4 2 4 3" xfId="2387" xr:uid="{00000000-0005-0000-0000-0000020A0000}"/>
    <cellStyle name="Moneda 4 2 5" xfId="1030" xr:uid="{00000000-0005-0000-0000-0000030A0000}"/>
    <cellStyle name="Moneda 4 2 6" xfId="1935" xr:uid="{00000000-0005-0000-0000-0000040A0000}"/>
    <cellStyle name="Moneda 4 3" xfId="174" xr:uid="{00000000-0005-0000-0000-0000050A0000}"/>
    <cellStyle name="Moneda 4 3 2" xfId="403" xr:uid="{00000000-0005-0000-0000-0000060A0000}"/>
    <cellStyle name="Moneda 4 3 2 2" xfId="855" xr:uid="{00000000-0005-0000-0000-0000070A0000}"/>
    <cellStyle name="Moneda 4 3 2 2 2" xfId="1767" xr:uid="{00000000-0005-0000-0000-0000080A0000}"/>
    <cellStyle name="Moneda 4 3 2 2 3" xfId="2672" xr:uid="{00000000-0005-0000-0000-0000090A0000}"/>
    <cellStyle name="Moneda 4 3 2 3" xfId="1315" xr:uid="{00000000-0005-0000-0000-00000A0A0000}"/>
    <cellStyle name="Moneda 4 3 2 4" xfId="2220" xr:uid="{00000000-0005-0000-0000-00000B0A0000}"/>
    <cellStyle name="Moneda 4 3 3" xfId="629" xr:uid="{00000000-0005-0000-0000-00000C0A0000}"/>
    <cellStyle name="Moneda 4 3 3 2" xfId="1541" xr:uid="{00000000-0005-0000-0000-00000D0A0000}"/>
    <cellStyle name="Moneda 4 3 3 3" xfId="2446" xr:uid="{00000000-0005-0000-0000-00000E0A0000}"/>
    <cellStyle name="Moneda 4 3 4" xfId="1089" xr:uid="{00000000-0005-0000-0000-00000F0A0000}"/>
    <cellStyle name="Moneda 4 3 5" xfId="1994" xr:uid="{00000000-0005-0000-0000-0000100A0000}"/>
    <cellStyle name="Moneda 4 4" xfId="290" xr:uid="{00000000-0005-0000-0000-0000110A0000}"/>
    <cellStyle name="Moneda 4 4 2" xfId="742" xr:uid="{00000000-0005-0000-0000-0000120A0000}"/>
    <cellStyle name="Moneda 4 4 2 2" xfId="1654" xr:uid="{00000000-0005-0000-0000-0000130A0000}"/>
    <cellStyle name="Moneda 4 4 2 3" xfId="2559" xr:uid="{00000000-0005-0000-0000-0000140A0000}"/>
    <cellStyle name="Moneda 4 4 3" xfId="1202" xr:uid="{00000000-0005-0000-0000-0000150A0000}"/>
    <cellStyle name="Moneda 4 4 4" xfId="2107" xr:uid="{00000000-0005-0000-0000-0000160A0000}"/>
    <cellStyle name="Moneda 4 5" xfId="516" xr:uid="{00000000-0005-0000-0000-0000170A0000}"/>
    <cellStyle name="Moneda 4 5 2" xfId="1428" xr:uid="{00000000-0005-0000-0000-0000180A0000}"/>
    <cellStyle name="Moneda 4 5 3" xfId="2333" xr:uid="{00000000-0005-0000-0000-0000190A0000}"/>
    <cellStyle name="Moneda 4 6" xfId="976" xr:uid="{00000000-0005-0000-0000-00001A0A0000}"/>
    <cellStyle name="Moneda 4 7" xfId="1881" xr:uid="{00000000-0005-0000-0000-00001B0A0000}"/>
    <cellStyle name="Moneda 5" xfId="70" xr:uid="{00000000-0005-0000-0000-00001C0A0000}"/>
    <cellStyle name="Moneda 5 2" xfId="124" xr:uid="{00000000-0005-0000-0000-00001D0A0000}"/>
    <cellStyle name="Moneda 5 2 2" xfId="246" xr:uid="{00000000-0005-0000-0000-00001E0A0000}"/>
    <cellStyle name="Moneda 5 2 2 2" xfId="475" xr:uid="{00000000-0005-0000-0000-00001F0A0000}"/>
    <cellStyle name="Moneda 5 2 2 2 2" xfId="927" xr:uid="{00000000-0005-0000-0000-0000200A0000}"/>
    <cellStyle name="Moneda 5 2 2 2 2 2" xfId="1839" xr:uid="{00000000-0005-0000-0000-0000210A0000}"/>
    <cellStyle name="Moneda 5 2 2 2 2 3" xfId="2744" xr:uid="{00000000-0005-0000-0000-0000220A0000}"/>
    <cellStyle name="Moneda 5 2 2 2 3" xfId="1387" xr:uid="{00000000-0005-0000-0000-0000230A0000}"/>
    <cellStyle name="Moneda 5 2 2 2 4" xfId="2292" xr:uid="{00000000-0005-0000-0000-0000240A0000}"/>
    <cellStyle name="Moneda 5 2 2 3" xfId="701" xr:uid="{00000000-0005-0000-0000-0000250A0000}"/>
    <cellStyle name="Moneda 5 2 2 3 2" xfId="1613" xr:uid="{00000000-0005-0000-0000-0000260A0000}"/>
    <cellStyle name="Moneda 5 2 2 3 3" xfId="2518" xr:uid="{00000000-0005-0000-0000-0000270A0000}"/>
    <cellStyle name="Moneda 5 2 2 4" xfId="1161" xr:uid="{00000000-0005-0000-0000-0000280A0000}"/>
    <cellStyle name="Moneda 5 2 2 5" xfId="2066" xr:uid="{00000000-0005-0000-0000-0000290A0000}"/>
    <cellStyle name="Moneda 5 2 3" xfId="362" xr:uid="{00000000-0005-0000-0000-00002A0A0000}"/>
    <cellStyle name="Moneda 5 2 3 2" xfId="814" xr:uid="{00000000-0005-0000-0000-00002B0A0000}"/>
    <cellStyle name="Moneda 5 2 3 2 2" xfId="1726" xr:uid="{00000000-0005-0000-0000-00002C0A0000}"/>
    <cellStyle name="Moneda 5 2 3 2 3" xfId="2631" xr:uid="{00000000-0005-0000-0000-00002D0A0000}"/>
    <cellStyle name="Moneda 5 2 3 3" xfId="1274" xr:uid="{00000000-0005-0000-0000-00002E0A0000}"/>
    <cellStyle name="Moneda 5 2 3 4" xfId="2179" xr:uid="{00000000-0005-0000-0000-00002F0A0000}"/>
    <cellStyle name="Moneda 5 2 4" xfId="588" xr:uid="{00000000-0005-0000-0000-0000300A0000}"/>
    <cellStyle name="Moneda 5 2 4 2" xfId="1500" xr:uid="{00000000-0005-0000-0000-0000310A0000}"/>
    <cellStyle name="Moneda 5 2 4 3" xfId="2405" xr:uid="{00000000-0005-0000-0000-0000320A0000}"/>
    <cellStyle name="Moneda 5 2 5" xfId="1048" xr:uid="{00000000-0005-0000-0000-0000330A0000}"/>
    <cellStyle name="Moneda 5 2 6" xfId="1953" xr:uid="{00000000-0005-0000-0000-0000340A0000}"/>
    <cellStyle name="Moneda 5 3" xfId="192" xr:uid="{00000000-0005-0000-0000-0000350A0000}"/>
    <cellStyle name="Moneda 5 3 2" xfId="421" xr:uid="{00000000-0005-0000-0000-0000360A0000}"/>
    <cellStyle name="Moneda 5 3 2 2" xfId="873" xr:uid="{00000000-0005-0000-0000-0000370A0000}"/>
    <cellStyle name="Moneda 5 3 2 2 2" xfId="1785" xr:uid="{00000000-0005-0000-0000-0000380A0000}"/>
    <cellStyle name="Moneda 5 3 2 2 3" xfId="2690" xr:uid="{00000000-0005-0000-0000-0000390A0000}"/>
    <cellStyle name="Moneda 5 3 2 3" xfId="1333" xr:uid="{00000000-0005-0000-0000-00003A0A0000}"/>
    <cellStyle name="Moneda 5 3 2 4" xfId="2238" xr:uid="{00000000-0005-0000-0000-00003B0A0000}"/>
    <cellStyle name="Moneda 5 3 3" xfId="647" xr:uid="{00000000-0005-0000-0000-00003C0A0000}"/>
    <cellStyle name="Moneda 5 3 3 2" xfId="1559" xr:uid="{00000000-0005-0000-0000-00003D0A0000}"/>
    <cellStyle name="Moneda 5 3 3 3" xfId="2464" xr:uid="{00000000-0005-0000-0000-00003E0A0000}"/>
    <cellStyle name="Moneda 5 3 4" xfId="1107" xr:uid="{00000000-0005-0000-0000-00003F0A0000}"/>
    <cellStyle name="Moneda 5 3 5" xfId="2012" xr:uid="{00000000-0005-0000-0000-0000400A0000}"/>
    <cellStyle name="Moneda 5 4" xfId="308" xr:uid="{00000000-0005-0000-0000-0000410A0000}"/>
    <cellStyle name="Moneda 5 4 2" xfId="760" xr:uid="{00000000-0005-0000-0000-0000420A0000}"/>
    <cellStyle name="Moneda 5 4 2 2" xfId="1672" xr:uid="{00000000-0005-0000-0000-0000430A0000}"/>
    <cellStyle name="Moneda 5 4 2 3" xfId="2577" xr:uid="{00000000-0005-0000-0000-0000440A0000}"/>
    <cellStyle name="Moneda 5 4 3" xfId="1220" xr:uid="{00000000-0005-0000-0000-0000450A0000}"/>
    <cellStyle name="Moneda 5 4 4" xfId="2125" xr:uid="{00000000-0005-0000-0000-0000460A0000}"/>
    <cellStyle name="Moneda 5 5" xfId="534" xr:uid="{00000000-0005-0000-0000-0000470A0000}"/>
    <cellStyle name="Moneda 5 5 2" xfId="1446" xr:uid="{00000000-0005-0000-0000-0000480A0000}"/>
    <cellStyle name="Moneda 5 5 3" xfId="2351" xr:uid="{00000000-0005-0000-0000-0000490A0000}"/>
    <cellStyle name="Moneda 5 6" xfId="994" xr:uid="{00000000-0005-0000-0000-00004A0A0000}"/>
    <cellStyle name="Moneda 5 7" xfId="1899" xr:uid="{00000000-0005-0000-0000-00004B0A0000}"/>
    <cellStyle name="Moneda 6" xfId="88" xr:uid="{00000000-0005-0000-0000-00004C0A0000}"/>
    <cellStyle name="Moneda 6 2" xfId="210" xr:uid="{00000000-0005-0000-0000-00004D0A0000}"/>
    <cellStyle name="Moneda 6 2 2" xfId="439" xr:uid="{00000000-0005-0000-0000-00004E0A0000}"/>
    <cellStyle name="Moneda 6 2 2 2" xfId="891" xr:uid="{00000000-0005-0000-0000-00004F0A0000}"/>
    <cellStyle name="Moneda 6 2 2 2 2" xfId="1803" xr:uid="{00000000-0005-0000-0000-0000500A0000}"/>
    <cellStyle name="Moneda 6 2 2 2 3" xfId="2708" xr:uid="{00000000-0005-0000-0000-0000510A0000}"/>
    <cellStyle name="Moneda 6 2 2 3" xfId="1351" xr:uid="{00000000-0005-0000-0000-0000520A0000}"/>
    <cellStyle name="Moneda 6 2 2 4" xfId="2256" xr:uid="{00000000-0005-0000-0000-0000530A0000}"/>
    <cellStyle name="Moneda 6 2 3" xfId="665" xr:uid="{00000000-0005-0000-0000-0000540A0000}"/>
    <cellStyle name="Moneda 6 2 3 2" xfId="1577" xr:uid="{00000000-0005-0000-0000-0000550A0000}"/>
    <cellStyle name="Moneda 6 2 3 3" xfId="2482" xr:uid="{00000000-0005-0000-0000-0000560A0000}"/>
    <cellStyle name="Moneda 6 2 4" xfId="1125" xr:uid="{00000000-0005-0000-0000-0000570A0000}"/>
    <cellStyle name="Moneda 6 2 5" xfId="2030" xr:uid="{00000000-0005-0000-0000-0000580A0000}"/>
    <cellStyle name="Moneda 6 3" xfId="326" xr:uid="{00000000-0005-0000-0000-0000590A0000}"/>
    <cellStyle name="Moneda 6 3 2" xfId="778" xr:uid="{00000000-0005-0000-0000-00005A0A0000}"/>
    <cellStyle name="Moneda 6 3 2 2" xfId="1690" xr:uid="{00000000-0005-0000-0000-00005B0A0000}"/>
    <cellStyle name="Moneda 6 3 2 3" xfId="2595" xr:uid="{00000000-0005-0000-0000-00005C0A0000}"/>
    <cellStyle name="Moneda 6 3 3" xfId="1238" xr:uid="{00000000-0005-0000-0000-00005D0A0000}"/>
    <cellStyle name="Moneda 6 3 4" xfId="2143" xr:uid="{00000000-0005-0000-0000-00005E0A0000}"/>
    <cellStyle name="Moneda 6 4" xfId="552" xr:uid="{00000000-0005-0000-0000-00005F0A0000}"/>
    <cellStyle name="Moneda 6 4 2" xfId="1464" xr:uid="{00000000-0005-0000-0000-0000600A0000}"/>
    <cellStyle name="Moneda 6 4 3" xfId="2369" xr:uid="{00000000-0005-0000-0000-0000610A0000}"/>
    <cellStyle name="Moneda 6 5" xfId="1012" xr:uid="{00000000-0005-0000-0000-0000620A0000}"/>
    <cellStyle name="Moneda 6 6" xfId="1917" xr:uid="{00000000-0005-0000-0000-0000630A0000}"/>
    <cellStyle name="Moneda 7" xfId="143" xr:uid="{00000000-0005-0000-0000-0000640A0000}"/>
    <cellStyle name="Moneda 7 2" xfId="261" xr:uid="{00000000-0005-0000-0000-0000650A0000}"/>
    <cellStyle name="Moneda 7 2 2" xfId="489" xr:uid="{00000000-0005-0000-0000-0000660A0000}"/>
    <cellStyle name="Moneda 7 2 2 2" xfId="941" xr:uid="{00000000-0005-0000-0000-0000670A0000}"/>
    <cellStyle name="Moneda 7 2 2 2 2" xfId="1853" xr:uid="{00000000-0005-0000-0000-0000680A0000}"/>
    <cellStyle name="Moneda 7 2 2 2 3" xfId="2758" xr:uid="{00000000-0005-0000-0000-0000690A0000}"/>
    <cellStyle name="Moneda 7 2 2 3" xfId="1401" xr:uid="{00000000-0005-0000-0000-00006A0A0000}"/>
    <cellStyle name="Moneda 7 2 2 4" xfId="2306" xr:uid="{00000000-0005-0000-0000-00006B0A0000}"/>
    <cellStyle name="Moneda 7 2 3" xfId="715" xr:uid="{00000000-0005-0000-0000-00006C0A0000}"/>
    <cellStyle name="Moneda 7 2 3 2" xfId="1627" xr:uid="{00000000-0005-0000-0000-00006D0A0000}"/>
    <cellStyle name="Moneda 7 2 3 3" xfId="2532" xr:uid="{00000000-0005-0000-0000-00006E0A0000}"/>
    <cellStyle name="Moneda 7 2 4" xfId="1175" xr:uid="{00000000-0005-0000-0000-00006F0A0000}"/>
    <cellStyle name="Moneda 7 2 5" xfId="2080" xr:uid="{00000000-0005-0000-0000-0000700A0000}"/>
    <cellStyle name="Moneda 7 3" xfId="376" xr:uid="{00000000-0005-0000-0000-0000710A0000}"/>
    <cellStyle name="Moneda 7 3 2" xfId="828" xr:uid="{00000000-0005-0000-0000-0000720A0000}"/>
    <cellStyle name="Moneda 7 3 2 2" xfId="1740" xr:uid="{00000000-0005-0000-0000-0000730A0000}"/>
    <cellStyle name="Moneda 7 3 2 3" xfId="2645" xr:uid="{00000000-0005-0000-0000-0000740A0000}"/>
    <cellStyle name="Moneda 7 3 3" xfId="1288" xr:uid="{00000000-0005-0000-0000-0000750A0000}"/>
    <cellStyle name="Moneda 7 3 4" xfId="2193" xr:uid="{00000000-0005-0000-0000-0000760A0000}"/>
    <cellStyle name="Moneda 7 4" xfId="602" xr:uid="{00000000-0005-0000-0000-0000770A0000}"/>
    <cellStyle name="Moneda 7 4 2" xfId="1514" xr:uid="{00000000-0005-0000-0000-0000780A0000}"/>
    <cellStyle name="Moneda 7 4 3" xfId="2419" xr:uid="{00000000-0005-0000-0000-0000790A0000}"/>
    <cellStyle name="Moneda 7 5" xfId="1062" xr:uid="{00000000-0005-0000-0000-00007A0A0000}"/>
    <cellStyle name="Moneda 7 6" xfId="1967" xr:uid="{00000000-0005-0000-0000-00007B0A0000}"/>
    <cellStyle name="Moneda 8" xfId="145" xr:uid="{00000000-0005-0000-0000-00007C0A0000}"/>
    <cellStyle name="Moneda 8 2" xfId="262" xr:uid="{00000000-0005-0000-0000-00007D0A0000}"/>
    <cellStyle name="Moneda 8 2 2" xfId="490" xr:uid="{00000000-0005-0000-0000-00007E0A0000}"/>
    <cellStyle name="Moneda 8 2 2 2" xfId="942" xr:uid="{00000000-0005-0000-0000-00007F0A0000}"/>
    <cellStyle name="Moneda 8 2 2 2 2" xfId="1854" xr:uid="{00000000-0005-0000-0000-0000800A0000}"/>
    <cellStyle name="Moneda 8 2 2 2 3" xfId="2759" xr:uid="{00000000-0005-0000-0000-0000810A0000}"/>
    <cellStyle name="Moneda 8 2 2 3" xfId="1402" xr:uid="{00000000-0005-0000-0000-0000820A0000}"/>
    <cellStyle name="Moneda 8 2 2 4" xfId="2307" xr:uid="{00000000-0005-0000-0000-0000830A0000}"/>
    <cellStyle name="Moneda 8 2 3" xfId="716" xr:uid="{00000000-0005-0000-0000-0000840A0000}"/>
    <cellStyle name="Moneda 8 2 3 2" xfId="1628" xr:uid="{00000000-0005-0000-0000-0000850A0000}"/>
    <cellStyle name="Moneda 8 2 3 3" xfId="2533" xr:uid="{00000000-0005-0000-0000-0000860A0000}"/>
    <cellStyle name="Moneda 8 2 4" xfId="1176" xr:uid="{00000000-0005-0000-0000-0000870A0000}"/>
    <cellStyle name="Moneda 8 2 5" xfId="2081" xr:uid="{00000000-0005-0000-0000-0000880A0000}"/>
    <cellStyle name="Moneda 8 3" xfId="377" xr:uid="{00000000-0005-0000-0000-0000890A0000}"/>
    <cellStyle name="Moneda 8 3 2" xfId="829" xr:uid="{00000000-0005-0000-0000-00008A0A0000}"/>
    <cellStyle name="Moneda 8 3 2 2" xfId="1741" xr:uid="{00000000-0005-0000-0000-00008B0A0000}"/>
    <cellStyle name="Moneda 8 3 2 3" xfId="2646" xr:uid="{00000000-0005-0000-0000-00008C0A0000}"/>
    <cellStyle name="Moneda 8 3 3" xfId="1289" xr:uid="{00000000-0005-0000-0000-00008D0A0000}"/>
    <cellStyle name="Moneda 8 3 4" xfId="2194" xr:uid="{00000000-0005-0000-0000-00008E0A0000}"/>
    <cellStyle name="Moneda 8 4" xfId="603" xr:uid="{00000000-0005-0000-0000-00008F0A0000}"/>
    <cellStyle name="Moneda 8 4 2" xfId="1515" xr:uid="{00000000-0005-0000-0000-0000900A0000}"/>
    <cellStyle name="Moneda 8 4 3" xfId="2420" xr:uid="{00000000-0005-0000-0000-0000910A0000}"/>
    <cellStyle name="Moneda 8 5" xfId="1063" xr:uid="{00000000-0005-0000-0000-0000920A0000}"/>
    <cellStyle name="Moneda 8 6" xfId="1968" xr:uid="{00000000-0005-0000-0000-0000930A0000}"/>
    <cellStyle name="Moneda 9" xfId="146" xr:uid="{00000000-0005-0000-0000-0000940A0000}"/>
    <cellStyle name="Moneda 9 2" xfId="263" xr:uid="{00000000-0005-0000-0000-0000950A0000}"/>
    <cellStyle name="Moneda 9 2 2" xfId="491" xr:uid="{00000000-0005-0000-0000-0000960A0000}"/>
    <cellStyle name="Moneda 9 2 2 2" xfId="943" xr:uid="{00000000-0005-0000-0000-0000970A0000}"/>
    <cellStyle name="Moneda 9 2 2 2 2" xfId="1855" xr:uid="{00000000-0005-0000-0000-0000980A0000}"/>
    <cellStyle name="Moneda 9 2 2 2 3" xfId="2760" xr:uid="{00000000-0005-0000-0000-0000990A0000}"/>
    <cellStyle name="Moneda 9 2 2 3" xfId="1403" xr:uid="{00000000-0005-0000-0000-00009A0A0000}"/>
    <cellStyle name="Moneda 9 2 2 4" xfId="2308" xr:uid="{00000000-0005-0000-0000-00009B0A0000}"/>
    <cellStyle name="Moneda 9 2 3" xfId="717" xr:uid="{00000000-0005-0000-0000-00009C0A0000}"/>
    <cellStyle name="Moneda 9 2 3 2" xfId="1629" xr:uid="{00000000-0005-0000-0000-00009D0A0000}"/>
    <cellStyle name="Moneda 9 2 3 3" xfId="2534" xr:uid="{00000000-0005-0000-0000-00009E0A0000}"/>
    <cellStyle name="Moneda 9 2 4" xfId="1177" xr:uid="{00000000-0005-0000-0000-00009F0A0000}"/>
    <cellStyle name="Moneda 9 2 5" xfId="2082" xr:uid="{00000000-0005-0000-0000-0000A00A0000}"/>
    <cellStyle name="Moneda 9 3" xfId="378" xr:uid="{00000000-0005-0000-0000-0000A10A0000}"/>
    <cellStyle name="Moneda 9 3 2" xfId="830" xr:uid="{00000000-0005-0000-0000-0000A20A0000}"/>
    <cellStyle name="Moneda 9 3 2 2" xfId="1742" xr:uid="{00000000-0005-0000-0000-0000A30A0000}"/>
    <cellStyle name="Moneda 9 3 2 3" xfId="2647" xr:uid="{00000000-0005-0000-0000-0000A40A0000}"/>
    <cellStyle name="Moneda 9 3 3" xfId="1290" xr:uid="{00000000-0005-0000-0000-0000A50A0000}"/>
    <cellStyle name="Moneda 9 3 4" xfId="2195" xr:uid="{00000000-0005-0000-0000-0000A60A0000}"/>
    <cellStyle name="Moneda 9 4" xfId="604" xr:uid="{00000000-0005-0000-0000-0000A70A0000}"/>
    <cellStyle name="Moneda 9 4 2" xfId="1516" xr:uid="{00000000-0005-0000-0000-0000A80A0000}"/>
    <cellStyle name="Moneda 9 4 3" xfId="2421" xr:uid="{00000000-0005-0000-0000-0000A90A0000}"/>
    <cellStyle name="Moneda 9 5" xfId="1064" xr:uid="{00000000-0005-0000-0000-0000AA0A0000}"/>
    <cellStyle name="Moneda 9 6" xfId="1969" xr:uid="{00000000-0005-0000-0000-0000AB0A0000}"/>
    <cellStyle name="Normal" xfId="0" builtinId="0"/>
    <cellStyle name="Normal 10" xfId="12" xr:uid="{00000000-0005-0000-0000-0000AD0A0000}"/>
    <cellStyle name="Normal 11" xfId="13" xr:uid="{00000000-0005-0000-0000-0000AE0A0000}"/>
    <cellStyle name="Normal 12" xfId="14" xr:uid="{00000000-0005-0000-0000-0000AF0A0000}"/>
    <cellStyle name="Normal 13" xfId="15" xr:uid="{00000000-0005-0000-0000-0000B00A0000}"/>
    <cellStyle name="Normal 14" xfId="31" xr:uid="{00000000-0005-0000-0000-0000B10A0000}"/>
    <cellStyle name="Normal 15" xfId="138" xr:uid="{00000000-0005-0000-0000-0000B20A0000}"/>
    <cellStyle name="Normal 15 2" xfId="260" xr:uid="{00000000-0005-0000-0000-0000B30A0000}"/>
    <cellStyle name="Normal 16" xfId="147" xr:uid="{00000000-0005-0000-0000-0000B40A0000}"/>
    <cellStyle name="Normal 17" xfId="150" xr:uid="{00000000-0005-0000-0000-0000B50A0000}"/>
    <cellStyle name="Normal 17 2" xfId="266" xr:uid="{00000000-0005-0000-0000-0000B60A0000}"/>
    <cellStyle name="Normal 2" xfId="2" xr:uid="{00000000-0005-0000-0000-0000B70A0000}"/>
    <cellStyle name="Normal 2 2" xfId="16" xr:uid="{00000000-0005-0000-0000-0000B80A0000}"/>
    <cellStyle name="Normal 2 3" xfId="32" xr:uid="{00000000-0005-0000-0000-0000B90A0000}"/>
    <cellStyle name="Normal 3" xfId="3" xr:uid="{00000000-0005-0000-0000-0000BA0A0000}"/>
    <cellStyle name="Normal 3 2" xfId="5" xr:uid="{00000000-0005-0000-0000-0000BB0A0000}"/>
    <cellStyle name="Normal 3 2 2" xfId="141" xr:uid="{00000000-0005-0000-0000-0000BC0A0000}"/>
    <cellStyle name="Normal 3 2 2 2" xfId="2767" xr:uid="{00000000-0005-0000-0000-0000BD0A0000}"/>
    <cellStyle name="Normal 3 2 3" xfId="2766" xr:uid="{00000000-0005-0000-0000-0000BE0A0000}"/>
    <cellStyle name="Normal 3 3" xfId="7" xr:uid="{00000000-0005-0000-0000-0000BF0A0000}"/>
    <cellStyle name="Normal 3 3 2" xfId="142" xr:uid="{00000000-0005-0000-0000-0000C00A0000}"/>
    <cellStyle name="Normal 3 4" xfId="23" xr:uid="{00000000-0005-0000-0000-0000C10A0000}"/>
    <cellStyle name="Normal 3 4 2" xfId="2765" xr:uid="{00000000-0005-0000-0000-0000C20A0000}"/>
    <cellStyle name="Normal 3 5" xfId="140" xr:uid="{00000000-0005-0000-0000-0000C30A0000}"/>
    <cellStyle name="Normal 4" xfId="6" xr:uid="{00000000-0005-0000-0000-0000C40A0000}"/>
    <cellStyle name="Normal 4 2" xfId="24" xr:uid="{00000000-0005-0000-0000-0000C50A0000}"/>
    <cellStyle name="Normal 5" xfId="1" xr:uid="{00000000-0005-0000-0000-0000C60A0000}"/>
    <cellStyle name="Normal 5 2" xfId="26" xr:uid="{00000000-0005-0000-0000-0000C70A0000}"/>
    <cellStyle name="Normal 5 3" xfId="25" xr:uid="{00000000-0005-0000-0000-0000C80A0000}"/>
    <cellStyle name="Normal 6" xfId="8" xr:uid="{00000000-0005-0000-0000-0000C90A0000}"/>
    <cellStyle name="Normal 6 2" xfId="18" xr:uid="{00000000-0005-0000-0000-0000CA0A0000}"/>
    <cellStyle name="Normal 7" xfId="9" xr:uid="{00000000-0005-0000-0000-0000CB0A0000}"/>
    <cellStyle name="Normal 7 2" xfId="17" xr:uid="{00000000-0005-0000-0000-0000CC0A0000}"/>
    <cellStyle name="Normal 7 2 2" xfId="2769" xr:uid="{00000000-0005-0000-0000-0000CD0A0000}"/>
    <cellStyle name="Normal 8" xfId="10" xr:uid="{00000000-0005-0000-0000-0000CE0A0000}"/>
    <cellStyle name="Normal 9" xfId="11" xr:uid="{00000000-0005-0000-0000-0000CF0A0000}"/>
    <cellStyle name="Porcentaje" xfId="953" builtinId="5"/>
    <cellStyle name="Texto de advertencia" xfId="946" builtinId="11"/>
  </cellStyles>
  <dxfs count="2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9" totalsRowShown="0" headerRowDxfId="20" dataDxfId="19">
  <sortState xmlns:xlrd2="http://schemas.microsoft.com/office/spreadsheetml/2017/richdata2" ref="A5:S56">
    <sortCondition ref="A3:A64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12" workbookViewId="0">
      <selection activeCell="C23" sqref="C23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76"/>
      <c r="C1" s="476"/>
      <c r="D1" s="476"/>
      <c r="E1" s="476"/>
      <c r="F1" s="476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3"/>
      <c r="D5" s="72"/>
      <c r="E5" s="11" t="s">
        <v>8</v>
      </c>
      <c r="F5" s="8"/>
    </row>
    <row r="6" spans="2:9" ht="15.75" thickBot="1">
      <c r="B6" s="73" t="s">
        <v>9</v>
      </c>
      <c r="C6" s="263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172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76" t="s">
        <v>362</v>
      </c>
      <c r="C15" s="476"/>
      <c r="D15" s="476"/>
      <c r="E15" s="476"/>
      <c r="F15" s="476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8" t="s">
        <v>275</v>
      </c>
      <c r="D17" s="6"/>
      <c r="E17" s="7" t="s">
        <v>4</v>
      </c>
      <c r="F17" s="6"/>
    </row>
    <row r="18" spans="2:6">
      <c r="B18" s="71" t="s">
        <v>5</v>
      </c>
      <c r="C18" s="298" t="s">
        <v>276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31" t="s">
        <v>314</v>
      </c>
      <c r="D20" s="6"/>
      <c r="E20" s="18"/>
      <c r="F20" s="6"/>
    </row>
    <row r="21" spans="2:6">
      <c r="B21" s="71" t="s">
        <v>10</v>
      </c>
      <c r="C21" s="106" t="s">
        <v>314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367</v>
      </c>
      <c r="D25" s="193">
        <v>1</v>
      </c>
      <c r="E25" s="204">
        <v>215240</v>
      </c>
      <c r="F25" s="28">
        <f>E25</f>
        <v>215240</v>
      </c>
    </row>
    <row r="26" spans="2:6">
      <c r="B26" s="16"/>
      <c r="C26" s="319"/>
      <c r="D26" s="117"/>
      <c r="E26" s="28" t="s">
        <v>18</v>
      </c>
      <c r="F26" s="28">
        <f>F25</f>
        <v>215240</v>
      </c>
    </row>
    <row r="29" spans="2:6">
      <c r="B29" s="476" t="s">
        <v>325</v>
      </c>
      <c r="C29" s="476"/>
      <c r="D29" s="476"/>
      <c r="E29" s="476"/>
      <c r="F29" s="476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98" t="s">
        <v>169</v>
      </c>
      <c r="D31" s="6"/>
      <c r="E31" s="7" t="s">
        <v>4</v>
      </c>
      <c r="F31" s="6"/>
    </row>
    <row r="32" spans="2:6">
      <c r="B32" s="173" t="s">
        <v>5</v>
      </c>
      <c r="C32" s="298" t="s">
        <v>260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80">
        <v>190453</v>
      </c>
      <c r="D34" s="6"/>
      <c r="E34" s="18"/>
      <c r="F34" s="6"/>
    </row>
    <row r="35" spans="2:6">
      <c r="B35" s="173" t="s">
        <v>10</v>
      </c>
      <c r="C35" s="106" t="s">
        <v>261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83" t="s">
        <v>326</v>
      </c>
      <c r="D39" s="284">
        <v>1</v>
      </c>
      <c r="E39" s="282">
        <v>397727</v>
      </c>
      <c r="F39" s="28">
        <f>E39*D39</f>
        <v>397727</v>
      </c>
    </row>
    <row r="40" spans="2:6">
      <c r="B40" s="16"/>
      <c r="C40" s="317"/>
      <c r="D40" s="28"/>
      <c r="E40" s="28" t="s">
        <v>18</v>
      </c>
      <c r="F40" s="28">
        <f>F39</f>
        <v>397727</v>
      </c>
    </row>
    <row r="42" spans="2:6">
      <c r="B42" s="476" t="s">
        <v>351</v>
      </c>
      <c r="C42" s="476"/>
      <c r="D42" s="476"/>
      <c r="E42" s="476"/>
      <c r="F42" s="476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1" t="s">
        <v>69</v>
      </c>
      <c r="D44" s="6"/>
      <c r="E44" s="7" t="s">
        <v>4</v>
      </c>
      <c r="F44" s="6"/>
    </row>
    <row r="45" spans="2:6">
      <c r="B45" s="71" t="s">
        <v>5</v>
      </c>
      <c r="C45" s="281" t="s">
        <v>274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2">
        <v>194030</v>
      </c>
      <c r="D47" s="6"/>
      <c r="E47" s="18"/>
      <c r="F47" s="6"/>
    </row>
    <row r="48" spans="2:6">
      <c r="B48" s="71" t="s">
        <v>10</v>
      </c>
      <c r="C48" s="106" t="s">
        <v>279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31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71" t="s">
        <v>16</v>
      </c>
      <c r="F51" s="75" t="s">
        <v>17</v>
      </c>
    </row>
    <row r="52" spans="2:6" ht="15.75" thickBot="1">
      <c r="B52" s="137">
        <v>3200000000</v>
      </c>
      <c r="C52" s="106" t="s">
        <v>352</v>
      </c>
      <c r="D52" s="385">
        <v>1</v>
      </c>
      <c r="E52" s="182">
        <v>299121</v>
      </c>
      <c r="F52" s="278">
        <v>299121</v>
      </c>
    </row>
    <row r="53" spans="2:6">
      <c r="B53" s="317"/>
      <c r="C53" s="317"/>
      <c r="D53" s="193"/>
      <c r="E53" s="372"/>
      <c r="F53" s="278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77"/>
      <c r="C3" s="477"/>
      <c r="D3" s="477"/>
      <c r="E3" s="477"/>
      <c r="F3" s="477"/>
    </row>
    <row r="4" spans="2:6">
      <c r="B4" s="476" t="s">
        <v>355</v>
      </c>
      <c r="C4" s="476"/>
      <c r="D4" s="476"/>
      <c r="E4" s="476"/>
      <c r="F4" s="476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5" t="s">
        <v>280</v>
      </c>
      <c r="D6" s="6"/>
      <c r="E6" s="7" t="s">
        <v>4</v>
      </c>
      <c r="F6" s="6"/>
    </row>
    <row r="7" spans="2:6">
      <c r="B7" s="71" t="s">
        <v>5</v>
      </c>
      <c r="C7" s="286" t="s">
        <v>277</v>
      </c>
      <c r="D7" s="6"/>
      <c r="E7" s="11"/>
      <c r="F7" s="6"/>
    </row>
    <row r="8" spans="2:6">
      <c r="B8" s="71" t="s">
        <v>7</v>
      </c>
      <c r="C8" s="286">
        <v>103770</v>
      </c>
      <c r="D8" s="72"/>
      <c r="E8" s="11" t="s">
        <v>8</v>
      </c>
      <c r="F8" s="6"/>
    </row>
    <row r="9" spans="2:6">
      <c r="B9" s="73" t="s">
        <v>9</v>
      </c>
      <c r="C9" s="212">
        <v>193907</v>
      </c>
      <c r="D9" s="6"/>
      <c r="E9" s="18"/>
      <c r="F9" s="6"/>
    </row>
    <row r="10" spans="2:6">
      <c r="B10" s="71" t="s">
        <v>10</v>
      </c>
      <c r="C10" s="106" t="s">
        <v>353</v>
      </c>
      <c r="D10" s="6"/>
      <c r="E10" s="6"/>
      <c r="F10" s="6"/>
    </row>
    <row r="11" spans="2:6">
      <c r="B11" s="71" t="s">
        <v>11</v>
      </c>
      <c r="C11" s="106" t="s">
        <v>316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317">
        <v>3200000000</v>
      </c>
      <c r="C14" s="106" t="s">
        <v>354</v>
      </c>
      <c r="D14" s="287">
        <v>1</v>
      </c>
      <c r="E14" s="182">
        <v>1631129</v>
      </c>
      <c r="F14" s="28">
        <f>E14*D14</f>
        <v>1631129</v>
      </c>
    </row>
    <row r="15" spans="2:6">
      <c r="B15" s="180"/>
      <c r="C15" s="106"/>
      <c r="D15" s="287"/>
      <c r="E15" s="278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78"/>
      <c r="C17" s="478"/>
      <c r="D17" s="478"/>
      <c r="E17" s="478"/>
      <c r="F17" s="478"/>
    </row>
    <row r="18" spans="2:9">
      <c r="B18" s="476" t="s">
        <v>268</v>
      </c>
      <c r="C18" s="476"/>
      <c r="D18" s="476"/>
      <c r="E18" s="476"/>
      <c r="F18" s="476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8" t="s">
        <v>45</v>
      </c>
      <c r="D20" s="6"/>
      <c r="E20" s="7" t="s">
        <v>4</v>
      </c>
      <c r="F20" s="6"/>
      <c r="H20" t="s">
        <v>262</v>
      </c>
      <c r="I20" t="s">
        <v>263</v>
      </c>
    </row>
    <row r="21" spans="2:9">
      <c r="B21" s="71" t="s">
        <v>5</v>
      </c>
      <c r="C21" s="288" t="s">
        <v>258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312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317" t="s">
        <v>23</v>
      </c>
      <c r="C28" s="106" t="s">
        <v>269</v>
      </c>
      <c r="D28" s="193">
        <v>1</v>
      </c>
      <c r="E28" s="182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477"/>
      <c r="C30" s="477"/>
      <c r="D30" s="477"/>
      <c r="E30" s="477"/>
      <c r="F30" s="477"/>
    </row>
    <row r="31" spans="2:9" ht="15.75" thickBot="1">
      <c r="B31" s="476" t="s">
        <v>270</v>
      </c>
      <c r="C31" s="476"/>
      <c r="D31" s="476"/>
      <c r="E31" s="476"/>
      <c r="F31" s="476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304" t="s">
        <v>119</v>
      </c>
      <c r="D33" s="6"/>
      <c r="E33" s="7" t="s">
        <v>4</v>
      </c>
      <c r="F33" s="8"/>
    </row>
    <row r="34" spans="2:6">
      <c r="B34" s="71" t="s">
        <v>5</v>
      </c>
      <c r="C34" s="183" t="s">
        <v>271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31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1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99" t="s">
        <v>272</v>
      </c>
      <c r="C41" s="300" t="s">
        <v>273</v>
      </c>
      <c r="D41" s="301">
        <v>1</v>
      </c>
      <c r="E41" s="302">
        <v>264000</v>
      </c>
      <c r="F41" s="303">
        <f>D41*E41</f>
        <v>264000</v>
      </c>
    </row>
    <row r="42" spans="2:6" ht="15.75" thickBot="1">
      <c r="B42" s="115"/>
      <c r="C42" s="351"/>
      <c r="D42" s="150"/>
      <c r="E42" s="151" t="s">
        <v>18</v>
      </c>
      <c r="F42" s="129">
        <f>F41</f>
        <v>264000</v>
      </c>
    </row>
    <row r="44" spans="2:6" ht="15.75" thickBot="1">
      <c r="B44" s="476" t="s">
        <v>325</v>
      </c>
      <c r="C44" s="476"/>
      <c r="D44" s="476"/>
      <c r="E44" s="476"/>
      <c r="F44" s="476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52" t="s">
        <v>117</v>
      </c>
      <c r="D46" s="6"/>
      <c r="E46" s="7" t="s">
        <v>4</v>
      </c>
      <c r="F46" s="8"/>
    </row>
    <row r="47" spans="2:6">
      <c r="B47" s="9" t="s">
        <v>5</v>
      </c>
      <c r="C47" s="183" t="s">
        <v>347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7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7" t="s">
        <v>272</v>
      </c>
      <c r="C54" s="300" t="s">
        <v>329</v>
      </c>
      <c r="D54" s="301">
        <v>2</v>
      </c>
      <c r="E54" s="302">
        <v>56958</v>
      </c>
      <c r="F54" s="303">
        <f>D54*E54</f>
        <v>113916</v>
      </c>
    </row>
    <row r="55" spans="2:8" ht="15.75" thickBot="1">
      <c r="B55" s="353"/>
      <c r="C55" s="353"/>
      <c r="D55" s="150"/>
      <c r="E55" s="151" t="s">
        <v>18</v>
      </c>
      <c r="F55" s="150">
        <f>F54</f>
        <v>113916</v>
      </c>
      <c r="H55" t="s">
        <v>172</v>
      </c>
    </row>
    <row r="56" spans="2:8">
      <c r="E56" s="363"/>
      <c r="F56" s="364"/>
    </row>
    <row r="57" spans="2:8" ht="15.75" thickBot="1">
      <c r="B57" s="476" t="s">
        <v>364</v>
      </c>
      <c r="C57" s="476"/>
      <c r="D57" s="476"/>
      <c r="E57" s="476"/>
      <c r="F57" s="476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52" t="s">
        <v>365</v>
      </c>
      <c r="D59" s="6"/>
      <c r="E59" s="7" t="s">
        <v>4</v>
      </c>
      <c r="F59" s="8"/>
    </row>
    <row r="60" spans="2:8">
      <c r="B60" s="9" t="s">
        <v>5</v>
      </c>
      <c r="C60" s="183" t="s">
        <v>366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31">
        <v>195496</v>
      </c>
      <c r="D62" s="6"/>
      <c r="E62" s="18"/>
      <c r="F62" s="8"/>
    </row>
    <row r="63" spans="2:8">
      <c r="B63" s="9" t="s">
        <v>10</v>
      </c>
      <c r="C63" s="106" t="s">
        <v>363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6">
        <v>3200000000</v>
      </c>
      <c r="C67" s="106" t="s">
        <v>24</v>
      </c>
      <c r="D67" s="134">
        <v>1</v>
      </c>
      <c r="E67" s="307">
        <v>283862</v>
      </c>
      <c r="F67" s="150">
        <f>D67*E67</f>
        <v>283862</v>
      </c>
    </row>
    <row r="68" spans="2:6" ht="15.75" thickBot="1">
      <c r="B68" s="190"/>
      <c r="C68" s="190"/>
      <c r="D68" s="150"/>
      <c r="E68" s="151" t="s">
        <v>18</v>
      </c>
      <c r="F68" s="129">
        <f>SUM(F67:F67)</f>
        <v>283862</v>
      </c>
    </row>
    <row r="70" spans="2:6" ht="15.75" thickBot="1">
      <c r="B70" s="476" t="s">
        <v>351</v>
      </c>
      <c r="C70" s="476"/>
      <c r="D70" s="476"/>
      <c r="E70" s="476"/>
      <c r="F70" s="476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308" t="s">
        <v>330</v>
      </c>
      <c r="D72" s="6"/>
      <c r="E72" s="7" t="s">
        <v>4</v>
      </c>
      <c r="F72" s="8"/>
    </row>
    <row r="73" spans="2:6">
      <c r="B73" s="9" t="s">
        <v>5</v>
      </c>
      <c r="C73" s="183" t="s">
        <v>356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31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31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2" t="s">
        <v>17</v>
      </c>
    </row>
    <row r="80" spans="2:6" ht="15.75" thickBot="1">
      <c r="B80" s="299">
        <v>9910000003</v>
      </c>
      <c r="C80" s="346" t="s">
        <v>46</v>
      </c>
      <c r="D80" s="309">
        <v>1</v>
      </c>
      <c r="E80" s="204">
        <v>180000</v>
      </c>
      <c r="F80" s="150">
        <f>D80*E80</f>
        <v>180000</v>
      </c>
    </row>
    <row r="81" spans="2:7" ht="15.75" thickBot="1">
      <c r="B81" s="126"/>
      <c r="C81" s="126"/>
      <c r="D81" s="198"/>
      <c r="E81" s="198"/>
      <c r="F81" s="150">
        <f t="shared" ref="F81:F82" si="0">D81*E81</f>
        <v>0</v>
      </c>
    </row>
    <row r="82" spans="2:7" ht="15.75" thickBot="1">
      <c r="B82" s="126"/>
      <c r="C82" s="126"/>
      <c r="D82" s="198"/>
      <c r="E82" s="198"/>
      <c r="F82" s="150">
        <f t="shared" si="0"/>
        <v>0</v>
      </c>
    </row>
    <row r="83" spans="2:7" ht="15.75" thickBot="1">
      <c r="E83" s="199" t="s">
        <v>18</v>
      </c>
      <c r="F83" s="150">
        <v>180000</v>
      </c>
    </row>
    <row r="84" spans="2:7">
      <c r="F84" s="374"/>
    </row>
    <row r="86" spans="2:7">
      <c r="C86" s="477" t="s">
        <v>251</v>
      </c>
      <c r="D86" s="477"/>
      <c r="E86" s="477"/>
      <c r="F86" s="477"/>
      <c r="G86" s="477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79"/>
      <c r="C1" s="479"/>
      <c r="D1" s="479"/>
      <c r="E1" s="479"/>
      <c r="F1" s="479"/>
    </row>
    <row r="2" spans="2:6" ht="15.75" thickBot="1">
      <c r="B2" s="476" t="s">
        <v>351</v>
      </c>
      <c r="C2" s="476"/>
      <c r="D2" s="476"/>
      <c r="E2" s="476"/>
      <c r="F2" s="476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5" t="s">
        <v>357</v>
      </c>
      <c r="D4" s="6"/>
      <c r="E4" s="7" t="s">
        <v>4</v>
      </c>
      <c r="F4" s="8"/>
    </row>
    <row r="5" spans="2:6">
      <c r="B5" s="9" t="s">
        <v>5</v>
      </c>
      <c r="C5" s="354" t="s">
        <v>358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316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79" t="s">
        <v>13</v>
      </c>
      <c r="C11" s="279" t="s">
        <v>14</v>
      </c>
      <c r="D11" s="216" t="s">
        <v>15</v>
      </c>
      <c r="E11" s="217" t="s">
        <v>16</v>
      </c>
      <c r="F11" s="218" t="s">
        <v>17</v>
      </c>
    </row>
    <row r="12" spans="2:6">
      <c r="B12" s="349">
        <v>3200000000</v>
      </c>
      <c r="C12" s="347" t="s">
        <v>359</v>
      </c>
      <c r="D12" s="214">
        <v>1</v>
      </c>
      <c r="E12" s="188">
        <v>3058048</v>
      </c>
      <c r="F12" s="198">
        <v>3058048</v>
      </c>
    </row>
    <row r="13" spans="2:6">
      <c r="B13" s="348"/>
      <c r="C13" s="317"/>
      <c r="D13" s="214"/>
      <c r="E13" s="198"/>
      <c r="F13" s="198"/>
    </row>
    <row r="14" spans="2:6">
      <c r="B14" s="348"/>
      <c r="C14" s="317"/>
      <c r="D14" s="198"/>
      <c r="E14" s="199" t="s">
        <v>167</v>
      </c>
      <c r="F14" s="198">
        <v>3058048</v>
      </c>
    </row>
    <row r="15" spans="2:6" ht="15.75" thickBot="1">
      <c r="B15" s="476" t="s">
        <v>351</v>
      </c>
      <c r="C15" s="476"/>
      <c r="D15" s="476"/>
      <c r="E15" s="476"/>
      <c r="F15" s="476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4" t="s">
        <v>108</v>
      </c>
      <c r="D17" s="6"/>
      <c r="E17" s="7" t="s">
        <v>4</v>
      </c>
      <c r="F17" s="8"/>
    </row>
    <row r="18" spans="2:9">
      <c r="B18" s="9" t="s">
        <v>5</v>
      </c>
      <c r="C18" s="178" t="s">
        <v>318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2">
        <v>194420</v>
      </c>
      <c r="D20" s="6"/>
      <c r="E20" s="18"/>
      <c r="F20" s="8"/>
    </row>
    <row r="21" spans="2:9">
      <c r="B21" s="9" t="s">
        <v>10</v>
      </c>
      <c r="C21" s="106" t="s">
        <v>360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79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49" t="s">
        <v>272</v>
      </c>
      <c r="C25" s="347" t="s">
        <v>329</v>
      </c>
      <c r="D25" s="134">
        <v>20</v>
      </c>
      <c r="E25" s="201">
        <v>56958</v>
      </c>
      <c r="F25" s="150">
        <v>1139160</v>
      </c>
    </row>
    <row r="26" spans="2:9" ht="15.75" thickBot="1">
      <c r="B26" s="112"/>
      <c r="C26" s="350"/>
      <c r="D26" s="139"/>
      <c r="E26" s="140" t="s">
        <v>18</v>
      </c>
      <c r="F26" s="141">
        <v>1139160</v>
      </c>
    </row>
    <row r="27" spans="2:9" ht="15.75" thickBot="1">
      <c r="B27" s="476" t="s">
        <v>361</v>
      </c>
      <c r="C27" s="476"/>
      <c r="D27" s="476"/>
      <c r="E27" s="476"/>
      <c r="F27" s="476"/>
      <c r="I27" t="s">
        <v>172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4" t="s">
        <v>127</v>
      </c>
      <c r="D29" s="6"/>
      <c r="E29" s="7" t="s">
        <v>4</v>
      </c>
      <c r="F29" s="8"/>
    </row>
    <row r="30" spans="2:9" ht="15.75" thickBot="1">
      <c r="B30" s="158" t="s">
        <v>5</v>
      </c>
      <c r="C30" s="178" t="s">
        <v>281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5" t="s">
        <v>15</v>
      </c>
      <c r="E36" s="75" t="s">
        <v>16</v>
      </c>
      <c r="F36" s="207" t="s">
        <v>17</v>
      </c>
    </row>
    <row r="37" spans="2:6" ht="16.5" thickBot="1">
      <c r="B37" s="349" t="s">
        <v>23</v>
      </c>
      <c r="C37" s="106" t="s">
        <v>128</v>
      </c>
      <c r="D37" s="134">
        <v>1</v>
      </c>
      <c r="E37" s="210">
        <v>250000</v>
      </c>
      <c r="F37" s="208">
        <f>D37*E37</f>
        <v>250000</v>
      </c>
    </row>
    <row r="38" spans="2:6" ht="15.75" thickBot="1">
      <c r="B38" s="115"/>
      <c r="C38" s="115"/>
      <c r="D38" s="206"/>
      <c r="E38" s="199" t="s">
        <v>18</v>
      </c>
      <c r="F38" s="209">
        <f>F37</f>
        <v>250000</v>
      </c>
    </row>
    <row r="40" spans="2:6" ht="15.75" thickBot="1">
      <c r="B40" s="476" t="s">
        <v>325</v>
      </c>
      <c r="C40" s="476"/>
      <c r="D40" s="476"/>
      <c r="E40" s="476"/>
      <c r="F40" s="476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1" t="s">
        <v>119</v>
      </c>
      <c r="D42" s="6"/>
      <c r="E42" s="7" t="s">
        <v>4</v>
      </c>
      <c r="F42" s="8"/>
    </row>
    <row r="43" spans="2:6">
      <c r="B43" s="9" t="s">
        <v>5</v>
      </c>
      <c r="C43" s="178" t="s">
        <v>311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2">
        <v>191540</v>
      </c>
      <c r="D45" s="6"/>
      <c r="E45" s="18"/>
      <c r="F45" s="8"/>
    </row>
    <row r="46" spans="2:6">
      <c r="B46" s="9" t="s">
        <v>10</v>
      </c>
      <c r="C46" s="342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49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476" t="s">
        <v>325</v>
      </c>
      <c r="C54" s="476"/>
      <c r="D54" s="476"/>
      <c r="E54" s="476"/>
      <c r="F54" s="476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311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2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6" t="s">
        <v>15</v>
      </c>
      <c r="E63" s="217" t="s">
        <v>16</v>
      </c>
      <c r="F63" s="218" t="s">
        <v>17</v>
      </c>
    </row>
    <row r="64" spans="2:6" ht="15.75">
      <c r="B64" s="214" t="s">
        <v>23</v>
      </c>
      <c r="C64" s="106" t="s">
        <v>128</v>
      </c>
      <c r="D64" s="214">
        <v>1</v>
      </c>
      <c r="E64" s="210">
        <v>250000</v>
      </c>
      <c r="F64" s="136">
        <f>D64*E64</f>
        <v>250000</v>
      </c>
    </row>
    <row r="65" spans="2:6" ht="15.75" thickBot="1">
      <c r="B65" s="112"/>
      <c r="C65" s="215"/>
      <c r="D65" s="198"/>
      <c r="E65" s="199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6" t="s">
        <v>319</v>
      </c>
      <c r="C2" s="476"/>
      <c r="D2" s="476"/>
      <c r="E2" s="476"/>
      <c r="F2" s="476"/>
    </row>
    <row r="3" spans="2:6">
      <c r="B3" s="69"/>
      <c r="C3" s="70" t="s">
        <v>76</v>
      </c>
      <c r="D3" s="2"/>
      <c r="E3" s="3"/>
      <c r="F3" s="4"/>
    </row>
    <row r="4" spans="2:6">
      <c r="B4" s="220" t="s">
        <v>3</v>
      </c>
      <c r="C4" s="184" t="s">
        <v>330</v>
      </c>
      <c r="D4" s="146"/>
      <c r="E4" s="19" t="s">
        <v>4</v>
      </c>
      <c r="F4" s="4"/>
    </row>
    <row r="5" spans="2:6">
      <c r="B5" s="220" t="s">
        <v>5</v>
      </c>
      <c r="C5" s="178" t="s">
        <v>321</v>
      </c>
      <c r="D5" s="146"/>
      <c r="E5" s="83"/>
      <c r="F5" s="4"/>
    </row>
    <row r="6" spans="2:6">
      <c r="B6" s="220" t="s">
        <v>7</v>
      </c>
      <c r="C6" s="106">
        <v>98360</v>
      </c>
      <c r="D6" s="147"/>
      <c r="E6" s="83" t="s">
        <v>8</v>
      </c>
      <c r="F6" s="4"/>
    </row>
    <row r="7" spans="2:6">
      <c r="B7" s="221" t="s">
        <v>9</v>
      </c>
      <c r="C7" s="213">
        <v>188948</v>
      </c>
      <c r="D7" s="2"/>
      <c r="E7" s="84"/>
      <c r="F7" s="4"/>
    </row>
    <row r="8" spans="2:6">
      <c r="B8" s="220" t="s">
        <v>10</v>
      </c>
      <c r="C8" s="106">
        <v>1433</v>
      </c>
      <c r="D8" s="2"/>
      <c r="E8" s="86"/>
      <c r="F8" s="4"/>
    </row>
    <row r="9" spans="2:6">
      <c r="B9" s="220" t="s">
        <v>11</v>
      </c>
      <c r="C9" s="106">
        <v>90117</v>
      </c>
      <c r="D9" s="2"/>
      <c r="E9" s="4"/>
      <c r="F9" s="4"/>
    </row>
    <row r="10" spans="2:6">
      <c r="B10" s="220" t="s">
        <v>12</v>
      </c>
      <c r="C10" s="223">
        <v>4194</v>
      </c>
      <c r="D10" s="2"/>
      <c r="E10" s="4"/>
      <c r="F10" s="4"/>
    </row>
    <row r="11" spans="2:6">
      <c r="B11" s="222" t="s">
        <v>13</v>
      </c>
      <c r="C11" s="222" t="s">
        <v>14</v>
      </c>
      <c r="D11" s="224" t="s">
        <v>15</v>
      </c>
      <c r="E11" s="224" t="s">
        <v>16</v>
      </c>
      <c r="F11" s="225" t="s">
        <v>17</v>
      </c>
    </row>
    <row r="12" spans="2:6">
      <c r="B12" s="180" t="s">
        <v>331</v>
      </c>
      <c r="C12" s="106" t="s">
        <v>332</v>
      </c>
      <c r="D12" s="214"/>
      <c r="E12" s="188"/>
      <c r="F12" s="226">
        <f>E12*D12</f>
        <v>0</v>
      </c>
    </row>
    <row r="13" spans="2:6">
      <c r="B13" s="328" t="s">
        <v>306</v>
      </c>
      <c r="C13" s="328"/>
      <c r="D13" s="214"/>
      <c r="E13" s="227"/>
      <c r="F13" s="228">
        <f>F12</f>
        <v>0</v>
      </c>
    </row>
    <row r="14" spans="2:6">
      <c r="F14" s="123"/>
    </row>
    <row r="15" spans="2:6" ht="15.75" thickBot="1">
      <c r="B15" s="476" t="s">
        <v>319</v>
      </c>
      <c r="C15" s="476"/>
      <c r="D15" s="476"/>
      <c r="E15" s="476"/>
      <c r="F15" s="476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85" t="s">
        <v>108</v>
      </c>
      <c r="D17" s="146"/>
      <c r="E17" s="19" t="s">
        <v>4</v>
      </c>
      <c r="F17" s="4"/>
    </row>
    <row r="18" spans="2:6">
      <c r="B18" s="81" t="s">
        <v>5</v>
      </c>
      <c r="C18" s="286" t="s">
        <v>318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2">
        <v>191154</v>
      </c>
      <c r="D20" s="2"/>
      <c r="E20" s="84"/>
      <c r="F20" s="4"/>
    </row>
    <row r="21" spans="2:6">
      <c r="B21" s="81" t="s">
        <v>10</v>
      </c>
      <c r="C21" s="106" t="s">
        <v>333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9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4" t="s">
        <v>272</v>
      </c>
      <c r="C25" s="106" t="s">
        <v>329</v>
      </c>
      <c r="D25" s="214">
        <v>5</v>
      </c>
      <c r="E25" s="202">
        <v>56958</v>
      </c>
      <c r="F25" s="93">
        <f>D25*E25</f>
        <v>284790</v>
      </c>
    </row>
    <row r="26" spans="2:6" ht="15.75" thickBot="1">
      <c r="B26" s="94"/>
      <c r="C26" s="329"/>
      <c r="D26" s="214"/>
      <c r="E26" s="373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76" t="s">
        <v>315</v>
      </c>
      <c r="C28" s="476"/>
      <c r="D28" s="476"/>
      <c r="E28" s="476"/>
      <c r="F28" s="476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5"/>
      <c r="D30" s="82"/>
      <c r="E30" s="19" t="s">
        <v>4</v>
      </c>
      <c r="F30" s="4"/>
    </row>
    <row r="31" spans="2:6">
      <c r="B31" s="81" t="s">
        <v>5</v>
      </c>
      <c r="C31" s="286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1"/>
      <c r="D36" s="2"/>
      <c r="E36" s="4"/>
      <c r="F36" s="4"/>
    </row>
    <row r="37" spans="2:6" ht="15.75" thickBot="1">
      <c r="B37" s="89" t="s">
        <v>13</v>
      </c>
      <c r="C37" s="179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4"/>
      <c r="C38" s="106"/>
      <c r="D38" s="214"/>
      <c r="E38" s="202"/>
      <c r="F38" s="93">
        <f>D38*E38</f>
        <v>0</v>
      </c>
    </row>
    <row r="39" spans="2:6" ht="16.5" thickBot="1">
      <c r="B39" s="94"/>
      <c r="C39" s="330"/>
      <c r="D39" s="95"/>
      <c r="E39" s="96" t="s">
        <v>18</v>
      </c>
      <c r="F39" s="97">
        <f>SUM(F38:F38)</f>
        <v>0</v>
      </c>
    </row>
    <row r="41" spans="2:6" ht="15.75" thickBot="1">
      <c r="B41" s="476" t="s">
        <v>315</v>
      </c>
      <c r="C41" s="476"/>
      <c r="D41" s="476"/>
      <c r="E41" s="476"/>
      <c r="F41" s="476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4" t="s">
        <v>106</v>
      </c>
      <c r="D43" s="146"/>
      <c r="E43" s="19" t="s">
        <v>4</v>
      </c>
      <c r="F43" s="4"/>
    </row>
    <row r="44" spans="2:6">
      <c r="B44" s="81" t="s">
        <v>5</v>
      </c>
      <c r="C44" s="178" t="s">
        <v>267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4" t="s">
        <v>23</v>
      </c>
      <c r="C51" s="106" t="s">
        <v>128</v>
      </c>
      <c r="D51" s="214">
        <v>1</v>
      </c>
      <c r="E51" s="202">
        <v>250000</v>
      </c>
      <c r="F51" s="93">
        <f>D51*E51</f>
        <v>250000</v>
      </c>
    </row>
    <row r="52" spans="2:9" ht="16.5" thickBot="1">
      <c r="B52" s="120"/>
      <c r="C52" s="331"/>
      <c r="D52" s="121"/>
      <c r="E52" s="122" t="s">
        <v>18</v>
      </c>
      <c r="F52" s="133">
        <f>F51</f>
        <v>250000</v>
      </c>
    </row>
    <row r="54" spans="2:9" ht="15.75" thickBot="1">
      <c r="B54" s="476" t="s">
        <v>319</v>
      </c>
      <c r="C54" s="476"/>
      <c r="D54" s="476"/>
      <c r="E54" s="476"/>
      <c r="F54" s="476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85" t="s">
        <v>222</v>
      </c>
      <c r="D56" s="146"/>
      <c r="E56" s="19" t="s">
        <v>4</v>
      </c>
      <c r="F56" s="4"/>
    </row>
    <row r="57" spans="2:9" ht="15.75" thickBot="1">
      <c r="B57" s="160" t="s">
        <v>5</v>
      </c>
      <c r="C57" s="286" t="s">
        <v>346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3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4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4"/>
      <c r="E65" s="144"/>
      <c r="F65" s="162"/>
    </row>
    <row r="66" spans="2:6" ht="15.75" thickBot="1">
      <c r="E66" s="145" t="s">
        <v>167</v>
      </c>
      <c r="F66" s="162">
        <v>283432</v>
      </c>
    </row>
    <row r="70" spans="2:6" ht="15.75" thickBot="1">
      <c r="B70" s="476" t="s">
        <v>303</v>
      </c>
      <c r="C70" s="476"/>
      <c r="D70" s="476"/>
      <c r="E70" s="476"/>
      <c r="F70" s="476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85" t="s">
        <v>301</v>
      </c>
      <c r="D72" s="146"/>
      <c r="E72" s="19" t="s">
        <v>4</v>
      </c>
      <c r="F72" s="4"/>
    </row>
    <row r="73" spans="2:6">
      <c r="B73" s="81" t="s">
        <v>5</v>
      </c>
      <c r="C73" s="286" t="s">
        <v>298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2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9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4">
        <v>11110000</v>
      </c>
      <c r="C80" s="106" t="s">
        <v>46</v>
      </c>
      <c r="D80" s="214">
        <v>1</v>
      </c>
      <c r="E80" s="202">
        <v>650000</v>
      </c>
      <c r="F80" s="93">
        <f>D80*E80</f>
        <v>650000</v>
      </c>
    </row>
    <row r="81" spans="2:6" ht="15.75" thickBot="1">
      <c r="B81" s="94" t="s">
        <v>304</v>
      </c>
      <c r="C81" s="329" t="s">
        <v>305</v>
      </c>
      <c r="D81" s="95">
        <v>1</v>
      </c>
      <c r="E81" s="202">
        <v>407250</v>
      </c>
      <c r="F81" s="97">
        <v>407250</v>
      </c>
    </row>
    <row r="82" spans="2:6" ht="15.75" thickBot="1">
      <c r="B82" s="94" t="s">
        <v>306</v>
      </c>
      <c r="C82" s="329" t="s">
        <v>307</v>
      </c>
      <c r="D82" s="95">
        <v>1</v>
      </c>
      <c r="E82" s="202">
        <v>96829</v>
      </c>
      <c r="F82" s="97">
        <v>96829</v>
      </c>
    </row>
    <row r="83" spans="2:6" ht="15.75" thickBot="1">
      <c r="B83" s="94" t="s">
        <v>283</v>
      </c>
      <c r="C83" s="329" t="s">
        <v>308</v>
      </c>
      <c r="D83" s="95">
        <v>1</v>
      </c>
      <c r="E83" s="202">
        <v>156635</v>
      </c>
      <c r="F83" s="97">
        <v>156635</v>
      </c>
    </row>
    <row r="84" spans="2:6" ht="15.75" thickBot="1">
      <c r="B84" s="94" t="s">
        <v>309</v>
      </c>
      <c r="C84" s="329" t="s">
        <v>310</v>
      </c>
      <c r="D84" s="95">
        <v>1</v>
      </c>
      <c r="E84" s="202">
        <v>102524</v>
      </c>
      <c r="F84" s="97">
        <v>102524</v>
      </c>
    </row>
    <row r="85" spans="2:6" ht="15.75" thickBot="1">
      <c r="B85" s="94" t="s">
        <v>272</v>
      </c>
      <c r="C85" s="329" t="s">
        <v>302</v>
      </c>
      <c r="D85" s="95">
        <v>1</v>
      </c>
      <c r="E85" s="362">
        <v>56958</v>
      </c>
      <c r="F85" s="97">
        <v>56958</v>
      </c>
    </row>
    <row r="86" spans="2:6" ht="15.75" thickBot="1">
      <c r="B86" s="94"/>
      <c r="C86" s="329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476" t="s">
        <v>319</v>
      </c>
      <c r="C93" s="476"/>
      <c r="D93" s="476"/>
      <c r="E93" s="476"/>
      <c r="F93" s="476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5" t="s">
        <v>335</v>
      </c>
      <c r="D95" s="82"/>
      <c r="E95" s="19" t="s">
        <v>4</v>
      </c>
      <c r="F95" s="4"/>
    </row>
    <row r="96" spans="2:6">
      <c r="B96" s="81" t="s">
        <v>5</v>
      </c>
      <c r="C96" s="286" t="s">
        <v>334</v>
      </c>
      <c r="D96" s="146"/>
      <c r="E96" s="83"/>
      <c r="F96" s="4"/>
    </row>
    <row r="97" spans="2:6">
      <c r="B97" s="81" t="s">
        <v>7</v>
      </c>
      <c r="C97" s="106" t="s">
        <v>336</v>
      </c>
      <c r="D97" s="147"/>
      <c r="E97" s="83" t="s">
        <v>8</v>
      </c>
      <c r="F97" s="4"/>
    </row>
    <row r="98" spans="2:6">
      <c r="B98" s="85" t="s">
        <v>9</v>
      </c>
      <c r="C98" s="135" t="s">
        <v>337</v>
      </c>
      <c r="D98" s="2"/>
      <c r="E98" s="84"/>
      <c r="F98" s="4"/>
    </row>
    <row r="99" spans="2:6">
      <c r="B99" s="81" t="s">
        <v>10</v>
      </c>
      <c r="C99" s="106" t="s">
        <v>111</v>
      </c>
      <c r="D99" s="2"/>
      <c r="E99" s="86"/>
      <c r="F99" s="4"/>
    </row>
    <row r="100" spans="2:6">
      <c r="B100" s="87" t="s">
        <v>11</v>
      </c>
      <c r="C100" s="106" t="s">
        <v>111</v>
      </c>
      <c r="D100" s="2"/>
      <c r="E100" s="4"/>
      <c r="F100" s="4"/>
    </row>
    <row r="101" spans="2:6" ht="15.75" thickBot="1">
      <c r="B101" s="87" t="s">
        <v>12</v>
      </c>
      <c r="C101" s="181"/>
      <c r="D101" s="2"/>
      <c r="E101" s="4"/>
      <c r="F101" s="4"/>
    </row>
    <row r="102" spans="2:6" ht="15.75" thickBot="1">
      <c r="B102" s="89" t="s">
        <v>13</v>
      </c>
      <c r="C102" s="179" t="s">
        <v>14</v>
      </c>
      <c r="D102" s="90" t="s">
        <v>15</v>
      </c>
      <c r="E102" s="91"/>
      <c r="F102" s="92" t="s">
        <v>17</v>
      </c>
    </row>
    <row r="103" spans="2:6" ht="15.75" thickBot="1">
      <c r="B103" s="214" t="s">
        <v>338</v>
      </c>
      <c r="C103" s="106" t="s">
        <v>339</v>
      </c>
      <c r="D103" s="214">
        <v>2</v>
      </c>
      <c r="E103" s="202">
        <v>1500000</v>
      </c>
      <c r="F103" s="93">
        <f>D103*E103</f>
        <v>3000000</v>
      </c>
    </row>
    <row r="104" spans="2:6" ht="16.5" thickBot="1">
      <c r="B104" s="329" t="s">
        <v>340</v>
      </c>
      <c r="C104" s="330" t="s">
        <v>341</v>
      </c>
      <c r="D104" s="214">
        <v>1</v>
      </c>
      <c r="E104" s="96">
        <v>189184</v>
      </c>
      <c r="F104" s="97">
        <v>189184</v>
      </c>
    </row>
    <row r="105" spans="2:6" ht="16.5" thickBot="1">
      <c r="B105" s="329" t="s">
        <v>342</v>
      </c>
      <c r="C105" s="330" t="s">
        <v>343</v>
      </c>
      <c r="D105" s="214">
        <v>1</v>
      </c>
      <c r="E105" s="96">
        <v>3248243</v>
      </c>
      <c r="F105" s="97">
        <v>3248243</v>
      </c>
    </row>
    <row r="106" spans="2:6" ht="16.5" thickBot="1">
      <c r="B106" s="329" t="s">
        <v>344</v>
      </c>
      <c r="C106" s="330" t="s">
        <v>345</v>
      </c>
      <c r="D106" s="214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6" t="s">
        <v>319</v>
      </c>
      <c r="C2" s="476"/>
      <c r="D2" s="476"/>
      <c r="E2" s="476"/>
      <c r="F2" s="476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0">
        <v>3200000000</v>
      </c>
      <c r="C12" s="106" t="s">
        <v>24</v>
      </c>
      <c r="D12" s="214">
        <v>1</v>
      </c>
      <c r="E12" s="202">
        <v>283887</v>
      </c>
      <c r="F12" s="93">
        <v>283887</v>
      </c>
    </row>
    <row r="13" spans="2:6" ht="16.5" thickBot="1">
      <c r="B13" s="115"/>
      <c r="C13" s="332"/>
      <c r="D13" s="150"/>
      <c r="E13" s="151" t="s">
        <v>18</v>
      </c>
      <c r="F13" s="93">
        <v>283887</v>
      </c>
    </row>
    <row r="15" spans="2:6" ht="15.75" thickBot="1">
      <c r="B15" s="476" t="s">
        <v>319</v>
      </c>
      <c r="C15" s="476"/>
      <c r="D15" s="476"/>
      <c r="E15" s="476"/>
      <c r="F15" s="476"/>
    </row>
    <row r="16" spans="2:6" ht="15.75" thickBot="1">
      <c r="B16" s="31"/>
      <c r="C16" s="124" t="s">
        <v>77</v>
      </c>
      <c r="D16" s="2"/>
      <c r="E16" s="3"/>
      <c r="F16" s="4"/>
    </row>
    <row r="17" spans="2:6">
      <c r="B17" s="5" t="s">
        <v>3</v>
      </c>
      <c r="C17" s="184" t="s">
        <v>222</v>
      </c>
      <c r="D17" s="6"/>
      <c r="E17" s="7" t="s">
        <v>4</v>
      </c>
      <c r="F17" s="8"/>
    </row>
    <row r="18" spans="2:6">
      <c r="B18" s="9" t="s">
        <v>5</v>
      </c>
      <c r="C18" s="178" t="s">
        <v>346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0">
        <v>3200000000</v>
      </c>
      <c r="C25" s="106" t="s">
        <v>24</v>
      </c>
      <c r="D25" s="214">
        <v>1</v>
      </c>
      <c r="E25" s="202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76" t="s">
        <v>319</v>
      </c>
      <c r="C28" s="476"/>
      <c r="D28" s="476"/>
      <c r="E28" s="476"/>
      <c r="F28" s="476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346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0">
        <v>3200000000</v>
      </c>
      <c r="C38" s="106" t="s">
        <v>24</v>
      </c>
      <c r="D38" s="214">
        <v>1</v>
      </c>
      <c r="E38" s="203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476" t="s">
        <v>319</v>
      </c>
      <c r="C41" s="476"/>
      <c r="D41" s="476"/>
      <c r="E41" s="476"/>
      <c r="F41" s="476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4" t="s">
        <v>222</v>
      </c>
      <c r="D43" s="6"/>
      <c r="E43" s="7" t="s">
        <v>4</v>
      </c>
      <c r="F43" s="8"/>
    </row>
    <row r="44" spans="2:6">
      <c r="B44" s="9" t="s">
        <v>5</v>
      </c>
      <c r="C44" s="178" t="s">
        <v>346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3">
        <v>3200000000</v>
      </c>
      <c r="C51" s="106" t="s">
        <v>24</v>
      </c>
      <c r="D51" s="214">
        <v>1</v>
      </c>
      <c r="E51" s="202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76" t="s">
        <v>319</v>
      </c>
      <c r="C54" s="476"/>
      <c r="D54" s="476"/>
      <c r="E54" s="476"/>
      <c r="F54" s="476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4" t="s">
        <v>222</v>
      </c>
      <c r="D56" s="6"/>
      <c r="E56" s="7" t="s">
        <v>4</v>
      </c>
      <c r="F56" s="8"/>
    </row>
    <row r="57" spans="2:6">
      <c r="B57" s="9" t="s">
        <v>5</v>
      </c>
      <c r="C57" s="178" t="s">
        <v>346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3">
        <v>3200000000</v>
      </c>
      <c r="C64" s="106" t="s">
        <v>24</v>
      </c>
      <c r="D64" s="214">
        <v>1</v>
      </c>
      <c r="E64" s="202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6" t="s">
        <v>319</v>
      </c>
      <c r="C2" s="476"/>
      <c r="D2" s="476"/>
      <c r="E2" s="476"/>
      <c r="F2" s="476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24</v>
      </c>
      <c r="D12" s="214">
        <v>1</v>
      </c>
      <c r="E12" s="202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77" t="s">
        <v>198</v>
      </c>
      <c r="C15" s="477"/>
      <c r="D15" s="477"/>
      <c r="E15" s="477"/>
      <c r="F15" s="477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199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196</v>
      </c>
      <c r="D25" s="214">
        <v>1</v>
      </c>
      <c r="E25" s="202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77" t="s">
        <v>200</v>
      </c>
      <c r="C28" s="477"/>
      <c r="D28" s="477"/>
      <c r="E28" s="477"/>
      <c r="F28" s="477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201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196</v>
      </c>
      <c r="D38" s="214">
        <v>1</v>
      </c>
      <c r="E38" s="202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77" t="s">
        <v>202</v>
      </c>
      <c r="C41" s="477"/>
      <c r="D41" s="477"/>
      <c r="E41" s="477"/>
      <c r="F41" s="477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203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7" t="s">
        <v>204</v>
      </c>
      <c r="C54" s="477"/>
      <c r="D54" s="477"/>
      <c r="E54" s="477"/>
      <c r="F54" s="477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205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7" t="s">
        <v>206</v>
      </c>
      <c r="C2" s="477"/>
      <c r="D2" s="477"/>
      <c r="E2" s="477"/>
      <c r="F2" s="477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207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7" t="s">
        <v>208</v>
      </c>
      <c r="C15" s="477"/>
      <c r="D15" s="477"/>
      <c r="E15" s="477"/>
      <c r="F15" s="477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209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197</v>
      </c>
      <c r="D25" s="214">
        <v>1</v>
      </c>
      <c r="E25" s="202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77" t="s">
        <v>210</v>
      </c>
      <c r="C28" s="477"/>
      <c r="D28" s="477"/>
      <c r="E28" s="477"/>
      <c r="F28" s="477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211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197</v>
      </c>
      <c r="D38" s="214">
        <v>1</v>
      </c>
      <c r="E38" s="202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77" t="s">
        <v>212</v>
      </c>
      <c r="C41" s="477"/>
      <c r="D41" s="477"/>
      <c r="E41" s="477"/>
      <c r="F41" s="477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213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7" t="s">
        <v>214</v>
      </c>
      <c r="C54" s="477"/>
      <c r="D54" s="477"/>
      <c r="E54" s="477"/>
      <c r="F54" s="477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215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7" t="s">
        <v>216</v>
      </c>
      <c r="C2" s="477"/>
      <c r="D2" s="477"/>
      <c r="E2" s="477"/>
      <c r="F2" s="477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217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7"/>
      <c r="C15" s="477"/>
      <c r="D15" s="477"/>
      <c r="E15" s="477"/>
      <c r="F15" s="477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4" t="s">
        <v>169</v>
      </c>
      <c r="D17" s="6"/>
      <c r="E17" s="7" t="s">
        <v>4</v>
      </c>
      <c r="F17" s="8"/>
    </row>
    <row r="18" spans="2:6">
      <c r="B18" s="9" t="s">
        <v>5</v>
      </c>
      <c r="C18" s="178" t="s">
        <v>168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170</v>
      </c>
      <c r="D21" s="6"/>
      <c r="E21" s="13"/>
      <c r="F21" s="8"/>
    </row>
    <row r="22" spans="2:6">
      <c r="B22" s="14" t="s">
        <v>11</v>
      </c>
      <c r="C22" s="106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218</v>
      </c>
      <c r="D25" s="214">
        <v>1</v>
      </c>
      <c r="E25" s="202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77"/>
      <c r="C28" s="477"/>
      <c r="D28" s="477"/>
      <c r="E28" s="477"/>
      <c r="F28" s="477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220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77"/>
      <c r="C41" s="477"/>
      <c r="D41" s="477"/>
      <c r="E41" s="477"/>
      <c r="F41" s="477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4" t="s">
        <v>223</v>
      </c>
      <c r="D43" s="6"/>
      <c r="E43" s="7" t="s">
        <v>4</v>
      </c>
      <c r="F43" s="8"/>
    </row>
    <row r="44" spans="2:6">
      <c r="B44" s="9" t="s">
        <v>5</v>
      </c>
      <c r="C44" s="178" t="s">
        <v>221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224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225</v>
      </c>
      <c r="D51" s="214">
        <v>1</v>
      </c>
      <c r="E51" s="202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77" t="s">
        <v>226</v>
      </c>
      <c r="C54" s="477"/>
      <c r="D54" s="477"/>
      <c r="E54" s="477"/>
      <c r="F54" s="477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193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9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9910000003</v>
      </c>
      <c r="C64" s="106" t="s">
        <v>46</v>
      </c>
      <c r="D64" s="214">
        <v>1</v>
      </c>
      <c r="E64" s="202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F65"/>
  <sheetViews>
    <sheetView topLeftCell="A49"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7"/>
      <c r="C2" s="477"/>
      <c r="D2" s="477"/>
      <c r="E2" s="477"/>
      <c r="F2" s="477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4" t="s">
        <v>227</v>
      </c>
      <c r="D4" s="6"/>
      <c r="E4" s="7" t="s">
        <v>4</v>
      </c>
      <c r="F4" s="8"/>
    </row>
    <row r="5" spans="2:6">
      <c r="B5" s="9" t="s">
        <v>5</v>
      </c>
      <c r="C5" s="178" t="s">
        <v>228</v>
      </c>
      <c r="D5" s="10"/>
      <c r="E5" s="11"/>
      <c r="F5" s="8"/>
    </row>
    <row r="6" spans="2:6">
      <c r="B6" s="9" t="s">
        <v>7</v>
      </c>
      <c r="C6" s="230">
        <v>23588</v>
      </c>
      <c r="D6" s="12"/>
      <c r="E6" s="11" t="s">
        <v>8</v>
      </c>
      <c r="F6" s="8"/>
    </row>
    <row r="7" spans="2:6">
      <c r="B7" s="1" t="s">
        <v>9</v>
      </c>
      <c r="C7" s="135">
        <v>144272</v>
      </c>
      <c r="D7" s="6"/>
      <c r="E7" s="13"/>
      <c r="F7" s="8"/>
    </row>
    <row r="8" spans="2:6">
      <c r="B8" s="9" t="s">
        <v>10</v>
      </c>
      <c r="C8" s="230" t="s">
        <v>219</v>
      </c>
      <c r="D8" s="6"/>
      <c r="E8" s="13"/>
      <c r="F8" s="8"/>
    </row>
    <row r="9" spans="2:6">
      <c r="B9" s="14" t="s">
        <v>11</v>
      </c>
      <c r="C9" s="230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171</v>
      </c>
      <c r="D12" s="214">
        <v>1</v>
      </c>
      <c r="E12" s="202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77"/>
      <c r="C15" s="477"/>
      <c r="D15" s="477"/>
      <c r="E15" s="477"/>
      <c r="F15" s="477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09" t="s">
        <v>127</v>
      </c>
      <c r="D17" s="235"/>
      <c r="E17" s="236"/>
      <c r="F17" s="237"/>
    </row>
    <row r="18" spans="2:6" ht="15.75" thickBot="1">
      <c r="B18" s="58" t="s">
        <v>5</v>
      </c>
      <c r="C18" s="238" t="s">
        <v>166</v>
      </c>
      <c r="D18" s="235"/>
      <c r="E18" s="239"/>
      <c r="F18" s="237"/>
    </row>
    <row r="19" spans="2:6" ht="15.75" thickBot="1">
      <c r="B19" s="58" t="s">
        <v>7</v>
      </c>
      <c r="C19" s="240">
        <v>13455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138297</v>
      </c>
      <c r="D20" s="235"/>
      <c r="E20" s="243"/>
      <c r="F20" s="237"/>
    </row>
    <row r="21" spans="2:6" ht="15.75" thickBot="1">
      <c r="B21" s="58" t="s">
        <v>10</v>
      </c>
      <c r="C21" s="244">
        <v>339142</v>
      </c>
      <c r="D21" s="235"/>
      <c r="E21" s="243"/>
      <c r="F21" s="237"/>
    </row>
    <row r="22" spans="2:6" ht="15.75" thickBot="1">
      <c r="B22" s="245" t="s">
        <v>11</v>
      </c>
      <c r="C22" s="240">
        <v>7222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 t="s">
        <v>14</v>
      </c>
      <c r="D24" s="249" t="s">
        <v>15</v>
      </c>
      <c r="E24" s="249" t="s">
        <v>16</v>
      </c>
      <c r="F24" s="250" t="s">
        <v>17</v>
      </c>
    </row>
    <row r="25" spans="2:6" ht="15.75" thickBot="1">
      <c r="B25" s="109">
        <v>3200000000</v>
      </c>
      <c r="C25" s="251" t="s">
        <v>128</v>
      </c>
      <c r="D25" s="251">
        <v>1</v>
      </c>
      <c r="E25" s="252">
        <v>250000</v>
      </c>
      <c r="F25" s="253">
        <v>250000</v>
      </c>
    </row>
    <row r="26" spans="2:6" ht="15.75" thickBot="1">
      <c r="B26" s="254"/>
      <c r="C26" s="255"/>
      <c r="D26" s="256"/>
      <c r="E26" s="255" t="s">
        <v>167</v>
      </c>
      <c r="F26" s="253">
        <v>250000</v>
      </c>
    </row>
    <row r="28" spans="2:6" ht="15.75" thickBot="1">
      <c r="B28" s="477"/>
      <c r="C28" s="477"/>
      <c r="D28" s="477"/>
      <c r="E28" s="477"/>
      <c r="F28" s="477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4"/>
      <c r="D30" s="6"/>
      <c r="E30" s="7" t="s">
        <v>4</v>
      </c>
      <c r="F30" s="8"/>
    </row>
    <row r="31" spans="2:6">
      <c r="B31" s="9" t="s">
        <v>5</v>
      </c>
      <c r="C31" s="178"/>
      <c r="D31" s="10"/>
      <c r="E31" s="11"/>
      <c r="F31" s="8"/>
    </row>
    <row r="32" spans="2:6">
      <c r="B32" s="9" t="s">
        <v>7</v>
      </c>
      <c r="C32" s="106"/>
      <c r="D32" s="12"/>
      <c r="E32" s="11" t="s">
        <v>8</v>
      </c>
      <c r="F32" s="8"/>
    </row>
    <row r="33" spans="2:6">
      <c r="B33" s="1" t="s">
        <v>9</v>
      </c>
      <c r="C33" s="135"/>
      <c r="D33" s="6"/>
      <c r="E33" s="13"/>
      <c r="F33" s="8"/>
    </row>
    <row r="34" spans="2:6">
      <c r="B34" s="9" t="s">
        <v>10</v>
      </c>
      <c r="C34" s="106"/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77"/>
      <c r="C41" s="477"/>
      <c r="D41" s="477"/>
      <c r="E41" s="477"/>
      <c r="F41" s="477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4"/>
      <c r="D43" s="6"/>
      <c r="E43" s="7" t="s">
        <v>4</v>
      </c>
      <c r="F43" s="8"/>
    </row>
    <row r="44" spans="2:6">
      <c r="B44" s="9" t="s">
        <v>5</v>
      </c>
      <c r="C44" s="178"/>
      <c r="D44" s="10"/>
      <c r="E44" s="11"/>
      <c r="F44" s="8"/>
    </row>
    <row r="45" spans="2:6">
      <c r="B45" s="9" t="s">
        <v>7</v>
      </c>
      <c r="C45" s="106"/>
      <c r="D45" s="12"/>
      <c r="E45" s="11" t="s">
        <v>8</v>
      </c>
      <c r="F45" s="8"/>
    </row>
    <row r="46" spans="2:6">
      <c r="B46" s="1" t="s">
        <v>9</v>
      </c>
      <c r="C46" s="135"/>
      <c r="D46" s="6"/>
      <c r="E46" s="13"/>
      <c r="F46" s="8"/>
    </row>
    <row r="47" spans="2:6">
      <c r="B47" s="9" t="s">
        <v>10</v>
      </c>
      <c r="C47" s="106"/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171</v>
      </c>
      <c r="D51" s="214">
        <v>1</v>
      </c>
      <c r="E51" s="202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77"/>
      <c r="C54" s="477"/>
      <c r="D54" s="477"/>
      <c r="E54" s="477"/>
      <c r="F54" s="477"/>
    </row>
    <row r="55" spans="2:6" ht="15.75" thickBot="1">
      <c r="B55" s="31"/>
      <c r="C55" s="32" t="s">
        <v>371</v>
      </c>
      <c r="D55" s="2"/>
      <c r="E55" s="3"/>
      <c r="F55" s="4"/>
    </row>
    <row r="56" spans="2:6">
      <c r="B56" s="5" t="s">
        <v>3</v>
      </c>
      <c r="C56" s="285" t="s">
        <v>69</v>
      </c>
      <c r="D56" s="6"/>
      <c r="E56" s="7" t="s">
        <v>4</v>
      </c>
      <c r="F56" s="8"/>
    </row>
    <row r="57" spans="2:6">
      <c r="B57" s="9" t="s">
        <v>5</v>
      </c>
      <c r="C57" s="286" t="s">
        <v>370</v>
      </c>
      <c r="D57" s="10"/>
      <c r="E57" s="11"/>
      <c r="F57" s="8"/>
    </row>
    <row r="58" spans="2:6">
      <c r="B58" s="9" t="s">
        <v>7</v>
      </c>
      <c r="C58" s="106">
        <v>119891</v>
      </c>
      <c r="D58" s="12"/>
      <c r="E58" s="11" t="s">
        <v>8</v>
      </c>
      <c r="F58" s="8"/>
    </row>
    <row r="59" spans="2:6">
      <c r="B59" s="1" t="s">
        <v>9</v>
      </c>
      <c r="C59" s="135">
        <v>203988</v>
      </c>
      <c r="D59" s="6"/>
      <c r="E59" s="13"/>
      <c r="F59" s="8"/>
    </row>
    <row r="60" spans="2:6">
      <c r="B60" s="9" t="s">
        <v>10</v>
      </c>
      <c r="C60" s="106" t="s">
        <v>369</v>
      </c>
      <c r="D60" s="6"/>
      <c r="E60" s="13"/>
      <c r="F60" s="8"/>
    </row>
    <row r="61" spans="2:6">
      <c r="B61" s="14" t="s">
        <v>11</v>
      </c>
      <c r="C61" s="106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171</v>
      </c>
      <c r="D64" s="214">
        <v>1</v>
      </c>
      <c r="E64" s="202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I46"/>
  <sheetViews>
    <sheetView topLeftCell="A7" workbookViewId="0">
      <selection activeCell="H23" sqref="H23"/>
    </sheetView>
  </sheetViews>
  <sheetFormatPr baseColWidth="10" defaultRowHeight="15"/>
  <cols>
    <col min="1" max="1" width="11" bestFit="1" customWidth="1"/>
    <col min="2" max="2" width="40" bestFit="1" customWidth="1"/>
    <col min="3" max="3" width="11.5703125" bestFit="1" customWidth="1"/>
    <col min="4" max="4" width="11.140625" customWidth="1"/>
    <col min="5" max="5" width="11" style="425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20.5703125" bestFit="1" customWidth="1"/>
  </cols>
  <sheetData>
    <row r="3" spans="1:9">
      <c r="C3" s="440"/>
    </row>
    <row r="4" spans="1:9" ht="16.5">
      <c r="A4" s="439" t="s">
        <v>382</v>
      </c>
      <c r="E4"/>
    </row>
    <row r="5" spans="1:9">
      <c r="E5"/>
    </row>
    <row r="6" spans="1:9">
      <c r="E6"/>
    </row>
    <row r="7" spans="1:9">
      <c r="B7" s="429" t="s">
        <v>372</v>
      </c>
      <c r="C7" s="429" t="s">
        <v>374</v>
      </c>
      <c r="D7" s="429" t="s">
        <v>375</v>
      </c>
      <c r="E7" s="429" t="s">
        <v>376</v>
      </c>
      <c r="F7" s="452" t="s">
        <v>377</v>
      </c>
      <c r="G7" s="452" t="s">
        <v>378</v>
      </c>
      <c r="H7" s="452" t="s">
        <v>379</v>
      </c>
      <c r="I7" s="429" t="s">
        <v>380</v>
      </c>
    </row>
    <row r="8" spans="1:9">
      <c r="B8" s="292" t="s">
        <v>428</v>
      </c>
      <c r="C8" s="461">
        <v>1955609</v>
      </c>
      <c r="D8" s="427">
        <f>+C8*19%</f>
        <v>371565.71</v>
      </c>
      <c r="E8" s="430">
        <f>+C8+D8</f>
        <v>2327174.71</v>
      </c>
      <c r="F8" s="292">
        <v>285522</v>
      </c>
      <c r="G8" s="292">
        <v>218690</v>
      </c>
      <c r="H8" s="292" t="s">
        <v>429</v>
      </c>
      <c r="I8" s="292" t="s">
        <v>430</v>
      </c>
    </row>
    <row r="9" spans="1:9">
      <c r="E9"/>
    </row>
    <row r="10" spans="1:9">
      <c r="E10"/>
    </row>
    <row r="11" spans="1:9">
      <c r="B11" s="429" t="s">
        <v>372</v>
      </c>
      <c r="C11" s="429" t="s">
        <v>374</v>
      </c>
      <c r="D11" s="429" t="s">
        <v>375</v>
      </c>
      <c r="E11" s="429" t="s">
        <v>376</v>
      </c>
      <c r="F11" s="452" t="s">
        <v>377</v>
      </c>
      <c r="G11" s="452" t="s">
        <v>378</v>
      </c>
      <c r="H11" s="452" t="s">
        <v>379</v>
      </c>
      <c r="I11" s="429" t="s">
        <v>380</v>
      </c>
    </row>
    <row r="12" spans="1:9">
      <c r="B12" s="292" t="s">
        <v>428</v>
      </c>
      <c r="C12" s="461">
        <v>581921</v>
      </c>
      <c r="D12" s="427">
        <f>+C12*19%</f>
        <v>110564.99</v>
      </c>
      <c r="E12" s="430">
        <f>+C12+D12</f>
        <v>692485.99</v>
      </c>
      <c r="F12" s="292">
        <v>243985</v>
      </c>
      <c r="G12" s="292">
        <v>189509</v>
      </c>
      <c r="H12" s="292" t="s">
        <v>432</v>
      </c>
      <c r="I12" s="292" t="s">
        <v>433</v>
      </c>
    </row>
    <row r="13" spans="1:9">
      <c r="E13"/>
    </row>
    <row r="14" spans="1:9">
      <c r="E14"/>
    </row>
    <row r="15" spans="1:9">
      <c r="B15" s="429" t="s">
        <v>372</v>
      </c>
      <c r="C15" s="429" t="s">
        <v>374</v>
      </c>
      <c r="D15" s="429" t="s">
        <v>375</v>
      </c>
      <c r="E15" s="429" t="s">
        <v>376</v>
      </c>
      <c r="F15" s="452" t="s">
        <v>377</v>
      </c>
      <c r="G15" s="452" t="s">
        <v>378</v>
      </c>
      <c r="H15" s="452" t="s">
        <v>379</v>
      </c>
      <c r="I15" s="429" t="s">
        <v>380</v>
      </c>
    </row>
    <row r="16" spans="1:9">
      <c r="B16" s="292" t="s">
        <v>395</v>
      </c>
      <c r="C16" s="461">
        <v>336708</v>
      </c>
      <c r="D16" s="427">
        <f>+C16*19%</f>
        <v>63974.520000000004</v>
      </c>
      <c r="E16" s="430">
        <f>+C16+D16</f>
        <v>400682.52</v>
      </c>
      <c r="F16" s="292">
        <v>296113</v>
      </c>
      <c r="G16" s="292">
        <v>232949</v>
      </c>
      <c r="H16" s="292" t="s">
        <v>452</v>
      </c>
      <c r="I16" s="292" t="s">
        <v>453</v>
      </c>
    </row>
    <row r="17" spans="2:9">
      <c r="E17"/>
    </row>
    <row r="18" spans="2:9">
      <c r="E18"/>
    </row>
    <row r="19" spans="2:9">
      <c r="B19" s="429" t="s">
        <v>372</v>
      </c>
      <c r="C19" s="429" t="s">
        <v>374</v>
      </c>
      <c r="D19" s="429" t="s">
        <v>375</v>
      </c>
      <c r="E19" s="429" t="s">
        <v>376</v>
      </c>
      <c r="F19" s="452" t="s">
        <v>377</v>
      </c>
      <c r="G19" s="452" t="s">
        <v>378</v>
      </c>
      <c r="H19" s="452" t="s">
        <v>379</v>
      </c>
      <c r="I19" s="429" t="s">
        <v>380</v>
      </c>
    </row>
    <row r="20" spans="2:9">
      <c r="B20" s="292" t="s">
        <v>455</v>
      </c>
      <c r="C20" s="461">
        <v>512932</v>
      </c>
      <c r="D20" s="427">
        <f>+C20*19%</f>
        <v>97457.08</v>
      </c>
      <c r="E20" s="430">
        <f>+C20+D20</f>
        <v>610389.07999999996</v>
      </c>
      <c r="F20" s="292">
        <v>296228</v>
      </c>
      <c r="G20" s="292">
        <v>232968</v>
      </c>
      <c r="H20" s="292" t="s">
        <v>454</v>
      </c>
      <c r="I20" s="292" t="s">
        <v>456</v>
      </c>
    </row>
    <row r="21" spans="2:9">
      <c r="E21"/>
    </row>
    <row r="22" spans="2:9">
      <c r="B22" s="429" t="s">
        <v>372</v>
      </c>
      <c r="C22" s="429" t="s">
        <v>374</v>
      </c>
      <c r="D22" s="429" t="s">
        <v>375</v>
      </c>
      <c r="E22" s="429" t="s">
        <v>376</v>
      </c>
      <c r="F22" s="452" t="s">
        <v>377</v>
      </c>
      <c r="G22" s="452" t="s">
        <v>378</v>
      </c>
      <c r="H22" s="452" t="s">
        <v>379</v>
      </c>
      <c r="I22" s="429" t="s">
        <v>380</v>
      </c>
    </row>
    <row r="23" spans="2:9">
      <c r="B23" s="292" t="s">
        <v>455</v>
      </c>
      <c r="C23" s="461">
        <v>488925</v>
      </c>
      <c r="D23" s="427">
        <f>+C23*19%</f>
        <v>92895.75</v>
      </c>
      <c r="E23" s="430">
        <f>+C23+D23</f>
        <v>581820.75</v>
      </c>
      <c r="F23" s="292">
        <v>296215</v>
      </c>
      <c r="G23" s="292">
        <v>232969</v>
      </c>
      <c r="H23" s="292" t="s">
        <v>457</v>
      </c>
      <c r="I23" s="292" t="s">
        <v>458</v>
      </c>
    </row>
    <row r="24" spans="2:9">
      <c r="E24"/>
    </row>
    <row r="26" spans="2:9">
      <c r="B26" s="429" t="s">
        <v>372</v>
      </c>
      <c r="C26" s="429" t="s">
        <v>374</v>
      </c>
      <c r="D26" s="429" t="s">
        <v>375</v>
      </c>
      <c r="E26" s="429" t="s">
        <v>376</v>
      </c>
      <c r="F26" s="452" t="s">
        <v>377</v>
      </c>
      <c r="G26" s="452" t="s">
        <v>378</v>
      </c>
      <c r="H26" s="452" t="s">
        <v>379</v>
      </c>
      <c r="I26" s="429" t="s">
        <v>380</v>
      </c>
    </row>
    <row r="27" spans="2:9">
      <c r="B27" s="292"/>
      <c r="C27" s="461"/>
      <c r="D27" s="427"/>
      <c r="E27" s="430"/>
      <c r="F27" s="292"/>
      <c r="G27" s="292"/>
      <c r="H27" s="292"/>
      <c r="I27" s="292"/>
    </row>
    <row r="30" spans="2:9">
      <c r="B30" s="429" t="s">
        <v>372</v>
      </c>
      <c r="C30" s="429" t="s">
        <v>374</v>
      </c>
      <c r="D30" s="429" t="s">
        <v>375</v>
      </c>
      <c r="E30" s="429" t="s">
        <v>376</v>
      </c>
      <c r="F30" s="452" t="s">
        <v>377</v>
      </c>
      <c r="G30" s="452" t="s">
        <v>378</v>
      </c>
      <c r="H30" s="452" t="s">
        <v>379</v>
      </c>
      <c r="I30" s="429" t="s">
        <v>380</v>
      </c>
    </row>
    <row r="31" spans="2:9">
      <c r="B31" s="480"/>
      <c r="C31" s="461"/>
      <c r="D31" s="427"/>
      <c r="E31" s="430"/>
      <c r="F31" s="292"/>
      <c r="G31" s="292"/>
      <c r="H31" s="292"/>
      <c r="I31" s="292"/>
    </row>
    <row r="32" spans="2:9">
      <c r="B32" s="480"/>
      <c r="C32" s="461"/>
      <c r="D32" s="427"/>
      <c r="E32" s="430"/>
      <c r="F32" s="292"/>
      <c r="G32" s="292"/>
      <c r="H32" s="292"/>
      <c r="I32" s="292"/>
    </row>
    <row r="34" spans="2:9">
      <c r="B34" s="429" t="s">
        <v>372</v>
      </c>
      <c r="C34" s="429" t="s">
        <v>374</v>
      </c>
      <c r="D34" s="429" t="s">
        <v>375</v>
      </c>
      <c r="E34" s="429" t="s">
        <v>376</v>
      </c>
      <c r="F34" s="452" t="s">
        <v>377</v>
      </c>
      <c r="G34" s="452" t="s">
        <v>378</v>
      </c>
      <c r="H34" s="452" t="s">
        <v>379</v>
      </c>
      <c r="I34" s="429" t="s">
        <v>380</v>
      </c>
    </row>
    <row r="35" spans="2:9">
      <c r="B35" s="481"/>
      <c r="C35" s="461"/>
      <c r="D35" s="427"/>
      <c r="E35" s="430"/>
      <c r="F35" s="292"/>
      <c r="G35" s="292"/>
      <c r="H35" s="292"/>
      <c r="I35" s="292"/>
    </row>
    <row r="36" spans="2:9">
      <c r="B36" s="481"/>
      <c r="C36" s="461"/>
      <c r="D36" s="427"/>
      <c r="E36" s="430"/>
      <c r="F36" s="292"/>
      <c r="G36" s="292"/>
      <c r="H36" s="292"/>
      <c r="I36" s="292"/>
    </row>
    <row r="37" spans="2:9">
      <c r="B37" s="481"/>
      <c r="C37" s="461"/>
      <c r="D37" s="427"/>
      <c r="E37" s="430"/>
      <c r="F37" s="292"/>
      <c r="G37" s="292"/>
      <c r="H37" s="292"/>
      <c r="I37" s="292"/>
    </row>
    <row r="39" spans="2:9">
      <c r="B39" s="429" t="s">
        <v>372</v>
      </c>
      <c r="C39" s="429" t="s">
        <v>374</v>
      </c>
      <c r="D39" s="429" t="s">
        <v>375</v>
      </c>
      <c r="E39" s="429" t="s">
        <v>376</v>
      </c>
      <c r="F39" s="452" t="s">
        <v>377</v>
      </c>
      <c r="G39" s="452" t="s">
        <v>378</v>
      </c>
      <c r="H39" s="452" t="s">
        <v>379</v>
      </c>
      <c r="I39" s="429" t="s">
        <v>380</v>
      </c>
    </row>
    <row r="40" spans="2:9">
      <c r="B40" s="292" t="s">
        <v>384</v>
      </c>
      <c r="C40" s="461">
        <v>1855071</v>
      </c>
      <c r="D40" s="427">
        <f>+C40*19%</f>
        <v>352463.49</v>
      </c>
      <c r="E40" s="430">
        <f>+C40+D40</f>
        <v>2207534.4900000002</v>
      </c>
      <c r="F40" s="292">
        <v>296115</v>
      </c>
      <c r="G40" s="292">
        <v>232952</v>
      </c>
      <c r="H40" s="292" t="s">
        <v>450</v>
      </c>
      <c r="I40" s="292" t="s">
        <v>451</v>
      </c>
    </row>
    <row r="42" spans="2:9">
      <c r="B42" s="429" t="s">
        <v>372</v>
      </c>
      <c r="C42" s="429" t="s">
        <v>374</v>
      </c>
      <c r="D42" s="429" t="s">
        <v>375</v>
      </c>
      <c r="E42" s="429" t="s">
        <v>376</v>
      </c>
      <c r="F42" s="452" t="s">
        <v>377</v>
      </c>
      <c r="G42" s="452" t="s">
        <v>378</v>
      </c>
      <c r="H42" s="452" t="s">
        <v>379</v>
      </c>
      <c r="I42" s="429" t="s">
        <v>380</v>
      </c>
    </row>
    <row r="43" spans="2:9">
      <c r="B43" s="480" t="s">
        <v>437</v>
      </c>
      <c r="C43" s="469">
        <v>270000</v>
      </c>
      <c r="D43" s="427">
        <f>+C43*19%</f>
        <v>51300</v>
      </c>
      <c r="E43" s="430">
        <f>+C43+D43</f>
        <v>321300</v>
      </c>
      <c r="F43" s="292">
        <v>294569</v>
      </c>
      <c r="G43" s="292">
        <v>231554</v>
      </c>
      <c r="H43" s="292" t="s">
        <v>436</v>
      </c>
      <c r="I43" s="292" t="s">
        <v>445</v>
      </c>
    </row>
    <row r="44" spans="2:9">
      <c r="B44" s="480"/>
      <c r="C44" s="469">
        <v>270000</v>
      </c>
      <c r="D44" s="427">
        <f t="shared" ref="D44:D46" si="0">+C44*19%</f>
        <v>51300</v>
      </c>
      <c r="E44" s="430">
        <f t="shared" ref="E44:E46" si="1">+C44+D44</f>
        <v>321300</v>
      </c>
      <c r="F44" s="292">
        <v>294569</v>
      </c>
      <c r="G44" s="292">
        <v>231554</v>
      </c>
      <c r="H44" s="292" t="s">
        <v>436</v>
      </c>
      <c r="I44" s="292" t="s">
        <v>446</v>
      </c>
    </row>
    <row r="45" spans="2:9">
      <c r="B45" s="480"/>
      <c r="C45" s="469">
        <v>270000</v>
      </c>
      <c r="D45" s="427">
        <f t="shared" si="0"/>
        <v>51300</v>
      </c>
      <c r="E45" s="430">
        <f t="shared" si="1"/>
        <v>321300</v>
      </c>
      <c r="F45" s="292">
        <v>294569</v>
      </c>
      <c r="G45" s="292">
        <v>231554</v>
      </c>
      <c r="H45" s="292" t="s">
        <v>436</v>
      </c>
      <c r="I45" s="292" t="s">
        <v>447</v>
      </c>
    </row>
    <row r="46" spans="2:9">
      <c r="B46" s="480"/>
      <c r="C46" s="469">
        <v>270000</v>
      </c>
      <c r="D46" s="427">
        <f t="shared" si="0"/>
        <v>51300</v>
      </c>
      <c r="E46" s="430">
        <f t="shared" si="1"/>
        <v>321300</v>
      </c>
      <c r="F46" s="292">
        <v>294569</v>
      </c>
      <c r="G46" s="292">
        <v>231554</v>
      </c>
      <c r="H46" s="292" t="s">
        <v>436</v>
      </c>
      <c r="I46" s="292" t="s">
        <v>448</v>
      </c>
    </row>
  </sheetData>
  <mergeCells count="3">
    <mergeCell ref="B31:B32"/>
    <mergeCell ref="B35:B37"/>
    <mergeCell ref="B43:B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7" t="s">
        <v>178</v>
      </c>
      <c r="C2" s="477"/>
      <c r="D2" s="477"/>
      <c r="E2" s="477"/>
      <c r="F2" s="477"/>
    </row>
    <row r="3" spans="2:6" ht="15.75" thickBot="1">
      <c r="B3" s="31"/>
      <c r="C3" s="32" t="s">
        <v>173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7" t="s">
        <v>179</v>
      </c>
      <c r="C15" s="477"/>
      <c r="D15" s="477"/>
      <c r="E15" s="477"/>
      <c r="F15" s="477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14046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138668</v>
      </c>
      <c r="D20" s="235"/>
      <c r="E20" s="243"/>
      <c r="F20" s="237"/>
    </row>
    <row r="21" spans="2:6" ht="15.75" thickBot="1">
      <c r="B21" s="58" t="s">
        <v>10</v>
      </c>
      <c r="C21" s="244">
        <v>4700029716</v>
      </c>
      <c r="D21" s="235"/>
      <c r="E21" s="243"/>
      <c r="F21" s="237"/>
    </row>
    <row r="22" spans="2:6" ht="15.75" thickBot="1">
      <c r="B22" s="245" t="s">
        <v>11</v>
      </c>
      <c r="C22" s="240" t="s">
        <v>154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5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77" t="s">
        <v>180</v>
      </c>
      <c r="C28" s="477"/>
      <c r="D28" s="477"/>
      <c r="E28" s="477"/>
      <c r="F28" s="477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77" t="s">
        <v>181</v>
      </c>
      <c r="C41" s="477"/>
      <c r="D41" s="477"/>
      <c r="E41" s="477"/>
      <c r="F41" s="477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77" t="s">
        <v>182</v>
      </c>
      <c r="C54" s="477"/>
      <c r="D54" s="477"/>
      <c r="E54" s="477"/>
      <c r="F54" s="477"/>
    </row>
    <row r="55" spans="2:6" ht="15.75" thickBot="1">
      <c r="B55" s="31" t="s">
        <v>172</v>
      </c>
      <c r="C55" s="32" t="s">
        <v>177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7" t="s">
        <v>184</v>
      </c>
      <c r="C2" s="477"/>
      <c r="D2" s="477"/>
      <c r="E2" s="477"/>
      <c r="F2" s="477"/>
    </row>
    <row r="3" spans="2:6" ht="15.75" thickBot="1">
      <c r="B3" s="31"/>
      <c r="C3" s="32" t="s">
        <v>183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7" t="s">
        <v>189</v>
      </c>
      <c r="C15" s="477"/>
      <c r="D15" s="477"/>
      <c r="E15" s="477"/>
      <c r="F15" s="477"/>
    </row>
    <row r="16" spans="2:6" ht="15.75" thickBot="1">
      <c r="B16" s="31"/>
      <c r="C16" s="32" t="s">
        <v>185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14042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138677</v>
      </c>
      <c r="D20" s="235"/>
      <c r="E20" s="243"/>
      <c r="F20" s="237"/>
    </row>
    <row r="21" spans="2:6" ht="15.75" thickBot="1">
      <c r="B21" s="58" t="s">
        <v>10</v>
      </c>
      <c r="C21" s="244">
        <v>4700029710</v>
      </c>
      <c r="D21" s="235"/>
      <c r="E21" s="243"/>
      <c r="F21" s="237"/>
    </row>
    <row r="22" spans="2:6" ht="15.75" thickBot="1">
      <c r="B22" s="245" t="s">
        <v>11</v>
      </c>
      <c r="C22" s="240" t="s">
        <v>158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0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477" t="s">
        <v>190</v>
      </c>
      <c r="C28" s="477"/>
      <c r="D28" s="477"/>
      <c r="E28" s="477"/>
      <c r="F28" s="477"/>
    </row>
    <row r="29" spans="2:6" ht="15.75" thickBot="1">
      <c r="B29" s="31"/>
      <c r="C29" s="32" t="s">
        <v>186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7" t="s">
        <v>191</v>
      </c>
      <c r="C41" s="477"/>
      <c r="D41" s="477"/>
      <c r="E41" s="477"/>
      <c r="F41" s="477"/>
    </row>
    <row r="42" spans="2:6" ht="15.75" thickBot="1">
      <c r="B42" s="31"/>
      <c r="C42" s="32" t="s">
        <v>187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7" t="s">
        <v>192</v>
      </c>
      <c r="C54" s="477"/>
      <c r="D54" s="477"/>
      <c r="E54" s="477"/>
      <c r="F54" s="477"/>
    </row>
    <row r="55" spans="2:6" ht="15.75" thickBot="1">
      <c r="B55" s="31" t="s">
        <v>172</v>
      </c>
      <c r="C55" s="32" t="s">
        <v>188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160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C11"/>
  <sheetViews>
    <sheetView showGridLines="0" workbookViewId="0">
      <selection activeCell="B2" sqref="B2:D10"/>
    </sheetView>
  </sheetViews>
  <sheetFormatPr baseColWidth="10" defaultRowHeight="15"/>
  <cols>
    <col min="3" max="3" width="39.42578125" bestFit="1" customWidth="1"/>
    <col min="4" max="4" width="22.85546875" customWidth="1"/>
  </cols>
  <sheetData>
    <row r="2" spans="2:3">
      <c r="B2" t="s">
        <v>390</v>
      </c>
    </row>
    <row r="5" spans="2:3" ht="18.75">
      <c r="B5" t="s">
        <v>391</v>
      </c>
      <c r="C5" s="453" t="s">
        <v>399</v>
      </c>
    </row>
    <row r="6" spans="2:3" ht="18.75">
      <c r="B6" t="s">
        <v>3</v>
      </c>
      <c r="C6" s="453" t="str">
        <f>VLOOKUP(C5,'LISTADO CLINICAS'!B3:C21,2,1)</f>
        <v>70.285.100-9</v>
      </c>
    </row>
    <row r="7" spans="2:3" ht="18.75">
      <c r="B7" t="s">
        <v>392</v>
      </c>
      <c r="C7" s="454" t="s">
        <v>414</v>
      </c>
    </row>
    <row r="8" spans="2:3" ht="18.75">
      <c r="B8" t="s">
        <v>393</v>
      </c>
      <c r="C8" s="464">
        <v>4300133991</v>
      </c>
    </row>
    <row r="9" spans="2:3" ht="18.75">
      <c r="B9" t="s">
        <v>86</v>
      </c>
      <c r="C9" s="454" t="s">
        <v>414</v>
      </c>
    </row>
    <row r="10" spans="2:3" ht="23.25">
      <c r="B10" t="s">
        <v>394</v>
      </c>
      <c r="C10" s="471">
        <v>512932</v>
      </c>
    </row>
    <row r="11" spans="2:3" ht="18.75">
      <c r="C11" s="45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S121"/>
  <sheetViews>
    <sheetView tabSelected="1" topLeftCell="H1" zoomScaleNormal="100" workbookViewId="0">
      <selection activeCell="M6" sqref="M6"/>
    </sheetView>
  </sheetViews>
  <sheetFormatPr baseColWidth="10" defaultRowHeight="15"/>
  <cols>
    <col min="1" max="1" width="5.42578125" style="99" customWidth="1"/>
    <col min="2" max="2" width="41" style="264" bestFit="1" customWidth="1"/>
    <col min="3" max="3" width="20.42578125" style="264" customWidth="1"/>
    <col min="4" max="4" width="11.140625" style="233" customWidth="1"/>
    <col min="5" max="5" width="15" style="233" customWidth="1"/>
    <col min="6" max="6" width="15" style="265" customWidth="1"/>
    <col min="7" max="7" width="63.85546875" style="265" customWidth="1"/>
    <col min="8" max="8" width="15.85546875" style="232" bestFit="1" customWidth="1"/>
    <col min="9" max="9" width="20.42578125" style="266" customWidth="1"/>
    <col min="10" max="10" width="16.7109375" style="232" bestFit="1" customWidth="1"/>
    <col min="11" max="11" width="20.140625" style="232" customWidth="1"/>
    <col min="12" max="12" width="16.42578125" style="232" customWidth="1"/>
    <col min="13" max="13" width="14.140625" style="264" customWidth="1"/>
    <col min="14" max="14" width="33.140625" style="264" bestFit="1" customWidth="1"/>
    <col min="15" max="15" width="20.5703125" style="264" customWidth="1"/>
    <col min="16" max="16" width="17.5703125" style="264" customWidth="1"/>
    <col min="17" max="17" width="23.42578125" style="264" bestFit="1" customWidth="1"/>
    <col min="18" max="18" width="85" style="264" customWidth="1"/>
    <col min="19" max="19" width="32" style="257" customWidth="1"/>
    <col min="20" max="118" width="11.42578125" style="99"/>
    <col min="119" max="119" width="20.5703125" style="99" bestFit="1" customWidth="1"/>
    <col min="120" max="16384" width="11.42578125" style="99"/>
  </cols>
  <sheetData>
    <row r="1" spans="1:19">
      <c r="A1" s="484" t="s">
        <v>388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</row>
    <row r="2" spans="1:19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</row>
    <row r="3" spans="1:19" ht="31.5">
      <c r="A3" s="258" t="s">
        <v>383</v>
      </c>
      <c r="B3" s="259" t="s">
        <v>129</v>
      </c>
      <c r="C3" s="260" t="s">
        <v>40</v>
      </c>
      <c r="D3" s="260" t="s">
        <v>41</v>
      </c>
      <c r="E3" s="260" t="s">
        <v>195</v>
      </c>
      <c r="F3" s="260" t="s">
        <v>11</v>
      </c>
      <c r="G3" s="260" t="s">
        <v>109</v>
      </c>
      <c r="H3" s="260" t="s">
        <v>0</v>
      </c>
      <c r="I3" s="260" t="s">
        <v>10</v>
      </c>
      <c r="J3" s="260" t="s">
        <v>137</v>
      </c>
      <c r="K3" s="260" t="s">
        <v>87</v>
      </c>
      <c r="L3" s="260" t="s">
        <v>86</v>
      </c>
      <c r="M3" s="260" t="s">
        <v>42</v>
      </c>
      <c r="N3" s="261" t="s">
        <v>95</v>
      </c>
      <c r="O3" s="260" t="s">
        <v>43</v>
      </c>
      <c r="P3" s="260" t="s">
        <v>134</v>
      </c>
      <c r="Q3" s="260" t="s">
        <v>135</v>
      </c>
      <c r="R3" s="262" t="s">
        <v>44</v>
      </c>
      <c r="S3" s="277" t="s">
        <v>194</v>
      </c>
    </row>
    <row r="4" spans="1:19" s="433" customFormat="1" ht="16.5">
      <c r="A4" s="439"/>
      <c r="B4" s="433" t="s">
        <v>259</v>
      </c>
      <c r="C4" s="377">
        <f>35110.98*6.88</f>
        <v>241563.54240000001</v>
      </c>
      <c r="D4" s="296" t="s">
        <v>387</v>
      </c>
      <c r="E4" s="431"/>
      <c r="F4" s="296"/>
      <c r="G4" s="435" t="s">
        <v>404</v>
      </c>
      <c r="H4" s="447"/>
      <c r="I4" s="296"/>
      <c r="J4" s="460"/>
      <c r="K4" s="296"/>
      <c r="L4" s="296"/>
      <c r="M4" s="48"/>
      <c r="N4" s="296"/>
      <c r="O4" s="399"/>
      <c r="P4" s="296"/>
      <c r="Q4" s="296"/>
      <c r="R4" s="416"/>
      <c r="S4" s="432"/>
    </row>
    <row r="5" spans="1:19" s="433" customFormat="1" ht="16.5">
      <c r="A5" s="439"/>
      <c r="B5" s="404" t="s">
        <v>274</v>
      </c>
      <c r="C5" s="377">
        <v>342108</v>
      </c>
      <c r="D5" s="296" t="s">
        <v>387</v>
      </c>
      <c r="E5" s="296"/>
      <c r="F5" s="296"/>
      <c r="G5" s="435" t="s">
        <v>460</v>
      </c>
      <c r="H5" s="447"/>
      <c r="I5" s="296"/>
      <c r="J5" s="460"/>
      <c r="K5" s="296"/>
      <c r="L5" s="296"/>
      <c r="M5" s="48">
        <v>29773</v>
      </c>
      <c r="N5" s="296"/>
      <c r="O5" s="399"/>
      <c r="P5" s="296"/>
      <c r="Q5" s="296"/>
      <c r="R5" s="416"/>
      <c r="S5" s="432"/>
    </row>
    <row r="6" spans="1:19" s="433" customFormat="1" ht="16.5">
      <c r="A6" s="439"/>
      <c r="B6" s="404" t="s">
        <v>373</v>
      </c>
      <c r="C6" s="396">
        <v>483318</v>
      </c>
      <c r="D6" s="296" t="s">
        <v>387</v>
      </c>
      <c r="E6" s="431"/>
      <c r="F6" s="296"/>
      <c r="G6" s="472" t="s">
        <v>405</v>
      </c>
      <c r="H6" s="447"/>
      <c r="I6" s="296"/>
      <c r="J6" s="431"/>
      <c r="K6" s="296"/>
      <c r="L6" s="296"/>
      <c r="M6" s="48"/>
      <c r="N6" s="296"/>
      <c r="O6" s="399"/>
      <c r="P6" s="296"/>
      <c r="Q6" s="296"/>
      <c r="R6" s="416"/>
      <c r="S6" s="435"/>
    </row>
    <row r="7" spans="1:19" s="433" customFormat="1">
      <c r="A7" s="380"/>
      <c r="B7" s="404" t="s">
        <v>411</v>
      </c>
      <c r="C7" s="396">
        <v>413413</v>
      </c>
      <c r="D7" s="296"/>
      <c r="E7" s="431"/>
      <c r="F7" s="296"/>
      <c r="G7" s="435" t="s">
        <v>403</v>
      </c>
      <c r="H7" s="296"/>
      <c r="I7" s="296"/>
      <c r="J7" s="431"/>
      <c r="K7" s="296"/>
      <c r="L7" s="296"/>
      <c r="M7" s="296"/>
      <c r="N7" s="296"/>
      <c r="O7" s="316"/>
      <c r="P7" s="296"/>
      <c r="Q7" s="296"/>
      <c r="R7" s="416"/>
      <c r="S7" s="435"/>
    </row>
    <row r="8" spans="1:19" s="433" customFormat="1">
      <c r="A8" s="322"/>
      <c r="B8" s="426" t="s">
        <v>278</v>
      </c>
      <c r="C8" s="396">
        <f>4833*961.69</f>
        <v>4647847.7700000005</v>
      </c>
      <c r="D8" s="296" t="s">
        <v>387</v>
      </c>
      <c r="E8" s="431"/>
      <c r="F8" s="296"/>
      <c r="G8" s="472" t="s">
        <v>406</v>
      </c>
      <c r="H8" s="323">
        <v>44981</v>
      </c>
      <c r="I8" s="434"/>
      <c r="J8"/>
      <c r="K8" s="296"/>
      <c r="L8" s="296"/>
      <c r="M8" s="434"/>
      <c r="N8" s="296"/>
      <c r="O8" s="399"/>
      <c r="P8" s="296"/>
      <c r="Q8" s="296"/>
      <c r="R8" s="416"/>
      <c r="S8" s="435"/>
    </row>
    <row r="9" spans="1:19" s="433" customFormat="1">
      <c r="A9" s="322"/>
      <c r="B9" s="428" t="s">
        <v>278</v>
      </c>
      <c r="C9" s="396">
        <f>3125*961.69</f>
        <v>3005281.25</v>
      </c>
      <c r="D9" s="296" t="s">
        <v>387</v>
      </c>
      <c r="E9" s="431"/>
      <c r="F9" s="296"/>
      <c r="G9" s="472" t="s">
        <v>407</v>
      </c>
      <c r="H9" s="323">
        <v>44981</v>
      </c>
      <c r="I9" s="296"/>
      <c r="J9"/>
      <c r="K9" s="296"/>
      <c r="L9" s="296"/>
      <c r="M9" s="434"/>
      <c r="N9" s="296"/>
      <c r="O9" s="399"/>
      <c r="P9" s="296"/>
      <c r="Q9" s="296"/>
      <c r="R9" s="416"/>
      <c r="S9" s="435"/>
    </row>
    <row r="10" spans="1:19" s="433" customFormat="1" ht="16.5">
      <c r="A10" s="439" t="s">
        <v>382</v>
      </c>
      <c r="B10" s="404" t="s">
        <v>368</v>
      </c>
      <c r="C10" s="396">
        <v>336708</v>
      </c>
      <c r="D10" s="296" t="s">
        <v>387</v>
      </c>
      <c r="E10" s="431"/>
      <c r="F10" s="296"/>
      <c r="G10" s="435" t="s">
        <v>408</v>
      </c>
      <c r="H10">
        <v>232949</v>
      </c>
      <c r="I10">
        <v>4500527666</v>
      </c>
      <c r="J10">
        <v>164022</v>
      </c>
      <c r="K10" s="48"/>
      <c r="L10">
        <v>1000160400</v>
      </c>
      <c r="M10">
        <v>297829</v>
      </c>
      <c r="N10" s="296"/>
      <c r="O10" s="399"/>
      <c r="P10" s="296"/>
      <c r="Q10" s="296"/>
      <c r="R10" s="416"/>
      <c r="S10" s="435"/>
    </row>
    <row r="11" spans="1:19" s="433" customFormat="1" ht="16.5">
      <c r="A11" s="462"/>
      <c r="B11" s="378" t="s">
        <v>381</v>
      </c>
      <c r="C11" s="396">
        <v>512932</v>
      </c>
      <c r="D11" s="316" t="s">
        <v>387</v>
      </c>
      <c r="E11" s="379"/>
      <c r="F11" s="379"/>
      <c r="G11" s="473" t="s">
        <v>417</v>
      </c>
      <c r="H11">
        <v>232968</v>
      </c>
      <c r="I11">
        <v>4300133991</v>
      </c>
      <c r="J11">
        <v>164129</v>
      </c>
      <c r="K11" s="316"/>
      <c r="L11" s="316"/>
      <c r="M11">
        <v>297988</v>
      </c>
      <c r="N11" s="316"/>
      <c r="O11" s="399"/>
      <c r="P11" s="296"/>
      <c r="Q11" s="296"/>
      <c r="R11" s="416"/>
      <c r="S11" s="435"/>
    </row>
    <row r="12" spans="1:19" s="433" customFormat="1">
      <c r="A12" s="475"/>
      <c r="B12" s="378" t="s">
        <v>381</v>
      </c>
      <c r="C12" s="396">
        <v>488925</v>
      </c>
      <c r="D12" s="316"/>
      <c r="E12" s="379"/>
      <c r="F12" s="379"/>
      <c r="G12" s="473" t="s">
        <v>449</v>
      </c>
      <c r="H12">
        <v>232969</v>
      </c>
      <c r="I12">
        <v>4300135271</v>
      </c>
      <c r="J12">
        <v>164120</v>
      </c>
      <c r="K12" s="316"/>
      <c r="L12" s="316"/>
      <c r="M12" s="474">
        <v>44985</v>
      </c>
      <c r="N12" s="316"/>
      <c r="O12" s="316"/>
      <c r="P12" s="296"/>
      <c r="Q12" s="296"/>
      <c r="R12" s="416"/>
      <c r="S12" s="435"/>
    </row>
    <row r="13" spans="1:19" s="433" customFormat="1" ht="19.5" customHeight="1">
      <c r="A13" s="439" t="s">
        <v>382</v>
      </c>
      <c r="B13" s="378" t="s">
        <v>384</v>
      </c>
      <c r="C13" s="396">
        <v>1855071</v>
      </c>
      <c r="D13" s="316" t="s">
        <v>387</v>
      </c>
      <c r="E13" s="379"/>
      <c r="F13" s="379"/>
      <c r="G13" s="449" t="s">
        <v>442</v>
      </c>
      <c r="H13" s="425">
        <v>232952</v>
      </c>
      <c r="I13" t="s">
        <v>443</v>
      </c>
      <c r="J13">
        <v>164024</v>
      </c>
      <c r="K13" s="316"/>
      <c r="L13" s="316"/>
      <c r="M13">
        <v>297714</v>
      </c>
      <c r="N13" s="316"/>
      <c r="O13" s="316"/>
      <c r="P13" s="296"/>
      <c r="Q13" s="296"/>
      <c r="R13" s="416"/>
      <c r="S13" s="435"/>
    </row>
    <row r="14" spans="1:19" s="433" customFormat="1" ht="16.5">
      <c r="A14" s="439"/>
      <c r="B14" s="444" t="s">
        <v>39</v>
      </c>
      <c r="C14" s="438">
        <v>4212526</v>
      </c>
      <c r="D14" s="445" t="s">
        <v>387</v>
      </c>
      <c r="E14" s="436"/>
      <c r="F14" s="403"/>
      <c r="G14" s="449" t="s">
        <v>459</v>
      </c>
      <c r="H14" s="431"/>
      <c r="I14" s="48">
        <v>4500025583</v>
      </c>
      <c r="J14"/>
      <c r="K14" s="431"/>
      <c r="L14" s="48">
        <v>1000098081</v>
      </c>
      <c r="M14">
        <v>298050</v>
      </c>
      <c r="N14" s="316"/>
      <c r="O14" s="316"/>
      <c r="P14" s="296"/>
      <c r="Q14" s="296"/>
      <c r="R14" s="416"/>
      <c r="S14" s="437"/>
    </row>
    <row r="15" spans="1:19" s="433" customFormat="1">
      <c r="A15" s="380"/>
      <c r="B15" s="444" t="s">
        <v>39</v>
      </c>
      <c r="C15" s="377">
        <v>413835</v>
      </c>
      <c r="D15" s="446"/>
      <c r="E15" s="379"/>
      <c r="F15" s="296"/>
      <c r="G15" s="449" t="s">
        <v>409</v>
      </c>
      <c r="H15" s="431"/>
      <c r="I15" s="296"/>
      <c r="J15"/>
      <c r="K15" s="431"/>
      <c r="L15" s="296"/>
      <c r="M15" s="296"/>
      <c r="N15" s="316"/>
      <c r="O15" s="316"/>
      <c r="P15" s="296"/>
      <c r="Q15" s="296"/>
      <c r="R15" s="416"/>
      <c r="S15" s="437"/>
    </row>
    <row r="16" spans="1:19" s="292" customFormat="1">
      <c r="A16" s="448"/>
      <c r="B16" s="444" t="s">
        <v>389</v>
      </c>
      <c r="C16" s="438">
        <v>494008</v>
      </c>
      <c r="D16" s="399"/>
      <c r="E16" s="436"/>
      <c r="F16" s="403"/>
      <c r="G16" s="472" t="s">
        <v>410</v>
      </c>
      <c r="H16" s="447"/>
      <c r="I16" s="48"/>
      <c r="J16"/>
      <c r="K16" s="403"/>
      <c r="L16" s="403"/>
      <c r="M16" s="403"/>
      <c r="N16" s="399"/>
      <c r="O16" s="399"/>
      <c r="P16" s="403"/>
      <c r="Q16" s="403"/>
      <c r="R16" s="417"/>
      <c r="S16" s="437"/>
    </row>
    <row r="17" spans="1:19" s="292" customFormat="1" ht="16.5">
      <c r="A17" s="439"/>
      <c r="B17" t="s">
        <v>413</v>
      </c>
      <c r="C17" s="438">
        <v>250000</v>
      </c>
      <c r="D17" s="399"/>
      <c r="E17" s="436"/>
      <c r="F17" s="296">
        <v>7064</v>
      </c>
      <c r="G17" s="450"/>
      <c r="H17" s="425"/>
      <c r="I17">
        <v>4200006133</v>
      </c>
      <c r="J17"/>
      <c r="K17" s="296"/>
      <c r="L17" s="296"/>
      <c r="M17"/>
      <c r="N17" s="399"/>
      <c r="O17" s="399"/>
      <c r="P17" s="403"/>
      <c r="Q17" s="403"/>
      <c r="R17" s="417"/>
      <c r="S17" s="437"/>
    </row>
    <row r="18" spans="1:19" s="433" customFormat="1" ht="16.5">
      <c r="A18" s="439" t="s">
        <v>382</v>
      </c>
      <c r="B18" t="s">
        <v>422</v>
      </c>
      <c r="C18" s="438">
        <v>3950000</v>
      </c>
      <c r="D18" s="399"/>
      <c r="E18" s="436"/>
      <c r="F18" s="403"/>
      <c r="G18" s="450"/>
      <c r="H18" s="403"/>
      <c r="I18" t="s">
        <v>423</v>
      </c>
      <c r="J18">
        <v>159497</v>
      </c>
      <c r="K18" s="403"/>
      <c r="L18" s="403"/>
      <c r="M18">
        <v>295450</v>
      </c>
      <c r="N18" s="399"/>
      <c r="O18" s="399"/>
      <c r="P18" s="403"/>
      <c r="Q18" s="403"/>
      <c r="R18" s="417"/>
      <c r="S18" s="437"/>
    </row>
    <row r="19" spans="1:19" s="292" customFormat="1" ht="16.5">
      <c r="A19" s="439" t="s">
        <v>382</v>
      </c>
      <c r="B19" s="292" t="s">
        <v>424</v>
      </c>
      <c r="C19" s="438">
        <v>3270431</v>
      </c>
      <c r="D19" s="399"/>
      <c r="E19" s="436"/>
      <c r="F19" s="403"/>
      <c r="G19" s="450" t="s">
        <v>425</v>
      </c>
      <c r="H19" s="425">
        <v>230092</v>
      </c>
      <c r="I19" s="403" t="s">
        <v>426</v>
      </c>
      <c r="J19">
        <v>159456</v>
      </c>
      <c r="K19" s="403"/>
      <c r="L19" s="403"/>
      <c r="M19">
        <v>295645</v>
      </c>
      <c r="N19" s="399"/>
      <c r="O19" s="399"/>
      <c r="P19" s="403"/>
      <c r="Q19" s="403"/>
      <c r="R19" s="417"/>
      <c r="S19" s="437"/>
    </row>
    <row r="20" spans="1:19" s="292" customFormat="1" ht="16.5">
      <c r="A20" s="439" t="s">
        <v>382</v>
      </c>
      <c r="B20" t="s">
        <v>39</v>
      </c>
      <c r="C20" s="438">
        <v>1955609</v>
      </c>
      <c r="D20" s="399"/>
      <c r="E20" s="436"/>
      <c r="F20" s="403">
        <v>7517</v>
      </c>
      <c r="G20" s="450" t="s">
        <v>427</v>
      </c>
      <c r="H20" s="403">
        <v>218690</v>
      </c>
      <c r="I20">
        <v>4500023772</v>
      </c>
      <c r="J20">
        <v>150367</v>
      </c>
      <c r="K20"/>
      <c r="L20" s="403">
        <v>1000096630</v>
      </c>
      <c r="M20">
        <v>286412</v>
      </c>
      <c r="N20" s="399"/>
      <c r="O20" s="399"/>
      <c r="P20" s="403"/>
      <c r="Q20" s="403"/>
      <c r="R20" s="417"/>
      <c r="S20" s="437"/>
    </row>
    <row r="21" spans="1:19" s="292" customFormat="1" ht="16.5">
      <c r="A21" s="439" t="s">
        <v>382</v>
      </c>
      <c r="B21" t="s">
        <v>39</v>
      </c>
      <c r="C21" s="377">
        <v>581921</v>
      </c>
      <c r="D21" s="316"/>
      <c r="E21" s="379"/>
      <c r="F21" s="403">
        <v>7499</v>
      </c>
      <c r="G21" s="449" t="s">
        <v>431</v>
      </c>
      <c r="H21" s="425">
        <v>189509</v>
      </c>
      <c r="I21">
        <v>4700034587</v>
      </c>
      <c r="J21">
        <v>95524</v>
      </c>
      <c r="K21" s="403"/>
      <c r="L21" s="403">
        <v>1000089850</v>
      </c>
      <c r="M21">
        <v>296012</v>
      </c>
      <c r="N21" s="399"/>
      <c r="O21" s="399"/>
      <c r="P21" s="403"/>
      <c r="Q21" s="403"/>
      <c r="R21" s="417"/>
      <c r="S21" s="437"/>
    </row>
    <row r="22" spans="1:19" s="292" customFormat="1" ht="16.5">
      <c r="A22" s="439" t="s">
        <v>382</v>
      </c>
      <c r="B22" t="s">
        <v>435</v>
      </c>
      <c r="C22" s="377">
        <v>5820000</v>
      </c>
      <c r="D22" s="399"/>
      <c r="E22" s="436"/>
      <c r="F22" s="403"/>
      <c r="G22" s="449"/>
      <c r="H22" s="425"/>
      <c r="I22">
        <v>230029</v>
      </c>
      <c r="J22">
        <v>162296</v>
      </c>
      <c r="K22" s="403"/>
      <c r="L22" s="403"/>
      <c r="M22">
        <v>296011</v>
      </c>
      <c r="N22" s="399"/>
      <c r="O22" s="399"/>
      <c r="P22" s="403"/>
      <c r="Q22" s="403"/>
      <c r="R22" s="417"/>
      <c r="S22" s="437"/>
    </row>
    <row r="23" spans="1:19" s="292" customFormat="1" ht="15.75" customHeight="1">
      <c r="A23" s="439" t="s">
        <v>382</v>
      </c>
      <c r="B23" t="s">
        <v>437</v>
      </c>
      <c r="C23" s="438">
        <v>1080000</v>
      </c>
      <c r="D23" s="399"/>
      <c r="E23" s="436"/>
      <c r="F23" s="403"/>
      <c r="G23" s="450" t="s">
        <v>438</v>
      </c>
      <c r="H23" s="465">
        <v>231554</v>
      </c>
      <c r="I23">
        <v>4500528484</v>
      </c>
      <c r="J23">
        <v>162537</v>
      </c>
      <c r="K23" s="296"/>
      <c r="L23"/>
      <c r="M23">
        <v>297715</v>
      </c>
      <c r="N23" s="399"/>
      <c r="O23" s="399"/>
      <c r="P23" s="403"/>
      <c r="Q23" s="403"/>
      <c r="R23" s="417"/>
      <c r="S23" s="437"/>
    </row>
    <row r="24" spans="1:19" s="292" customFormat="1" ht="15.75" customHeight="1">
      <c r="A24" s="439" t="s">
        <v>382</v>
      </c>
      <c r="B24" t="s">
        <v>439</v>
      </c>
      <c r="C24" s="438">
        <v>7139178</v>
      </c>
      <c r="D24" s="399"/>
      <c r="E24" s="436"/>
      <c r="F24" s="470" t="s">
        <v>440</v>
      </c>
      <c r="G24" s="425"/>
      <c r="H24" s="470">
        <v>230452</v>
      </c>
      <c r="I24" s="470" t="s">
        <v>441</v>
      </c>
      <c r="J24"/>
      <c r="K24" s="403"/>
      <c r="L24"/>
      <c r="M24">
        <v>296455</v>
      </c>
      <c r="N24" s="399"/>
      <c r="O24" s="399"/>
      <c r="P24" s="403"/>
      <c r="Q24" s="403"/>
      <c r="R24" s="417"/>
      <c r="S24" s="437"/>
    </row>
    <row r="25" spans="1:19" s="292" customFormat="1" ht="16.5">
      <c r="A25" s="439"/>
      <c r="B25" s="444"/>
      <c r="C25" s="438"/>
      <c r="D25" s="399"/>
      <c r="E25" s="436"/>
      <c r="F25" s="403"/>
      <c r="G25" s="425"/>
      <c r="H25" s="425"/>
      <c r="I25"/>
      <c r="J25"/>
      <c r="K25" s="403"/>
      <c r="L25" s="403"/>
      <c r="M25"/>
      <c r="N25" s="399"/>
      <c r="O25" s="399"/>
      <c r="P25" s="403"/>
      <c r="Q25" s="403"/>
      <c r="R25" s="417"/>
      <c r="S25" s="437"/>
    </row>
    <row r="26" spans="1:19" s="292" customFormat="1" ht="16.5">
      <c r="A26" s="439"/>
      <c r="B26"/>
      <c r="C26" s="438"/>
      <c r="D26" s="399"/>
      <c r="E26" s="436"/>
      <c r="F26" s="296"/>
      <c r="G26" s="450"/>
      <c r="H26" s="425"/>
      <c r="I26"/>
      <c r="J26" s="425"/>
      <c r="K26" s="296"/>
      <c r="L26" s="296"/>
      <c r="M26"/>
      <c r="N26" s="399"/>
      <c r="O26" s="399"/>
      <c r="P26" s="403"/>
      <c r="Q26" s="403"/>
      <c r="R26" s="417"/>
      <c r="S26" s="437"/>
    </row>
    <row r="27" spans="1:19" s="292" customFormat="1" ht="16.5">
      <c r="A27" s="462"/>
      <c r="B27" s="451"/>
      <c r="C27" s="377"/>
      <c r="D27" s="316"/>
      <c r="E27" s="379"/>
      <c r="F27" s="403"/>
      <c r="G27" s="450" t="s">
        <v>444</v>
      </c>
      <c r="H27" s="425"/>
      <c r="I27" s="296"/>
      <c r="J27" s="403"/>
      <c r="K27" s="296"/>
      <c r="L27" s="296"/>
      <c r="M27" s="463"/>
      <c r="N27" s="316"/>
      <c r="O27" s="316"/>
      <c r="P27" s="296"/>
      <c r="Q27" s="296"/>
      <c r="R27" s="416"/>
      <c r="S27" s="437"/>
    </row>
    <row r="28" spans="1:19" s="292" customFormat="1" ht="16.5">
      <c r="A28" s="462"/>
      <c r="B28" s="444"/>
      <c r="C28" s="438"/>
      <c r="D28" s="399"/>
      <c r="E28" s="436"/>
      <c r="F28" s="403"/>
      <c r="G28" s="399"/>
      <c r="H28" s="425"/>
      <c r="I28" s="403"/>
      <c r="J28" s="403"/>
      <c r="K28" s="403"/>
      <c r="L28" s="403"/>
      <c r="M28" s="463"/>
      <c r="N28" s="399"/>
      <c r="O28" s="399"/>
      <c r="P28" s="403"/>
      <c r="Q28" s="403"/>
      <c r="R28" s="417"/>
      <c r="S28" s="437"/>
    </row>
    <row r="29" spans="1:19" s="292" customFormat="1">
      <c r="A29" s="448"/>
      <c r="B29" s="444"/>
      <c r="C29" s="438"/>
      <c r="D29" s="399"/>
      <c r="E29" s="436"/>
      <c r="F29" s="403"/>
      <c r="G29" s="399"/>
      <c r="H29" s="403"/>
      <c r="I29" s="403"/>
      <c r="J29" s="403"/>
      <c r="K29" s="403"/>
      <c r="L29" s="403"/>
      <c r="M29" s="443"/>
      <c r="N29" s="399"/>
      <c r="O29" s="399"/>
      <c r="P29" s="403"/>
      <c r="Q29" s="403"/>
      <c r="R29" s="417"/>
      <c r="S29" s="437"/>
    </row>
    <row r="30" spans="1:19" s="292" customFormat="1">
      <c r="A30" s="398"/>
      <c r="B30" s="441"/>
      <c r="C30" s="438"/>
      <c r="D30" s="399"/>
      <c r="E30" s="400"/>
      <c r="F30" s="401"/>
      <c r="G30" s="399"/>
      <c r="H30" s="403"/>
      <c r="I30"/>
      <c r="J30" s="402"/>
      <c r="K30" s="403"/>
      <c r="L30" s="408"/>
      <c r="M30" s="403"/>
      <c r="N30" s="399"/>
      <c r="O30" s="399"/>
      <c r="P30" s="403"/>
      <c r="Q30" s="403"/>
      <c r="R30" s="417"/>
      <c r="S30" s="410"/>
    </row>
    <row r="31" spans="1:19" ht="16.5">
      <c r="A31" s="439" t="s">
        <v>382</v>
      </c>
      <c r="B31" s="267" t="s">
        <v>1</v>
      </c>
      <c r="C31" s="467">
        <f>SUM(C4:C29)</f>
        <v>41494675.562399998</v>
      </c>
      <c r="F31" s="268"/>
      <c r="G31" s="407" t="s">
        <v>47</v>
      </c>
      <c r="H31" s="407" t="s">
        <v>164</v>
      </c>
      <c r="I31" s="269" t="s">
        <v>163</v>
      </c>
      <c r="J31" s="485" t="s">
        <v>162</v>
      </c>
      <c r="K31" s="485"/>
      <c r="L31" s="485"/>
      <c r="M31" s="485"/>
      <c r="N31" s="270"/>
      <c r="S31" s="411"/>
    </row>
    <row r="32" spans="1:19">
      <c r="B32" s="267" t="s">
        <v>348</v>
      </c>
      <c r="C32" s="419">
        <v>22000000</v>
      </c>
      <c r="F32" s="482" t="s">
        <v>231</v>
      </c>
      <c r="G32" s="482"/>
      <c r="H32" s="234"/>
      <c r="I32" s="314">
        <v>3728491</v>
      </c>
      <c r="J32" s="483"/>
      <c r="K32" s="483"/>
      <c r="L32" s="483"/>
      <c r="M32" s="483"/>
      <c r="N32" s="420"/>
      <c r="O32" s="271"/>
      <c r="P32" s="271"/>
      <c r="Q32" s="271"/>
      <c r="S32" s="411"/>
    </row>
    <row r="33" spans="1:19">
      <c r="B33" s="272"/>
      <c r="C33" s="359"/>
      <c r="F33" s="482" t="s">
        <v>130</v>
      </c>
      <c r="G33" s="482"/>
      <c r="H33" s="234">
        <v>3000000</v>
      </c>
      <c r="I33" s="314">
        <v>4067268</v>
      </c>
      <c r="J33" s="483">
        <f t="shared" ref="J33:J36" si="0">I33/H33*100</f>
        <v>135.57560000000001</v>
      </c>
      <c r="K33" s="483"/>
      <c r="L33" s="483"/>
      <c r="M33" s="483"/>
      <c r="N33" s="420"/>
      <c r="O33" s="271"/>
      <c r="P33" s="271"/>
      <c r="Q33" s="271"/>
      <c r="R33" s="412"/>
      <c r="S33" s="412"/>
    </row>
    <row r="34" spans="1:19">
      <c r="B34" s="273" t="s">
        <v>161</v>
      </c>
      <c r="C34" s="442">
        <f>+C31/C32</f>
        <v>1.8861216164727272</v>
      </c>
      <c r="F34" s="482" t="s">
        <v>257</v>
      </c>
      <c r="G34" s="482"/>
      <c r="H34" s="234">
        <v>1500000</v>
      </c>
      <c r="I34" s="314">
        <v>0</v>
      </c>
      <c r="J34" s="483"/>
      <c r="K34" s="483"/>
      <c r="L34" s="483"/>
      <c r="M34" s="483"/>
      <c r="N34" s="420"/>
      <c r="O34" s="271"/>
      <c r="P34" s="271"/>
      <c r="Q34" s="271"/>
      <c r="R34" s="412"/>
      <c r="S34" s="412"/>
    </row>
    <row r="35" spans="1:19">
      <c r="B35" s="272"/>
      <c r="C35" s="421"/>
      <c r="F35" s="482" t="s">
        <v>349</v>
      </c>
      <c r="G35" s="482"/>
      <c r="H35" s="234">
        <v>3000000</v>
      </c>
      <c r="I35" s="314">
        <v>7139178</v>
      </c>
      <c r="J35" s="483">
        <f t="shared" si="0"/>
        <v>237.97259999999997</v>
      </c>
      <c r="K35" s="483"/>
      <c r="L35" s="483"/>
      <c r="M35" s="483"/>
      <c r="N35" s="420"/>
      <c r="O35" s="271"/>
      <c r="P35" s="271"/>
      <c r="Q35" s="271"/>
      <c r="R35" s="412"/>
      <c r="S35" s="412"/>
    </row>
    <row r="36" spans="1:19">
      <c r="B36" s="412"/>
      <c r="C36" s="412"/>
      <c r="F36" s="482" t="s">
        <v>71</v>
      </c>
      <c r="G36" s="482"/>
      <c r="H36" s="234">
        <v>5000000</v>
      </c>
      <c r="I36" s="314">
        <v>0</v>
      </c>
      <c r="J36" s="483">
        <f t="shared" si="0"/>
        <v>0</v>
      </c>
      <c r="K36" s="483"/>
      <c r="L36" s="483"/>
      <c r="M36" s="483"/>
      <c r="N36" s="420"/>
      <c r="O36" s="271"/>
      <c r="P36" s="271"/>
      <c r="Q36" s="271"/>
      <c r="R36" s="412"/>
      <c r="S36" s="412"/>
    </row>
    <row r="37" spans="1:19" s="292" customFormat="1">
      <c r="A37" s="358"/>
      <c r="B37" s="264"/>
      <c r="C37" s="315"/>
      <c r="D37" s="233"/>
      <c r="E37" s="233"/>
      <c r="F37" s="482" t="s">
        <v>350</v>
      </c>
      <c r="G37" s="482"/>
      <c r="H37" s="234">
        <v>5000000</v>
      </c>
      <c r="I37" s="314">
        <v>0</v>
      </c>
      <c r="J37" s="485" t="s">
        <v>165</v>
      </c>
      <c r="K37" s="485"/>
      <c r="L37" s="485"/>
      <c r="M37" s="485"/>
      <c r="N37" s="264"/>
      <c r="O37" s="264"/>
      <c r="P37" s="264"/>
      <c r="Q37" s="264"/>
      <c r="R37" s="412"/>
      <c r="S37" s="412"/>
    </row>
    <row r="38" spans="1:19" s="292" customFormat="1">
      <c r="A38" s="358"/>
      <c r="B38" s="264"/>
      <c r="C38" s="315"/>
      <c r="D38" s="233"/>
      <c r="E38" s="233"/>
      <c r="F38" s="482" t="s">
        <v>110</v>
      </c>
      <c r="G38" s="482"/>
      <c r="H38" s="234">
        <v>1500000</v>
      </c>
      <c r="I38" s="314">
        <v>1569160</v>
      </c>
      <c r="J38" s="405"/>
      <c r="K38" s="405"/>
      <c r="L38" s="405"/>
      <c r="M38" s="405"/>
      <c r="N38" s="264"/>
      <c r="O38" s="264"/>
      <c r="P38" s="264"/>
      <c r="Q38" s="264"/>
      <c r="R38" s="412"/>
      <c r="S38" s="412"/>
    </row>
    <row r="39" spans="1:19" s="292" customFormat="1">
      <c r="A39" s="358"/>
      <c r="B39" s="264"/>
      <c r="C39" s="315"/>
      <c r="D39" s="233"/>
      <c r="E39" s="233"/>
      <c r="F39" s="406"/>
      <c r="G39" s="406"/>
      <c r="H39" s="232"/>
      <c r="I39" s="266"/>
      <c r="J39" s="405"/>
      <c r="K39" s="405"/>
      <c r="L39" s="405"/>
      <c r="M39" s="405"/>
      <c r="N39" s="264"/>
      <c r="O39" s="264"/>
      <c r="P39" s="264"/>
      <c r="Q39" s="264"/>
      <c r="R39" s="412"/>
      <c r="S39" s="412"/>
    </row>
    <row r="40" spans="1:19">
      <c r="A40" s="358"/>
      <c r="C40" s="315"/>
      <c r="F40" s="406"/>
      <c r="G40" s="406"/>
      <c r="J40" s="405"/>
      <c r="K40" s="405"/>
      <c r="L40" s="405"/>
      <c r="M40" s="405"/>
      <c r="R40" s="412"/>
      <c r="S40" s="412"/>
    </row>
    <row r="41" spans="1:19">
      <c r="A41" s="358"/>
      <c r="C41" s="315"/>
      <c r="F41" s="486"/>
      <c r="G41" s="486"/>
      <c r="J41" s="483">
        <v>4.718</v>
      </c>
      <c r="K41" s="485"/>
      <c r="L41" s="485"/>
      <c r="M41" s="485"/>
      <c r="R41" s="412"/>
      <c r="S41" s="412"/>
    </row>
    <row r="42" spans="1:19" s="292" customFormat="1">
      <c r="A42" s="358"/>
      <c r="B42" s="264"/>
      <c r="C42" s="359"/>
      <c r="D42" s="233"/>
      <c r="E42" s="356"/>
      <c r="F42" s="486"/>
      <c r="G42" s="486"/>
      <c r="H42" s="232"/>
      <c r="I42" s="266"/>
      <c r="J42" s="232"/>
      <c r="K42" s="232"/>
      <c r="L42" s="232"/>
      <c r="M42" s="264"/>
      <c r="N42" s="264"/>
      <c r="O42" s="264"/>
      <c r="P42" s="264"/>
      <c r="Q42" s="264"/>
      <c r="R42" s="412"/>
      <c r="S42" s="412"/>
    </row>
    <row r="43" spans="1:19" s="292" customFormat="1">
      <c r="A43" s="376"/>
      <c r="B43" s="366" t="s">
        <v>284</v>
      </c>
      <c r="C43" s="367">
        <v>147500</v>
      </c>
      <c r="D43" s="263" t="s">
        <v>114</v>
      </c>
      <c r="E43" s="368">
        <v>44440</v>
      </c>
      <c r="F43" s="369">
        <v>72369</v>
      </c>
      <c r="G43" s="369" t="s">
        <v>46</v>
      </c>
      <c r="H43" s="280" t="s">
        <v>229</v>
      </c>
      <c r="I43" s="280" t="s">
        <v>229</v>
      </c>
      <c r="J43" s="280" t="s">
        <v>229</v>
      </c>
      <c r="K43" s="280" t="s">
        <v>111</v>
      </c>
      <c r="L43" s="280" t="s">
        <v>111</v>
      </c>
      <c r="M43" s="366" t="s">
        <v>229</v>
      </c>
      <c r="N43" s="366"/>
      <c r="O43" s="263" t="s">
        <v>282</v>
      </c>
      <c r="P43" s="366"/>
      <c r="Q43" s="366"/>
      <c r="R43" s="370" t="s">
        <v>250</v>
      </c>
      <c r="S43" s="412"/>
    </row>
    <row r="44" spans="1:19" s="292" customFormat="1">
      <c r="A44" s="376"/>
      <c r="B44" s="366" t="s">
        <v>311</v>
      </c>
      <c r="C44" s="367">
        <v>341748</v>
      </c>
      <c r="D44" s="263" t="s">
        <v>230</v>
      </c>
      <c r="E44" s="368">
        <v>44440</v>
      </c>
      <c r="F44" s="369">
        <v>7181</v>
      </c>
      <c r="G44" s="369" t="s">
        <v>302</v>
      </c>
      <c r="H44" s="280" t="s">
        <v>229</v>
      </c>
      <c r="I44" s="280" t="s">
        <v>229</v>
      </c>
      <c r="J44" s="280" t="s">
        <v>229</v>
      </c>
      <c r="K44" s="280" t="s">
        <v>111</v>
      </c>
      <c r="L44" s="280" t="s">
        <v>111</v>
      </c>
      <c r="M44" s="366" t="s">
        <v>229</v>
      </c>
      <c r="N44" s="366"/>
      <c r="O44" s="263" t="s">
        <v>110</v>
      </c>
      <c r="P44" s="366"/>
      <c r="Q44" s="366"/>
      <c r="R44" s="370" t="s">
        <v>250</v>
      </c>
      <c r="S44" s="412"/>
    </row>
    <row r="45" spans="1:19" s="292" customFormat="1" ht="30">
      <c r="A45" s="376"/>
      <c r="B45" s="366" t="s">
        <v>284</v>
      </c>
      <c r="C45" s="367">
        <v>166000</v>
      </c>
      <c r="D45" s="263" t="s">
        <v>230</v>
      </c>
      <c r="E45" s="368">
        <v>44449</v>
      </c>
      <c r="F45" s="369">
        <v>72370</v>
      </c>
      <c r="G45" s="369" t="s">
        <v>313</v>
      </c>
      <c r="H45" s="280" t="s">
        <v>229</v>
      </c>
      <c r="I45" s="280" t="s">
        <v>229</v>
      </c>
      <c r="J45" s="280" t="s">
        <v>229</v>
      </c>
      <c r="K45" s="280" t="s">
        <v>111</v>
      </c>
      <c r="L45" s="280" t="s">
        <v>111</v>
      </c>
      <c r="M45" s="366" t="s">
        <v>229</v>
      </c>
      <c r="N45" s="366"/>
      <c r="O45" s="263" t="s">
        <v>257</v>
      </c>
      <c r="P45" s="366"/>
      <c r="Q45" s="366"/>
      <c r="R45" s="370" t="s">
        <v>250</v>
      </c>
      <c r="S45" s="412"/>
    </row>
    <row r="46" spans="1:19" s="292" customFormat="1">
      <c r="A46" s="365"/>
      <c r="B46" s="264"/>
      <c r="C46" s="359"/>
      <c r="D46" s="233"/>
      <c r="E46" s="356"/>
      <c r="F46" s="406"/>
      <c r="G46" s="406"/>
      <c r="H46" s="232"/>
      <c r="I46" s="266"/>
      <c r="J46" s="232"/>
      <c r="K46" s="232"/>
      <c r="L46" s="232"/>
      <c r="M46" s="264"/>
      <c r="N46" s="264"/>
      <c r="O46" s="264"/>
      <c r="P46" s="264"/>
      <c r="Q46" s="264"/>
      <c r="R46" s="413"/>
      <c r="S46" s="412"/>
    </row>
    <row r="47" spans="1:19" s="292" customFormat="1">
      <c r="A47" s="365"/>
      <c r="B47" s="264"/>
      <c r="C47" s="359"/>
      <c r="D47" s="233"/>
      <c r="E47" s="356"/>
      <c r="F47" s="406"/>
      <c r="G47" s="406"/>
      <c r="H47" s="232"/>
      <c r="I47" s="266"/>
      <c r="J47" s="232"/>
      <c r="K47" s="232"/>
      <c r="L47" s="232"/>
      <c r="M47" s="264"/>
      <c r="N47" s="264"/>
      <c r="O47" s="264"/>
      <c r="P47" s="264"/>
      <c r="Q47" s="264"/>
      <c r="R47" s="413"/>
      <c r="S47" s="412"/>
    </row>
    <row r="48" spans="1:19" s="292" customFormat="1">
      <c r="A48" s="365"/>
      <c r="B48" s="264"/>
      <c r="C48" s="359"/>
      <c r="D48" s="233"/>
      <c r="E48" s="356"/>
      <c r="F48" s="406"/>
      <c r="G48" s="406"/>
      <c r="H48" s="232"/>
      <c r="I48" s="266"/>
      <c r="J48" s="232"/>
      <c r="K48" s="232"/>
      <c r="L48" s="232"/>
      <c r="M48" s="264"/>
      <c r="N48" s="264"/>
      <c r="O48" s="264"/>
      <c r="P48" s="264"/>
      <c r="Q48" s="264"/>
      <c r="R48" s="413"/>
      <c r="S48" s="412"/>
    </row>
    <row r="49" spans="1:19" s="292" customFormat="1">
      <c r="A49" s="365"/>
      <c r="B49" s="264"/>
      <c r="C49" s="359"/>
      <c r="D49" s="233"/>
      <c r="E49" s="356"/>
      <c r="F49" s="406"/>
      <c r="G49" s="406"/>
      <c r="H49" s="232"/>
      <c r="I49" s="266"/>
      <c r="J49" s="232"/>
      <c r="K49" s="232"/>
      <c r="L49" s="232"/>
      <c r="M49" s="264"/>
      <c r="N49" s="264"/>
      <c r="O49" s="264"/>
      <c r="P49" s="264"/>
      <c r="Q49" s="264"/>
      <c r="R49" s="413"/>
      <c r="S49" s="412"/>
    </row>
    <row r="50" spans="1:19" s="292" customFormat="1">
      <c r="A50" s="391"/>
      <c r="B50" s="366" t="s">
        <v>318</v>
      </c>
      <c r="C50" s="367"/>
      <c r="D50" s="263" t="s">
        <v>230</v>
      </c>
      <c r="E50" s="368">
        <v>44550</v>
      </c>
      <c r="F50" s="369">
        <v>7120</v>
      </c>
      <c r="G50" s="369" t="s">
        <v>329</v>
      </c>
      <c r="H50" s="392" t="s">
        <v>229</v>
      </c>
      <c r="I50" s="392" t="s">
        <v>229</v>
      </c>
      <c r="J50" s="392" t="s">
        <v>229</v>
      </c>
      <c r="K50" s="392" t="s">
        <v>111</v>
      </c>
      <c r="L50" s="392" t="s">
        <v>111</v>
      </c>
      <c r="M50" s="392" t="s">
        <v>229</v>
      </c>
      <c r="N50" s="366"/>
      <c r="O50" s="366"/>
      <c r="P50" s="366"/>
      <c r="Q50" s="366"/>
      <c r="R50" s="414"/>
      <c r="S50" s="412"/>
    </row>
    <row r="51" spans="1:19" s="292" customFormat="1">
      <c r="A51" s="391"/>
      <c r="B51" s="366" t="s">
        <v>327</v>
      </c>
      <c r="C51" s="367">
        <v>910980</v>
      </c>
      <c r="D51" s="263" t="s">
        <v>114</v>
      </c>
      <c r="E51" s="368">
        <v>44546</v>
      </c>
      <c r="F51" s="369">
        <v>5554</v>
      </c>
      <c r="G51" s="369" t="s">
        <v>328</v>
      </c>
      <c r="H51" s="392" t="s">
        <v>229</v>
      </c>
      <c r="I51" s="392" t="s">
        <v>229</v>
      </c>
      <c r="J51" s="392" t="s">
        <v>229</v>
      </c>
      <c r="K51" s="392" t="s">
        <v>111</v>
      </c>
      <c r="L51" s="392" t="s">
        <v>111</v>
      </c>
      <c r="M51" s="392" t="s">
        <v>229</v>
      </c>
      <c r="N51" s="366"/>
      <c r="O51" s="263" t="s">
        <v>231</v>
      </c>
      <c r="P51" s="366"/>
      <c r="Q51" s="366"/>
      <c r="R51" s="370" t="s">
        <v>250</v>
      </c>
      <c r="S51" s="412"/>
    </row>
    <row r="52" spans="1:19" s="357" customFormat="1" ht="15.75" customHeight="1">
      <c r="A52" s="365"/>
      <c r="B52" s="264"/>
      <c r="C52" s="359"/>
      <c r="D52" s="233"/>
      <c r="E52" s="356"/>
      <c r="F52" s="406"/>
      <c r="G52" s="406"/>
      <c r="H52" s="232"/>
      <c r="I52" s="266"/>
      <c r="J52" s="232"/>
      <c r="K52" s="232"/>
      <c r="L52" s="232"/>
      <c r="M52" s="264"/>
      <c r="N52" s="264"/>
      <c r="O52" s="264"/>
      <c r="P52" s="264"/>
      <c r="Q52" s="264"/>
      <c r="R52" s="413"/>
      <c r="S52" s="412"/>
    </row>
    <row r="53" spans="1:19" s="292" customFormat="1">
      <c r="A53" s="386"/>
      <c r="B53" s="387" t="s">
        <v>115</v>
      </c>
      <c r="C53" s="367">
        <v>1358449</v>
      </c>
      <c r="D53" s="388" t="s">
        <v>114</v>
      </c>
      <c r="E53" s="389">
        <v>44505</v>
      </c>
      <c r="F53" s="231">
        <v>7497</v>
      </c>
      <c r="G53" s="388" t="s">
        <v>317</v>
      </c>
      <c r="H53" s="231">
        <v>187238</v>
      </c>
      <c r="I53" s="231">
        <v>4700034391</v>
      </c>
      <c r="J53" s="231">
        <v>92496</v>
      </c>
      <c r="K53" s="388"/>
      <c r="L53" s="388"/>
      <c r="M53" s="231"/>
      <c r="N53" s="388"/>
      <c r="O53" s="388" t="s">
        <v>282</v>
      </c>
      <c r="P53" s="390"/>
      <c r="Q53" s="390"/>
      <c r="R53" s="422"/>
      <c r="S53" s="375"/>
    </row>
    <row r="54" spans="1:19" s="292" customFormat="1">
      <c r="A54" s="365"/>
      <c r="B54" s="264"/>
      <c r="C54" s="359"/>
      <c r="D54" s="233"/>
      <c r="E54" s="356"/>
      <c r="F54" s="406"/>
      <c r="G54" s="406"/>
      <c r="H54" s="232"/>
      <c r="I54" s="266"/>
      <c r="J54" s="232"/>
      <c r="K54" s="232"/>
      <c r="L54" s="232"/>
      <c r="M54" s="264"/>
      <c r="N54" s="264"/>
      <c r="O54" s="264"/>
      <c r="P54" s="264"/>
      <c r="Q54" s="264"/>
      <c r="R54" s="413"/>
      <c r="S54" s="412"/>
    </row>
    <row r="55" spans="1:19" s="292" customFormat="1">
      <c r="A55" s="365"/>
      <c r="B55" s="264" t="s">
        <v>324</v>
      </c>
      <c r="C55" s="377">
        <v>581921</v>
      </c>
      <c r="D55" s="233" t="s">
        <v>114</v>
      </c>
      <c r="E55" s="356">
        <v>44494</v>
      </c>
      <c r="F55" s="406">
        <v>7496</v>
      </c>
      <c r="G55" s="406" t="s">
        <v>243</v>
      </c>
      <c r="H55" s="382">
        <v>189509</v>
      </c>
      <c r="I55" s="382">
        <v>4700034253</v>
      </c>
      <c r="J55" s="382">
        <v>95524</v>
      </c>
      <c r="K55" s="232"/>
      <c r="L55" s="232"/>
      <c r="M55" s="264"/>
      <c r="N55" s="264"/>
      <c r="O55" s="233" t="s">
        <v>282</v>
      </c>
      <c r="P55" s="264"/>
      <c r="Q55" s="264"/>
      <c r="R55" s="413"/>
      <c r="S55" s="412"/>
    </row>
    <row r="56" spans="1:19" s="292" customFormat="1">
      <c r="A56" s="365"/>
      <c r="B56" s="383" t="s">
        <v>321</v>
      </c>
      <c r="C56" s="377">
        <v>520216</v>
      </c>
      <c r="D56" s="382" t="s">
        <v>230</v>
      </c>
      <c r="E56" s="384">
        <v>44518</v>
      </c>
      <c r="F56" s="406">
        <v>90117</v>
      </c>
      <c r="G56" s="406" t="s">
        <v>322</v>
      </c>
      <c r="H56" s="232" t="s">
        <v>229</v>
      </c>
      <c r="I56" s="382">
        <v>1433</v>
      </c>
      <c r="J56" s="232" t="s">
        <v>229</v>
      </c>
      <c r="K56" s="382" t="s">
        <v>111</v>
      </c>
      <c r="L56" s="382" t="s">
        <v>111</v>
      </c>
      <c r="M56" s="232" t="s">
        <v>229</v>
      </c>
      <c r="N56" s="264"/>
      <c r="O56" s="233" t="s">
        <v>323</v>
      </c>
      <c r="P56" s="264"/>
      <c r="Q56" s="264"/>
      <c r="R56" s="413"/>
      <c r="S56" s="412"/>
    </row>
    <row r="57" spans="1:19" s="292" customFormat="1">
      <c r="A57" s="365"/>
      <c r="B57" s="383" t="s">
        <v>267</v>
      </c>
      <c r="C57" s="377">
        <v>522120</v>
      </c>
      <c r="D57" s="382" t="s">
        <v>230</v>
      </c>
      <c r="E57" s="384">
        <v>44524</v>
      </c>
      <c r="F57" s="406">
        <v>7150</v>
      </c>
      <c r="G57" s="406" t="s">
        <v>320</v>
      </c>
      <c r="H57" s="232" t="s">
        <v>229</v>
      </c>
      <c r="I57" s="232" t="s">
        <v>229</v>
      </c>
      <c r="J57" s="232" t="s">
        <v>229</v>
      </c>
      <c r="K57" s="382" t="s">
        <v>111</v>
      </c>
      <c r="L57" s="382" t="s">
        <v>111</v>
      </c>
      <c r="M57" s="232" t="s">
        <v>229</v>
      </c>
      <c r="N57" s="264"/>
      <c r="O57" s="233" t="s">
        <v>72</v>
      </c>
      <c r="P57" s="264"/>
      <c r="Q57" s="264"/>
      <c r="R57" s="413" t="s">
        <v>250</v>
      </c>
      <c r="S57" s="412"/>
    </row>
    <row r="58" spans="1:19" s="292" customFormat="1">
      <c r="A58" s="365"/>
      <c r="B58" s="383" t="s">
        <v>281</v>
      </c>
      <c r="C58" s="377">
        <v>250000</v>
      </c>
      <c r="D58" s="382" t="s">
        <v>230</v>
      </c>
      <c r="E58" s="384">
        <v>44524</v>
      </c>
      <c r="F58" s="406">
        <v>7234</v>
      </c>
      <c r="G58" s="406" t="s">
        <v>128</v>
      </c>
      <c r="H58" s="232" t="s">
        <v>229</v>
      </c>
      <c r="I58" s="232" t="s">
        <v>229</v>
      </c>
      <c r="J58" s="232" t="s">
        <v>229</v>
      </c>
      <c r="K58" s="382" t="s">
        <v>111</v>
      </c>
      <c r="L58" s="382" t="s">
        <v>111</v>
      </c>
      <c r="M58" s="232" t="s">
        <v>229</v>
      </c>
      <c r="N58" s="264"/>
      <c r="O58" s="233" t="s">
        <v>72</v>
      </c>
      <c r="P58" s="264"/>
      <c r="Q58" s="264"/>
      <c r="R58" s="413"/>
      <c r="S58" s="412"/>
    </row>
    <row r="59" spans="1:19" s="292" customFormat="1">
      <c r="A59" s="380"/>
      <c r="B59" s="378" t="s">
        <v>267</v>
      </c>
      <c r="C59" s="377">
        <v>663910</v>
      </c>
      <c r="D59" s="316" t="s">
        <v>230</v>
      </c>
      <c r="E59" s="379">
        <v>44369</v>
      </c>
      <c r="F59" s="296">
        <v>7143</v>
      </c>
      <c r="G59" s="361" t="s">
        <v>299</v>
      </c>
      <c r="H59" s="296">
        <v>174924</v>
      </c>
      <c r="I59" s="296">
        <v>90005</v>
      </c>
      <c r="J59" s="232" t="s">
        <v>229</v>
      </c>
      <c r="K59" s="316" t="s">
        <v>111</v>
      </c>
      <c r="L59" s="316" t="s">
        <v>111</v>
      </c>
      <c r="M59" s="232" t="s">
        <v>229</v>
      </c>
      <c r="N59" s="316"/>
      <c r="O59" s="316" t="s">
        <v>72</v>
      </c>
      <c r="P59" s="355"/>
      <c r="Q59" s="355"/>
      <c r="R59" s="423" t="s">
        <v>300</v>
      </c>
      <c r="S59" s="409"/>
    </row>
    <row r="60" spans="1:19" s="292" customFormat="1">
      <c r="A60" s="358" t="s">
        <v>4</v>
      </c>
      <c r="B60" s="383" t="s">
        <v>284</v>
      </c>
      <c r="C60" s="377">
        <v>145325</v>
      </c>
      <c r="D60" s="382" t="s">
        <v>114</v>
      </c>
      <c r="E60" s="384">
        <v>44207</v>
      </c>
      <c r="F60" s="406">
        <v>72355</v>
      </c>
      <c r="G60" s="406" t="s">
        <v>46</v>
      </c>
      <c r="H60" s="232" t="s">
        <v>229</v>
      </c>
      <c r="I60" s="232" t="s">
        <v>229</v>
      </c>
      <c r="J60" s="232" t="s">
        <v>229</v>
      </c>
      <c r="K60" s="382" t="s">
        <v>111</v>
      </c>
      <c r="L60" s="382" t="s">
        <v>111</v>
      </c>
      <c r="M60" s="232" t="s">
        <v>229</v>
      </c>
      <c r="N60" s="264"/>
      <c r="O60" s="233" t="s">
        <v>72</v>
      </c>
      <c r="P60" s="264"/>
      <c r="Q60" s="264"/>
      <c r="R60" s="357" t="s">
        <v>285</v>
      </c>
      <c r="S60" s="412"/>
    </row>
    <row r="61" spans="1:19" s="292" customFormat="1">
      <c r="A61" s="358"/>
      <c r="B61" s="383" t="s">
        <v>284</v>
      </c>
      <c r="C61" s="377">
        <v>250000</v>
      </c>
      <c r="D61" s="382" t="s">
        <v>114</v>
      </c>
      <c r="E61" s="384">
        <v>44207</v>
      </c>
      <c r="F61" s="406">
        <v>72356</v>
      </c>
      <c r="G61" s="406" t="s">
        <v>286</v>
      </c>
      <c r="H61" s="232" t="s">
        <v>229</v>
      </c>
      <c r="I61" s="232" t="s">
        <v>229</v>
      </c>
      <c r="J61" s="232" t="s">
        <v>229</v>
      </c>
      <c r="K61" s="382" t="s">
        <v>111</v>
      </c>
      <c r="L61" s="382" t="s">
        <v>111</v>
      </c>
      <c r="M61" s="232" t="s">
        <v>229</v>
      </c>
      <c r="N61" s="264"/>
      <c r="O61" s="233" t="s">
        <v>110</v>
      </c>
      <c r="P61" s="264"/>
      <c r="Q61" s="264"/>
      <c r="R61" s="357" t="s">
        <v>285</v>
      </c>
      <c r="S61" s="412"/>
    </row>
    <row r="62" spans="1:19" s="292" customFormat="1">
      <c r="A62" s="358"/>
      <c r="B62" s="383" t="s">
        <v>281</v>
      </c>
      <c r="C62" s="377">
        <v>504100</v>
      </c>
      <c r="D62" s="382" t="s">
        <v>114</v>
      </c>
      <c r="E62" s="384">
        <v>43948</v>
      </c>
      <c r="F62" s="406">
        <v>7223</v>
      </c>
      <c r="G62" s="406" t="s">
        <v>287</v>
      </c>
      <c r="H62" s="382">
        <v>138842</v>
      </c>
      <c r="I62" s="382" t="s">
        <v>288</v>
      </c>
      <c r="J62" s="382">
        <v>14223</v>
      </c>
      <c r="K62" s="382" t="s">
        <v>111</v>
      </c>
      <c r="L62" s="382" t="s">
        <v>111</v>
      </c>
      <c r="M62" s="232" t="s">
        <v>229</v>
      </c>
      <c r="N62" s="264"/>
      <c r="O62" s="233" t="s">
        <v>72</v>
      </c>
      <c r="P62" s="264"/>
      <c r="Q62" s="264"/>
      <c r="R62" s="357" t="s">
        <v>289</v>
      </c>
      <c r="S62" s="412"/>
    </row>
    <row r="63" spans="1:19" s="292" customFormat="1">
      <c r="A63" s="358"/>
      <c r="B63" s="383" t="s">
        <v>281</v>
      </c>
      <c r="C63" s="377">
        <v>250000</v>
      </c>
      <c r="D63" s="382" t="s">
        <v>114</v>
      </c>
      <c r="E63" s="384">
        <v>44211</v>
      </c>
      <c r="F63" s="406">
        <v>7231</v>
      </c>
      <c r="G63" s="406" t="s">
        <v>290</v>
      </c>
      <c r="H63" s="232" t="s">
        <v>229</v>
      </c>
      <c r="I63" s="232" t="s">
        <v>229</v>
      </c>
      <c r="J63" s="232" t="s">
        <v>229</v>
      </c>
      <c r="K63" s="382" t="s">
        <v>111</v>
      </c>
      <c r="L63" s="382" t="s">
        <v>111</v>
      </c>
      <c r="M63" s="232" t="s">
        <v>229</v>
      </c>
      <c r="N63" s="264"/>
      <c r="O63" s="233" t="s">
        <v>72</v>
      </c>
      <c r="P63" s="264"/>
      <c r="Q63" s="264"/>
      <c r="R63" s="357" t="s">
        <v>291</v>
      </c>
      <c r="S63" s="412"/>
    </row>
    <row r="64" spans="1:19" s="292" customFormat="1">
      <c r="A64" s="358"/>
      <c r="B64" s="383" t="s">
        <v>292</v>
      </c>
      <c r="C64" s="377">
        <v>598200</v>
      </c>
      <c r="D64" s="382" t="s">
        <v>230</v>
      </c>
      <c r="E64" s="384">
        <v>44188</v>
      </c>
      <c r="F64" s="406">
        <v>7010</v>
      </c>
      <c r="G64" s="406" t="s">
        <v>293</v>
      </c>
      <c r="H64" s="232" t="s">
        <v>229</v>
      </c>
      <c r="I64" s="232" t="s">
        <v>229</v>
      </c>
      <c r="J64" s="232" t="s">
        <v>229</v>
      </c>
      <c r="K64" s="382" t="s">
        <v>111</v>
      </c>
      <c r="L64" s="382" t="s">
        <v>111</v>
      </c>
      <c r="M64" s="232" t="s">
        <v>229</v>
      </c>
      <c r="N64" s="264"/>
      <c r="O64" s="233" t="s">
        <v>110</v>
      </c>
      <c r="P64" s="264"/>
      <c r="Q64" s="264"/>
      <c r="R64" s="357" t="s">
        <v>294</v>
      </c>
      <c r="S64" s="412"/>
    </row>
    <row r="65" spans="1:19" s="292" customFormat="1">
      <c r="A65" s="358"/>
      <c r="B65" s="383" t="s">
        <v>295</v>
      </c>
      <c r="C65" s="377">
        <v>1020512</v>
      </c>
      <c r="D65" s="382" t="s">
        <v>230</v>
      </c>
      <c r="E65" s="232" t="s">
        <v>229</v>
      </c>
      <c r="F65" s="381" t="s">
        <v>229</v>
      </c>
      <c r="G65" s="381" t="s">
        <v>229</v>
      </c>
      <c r="H65" s="232" t="s">
        <v>229</v>
      </c>
      <c r="I65" s="382" t="s">
        <v>296</v>
      </c>
      <c r="J65" s="232" t="s">
        <v>229</v>
      </c>
      <c r="K65" s="382" t="s">
        <v>111</v>
      </c>
      <c r="L65" s="382" t="s">
        <v>111</v>
      </c>
      <c r="M65" s="232" t="s">
        <v>229</v>
      </c>
      <c r="N65" s="264"/>
      <c r="O65" s="233"/>
      <c r="P65" s="264"/>
      <c r="Q65" s="264"/>
      <c r="R65" s="357" t="s">
        <v>297</v>
      </c>
      <c r="S65" s="412"/>
    </row>
    <row r="66" spans="1:19" s="292" customFormat="1">
      <c r="A66" s="358"/>
      <c r="B66" s="264"/>
      <c r="C66" s="233"/>
      <c r="D66" s="233"/>
      <c r="E66" s="233"/>
      <c r="F66" s="406"/>
      <c r="G66" s="406"/>
      <c r="H66" s="232"/>
      <c r="I66" s="266"/>
      <c r="J66" s="232"/>
      <c r="K66" s="232"/>
      <c r="L66" s="232"/>
      <c r="M66" s="264"/>
      <c r="N66" s="264"/>
      <c r="O66" s="264"/>
      <c r="P66" s="264"/>
      <c r="Q66" s="264"/>
      <c r="R66" s="412"/>
      <c r="S66" s="412"/>
    </row>
    <row r="67" spans="1:19" s="292" customFormat="1">
      <c r="A67" s="358"/>
      <c r="B67" s="264"/>
      <c r="C67" s="233"/>
      <c r="D67" s="233"/>
      <c r="E67" s="233"/>
      <c r="F67" s="406"/>
      <c r="G67" s="406"/>
      <c r="H67" s="232"/>
      <c r="I67" s="266"/>
      <c r="J67" s="232"/>
      <c r="K67" s="232"/>
      <c r="L67" s="232"/>
      <c r="M67" s="264"/>
      <c r="N67" s="264"/>
      <c r="O67" s="264"/>
      <c r="P67" s="264"/>
      <c r="Q67" s="264"/>
      <c r="R67" s="412"/>
      <c r="S67" s="412"/>
    </row>
    <row r="68" spans="1:19" s="292" customFormat="1">
      <c r="A68" s="358"/>
      <c r="B68" s="264"/>
      <c r="C68" s="233"/>
      <c r="D68" s="233"/>
      <c r="E68" s="233"/>
      <c r="F68" s="406"/>
      <c r="G68" s="406"/>
      <c r="H68" s="232"/>
      <c r="I68" s="266"/>
      <c r="J68" s="232"/>
      <c r="K68" s="232"/>
      <c r="L68" s="232"/>
      <c r="M68" s="264"/>
      <c r="N68" s="264"/>
      <c r="O68" s="264"/>
      <c r="P68" s="264"/>
      <c r="Q68" s="264"/>
      <c r="R68" s="412"/>
      <c r="S68" s="412"/>
    </row>
    <row r="69" spans="1:19" s="292" customFormat="1">
      <c r="A69" s="358"/>
      <c r="B69" s="264"/>
      <c r="C69" s="233"/>
      <c r="D69" s="233"/>
      <c r="E69" s="233"/>
      <c r="F69" s="406"/>
      <c r="G69" s="406"/>
      <c r="H69" s="232"/>
      <c r="I69" s="266"/>
      <c r="J69" s="232"/>
      <c r="K69" s="232"/>
      <c r="L69" s="232"/>
      <c r="M69" s="264"/>
      <c r="N69" s="264"/>
      <c r="O69" s="264"/>
      <c r="P69" s="264"/>
      <c r="Q69" s="264"/>
      <c r="R69" s="412"/>
      <c r="S69" s="412"/>
    </row>
    <row r="70" spans="1:19">
      <c r="A70" s="358"/>
      <c r="B70" s="444" t="s">
        <v>39</v>
      </c>
      <c r="C70" s="438">
        <v>4135854</v>
      </c>
      <c r="D70" s="445"/>
      <c r="E70" s="436"/>
      <c r="F70" s="403"/>
      <c r="G70" s="446" t="s">
        <v>385</v>
      </c>
      <c r="R70" s="412"/>
      <c r="S70" s="412"/>
    </row>
    <row r="71" spans="1:19" s="311" customFormat="1">
      <c r="A71" s="99"/>
      <c r="B71" s="264"/>
      <c r="C71" s="264"/>
      <c r="D71" s="233"/>
      <c r="E71" s="233"/>
      <c r="F71" s="486"/>
      <c r="G71" s="486"/>
      <c r="H71" s="274"/>
      <c r="I71" s="275"/>
      <c r="J71" s="274"/>
      <c r="K71" s="274"/>
      <c r="L71" s="274"/>
      <c r="M71" s="276"/>
      <c r="N71" s="276"/>
      <c r="O71" s="264"/>
      <c r="P71" s="264"/>
      <c r="Q71" s="264"/>
      <c r="R71" s="412"/>
      <c r="S71" s="412"/>
    </row>
    <row r="72" spans="1:19" s="292" customFormat="1">
      <c r="A72" s="295"/>
      <c r="B72" s="320" t="s">
        <v>115</v>
      </c>
      <c r="C72" s="321">
        <v>157850</v>
      </c>
      <c r="D72" s="322" t="s">
        <v>114</v>
      </c>
      <c r="E72" s="323">
        <v>43964</v>
      </c>
      <c r="F72" s="322">
        <v>7443</v>
      </c>
      <c r="G72" s="322" t="s">
        <v>240</v>
      </c>
      <c r="H72" s="325">
        <v>138486</v>
      </c>
      <c r="I72" s="322" t="s">
        <v>229</v>
      </c>
      <c r="J72" s="322">
        <v>13640</v>
      </c>
      <c r="K72" s="323" t="s">
        <v>233</v>
      </c>
      <c r="L72" s="322" t="s">
        <v>233</v>
      </c>
      <c r="M72" s="322" t="s">
        <v>229</v>
      </c>
      <c r="N72" s="322"/>
      <c r="O72" s="322" t="s">
        <v>71</v>
      </c>
      <c r="P72" s="322"/>
      <c r="Q72" s="322"/>
      <c r="R72" s="340" t="s">
        <v>250</v>
      </c>
      <c r="S72" s="415"/>
    </row>
    <row r="73" spans="1:19" s="292" customFormat="1">
      <c r="A73" s="295"/>
      <c r="B73" s="320" t="s">
        <v>115</v>
      </c>
      <c r="C73" s="321">
        <v>68020</v>
      </c>
      <c r="D73" s="322" t="s">
        <v>230</v>
      </c>
      <c r="E73" s="323">
        <v>43875</v>
      </c>
      <c r="F73" s="322">
        <v>7420</v>
      </c>
      <c r="G73" s="322" t="s">
        <v>232</v>
      </c>
      <c r="H73" s="324"/>
      <c r="I73" s="322">
        <v>4700028859</v>
      </c>
      <c r="J73" s="324"/>
      <c r="K73" s="323"/>
      <c r="L73" s="322"/>
      <c r="M73" s="322"/>
      <c r="N73" s="322"/>
      <c r="O73" s="322" t="s">
        <v>71</v>
      </c>
      <c r="P73" s="322"/>
      <c r="Q73" s="322"/>
      <c r="R73" s="326" t="s">
        <v>249</v>
      </c>
      <c r="S73" s="415"/>
    </row>
    <row r="74" spans="1:19" s="292" customFormat="1">
      <c r="A74" s="295"/>
      <c r="B74" s="320" t="s">
        <v>115</v>
      </c>
      <c r="C74" s="321">
        <v>68020</v>
      </c>
      <c r="D74" s="322" t="s">
        <v>230</v>
      </c>
      <c r="E74" s="323">
        <v>43875</v>
      </c>
      <c r="F74" s="322">
        <v>7421</v>
      </c>
      <c r="G74" s="322" t="s">
        <v>232</v>
      </c>
      <c r="H74" s="324"/>
      <c r="I74" s="322">
        <v>4700028858</v>
      </c>
      <c r="J74" s="324"/>
      <c r="K74" s="323"/>
      <c r="L74" s="322"/>
      <c r="M74" s="322"/>
      <c r="N74" s="322"/>
      <c r="O74" s="322" t="s">
        <v>71</v>
      </c>
      <c r="P74" s="322"/>
      <c r="Q74" s="322"/>
      <c r="R74" s="340" t="s">
        <v>249</v>
      </c>
      <c r="S74" s="415"/>
    </row>
    <row r="75" spans="1:19" s="292" customFormat="1">
      <c r="A75" s="339"/>
      <c r="B75" s="344" t="s">
        <v>115</v>
      </c>
      <c r="C75" s="321">
        <v>480273</v>
      </c>
      <c r="D75" s="322" t="s">
        <v>230</v>
      </c>
      <c r="E75" s="323">
        <v>43811</v>
      </c>
      <c r="F75" s="322">
        <v>7408</v>
      </c>
      <c r="G75" s="322" t="s">
        <v>237</v>
      </c>
      <c r="H75" s="345">
        <v>129292</v>
      </c>
      <c r="I75" s="322">
        <v>4700027683</v>
      </c>
      <c r="J75" s="322">
        <v>316268</v>
      </c>
      <c r="K75" s="323" t="s">
        <v>229</v>
      </c>
      <c r="L75" s="322" t="s">
        <v>229</v>
      </c>
      <c r="M75" s="322" t="s">
        <v>229</v>
      </c>
      <c r="N75" s="322"/>
      <c r="O75" s="322" t="s">
        <v>71</v>
      </c>
      <c r="P75" s="322"/>
      <c r="Q75" s="322"/>
      <c r="R75" s="340" t="s">
        <v>256</v>
      </c>
      <c r="S75" s="415"/>
    </row>
    <row r="76" spans="1:19" s="334" customFormat="1">
      <c r="A76" s="339"/>
      <c r="B76" s="320" t="s">
        <v>115</v>
      </c>
      <c r="C76" s="321">
        <v>1318997</v>
      </c>
      <c r="D76" s="322" t="s">
        <v>230</v>
      </c>
      <c r="E76" s="323">
        <v>43956</v>
      </c>
      <c r="F76" s="322">
        <v>7440</v>
      </c>
      <c r="G76" s="322" t="s">
        <v>238</v>
      </c>
      <c r="H76" s="325"/>
      <c r="I76" s="322"/>
      <c r="J76" s="324"/>
      <c r="K76" s="323"/>
      <c r="L76" s="322"/>
      <c r="M76" s="322" t="s">
        <v>229</v>
      </c>
      <c r="N76" s="322"/>
      <c r="O76" s="322" t="s">
        <v>71</v>
      </c>
      <c r="P76" s="322"/>
      <c r="Q76" s="322"/>
      <c r="R76" s="340" t="s">
        <v>255</v>
      </c>
      <c r="S76" s="415"/>
    </row>
    <row r="77" spans="1:19" s="292" customFormat="1">
      <c r="A77" s="295"/>
      <c r="B77" s="320" t="s">
        <v>115</v>
      </c>
      <c r="C77" s="321">
        <v>472010</v>
      </c>
      <c r="D77" s="322" t="s">
        <v>114</v>
      </c>
      <c r="E77" s="323">
        <v>43964</v>
      </c>
      <c r="F77" s="322">
        <v>7441</v>
      </c>
      <c r="G77" s="322" t="s">
        <v>239</v>
      </c>
      <c r="H77" s="325">
        <v>142062</v>
      </c>
      <c r="I77" s="322" t="s">
        <v>229</v>
      </c>
      <c r="J77" s="322">
        <v>17760</v>
      </c>
      <c r="K77" s="323" t="s">
        <v>233</v>
      </c>
      <c r="L77" s="322" t="s">
        <v>233</v>
      </c>
      <c r="M77" s="322" t="s">
        <v>229</v>
      </c>
      <c r="N77" s="322"/>
      <c r="O77" s="322" t="s">
        <v>71</v>
      </c>
      <c r="P77" s="322"/>
      <c r="Q77" s="322"/>
      <c r="R77" s="326" t="s">
        <v>250</v>
      </c>
      <c r="S77" s="415"/>
    </row>
    <row r="78" spans="1:19" s="311" customFormat="1">
      <c r="A78" s="295"/>
      <c r="B78" s="320" t="s">
        <v>115</v>
      </c>
      <c r="C78" s="321">
        <v>367810</v>
      </c>
      <c r="D78" s="322" t="s">
        <v>114</v>
      </c>
      <c r="E78" s="323">
        <v>43964</v>
      </c>
      <c r="F78" s="322">
        <v>7442</v>
      </c>
      <c r="G78" s="322" t="s">
        <v>252</v>
      </c>
      <c r="H78" s="325" t="s">
        <v>229</v>
      </c>
      <c r="I78" s="322"/>
      <c r="J78" s="324"/>
      <c r="K78" s="323"/>
      <c r="L78" s="322"/>
      <c r="M78" s="322"/>
      <c r="N78" s="322"/>
      <c r="O78" s="322" t="s">
        <v>71</v>
      </c>
      <c r="P78" s="322"/>
      <c r="Q78" s="322"/>
      <c r="R78" s="340" t="s">
        <v>250</v>
      </c>
      <c r="S78" s="415"/>
    </row>
    <row r="79" spans="1:19" s="327" customFormat="1" ht="17.25" customHeight="1">
      <c r="A79" s="295"/>
      <c r="B79" s="320" t="s">
        <v>115</v>
      </c>
      <c r="C79" s="321">
        <v>472010</v>
      </c>
      <c r="D79" s="322" t="s">
        <v>114</v>
      </c>
      <c r="E79" s="323">
        <v>43964</v>
      </c>
      <c r="F79" s="322">
        <v>7444</v>
      </c>
      <c r="G79" s="322" t="s">
        <v>239</v>
      </c>
      <c r="H79" s="325" t="s">
        <v>229</v>
      </c>
      <c r="I79" s="322" t="s">
        <v>229</v>
      </c>
      <c r="J79" s="322" t="s">
        <v>229</v>
      </c>
      <c r="K79" s="323" t="s">
        <v>233</v>
      </c>
      <c r="L79" s="322" t="s">
        <v>233</v>
      </c>
      <c r="M79" s="322" t="s">
        <v>229</v>
      </c>
      <c r="N79" s="322"/>
      <c r="O79" s="322" t="s">
        <v>71</v>
      </c>
      <c r="P79" s="322"/>
      <c r="Q79" s="322"/>
      <c r="R79" s="326" t="s">
        <v>250</v>
      </c>
      <c r="S79" s="415"/>
    </row>
    <row r="80" spans="1:19" s="311" customFormat="1">
      <c r="A80" s="295"/>
      <c r="B80" s="320" t="s">
        <v>115</v>
      </c>
      <c r="C80" s="321">
        <v>117810</v>
      </c>
      <c r="D80" s="322" t="s">
        <v>114</v>
      </c>
      <c r="E80" s="323">
        <v>43964</v>
      </c>
      <c r="F80" s="322">
        <v>7445</v>
      </c>
      <c r="G80" s="322" t="s">
        <v>241</v>
      </c>
      <c r="H80" s="325" t="s">
        <v>229</v>
      </c>
      <c r="I80" s="322" t="s">
        <v>229</v>
      </c>
      <c r="J80" s="322" t="s">
        <v>229</v>
      </c>
      <c r="K80" s="323" t="s">
        <v>233</v>
      </c>
      <c r="L80" s="322" t="s">
        <v>233</v>
      </c>
      <c r="M80" s="322" t="s">
        <v>229</v>
      </c>
      <c r="N80" s="322"/>
      <c r="O80" s="322" t="s">
        <v>71</v>
      </c>
      <c r="P80" s="322"/>
      <c r="Q80" s="322"/>
      <c r="R80" s="326" t="s">
        <v>250</v>
      </c>
      <c r="S80" s="415"/>
    </row>
    <row r="81" spans="1:19" s="327" customFormat="1" ht="17.25" customHeight="1">
      <c r="A81" s="295"/>
      <c r="B81" s="344" t="s">
        <v>115</v>
      </c>
      <c r="C81" s="321">
        <v>145243</v>
      </c>
      <c r="D81" s="322" t="s">
        <v>114</v>
      </c>
      <c r="E81" s="323">
        <v>44061</v>
      </c>
      <c r="F81" s="322">
        <v>7457</v>
      </c>
      <c r="G81" s="322" t="s">
        <v>241</v>
      </c>
      <c r="H81" s="345"/>
      <c r="I81" s="322" t="s">
        <v>235</v>
      </c>
      <c r="J81" s="322"/>
      <c r="K81" s="323" t="s">
        <v>233</v>
      </c>
      <c r="L81" s="322" t="s">
        <v>233</v>
      </c>
      <c r="M81" s="322"/>
      <c r="N81" s="322"/>
      <c r="O81" s="322" t="s">
        <v>71</v>
      </c>
      <c r="P81" s="322"/>
      <c r="Q81" s="322"/>
      <c r="R81" s="326" t="s">
        <v>250</v>
      </c>
      <c r="S81" s="415"/>
    </row>
    <row r="82" spans="1:19" s="327" customFormat="1" ht="17.25" customHeight="1">
      <c r="A82" s="295"/>
      <c r="B82" s="320" t="s">
        <v>115</v>
      </c>
      <c r="C82" s="321">
        <v>1426390</v>
      </c>
      <c r="D82" s="322" t="s">
        <v>114</v>
      </c>
      <c r="E82" s="323">
        <v>43556</v>
      </c>
      <c r="F82" s="322">
        <v>7364</v>
      </c>
      <c r="G82" s="322" t="s">
        <v>242</v>
      </c>
      <c r="H82" s="322">
        <v>100922</v>
      </c>
      <c r="I82" s="322">
        <v>2431123</v>
      </c>
      <c r="J82" s="322">
        <v>280120</v>
      </c>
      <c r="K82" s="322" t="s">
        <v>233</v>
      </c>
      <c r="L82" s="322" t="s">
        <v>233</v>
      </c>
      <c r="M82" s="322"/>
      <c r="N82" s="322"/>
      <c r="O82" s="322" t="s">
        <v>72</v>
      </c>
      <c r="P82" s="322"/>
      <c r="Q82" s="326"/>
      <c r="R82" s="424"/>
      <c r="S82" s="415"/>
    </row>
    <row r="83" spans="1:19" s="311" customFormat="1">
      <c r="A83" s="295"/>
      <c r="B83" s="320" t="s">
        <v>115</v>
      </c>
      <c r="C83" s="321">
        <v>472010</v>
      </c>
      <c r="D83" s="322" t="s">
        <v>114</v>
      </c>
      <c r="E83" s="323">
        <v>43998</v>
      </c>
      <c r="F83" s="322">
        <v>7449</v>
      </c>
      <c r="G83" s="322" t="s">
        <v>243</v>
      </c>
      <c r="H83" s="325"/>
      <c r="I83" s="324" t="s">
        <v>235</v>
      </c>
      <c r="J83" s="322"/>
      <c r="K83" s="322" t="s">
        <v>233</v>
      </c>
      <c r="L83" s="322" t="s">
        <v>233</v>
      </c>
      <c r="M83" s="322"/>
      <c r="N83" s="322"/>
      <c r="O83" s="322" t="s">
        <v>71</v>
      </c>
      <c r="P83" s="322"/>
      <c r="Q83" s="322"/>
      <c r="R83" s="335"/>
      <c r="S83" s="415"/>
    </row>
    <row r="84" spans="1:19" s="311" customFormat="1">
      <c r="A84" s="295"/>
      <c r="B84" s="344" t="s">
        <v>115</v>
      </c>
      <c r="C84" s="321">
        <v>306000</v>
      </c>
      <c r="D84" s="322" t="s">
        <v>230</v>
      </c>
      <c r="E84" s="323">
        <v>44005</v>
      </c>
      <c r="F84" s="322">
        <v>7450</v>
      </c>
      <c r="G84" s="322" t="s">
        <v>244</v>
      </c>
      <c r="H84" s="345"/>
      <c r="I84" s="322" t="s">
        <v>235</v>
      </c>
      <c r="J84" s="322"/>
      <c r="K84" s="322" t="s">
        <v>233</v>
      </c>
      <c r="L84" s="322" t="s">
        <v>233</v>
      </c>
      <c r="M84" s="322"/>
      <c r="N84" s="322"/>
      <c r="O84" s="322" t="s">
        <v>71</v>
      </c>
      <c r="P84" s="322"/>
      <c r="Q84" s="322"/>
      <c r="R84" s="326" t="s">
        <v>254</v>
      </c>
      <c r="S84" s="415"/>
    </row>
    <row r="85" spans="1:19" s="292" customFormat="1">
      <c r="A85" s="295"/>
      <c r="B85" s="320" t="s">
        <v>115</v>
      </c>
      <c r="C85" s="321">
        <v>198000</v>
      </c>
      <c r="D85" s="322" t="s">
        <v>114</v>
      </c>
      <c r="E85" s="323">
        <v>43944</v>
      </c>
      <c r="F85" s="322">
        <v>7436</v>
      </c>
      <c r="G85" s="322" t="s">
        <v>234</v>
      </c>
      <c r="H85" s="322">
        <v>138878</v>
      </c>
      <c r="I85" s="322" t="s">
        <v>245</v>
      </c>
      <c r="J85" s="322">
        <v>14141</v>
      </c>
      <c r="K85" s="323" t="s">
        <v>233</v>
      </c>
      <c r="L85" s="323" t="s">
        <v>233</v>
      </c>
      <c r="M85" s="322" t="s">
        <v>229</v>
      </c>
      <c r="N85" s="322"/>
      <c r="O85" s="322" t="s">
        <v>71</v>
      </c>
      <c r="P85" s="322"/>
      <c r="Q85" s="322"/>
      <c r="R85" s="326" t="s">
        <v>236</v>
      </c>
      <c r="S85" s="415"/>
    </row>
    <row r="86" spans="1:19" s="292" customFormat="1">
      <c r="A86" s="295"/>
      <c r="B86" s="320" t="s">
        <v>115</v>
      </c>
      <c r="C86" s="336">
        <v>200000</v>
      </c>
      <c r="D86" s="322"/>
      <c r="E86" s="337">
        <v>44175</v>
      </c>
      <c r="F86" s="338">
        <v>7468</v>
      </c>
      <c r="G86" s="322" t="s">
        <v>247</v>
      </c>
      <c r="H86" s="324" t="s">
        <v>229</v>
      </c>
      <c r="I86" s="324" t="s">
        <v>229</v>
      </c>
      <c r="J86" s="324" t="s">
        <v>229</v>
      </c>
      <c r="K86" s="322" t="s">
        <v>253</v>
      </c>
      <c r="L86" s="322" t="s">
        <v>233</v>
      </c>
      <c r="M86" s="324" t="s">
        <v>229</v>
      </c>
      <c r="N86" s="324" t="s">
        <v>246</v>
      </c>
      <c r="O86" s="322" t="s">
        <v>231</v>
      </c>
      <c r="P86" s="322"/>
      <c r="Q86" s="322"/>
      <c r="R86" s="335" t="s">
        <v>248</v>
      </c>
      <c r="S86" s="415"/>
    </row>
    <row r="87" spans="1:19">
      <c r="A87" s="313"/>
      <c r="B87" s="294"/>
      <c r="C87" s="297"/>
      <c r="D87" s="293"/>
      <c r="E87" s="289"/>
      <c r="F87" s="290"/>
      <c r="G87" s="293"/>
      <c r="H87" s="177"/>
      <c r="I87" s="290"/>
      <c r="J87" s="177"/>
      <c r="K87" s="296"/>
      <c r="L87" s="296"/>
      <c r="M87" s="293"/>
      <c r="N87" s="296"/>
      <c r="O87" s="293"/>
      <c r="P87" s="293"/>
      <c r="Q87" s="293"/>
      <c r="R87" s="418"/>
      <c r="S87" s="409"/>
    </row>
    <row r="88" spans="1:19">
      <c r="S88" s="411"/>
    </row>
    <row r="89" spans="1:19">
      <c r="S89" s="411"/>
    </row>
    <row r="90" spans="1:19" s="292" customFormat="1">
      <c r="A90" s="99"/>
      <c r="B90" s="264"/>
      <c r="C90" s="264"/>
      <c r="D90" s="233"/>
      <c r="E90" s="233"/>
      <c r="F90" s="265"/>
      <c r="G90" s="265"/>
      <c r="H90" s="232"/>
      <c r="I90" s="266"/>
      <c r="J90" s="232"/>
      <c r="K90" s="232"/>
      <c r="L90" s="232"/>
      <c r="M90" s="264"/>
      <c r="N90" s="264"/>
      <c r="O90" s="264"/>
      <c r="P90" s="264"/>
      <c r="Q90" s="264"/>
      <c r="R90" s="264"/>
      <c r="S90" s="411"/>
    </row>
    <row r="91" spans="1:19">
      <c r="A91" s="295">
        <v>22</v>
      </c>
      <c r="B91" s="360" t="s">
        <v>311</v>
      </c>
      <c r="C91" s="315">
        <v>113916</v>
      </c>
      <c r="D91" s="316" t="s">
        <v>114</v>
      </c>
      <c r="E91" s="397">
        <v>44363</v>
      </c>
      <c r="F91" s="296">
        <v>7178</v>
      </c>
      <c r="G91" s="361" t="s">
        <v>312</v>
      </c>
      <c r="H91" s="296">
        <v>177087</v>
      </c>
      <c r="I91" s="296">
        <v>4520204070</v>
      </c>
      <c r="J91" s="296">
        <v>73540</v>
      </c>
      <c r="K91" s="316" t="s">
        <v>111</v>
      </c>
      <c r="L91" s="316" t="s">
        <v>111</v>
      </c>
      <c r="M91" s="296"/>
      <c r="N91" s="316"/>
      <c r="O91" s="316" t="s">
        <v>72</v>
      </c>
      <c r="P91" s="296"/>
      <c r="Q91" s="296"/>
      <c r="R91" s="416"/>
      <c r="S91" s="409"/>
    </row>
    <row r="104" spans="1:14">
      <c r="A104" s="99" t="s">
        <v>401</v>
      </c>
    </row>
    <row r="105" spans="1:14">
      <c r="A105" s="311"/>
    </row>
    <row r="106" spans="1:14">
      <c r="A106" s="457"/>
    </row>
    <row r="107" spans="1:14">
      <c r="A107" s="458"/>
    </row>
    <row r="108" spans="1:14" ht="16.5">
      <c r="A108" s="439" t="s">
        <v>382</v>
      </c>
      <c r="G108" s="268"/>
      <c r="H108" s="395" t="s">
        <v>47</v>
      </c>
      <c r="I108" s="395" t="s">
        <v>164</v>
      </c>
      <c r="J108" s="269" t="s">
        <v>163</v>
      </c>
      <c r="K108" s="485" t="s">
        <v>162</v>
      </c>
      <c r="L108" s="485"/>
      <c r="M108" s="485"/>
      <c r="N108" s="485"/>
    </row>
    <row r="109" spans="1:14">
      <c r="G109" s="487" t="s">
        <v>110</v>
      </c>
      <c r="H109" s="487"/>
      <c r="I109" s="234">
        <v>3000000</v>
      </c>
      <c r="J109" s="314">
        <v>1044780</v>
      </c>
      <c r="K109" s="483">
        <f t="shared" ref="K109:K111" si="1">J109/I109*100</f>
        <v>34.826000000000001</v>
      </c>
      <c r="L109" s="483"/>
      <c r="M109" s="483"/>
      <c r="N109" s="483"/>
    </row>
    <row r="110" spans="1:14">
      <c r="G110" s="488" t="s">
        <v>70</v>
      </c>
      <c r="H110" s="488"/>
      <c r="I110" s="343">
        <v>5000000</v>
      </c>
      <c r="J110" s="291">
        <v>0</v>
      </c>
      <c r="K110" s="489">
        <f t="shared" si="1"/>
        <v>0</v>
      </c>
      <c r="L110" s="489"/>
      <c r="M110" s="489"/>
      <c r="N110" s="489"/>
    </row>
    <row r="111" spans="1:14">
      <c r="G111" s="490" t="s">
        <v>72</v>
      </c>
      <c r="H111" s="490"/>
      <c r="I111" s="234">
        <v>3000000</v>
      </c>
      <c r="J111" s="314">
        <v>1867120</v>
      </c>
      <c r="K111" s="483">
        <f t="shared" si="1"/>
        <v>62.237333333333332</v>
      </c>
      <c r="L111" s="483"/>
      <c r="M111" s="483"/>
      <c r="N111" s="483"/>
    </row>
    <row r="112" spans="1:14">
      <c r="G112" s="482" t="s">
        <v>231</v>
      </c>
      <c r="H112" s="482"/>
      <c r="I112" s="234"/>
      <c r="J112" s="314">
        <v>12982513</v>
      </c>
      <c r="K112" s="483"/>
      <c r="L112" s="483"/>
      <c r="M112" s="483"/>
      <c r="N112" s="483"/>
    </row>
    <row r="113" spans="7:14">
      <c r="G113" s="482" t="s">
        <v>130</v>
      </c>
      <c r="H113" s="482"/>
      <c r="I113" s="234">
        <v>3000000</v>
      </c>
      <c r="J113" s="314">
        <v>363916</v>
      </c>
      <c r="K113" s="483">
        <f t="shared" ref="K113" si="2">J113/I113*100</f>
        <v>12.130533333333334</v>
      </c>
      <c r="L113" s="483"/>
      <c r="M113" s="483"/>
      <c r="N113" s="483"/>
    </row>
    <row r="114" spans="7:14">
      <c r="G114" s="482" t="s">
        <v>257</v>
      </c>
      <c r="H114" s="482"/>
      <c r="I114" s="234"/>
      <c r="J114" s="314">
        <v>0</v>
      </c>
      <c r="K114" s="483"/>
      <c r="L114" s="483"/>
      <c r="M114" s="483"/>
      <c r="N114" s="483"/>
    </row>
    <row r="115" spans="7:14">
      <c r="G115" s="482"/>
      <c r="H115" s="482"/>
      <c r="I115" s="234"/>
      <c r="J115" s="234"/>
      <c r="K115" s="483" t="e">
        <f t="shared" ref="K115:K116" si="3">J115/I115*100</f>
        <v>#DIV/0!</v>
      </c>
      <c r="L115" s="483"/>
      <c r="M115" s="483"/>
      <c r="N115" s="483"/>
    </row>
    <row r="116" spans="7:14">
      <c r="G116" s="482" t="s">
        <v>71</v>
      </c>
      <c r="H116" s="482"/>
      <c r="I116" s="234">
        <v>5000000</v>
      </c>
      <c r="J116" s="314">
        <v>422439</v>
      </c>
      <c r="K116" s="483">
        <f t="shared" si="3"/>
        <v>8.4487799999999993</v>
      </c>
      <c r="L116" s="483"/>
      <c r="M116" s="483"/>
      <c r="N116" s="483"/>
    </row>
    <row r="117" spans="7:14">
      <c r="G117" s="486"/>
      <c r="H117" s="486"/>
      <c r="I117" s="232"/>
      <c r="J117" s="266"/>
      <c r="K117" s="485" t="s">
        <v>165</v>
      </c>
      <c r="L117" s="485"/>
      <c r="M117" s="485"/>
      <c r="N117" s="485"/>
    </row>
    <row r="118" spans="7:14">
      <c r="G118" s="393"/>
      <c r="H118" s="393"/>
      <c r="I118" s="232"/>
      <c r="J118" s="266"/>
      <c r="K118" s="394"/>
      <c r="L118" s="394"/>
      <c r="M118" s="394"/>
      <c r="N118" s="394"/>
    </row>
    <row r="119" spans="7:14">
      <c r="G119" s="393"/>
      <c r="H119" s="393"/>
      <c r="I119" s="232"/>
      <c r="J119" s="266"/>
      <c r="K119" s="394"/>
      <c r="L119" s="394"/>
      <c r="M119" s="394"/>
      <c r="N119" s="394"/>
    </row>
    <row r="120" spans="7:14">
      <c r="G120" s="393"/>
      <c r="H120" s="393"/>
      <c r="I120" s="232"/>
      <c r="J120" s="266"/>
      <c r="K120" s="394"/>
      <c r="L120" s="394"/>
      <c r="M120" s="394"/>
      <c r="N120" s="394"/>
    </row>
    <row r="121" spans="7:14">
      <c r="G121" s="486"/>
      <c r="H121" s="486"/>
      <c r="I121" s="232"/>
      <c r="J121" s="266"/>
      <c r="K121" s="483">
        <v>4.718</v>
      </c>
      <c r="L121" s="485"/>
      <c r="M121" s="485"/>
      <c r="N121" s="485"/>
    </row>
  </sheetData>
  <mergeCells count="40">
    <mergeCell ref="G117:H117"/>
    <mergeCell ref="K117:N117"/>
    <mergeCell ref="G121:H121"/>
    <mergeCell ref="K121:N121"/>
    <mergeCell ref="F38:G38"/>
    <mergeCell ref="G114:H114"/>
    <mergeCell ref="K114:N114"/>
    <mergeCell ref="G115:H115"/>
    <mergeCell ref="K115:N115"/>
    <mergeCell ref="G116:H116"/>
    <mergeCell ref="K116:N116"/>
    <mergeCell ref="G111:H111"/>
    <mergeCell ref="K111:N111"/>
    <mergeCell ref="G112:H112"/>
    <mergeCell ref="K112:N112"/>
    <mergeCell ref="G113:H113"/>
    <mergeCell ref="K113:N113"/>
    <mergeCell ref="K108:N108"/>
    <mergeCell ref="G109:H109"/>
    <mergeCell ref="K109:N109"/>
    <mergeCell ref="G110:H110"/>
    <mergeCell ref="K110:N110"/>
    <mergeCell ref="F41:G41"/>
    <mergeCell ref="F42:G42"/>
    <mergeCell ref="F71:G71"/>
    <mergeCell ref="J37:M37"/>
    <mergeCell ref="J41:M41"/>
    <mergeCell ref="F37:G37"/>
    <mergeCell ref="A1:R2"/>
    <mergeCell ref="J32:M32"/>
    <mergeCell ref="J31:M31"/>
    <mergeCell ref="F32:G32"/>
    <mergeCell ref="F33:G33"/>
    <mergeCell ref="F34:G34"/>
    <mergeCell ref="F35:G35"/>
    <mergeCell ref="F36:G36"/>
    <mergeCell ref="J33:M33"/>
    <mergeCell ref="J34:M34"/>
    <mergeCell ref="J35:M35"/>
    <mergeCell ref="J36:M36"/>
  </mergeCells>
  <phoneticPr fontId="67" type="noConversion"/>
  <conditionalFormatting sqref="A29:A30 A14:A16 A6:A9">
    <cfRule type="cellIs" dxfId="21" priority="2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9" sqref="B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122</v>
      </c>
      <c r="B2" s="491" t="s">
        <v>22</v>
      </c>
      <c r="C2" s="492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4">
        <v>1</v>
      </c>
      <c r="F4" s="310" t="s">
        <v>264</v>
      </c>
      <c r="G4" s="305" t="s">
        <v>265</v>
      </c>
      <c r="H4" s="204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5">
        <v>1</v>
      </c>
      <c r="F5" s="211">
        <v>111110000</v>
      </c>
      <c r="G5" s="200" t="s">
        <v>266</v>
      </c>
      <c r="H5" s="196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6"/>
      <c r="F6" s="176"/>
      <c r="G6" s="185"/>
      <c r="H6" s="187"/>
      <c r="I6" s="33">
        <f t="shared" si="0"/>
        <v>0</v>
      </c>
    </row>
    <row r="7" spans="1:9">
      <c r="B7" s="168">
        <v>38827</v>
      </c>
      <c r="C7" s="169" t="s">
        <v>96</v>
      </c>
      <c r="E7" s="101"/>
      <c r="F7" s="176"/>
      <c r="G7" s="180"/>
      <c r="H7" s="188"/>
      <c r="I7" s="33">
        <f t="shared" si="0"/>
        <v>0</v>
      </c>
    </row>
    <row r="8" spans="1:9">
      <c r="B8" s="168">
        <v>18942</v>
      </c>
      <c r="C8" s="169" t="s">
        <v>97</v>
      </c>
      <c r="E8" s="101"/>
      <c r="F8" s="176"/>
      <c r="G8" s="180"/>
      <c r="H8" s="188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80"/>
      <c r="G9" s="180"/>
      <c r="H9" s="189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477" t="s">
        <v>113</v>
      </c>
      <c r="F19" s="477"/>
      <c r="G19" s="477"/>
      <c r="H19" s="477"/>
      <c r="I19" s="477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28"/>
  <sheetViews>
    <sheetView topLeftCell="A13" workbookViewId="0">
      <selection activeCell="B28" sqref="B28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459" t="s">
        <v>91</v>
      </c>
      <c r="C2" s="459" t="s">
        <v>3</v>
      </c>
      <c r="L2">
        <v>180</v>
      </c>
    </row>
    <row r="3" spans="2:12">
      <c r="B3" s="292" t="s">
        <v>419</v>
      </c>
      <c r="C3" s="292" t="s">
        <v>400</v>
      </c>
    </row>
    <row r="4" spans="2:12">
      <c r="B4" s="292" t="s">
        <v>395</v>
      </c>
      <c r="C4" s="455" t="s">
        <v>222</v>
      </c>
    </row>
    <row r="5" spans="2:12">
      <c r="B5" s="292" t="s">
        <v>105</v>
      </c>
      <c r="C5" s="292" t="s">
        <v>106</v>
      </c>
    </row>
    <row r="6" spans="2:12">
      <c r="B6" s="292" t="s">
        <v>102</v>
      </c>
      <c r="C6" s="292" t="s">
        <v>94</v>
      </c>
    </row>
    <row r="7" spans="2:12">
      <c r="B7" s="292" t="s">
        <v>116</v>
      </c>
      <c r="C7" s="292" t="s">
        <v>93</v>
      </c>
    </row>
    <row r="8" spans="2:12">
      <c r="B8" s="292" t="s">
        <v>115</v>
      </c>
      <c r="C8" s="292" t="s">
        <v>45</v>
      </c>
    </row>
    <row r="9" spans="2:12">
      <c r="B9" s="292" t="s">
        <v>98</v>
      </c>
      <c r="C9" s="292" t="s">
        <v>99</v>
      </c>
    </row>
    <row r="10" spans="2:12">
      <c r="B10" s="292" t="s">
        <v>89</v>
      </c>
      <c r="C10" s="292" t="s">
        <v>90</v>
      </c>
    </row>
    <row r="11" spans="2:12">
      <c r="B11" s="292" t="s">
        <v>123</v>
      </c>
      <c r="C11" s="292" t="s">
        <v>92</v>
      </c>
      <c r="E11" s="477" t="s">
        <v>113</v>
      </c>
      <c r="F11" s="477"/>
      <c r="G11" s="477"/>
      <c r="H11" s="477"/>
      <c r="I11" s="477"/>
    </row>
    <row r="12" spans="2:12">
      <c r="B12" s="292" t="s">
        <v>107</v>
      </c>
      <c r="C12" s="292" t="s">
        <v>108</v>
      </c>
    </row>
    <row r="13" spans="2:12">
      <c r="B13" s="292" t="s">
        <v>413</v>
      </c>
      <c r="C13" s="292" t="s">
        <v>418</v>
      </c>
    </row>
    <row r="14" spans="2:12">
      <c r="B14" s="292" t="s">
        <v>397</v>
      </c>
      <c r="C14" s="456" t="s">
        <v>398</v>
      </c>
    </row>
    <row r="15" spans="2:12">
      <c r="B15" s="292" t="s">
        <v>334</v>
      </c>
      <c r="C15" s="292" t="s">
        <v>402</v>
      </c>
      <c r="E15" s="477" t="s">
        <v>121</v>
      </c>
      <c r="F15" s="477"/>
      <c r="G15" s="477"/>
      <c r="H15" s="477"/>
      <c r="I15" s="477"/>
    </row>
    <row r="16" spans="2:12">
      <c r="B16" s="292" t="s">
        <v>396</v>
      </c>
      <c r="C16" s="292" t="s">
        <v>280</v>
      </c>
    </row>
    <row r="17" spans="2:3">
      <c r="B17" s="466" t="s">
        <v>420</v>
      </c>
      <c r="C17" s="292" t="s">
        <v>421</v>
      </c>
    </row>
    <row r="18" spans="2:3">
      <c r="B18" s="292" t="s">
        <v>63</v>
      </c>
      <c r="C18" s="292" t="s">
        <v>69</v>
      </c>
    </row>
    <row r="19" spans="2:3">
      <c r="B19" s="292" t="s">
        <v>126</v>
      </c>
      <c r="C19" s="292" t="s">
        <v>127</v>
      </c>
    </row>
    <row r="20" spans="2:3">
      <c r="B20" s="292" t="s">
        <v>100</v>
      </c>
      <c r="C20" s="292" t="s">
        <v>101</v>
      </c>
    </row>
    <row r="21" spans="2:3">
      <c r="B21" s="292" t="s">
        <v>120</v>
      </c>
      <c r="C21" s="292" t="s">
        <v>119</v>
      </c>
    </row>
    <row r="22" spans="2:3">
      <c r="B22" s="292" t="s">
        <v>415</v>
      </c>
      <c r="C22" s="292" t="s">
        <v>416</v>
      </c>
    </row>
    <row r="23" spans="2:3">
      <c r="B23" s="292" t="s">
        <v>118</v>
      </c>
      <c r="C23" s="292" t="s">
        <v>117</v>
      </c>
    </row>
    <row r="24" spans="2:3">
      <c r="B24" s="292" t="s">
        <v>386</v>
      </c>
      <c r="C24" s="292" t="s">
        <v>412</v>
      </c>
    </row>
    <row r="25" spans="2:3">
      <c r="B25" s="292" t="s">
        <v>103</v>
      </c>
      <c r="C25" s="292" t="s">
        <v>104</v>
      </c>
    </row>
    <row r="26" spans="2:3">
      <c r="B26" s="110" t="s">
        <v>124</v>
      </c>
      <c r="C26" s="292" t="s">
        <v>125</v>
      </c>
    </row>
    <row r="27" spans="2:3">
      <c r="B27" s="292" t="s">
        <v>399</v>
      </c>
      <c r="C27" s="292" t="s">
        <v>357</v>
      </c>
    </row>
    <row r="28" spans="2:3">
      <c r="B28" s="468" t="s">
        <v>434</v>
      </c>
    </row>
  </sheetData>
  <sortState xmlns:xlrd2="http://schemas.microsoft.com/office/spreadsheetml/2017/richdata2" ref="B3:C27">
    <sortCondition ref="B3:B27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2023-05-16T20:53:28Z</dcterms:modified>
</cp:coreProperties>
</file>