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0AB3CE95-27D4-4148-899C-81752A4DF7F9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8" l="1"/>
  <c r="E55" i="28" s="1"/>
  <c r="D50" i="28"/>
  <c r="E50" i="28" s="1"/>
  <c r="D46" i="28"/>
  <c r="E46" i="28" s="1"/>
  <c r="D42" i="28"/>
  <c r="E42" i="28" s="1"/>
  <c r="D38" i="28" l="1"/>
  <c r="E38" i="28" s="1"/>
  <c r="D34" i="28" l="1"/>
  <c r="E34" i="28" s="1"/>
  <c r="D30" i="28"/>
  <c r="E30" i="28" s="1"/>
  <c r="D26" i="28"/>
  <c r="E26" i="28" s="1"/>
  <c r="D22" i="28"/>
  <c r="E22" i="28" s="1"/>
  <c r="D11" i="28" l="1"/>
  <c r="E11" i="28" s="1"/>
  <c r="D5" i="28" l="1"/>
  <c r="E5" i="28" s="1"/>
  <c r="C8" i="1" l="1"/>
  <c r="C7" i="1"/>
  <c r="C21" i="1" l="1"/>
  <c r="C24" i="1" s="1"/>
  <c r="F11" i="20" l="1"/>
  <c r="K106" i="1" l="1"/>
  <c r="K105" i="1"/>
  <c r="K103" i="1"/>
  <c r="K101" i="1"/>
  <c r="K100" i="1"/>
  <c r="K99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26" i="1"/>
  <c r="J25" i="1"/>
  <c r="J23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charset val="1"/>
          </rPr>
          <t>Ricardo Carrasco:</t>
        </r>
        <r>
          <rPr>
            <sz val="9"/>
            <color indexed="81"/>
            <rFont val="Tahoma"/>
            <charset val="1"/>
          </rPr>
          <t xml:space="preserve">
290,91 euro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K14" authorId="0" shapeId="0" xr:uid="{D9413498-B450-46DE-B162-9EF297845FB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Isabel Arredondo
arredondoi@falp.org</t>
        </r>
      </text>
    </comment>
    <comment ref="B60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63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<sst xmlns="http://schemas.openxmlformats.org/spreadsheetml/2006/main" count="1947" uniqueCount="456">
  <si>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</si>
  <si>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</si>
  <si>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</si>
  <si>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</si>
  <si>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</si>
  <si>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</si>
  <si>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</si>
  <si>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</si>
  <si>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</si>
  <si>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</si>
  <si>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</si>
  <si>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</si>
  <si>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</si>
  <si>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</si>
  <si>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</si>
  <si>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</si>
  <si>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</si>
  <si>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</si>
  <si>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</si>
  <si>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</si>
  <si>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</si>
  <si>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</si>
  <si>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</si>
  <si>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</si>
  <si>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</si>
  <si>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</si>
  <si>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</si>
  <si>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</si>
  <si>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</si>
  <si>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</si>
  <si>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</si>
  <si>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</si>
  <si>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</si>
  <si>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</si>
  <si>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</si>
  <si>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</si>
  <si>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</si>
  <si>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</si>
  <si>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</si>
  <si>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</si>
  <si>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</si>
  <si>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</si>
  <si>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</si>
  <si>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</si>
  <si>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</si>
  <si>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</si>
  <si>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</si>
  <si>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</si>
  <si>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</si>
  <si>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</si>
  <si>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</si>
  <si>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</si>
  <si>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</si>
  <si>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</si>
  <si>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</si>
  <si>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</si>
  <si>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</si>
  <si>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</si>
  <si>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</si>
  <si>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</si>
  <si>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</si>
  <si>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</si>
  <si>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</si>
  <si>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</si>
  <si>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</si>
  <si>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</si>
  <si>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</si>
  <si>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</si>
  <si>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</si>
  <si>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</si>
  <si>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</si>
  <si>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</si>
  <si>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</si>
  <si>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</si>
  <si>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</si>
  <si>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</si>
  <si>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</si>
  <si>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</si>
  <si>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</si>
  <si>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</si>
  <si>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</si>
  <si>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</si>
  <si>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</si>
  <si>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</si>
  <si>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</si>
  <si>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</si>
  <si>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</si>
  <si>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</si>
  <si>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</si>
  <si>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</si>
  <si>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</si>
  <si>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</si>
  <si>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</si>
  <si>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</si>
  <si>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</si>
  <si>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</si>
  <si>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</si>
  <si>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</si>
  <si>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</si>
  <si>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</si>
  <si>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</si>
  <si>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</si>
  <si>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</si>
  <si>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</si>
  <si>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</si>
  <si>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</si>
  <si>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</si>
  <si>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</si>
  <si>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</si>
  <si>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</si>
  <si>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</si>
  <si>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</si>
  <si>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</si>
  <si>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</si>
  <si>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</si>
  <si>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</si>
  <si>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</si>
  <si>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</si>
  <si>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</si>
  <si>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</si>
  <si>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</si>
  <si>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</si>
  <si>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</si>
  <si>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</si>
  <si>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</si>
  <si>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</si>
  <si>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</si>
  <si>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</si>
  <si>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</si>
  <si>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</si>
  <si>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</si>
  <si>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</si>
  <si>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</si>
  <si>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</si>
  <si>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</si>
  <si>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</si>
  <si>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</si>
  <si>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</si>
  <si>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</si>
  <si>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</si>
  <si>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</si>
  <si>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</si>
  <si>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</si>
  <si>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</si>
  <si>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</si>
  <si>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</si>
  <si>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</si>
  <si>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</si>
  <si>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</si>
  <si>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</si>
  <si>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</si>
  <si>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</si>
  <si>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</si>
  <si>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</si>
  <si>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</si>
  <si>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</si>
  <si>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</si>
  <si>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</si>
  <si>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</si>
  <si>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</si>
  <si>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</si>
  <si>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</si>
  <si>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</si>
  <si>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</si>
  <si>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</si>
  <si>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</si>
  <si>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</si>
  <si>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</si>
  <si>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</si>
  <si>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</si>
  <si>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</si>
  <si>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</si>
  <si>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</si>
  <si>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</si>
  <si>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</si>
  <si>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</si>
  <si>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</si>
  <si>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</si>
  <si>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</si>
  <si>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</si>
  <si>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</si>
  <si>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</si>
  <si>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</si>
  <si>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</si>
  <si>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</si>
  <si>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</si>
  <si>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</si>
  <si>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</si>
  <si>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</si>
  <si>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</si>
  <si>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</si>
  <si>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</si>
  <si>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</si>
  <si>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</si>
  <si>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</si>
  <si>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</si>
  <si>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</si>
  <si>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</si>
  <si>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</si>
  <si>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</si>
  <si>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</si>
  <si>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</si>
  <si>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</si>
  <si>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</si>
  <si>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</si>
  <si>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</si>
  <si>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</si>
  <si>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</si>
  <si>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</si>
  <si>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</si>
  <si>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</si>
  <si>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</si>
  <si>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</si>
  <si>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</si>
  <si>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</si>
  <si>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</si>
  <si>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</si>
  <si>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</si>
  <si>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</si>
  <si>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</si>
  <si>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</si>
  <si>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</si>
  <si>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</si>
  <si>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</si>
  <si>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</si>
  <si>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</si>
  <si>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</si>
  <si>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</si>
  <si>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</si>
  <si>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</si>
  <si>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</si>
  <si>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</si>
  <si>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</si>
  <si>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</si>
  <si>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</si>
  <si>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</si>
  <si>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</si>
  <si>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</si>
  <si>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</si>
  <si>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</si>
  <si>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</si>
  <si>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</si>
  <si>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</si>
  <si>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</si>
  <si>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</si>
  <si>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</si>
  <si>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</si>
  <si>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</si>
  <si>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</si>
  <si>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</si>
  <si>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</si>
  <si>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</si>
  <si>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</si>
  <si>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</si>
  <si>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</si>
  <si>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</si>
  <si>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</si>
  <si>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</si>
  <si>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</si>
  <si>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</si>
  <si>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</si>
  <si>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</si>
  <si>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</si>
  <si>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</si>
  <si>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</si>
  <si>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</si>
  <si>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</si>
  <si>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</si>
  <si>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</si>
  <si>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</si>
  <si>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</si>
  <si>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</si>
  <si>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</si>
  <si>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</si>
  <si>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</si>
  <si>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</si>
  <si>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</si>
  <si>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</si>
  <si>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</si>
  <si>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</si>
  <si>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</si>
  <si>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</si>
  <si>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</si>
  <si>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</si>
  <si>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</si>
  <si>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</si>
  <si>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</si>
  <si>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</si>
  <si>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</si>
  <si>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</si>
  <si>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</si>
  <si>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</si>
  <si>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</si>
  <si>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</si>
  <si>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</si>
  <si>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</si>
  <si>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</si>
  <si>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</si>
  <si>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</si>
  <si>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</si>
  <si>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</si>
  <si>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</si>
  <si>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</si>
  <si>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</si>
  <si>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</si>
  <si>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</si>
  <si>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</si>
  <si>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</si>
  <si>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</si>
  <si>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</si>
  <si>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</si>
  <si>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</si>
  <si>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</si>
  <si>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</si>
  <si>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</si>
  <si>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</si>
  <si>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</si>
  <si>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</si>
  <si>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</si>
  <si>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</si>
  <si>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</si>
  <si>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</si>
  <si>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</si>
  <si>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</si>
  <si>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</si>
  <si>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</si>
  <si>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</si>
  <si>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</si>
  <si>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</si>
  <si>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</si>
  <si>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</si>
  <si>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</si>
  <si>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</si>
  <si>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</si>
  <si>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</si>
  <si>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</si>
  <si>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</si>
  <si>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</si>
  <si>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</si>
  <si>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</si>
  <si>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</si>
  <si>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</si>
  <si>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</si>
  <si>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</si>
  <si>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</si>
  <si>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</si>
  <si>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</si>
  <si>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</si>
  <si>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</si>
  <si>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</si>
  <si>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</si>
  <si>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</si>
  <si>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</si>
  <si>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</si>
  <si>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</si>
  <si>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</si>
  <si>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</si>
  <si>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</si>
  <si>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</si>
  <si>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</si>
  <si>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</si>
  <si>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</si>
  <si>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</si>
  <si>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</si>
  <si>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</si>
  <si>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</si>
  <si>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</si>
  <si>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</si>
  <si>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</si>
  <si>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</si>
  <si>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</si>
  <si>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</si>
  <si>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</si>
  <si>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</si>
  <si>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</si>
  <si>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</si>
  <si>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</si>
  <si>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</si>
  <si>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</si>
  <si>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</si>
  <si>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</si>
  <si>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</si>
  <si>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</si>
  <si>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</si>
  <si>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</si>
  <si>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</si>
  <si>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</si>
  <si>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</si>
  <si>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</si>
  <si>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</si>
  <si>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</si>
  <si>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</si>
  <si>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</si>
  <si>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</si>
  <si>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</si>
  <si>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</si>
  <si>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</si>
  <si>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</si>
  <si>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</si>
  <si>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</si>
  <si>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</si>
  <si>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</si>
  <si>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</si>
  <si>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</si>
  <si>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</si>
  <si>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</si>
  <si>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</si>
  <si>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si</t>
  </si>
  <si>
    <t>Facturación Mes de agosto 2022</t>
  </si>
  <si>
    <t>UC Christus Serv Ambulatorios SPA</t>
  </si>
  <si>
    <t>Contrato Mantención AGO 2022 cuota 3/24</t>
  </si>
  <si>
    <t>Contrato Mantención Laser SEPT 22</t>
  </si>
  <si>
    <t>Contrato mantención Sonolith, SEPT 2022</t>
  </si>
  <si>
    <t>Contrato mantención Focal One, SEPT 2022</t>
  </si>
  <si>
    <t>Contrato mantención Trinity, SEPT 2022,  (7/11)</t>
  </si>
  <si>
    <t>Contrato Mantención Laser SEPT 22 (6/9)</t>
  </si>
  <si>
    <t>Contrato Mantención Fibroscan SEPT 22 (9/24)</t>
  </si>
  <si>
    <t>Contrato Mantención Ago 2022 cuota 17/24</t>
  </si>
  <si>
    <t>Instalación cuatro habitaciones</t>
  </si>
  <si>
    <t>Fund. Arturo Lopez Perez</t>
  </si>
  <si>
    <t>Hospital de Carahue</t>
  </si>
  <si>
    <t>Mantenimiento elevador movil Guldmann</t>
  </si>
  <si>
    <t>1951-386-SE22</t>
  </si>
  <si>
    <t>Hospital Militar</t>
  </si>
  <si>
    <t>3378-3701-AG22</t>
  </si>
  <si>
    <t>Mantenimiento Elevador Guldamann GH3</t>
  </si>
  <si>
    <t>Reprogramación ELPAS</t>
  </si>
  <si>
    <t>52-00140677</t>
  </si>
  <si>
    <t>OC 4300121739</t>
  </si>
  <si>
    <t>Convenio Mantención Trinity sept 2022 (8/11)</t>
  </si>
  <si>
    <t>608-8244-SE22</t>
  </si>
  <si>
    <t>52-00140119</t>
  </si>
  <si>
    <t>CLINICA ANDES SALUD CHILLAN S.A.</t>
  </si>
  <si>
    <t>OC 7096</t>
  </si>
  <si>
    <t>52-00141885</t>
  </si>
  <si>
    <t xml:space="preserve"> SEPT 22 (9/24)</t>
  </si>
  <si>
    <t>52-00141889</t>
  </si>
  <si>
    <t>SEPT 2022,  (7/11)</t>
  </si>
  <si>
    <t>52-00141890</t>
  </si>
  <si>
    <t>HES 1000148983</t>
  </si>
  <si>
    <t>52-00141892</t>
  </si>
  <si>
    <t>OC 608-8244-SE22</t>
  </si>
  <si>
    <t>52-00141853</t>
  </si>
  <si>
    <t>Clínica Laas Condes</t>
  </si>
  <si>
    <t>HES 1000094953</t>
  </si>
  <si>
    <t>52-00142663</t>
  </si>
  <si>
    <t>OC 1554-784-SE22</t>
  </si>
  <si>
    <t>52-00142734</t>
  </si>
  <si>
    <t>FUNDACION ARTURO LOPEZ PEREZ</t>
  </si>
  <si>
    <t>HES 1000013448</t>
  </si>
  <si>
    <t>52-00142662</t>
  </si>
  <si>
    <t>OC 1951-386-SE22</t>
  </si>
  <si>
    <t>52-00142735</t>
  </si>
  <si>
    <t>Hospital Militar de Santiago</t>
  </si>
  <si>
    <t>OC 3378-3701-AG22</t>
  </si>
  <si>
    <t>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</si>
</sst>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72"/>
      <name val="Microsoft Sans Serif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1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8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67" fontId="22" fillId="2" borderId="46" xfId="0" applyNumberFormat="1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 applyAlignment="1">
      <alignment horizontal="center"/>
    </xf>
    <xf numFmtId="0" fontId="50" fillId="0" borderId="0" xfId="0" applyFont="1" applyAlignment="1">
      <alignment horizontal="center" vertical="center"/>
    </xf>
    <xf numFmtId="167" fontId="22" fillId="2" borderId="2" xfId="31" applyNumberFormat="1" applyFont="1" applyFill="1" applyBorder="1" applyAlignment="1">
      <alignment horizontal="center" vertical="center"/>
    </xf>
    <xf numFmtId="1" fontId="0" fillId="2" borderId="1" xfId="0" applyNumberFormat="1" applyFill="1" applyBorder="1"/>
    <xf numFmtId="0" fontId="72" fillId="19" borderId="1" xfId="0" applyFont="1" applyFill="1" applyBorder="1" applyAlignment="1">
      <alignment horizontal="right" vertical="top"/>
    </xf>
    <xf numFmtId="0" fontId="72" fillId="19" borderId="1" xfId="0" applyFont="1" applyFill="1" applyBorder="1" applyAlignment="1">
      <alignment horizontal="left" vertical="top"/>
    </xf>
    <xf numFmtId="0" fontId="22" fillId="18" borderId="45" xfId="0" applyFont="1" applyFill="1" applyBorder="1" applyAlignment="1">
      <alignment horizontal="center" vertical="center"/>
    </xf>
    <xf numFmtId="14" fontId="22" fillId="18" borderId="2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0" fontId="39" fillId="18" borderId="45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42" fontId="0" fillId="0" borderId="1" xfId="2763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CCFFFF"/>
      <color rgb="FF66FF99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16" totalsRowShown="0" headerRowDxfId="20" dataDxfId="19">
  <sortState xmlns:xlrd2="http://schemas.microsoft.com/office/spreadsheetml/2017/richdata2" ref="A5:S54">
    <sortCondition ref="A3:A62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66"/>
      <c r="C1" s="466"/>
      <c r="D1" s="466"/>
      <c r="E1" s="466"/>
      <c r="F1" s="46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66" t="s">
        <v>383</v>
      </c>
      <c r="C15" s="466"/>
      <c r="D15" s="466"/>
      <c r="E15" s="466"/>
      <c r="F15" s="46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66" t="s">
        <v>346</v>
      </c>
      <c r="C29" s="466"/>
      <c r="D29" s="466"/>
      <c r="E29" s="466"/>
      <c r="F29" s="466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66" t="s">
        <v>372</v>
      </c>
      <c r="C42" s="466"/>
      <c r="D42" s="466"/>
      <c r="E42" s="466"/>
      <c r="F42" s="466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0"/>
  <sheetViews>
    <sheetView topLeftCell="A37" workbookViewId="0">
      <selection activeCell="H55" sqref="H55"/>
    </sheetView>
  </sheetViews>
  <sheetFormatPr baseColWidth="10" defaultRowHeight="15"/>
  <cols>
    <col min="1" max="1" width="11" bestFit="1" customWidth="1"/>
    <col min="2" max="2" width="37.7109375" customWidth="1"/>
    <col min="3" max="3" width="11.5703125" bestFit="1" customWidth="1"/>
    <col min="4" max="4" width="11.140625" customWidth="1"/>
    <col min="5" max="5" width="11" style="427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18.140625" bestFit="1" customWidth="1"/>
  </cols>
  <sheetData>
    <row r="1" spans="1:9" ht="16.5">
      <c r="A1" s="443" t="s">
        <v>403</v>
      </c>
    </row>
    <row r="3" spans="1:9">
      <c r="E3"/>
    </row>
    <row r="4" spans="1:9">
      <c r="B4" s="431" t="s">
        <v>393</v>
      </c>
      <c r="C4" s="431" t="s">
        <v>395</v>
      </c>
      <c r="D4" s="431" t="s">
        <v>396</v>
      </c>
      <c r="E4" s="431" t="s">
        <v>397</v>
      </c>
      <c r="F4" s="431" t="s">
        <v>398</v>
      </c>
      <c r="G4" s="431" t="s">
        <v>399</v>
      </c>
      <c r="H4" s="431" t="s">
        <v>400</v>
      </c>
      <c r="I4" s="431" t="s">
        <v>401</v>
      </c>
    </row>
    <row r="5" spans="1:9">
      <c r="B5" s="433" t="s">
        <v>409</v>
      </c>
      <c r="C5" s="444">
        <v>262535</v>
      </c>
      <c r="D5" s="429">
        <f t="shared" ref="D5" si="0">+C5*19%</f>
        <v>49881.65</v>
      </c>
      <c r="E5" s="432">
        <f>+C5+D5</f>
        <v>312416.65000000002</v>
      </c>
      <c r="F5" s="459">
        <v>277959</v>
      </c>
      <c r="G5" s="459">
        <v>217836</v>
      </c>
      <c r="H5" s="432" t="s">
        <v>427</v>
      </c>
      <c r="I5" s="293" t="s">
        <v>428</v>
      </c>
    </row>
    <row r="6" spans="1:9">
      <c r="E6"/>
    </row>
    <row r="7" spans="1:9">
      <c r="E7"/>
    </row>
    <row r="8" spans="1:9">
      <c r="E8"/>
    </row>
    <row r="9" spans="1:9">
      <c r="E9"/>
    </row>
    <row r="10" spans="1:9">
      <c r="B10" s="431" t="s">
        <v>393</v>
      </c>
      <c r="C10" s="431" t="s">
        <v>395</v>
      </c>
      <c r="D10" s="431" t="s">
        <v>396</v>
      </c>
      <c r="E10" s="431" t="s">
        <v>397</v>
      </c>
      <c r="F10" s="431" t="s">
        <v>398</v>
      </c>
      <c r="G10" s="431" t="s">
        <v>399</v>
      </c>
      <c r="H10" s="431" t="s">
        <v>400</v>
      </c>
      <c r="I10" s="431" t="s">
        <v>401</v>
      </c>
    </row>
    <row r="11" spans="1:9">
      <c r="B11" s="470" t="s">
        <v>432</v>
      </c>
      <c r="C11" s="471">
        <v>4567006</v>
      </c>
      <c r="D11" s="471">
        <f>+C11*19%</f>
        <v>867731.14</v>
      </c>
      <c r="E11" s="471">
        <f>+C11+D11</f>
        <v>5434737.1399999997</v>
      </c>
      <c r="F11" s="460">
        <v>277392</v>
      </c>
      <c r="G11" s="460">
        <v>217391</v>
      </c>
      <c r="H11" s="461" t="s">
        <v>431</v>
      </c>
      <c r="I11" s="470" t="s">
        <v>433</v>
      </c>
    </row>
    <row r="12" spans="1:9">
      <c r="B12" s="470"/>
      <c r="C12" s="471"/>
      <c r="D12" s="471"/>
      <c r="E12" s="471"/>
      <c r="F12" s="460">
        <v>277392</v>
      </c>
      <c r="G12" s="460">
        <v>217391</v>
      </c>
      <c r="H12" s="461" t="s">
        <v>431</v>
      </c>
      <c r="I12" s="470"/>
    </row>
    <row r="13" spans="1:9">
      <c r="B13" s="470"/>
      <c r="C13" s="471"/>
      <c r="D13" s="471"/>
      <c r="E13" s="471"/>
      <c r="F13" s="460">
        <v>277392</v>
      </c>
      <c r="G13" s="460">
        <v>217391</v>
      </c>
      <c r="H13" s="461" t="s">
        <v>431</v>
      </c>
      <c r="I13" s="470"/>
    </row>
    <row r="14" spans="1:9">
      <c r="B14" s="470"/>
      <c r="C14" s="471"/>
      <c r="D14" s="471"/>
      <c r="E14" s="471"/>
      <c r="F14" s="460">
        <v>277392</v>
      </c>
      <c r="G14" s="460">
        <v>217391</v>
      </c>
      <c r="H14" s="461" t="s">
        <v>431</v>
      </c>
      <c r="I14" s="470"/>
    </row>
    <row r="15" spans="1:9">
      <c r="B15" s="470"/>
      <c r="C15" s="471"/>
      <c r="D15" s="471"/>
      <c r="E15" s="471"/>
      <c r="F15" s="460">
        <v>277392</v>
      </c>
      <c r="G15" s="460">
        <v>217391</v>
      </c>
      <c r="H15" s="461" t="s">
        <v>431</v>
      </c>
      <c r="I15" s="470"/>
    </row>
    <row r="16" spans="1:9">
      <c r="B16" s="470"/>
      <c r="C16" s="471"/>
      <c r="D16" s="471"/>
      <c r="E16" s="471"/>
      <c r="F16" s="460">
        <v>277392</v>
      </c>
      <c r="G16" s="460">
        <v>217391</v>
      </c>
      <c r="H16" s="461" t="s">
        <v>431</v>
      </c>
      <c r="I16" s="470"/>
    </row>
    <row r="17" spans="2:9">
      <c r="B17" s="470"/>
      <c r="C17" s="471"/>
      <c r="D17" s="471"/>
      <c r="E17" s="471"/>
      <c r="F17" s="460">
        <v>277392</v>
      </c>
      <c r="G17" s="460">
        <v>217391</v>
      </c>
      <c r="H17" s="461" t="s">
        <v>431</v>
      </c>
      <c r="I17" s="470"/>
    </row>
    <row r="18" spans="2:9">
      <c r="E18"/>
    </row>
    <row r="19" spans="2:9">
      <c r="E19"/>
    </row>
    <row r="20" spans="2:9">
      <c r="E20"/>
    </row>
    <row r="21" spans="2:9">
      <c r="B21" s="431" t="s">
        <v>393</v>
      </c>
      <c r="C21" s="431" t="s">
        <v>395</v>
      </c>
      <c r="D21" s="431" t="s">
        <v>396</v>
      </c>
      <c r="E21" s="431" t="s">
        <v>397</v>
      </c>
      <c r="F21" s="431" t="s">
        <v>398</v>
      </c>
      <c r="G21" s="431" t="s">
        <v>399</v>
      </c>
      <c r="H21" s="431" t="s">
        <v>400</v>
      </c>
      <c r="I21" s="431" t="s">
        <v>401</v>
      </c>
    </row>
    <row r="22" spans="2:9">
      <c r="B22" s="433" t="s">
        <v>280</v>
      </c>
      <c r="C22" s="444">
        <v>232856</v>
      </c>
      <c r="D22" s="429">
        <f t="shared" ref="D22" si="1">+C22*19%</f>
        <v>44242.64</v>
      </c>
      <c r="E22" s="432">
        <f>+C22+D22</f>
        <v>277098.64</v>
      </c>
      <c r="F22" s="460">
        <v>279206</v>
      </c>
      <c r="G22" s="460">
        <v>218885</v>
      </c>
      <c r="H22" s="460" t="s">
        <v>434</v>
      </c>
      <c r="I22" s="460" t="s">
        <v>435</v>
      </c>
    </row>
    <row r="23" spans="2:9">
      <c r="E23"/>
    </row>
    <row r="24" spans="2:9">
      <c r="E24"/>
    </row>
    <row r="25" spans="2:9">
      <c r="B25" s="431" t="s">
        <v>393</v>
      </c>
      <c r="C25" s="431" t="s">
        <v>395</v>
      </c>
      <c r="D25" s="431" t="s">
        <v>396</v>
      </c>
      <c r="E25" s="431" t="s">
        <v>397</v>
      </c>
      <c r="F25" s="431" t="s">
        <v>398</v>
      </c>
      <c r="G25" s="431" t="s">
        <v>399</v>
      </c>
      <c r="H25" s="431" t="s">
        <v>400</v>
      </c>
      <c r="I25" s="431" t="s">
        <v>401</v>
      </c>
    </row>
    <row r="26" spans="2:9">
      <c r="B26" s="433" t="s">
        <v>394</v>
      </c>
      <c r="C26" s="444">
        <v>483318</v>
      </c>
      <c r="D26" s="429">
        <f t="shared" ref="D26" si="2">+C26*19%</f>
        <v>91830.42</v>
      </c>
      <c r="E26" s="432">
        <f>+C26+D26</f>
        <v>575148.42000000004</v>
      </c>
      <c r="F26" s="460">
        <v>279209</v>
      </c>
      <c r="G26" s="460">
        <v>218883</v>
      </c>
      <c r="H26" s="460" t="s">
        <v>436</v>
      </c>
      <c r="I26" s="460" t="s">
        <v>437</v>
      </c>
    </row>
    <row r="27" spans="2:9">
      <c r="E27"/>
    </row>
    <row r="28" spans="2:9">
      <c r="E28"/>
    </row>
    <row r="29" spans="2:9">
      <c r="B29" s="431" t="s">
        <v>393</v>
      </c>
      <c r="C29" s="431" t="s">
        <v>395</v>
      </c>
      <c r="D29" s="431" t="s">
        <v>396</v>
      </c>
      <c r="E29" s="431" t="s">
        <v>397</v>
      </c>
      <c r="F29" s="431" t="s">
        <v>398</v>
      </c>
      <c r="G29" s="431" t="s">
        <v>399</v>
      </c>
      <c r="H29" s="431" t="s">
        <v>400</v>
      </c>
      <c r="I29" s="431" t="s">
        <v>401</v>
      </c>
    </row>
    <row r="30" spans="2:9">
      <c r="B30" s="433" t="s">
        <v>389</v>
      </c>
      <c r="C30" s="444">
        <v>323090</v>
      </c>
      <c r="D30" s="429">
        <f t="shared" ref="D30" si="3">+C30*19%</f>
        <v>61387.1</v>
      </c>
      <c r="E30" s="432">
        <f>+C30+D30</f>
        <v>384477.1</v>
      </c>
      <c r="F30" s="460">
        <v>279211</v>
      </c>
      <c r="G30" s="460">
        <v>218881</v>
      </c>
      <c r="H30" s="460" t="s">
        <v>438</v>
      </c>
      <c r="I30" s="460" t="s">
        <v>439</v>
      </c>
    </row>
    <row r="31" spans="2:9">
      <c r="E31"/>
    </row>
    <row r="32" spans="2:9">
      <c r="E32"/>
    </row>
    <row r="33" spans="2:9">
      <c r="B33" s="431" t="s">
        <v>393</v>
      </c>
      <c r="C33" s="431" t="s">
        <v>395</v>
      </c>
      <c r="D33" s="431" t="s">
        <v>396</v>
      </c>
      <c r="E33" s="431" t="s">
        <v>397</v>
      </c>
      <c r="F33" s="431" t="s">
        <v>398</v>
      </c>
      <c r="G33" s="431" t="s">
        <v>399</v>
      </c>
      <c r="H33" s="431" t="s">
        <v>400</v>
      </c>
      <c r="I33" s="431" t="s">
        <v>401</v>
      </c>
    </row>
    <row r="34" spans="2:9">
      <c r="B34" s="433" t="s">
        <v>405</v>
      </c>
      <c r="C34" s="444">
        <v>1767358</v>
      </c>
      <c r="D34" s="429">
        <f t="shared" ref="D34" si="4">+C34*19%</f>
        <v>335798.02</v>
      </c>
      <c r="E34" s="432">
        <f>+C34+D34</f>
        <v>2103156.02</v>
      </c>
      <c r="F34" s="433">
        <v>279212</v>
      </c>
      <c r="G34" s="433">
        <v>218879</v>
      </c>
      <c r="H34" s="433" t="s">
        <v>440</v>
      </c>
      <c r="I34" s="433" t="s">
        <v>441</v>
      </c>
    </row>
    <row r="35" spans="2:9">
      <c r="E35"/>
    </row>
    <row r="36" spans="2:9">
      <c r="E36"/>
    </row>
    <row r="37" spans="2:9">
      <c r="B37" s="431" t="s">
        <v>393</v>
      </c>
      <c r="C37" s="431" t="s">
        <v>395</v>
      </c>
      <c r="D37" s="431" t="s">
        <v>396</v>
      </c>
      <c r="E37" s="431" t="s">
        <v>397</v>
      </c>
      <c r="F37" s="431" t="s">
        <v>398</v>
      </c>
      <c r="G37" s="431" t="s">
        <v>399</v>
      </c>
      <c r="H37" s="431" t="s">
        <v>400</v>
      </c>
      <c r="I37" s="431" t="s">
        <v>401</v>
      </c>
    </row>
    <row r="38" spans="2:9">
      <c r="B38" s="433" t="s">
        <v>443</v>
      </c>
      <c r="C38" s="444">
        <v>4266981</v>
      </c>
      <c r="D38" s="429">
        <f t="shared" ref="D38" si="5">+C38*19%</f>
        <v>810726.39</v>
      </c>
      <c r="E38" s="432">
        <f>+C38+D38</f>
        <v>5077707.3899999997</v>
      </c>
      <c r="F38" s="433">
        <v>279173</v>
      </c>
      <c r="G38" s="433">
        <v>218804</v>
      </c>
      <c r="H38" s="433" t="s">
        <v>442</v>
      </c>
      <c r="I38" s="433" t="s">
        <v>444</v>
      </c>
    </row>
    <row r="39" spans="2:9">
      <c r="E39"/>
    </row>
    <row r="40" spans="2:9">
      <c r="E40"/>
    </row>
    <row r="41" spans="2:9">
      <c r="B41" s="431" t="s">
        <v>393</v>
      </c>
      <c r="C41" s="431" t="s">
        <v>395</v>
      </c>
      <c r="D41" s="431" t="s">
        <v>396</v>
      </c>
      <c r="E41" s="431" t="s">
        <v>397</v>
      </c>
      <c r="F41" s="431" t="s">
        <v>398</v>
      </c>
      <c r="G41" s="431" t="s">
        <v>399</v>
      </c>
      <c r="H41" s="431" t="s">
        <v>400</v>
      </c>
      <c r="I41" s="431" t="s">
        <v>401</v>
      </c>
    </row>
    <row r="42" spans="2:9">
      <c r="B42" s="433" t="s">
        <v>295</v>
      </c>
      <c r="C42" s="444">
        <v>342108</v>
      </c>
      <c r="D42" s="429">
        <f t="shared" ref="D42" si="6">+C42*19%</f>
        <v>65000.520000000004</v>
      </c>
      <c r="E42" s="432">
        <f>+C42+D42</f>
        <v>407108.52</v>
      </c>
      <c r="F42" s="433">
        <v>280118</v>
      </c>
      <c r="G42" s="433">
        <v>218884</v>
      </c>
      <c r="H42" s="433" t="s">
        <v>445</v>
      </c>
      <c r="I42" s="433" t="s">
        <v>446</v>
      </c>
    </row>
    <row r="43" spans="2:9">
      <c r="E43"/>
    </row>
    <row r="44" spans="2:9">
      <c r="E44"/>
    </row>
    <row r="45" spans="2:9">
      <c r="B45" s="431" t="s">
        <v>393</v>
      </c>
      <c r="C45" s="431" t="s">
        <v>395</v>
      </c>
      <c r="D45" s="431" t="s">
        <v>396</v>
      </c>
      <c r="E45" s="431" t="s">
        <v>397</v>
      </c>
      <c r="F45" s="431" t="s">
        <v>398</v>
      </c>
      <c r="G45" s="431" t="s">
        <v>399</v>
      </c>
      <c r="H45" s="431" t="s">
        <v>400</v>
      </c>
      <c r="I45" s="431" t="s">
        <v>401</v>
      </c>
    </row>
    <row r="46" spans="2:9">
      <c r="B46" s="433" t="s">
        <v>448</v>
      </c>
      <c r="C46" s="444">
        <v>1642432</v>
      </c>
      <c r="D46" s="429">
        <f t="shared" ref="D46" si="7">+C46*19%</f>
        <v>312062.08000000002</v>
      </c>
      <c r="E46" s="432">
        <f>+C46+D46</f>
        <v>1954494.08</v>
      </c>
      <c r="F46" s="433">
        <v>280192</v>
      </c>
      <c r="G46" s="433">
        <v>219245</v>
      </c>
      <c r="H46" s="433" t="s">
        <v>447</v>
      </c>
      <c r="I46" s="293" t="s">
        <v>449</v>
      </c>
    </row>
    <row r="47" spans="2:9">
      <c r="E47"/>
    </row>
    <row r="48" spans="2:9">
      <c r="E48"/>
    </row>
    <row r="49" spans="2:9">
      <c r="B49" s="431" t="s">
        <v>393</v>
      </c>
      <c r="C49" s="431" t="s">
        <v>395</v>
      </c>
      <c r="D49" s="431" t="s">
        <v>396</v>
      </c>
      <c r="E49" s="431" t="s">
        <v>397</v>
      </c>
      <c r="F49" s="431" t="s">
        <v>398</v>
      </c>
      <c r="G49" s="431" t="s">
        <v>399</v>
      </c>
      <c r="H49" s="431" t="s">
        <v>400</v>
      </c>
      <c r="I49" s="431" t="s">
        <v>401</v>
      </c>
    </row>
    <row r="50" spans="2:9">
      <c r="B50" s="433" t="s">
        <v>420</v>
      </c>
      <c r="C50" s="444">
        <v>1642432</v>
      </c>
      <c r="D50" s="429">
        <f t="shared" ref="D50" si="8">+C50*19%</f>
        <v>312062.08000000002</v>
      </c>
      <c r="E50" s="432">
        <f>+C50+D50</f>
        <v>1954494.08</v>
      </c>
      <c r="F50" s="433">
        <v>280117</v>
      </c>
      <c r="G50" s="433">
        <v>219243</v>
      </c>
      <c r="H50" s="433" t="s">
        <v>450</v>
      </c>
      <c r="I50" s="293" t="s">
        <v>451</v>
      </c>
    </row>
    <row r="51" spans="2:9">
      <c r="E51"/>
    </row>
    <row r="52" spans="2:9">
      <c r="E52"/>
    </row>
    <row r="53" spans="2:9">
      <c r="E53"/>
    </row>
    <row r="54" spans="2:9">
      <c r="B54" s="431" t="s">
        <v>393</v>
      </c>
      <c r="C54" s="431" t="s">
        <v>395</v>
      </c>
      <c r="D54" s="431" t="s">
        <v>396</v>
      </c>
      <c r="E54" s="431" t="s">
        <v>397</v>
      </c>
      <c r="F54" s="431" t="s">
        <v>398</v>
      </c>
      <c r="G54" s="431" t="s">
        <v>399</v>
      </c>
      <c r="H54" s="431" t="s">
        <v>400</v>
      </c>
      <c r="I54" s="431" t="s">
        <v>401</v>
      </c>
    </row>
    <row r="55" spans="2:9">
      <c r="B55" s="433" t="s">
        <v>453</v>
      </c>
      <c r="C55" s="444">
        <v>656957</v>
      </c>
      <c r="D55" s="429">
        <f t="shared" ref="D55" si="9">+C55*19%</f>
        <v>124821.83</v>
      </c>
      <c r="E55" s="432">
        <f>+C55+D55</f>
        <v>781778.83</v>
      </c>
      <c r="F55" s="433">
        <v>280193</v>
      </c>
      <c r="G55" s="433">
        <v>219685</v>
      </c>
      <c r="H55" s="433" t="s">
        <v>452</v>
      </c>
      <c r="I55" s="293" t="s">
        <v>454</v>
      </c>
    </row>
    <row r="56" spans="2:9">
      <c r="E56"/>
    </row>
    <row r="57" spans="2:9">
      <c r="E57"/>
    </row>
    <row r="58" spans="2:9">
      <c r="E58"/>
    </row>
    <row r="59" spans="2:9">
      <c r="E59"/>
    </row>
    <row r="60" spans="2:9">
      <c r="E60"/>
    </row>
  </sheetData>
  <mergeCells count="5">
    <mergeCell ref="B11:B17"/>
    <mergeCell ref="C11:C17"/>
    <mergeCell ref="D11:D17"/>
    <mergeCell ref="E11:E17"/>
    <mergeCell ref="I11:I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185</v>
      </c>
      <c r="C2" s="467"/>
      <c r="D2" s="467"/>
      <c r="E2" s="467"/>
      <c r="F2" s="467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7" t="s">
        <v>186</v>
      </c>
      <c r="C15" s="467"/>
      <c r="D15" s="467"/>
      <c r="E15" s="467"/>
      <c r="F15" s="467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7" t="s">
        <v>187</v>
      </c>
      <c r="C28" s="467"/>
      <c r="D28" s="467"/>
      <c r="E28" s="467"/>
      <c r="F28" s="467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67" t="s">
        <v>188</v>
      </c>
      <c r="C41" s="467"/>
      <c r="D41" s="467"/>
      <c r="E41" s="467"/>
      <c r="F41" s="467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67" t="s">
        <v>189</v>
      </c>
      <c r="C54" s="467"/>
      <c r="D54" s="467"/>
      <c r="E54" s="467"/>
      <c r="F54" s="467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191</v>
      </c>
      <c r="C2" s="467"/>
      <c r="D2" s="467"/>
      <c r="E2" s="467"/>
      <c r="F2" s="467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67" t="s">
        <v>196</v>
      </c>
      <c r="C15" s="467"/>
      <c r="D15" s="467"/>
      <c r="E15" s="467"/>
      <c r="F15" s="467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7" t="s">
        <v>197</v>
      </c>
      <c r="C28" s="467"/>
      <c r="D28" s="467"/>
      <c r="E28" s="467"/>
      <c r="F28" s="467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7" t="s">
        <v>198</v>
      </c>
      <c r="C41" s="467"/>
      <c r="D41" s="467"/>
      <c r="E41" s="467"/>
      <c r="F41" s="467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7" t="s">
        <v>199</v>
      </c>
      <c r="C54" s="467"/>
      <c r="D54" s="467"/>
      <c r="E54" s="467"/>
      <c r="F54" s="467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204</v>
      </c>
      <c r="C2" s="467"/>
      <c r="D2" s="467"/>
      <c r="E2" s="467"/>
      <c r="F2" s="467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67" t="s">
        <v>206</v>
      </c>
      <c r="C15" s="467"/>
      <c r="D15" s="467"/>
      <c r="E15" s="467"/>
      <c r="F15" s="467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7" t="s">
        <v>207</v>
      </c>
      <c r="C28" s="467"/>
      <c r="D28" s="467"/>
      <c r="E28" s="467"/>
      <c r="F28" s="467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67" t="s">
        <v>208</v>
      </c>
      <c r="C41" s="467"/>
      <c r="D41" s="467"/>
      <c r="E41" s="467"/>
      <c r="F41" s="467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67" t="s">
        <v>209</v>
      </c>
      <c r="C54" s="467"/>
      <c r="D54" s="467"/>
      <c r="E54" s="467"/>
      <c r="F54" s="467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67" t="s">
        <v>211</v>
      </c>
      <c r="C69" s="467"/>
      <c r="D69" s="467"/>
      <c r="E69" s="467"/>
      <c r="F69" s="467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67" t="s">
        <v>212</v>
      </c>
      <c r="C83" s="467"/>
      <c r="D83" s="467"/>
      <c r="E83" s="467"/>
      <c r="F83" s="467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1"/>
  <sheetViews>
    <sheetView tabSelected="1" zoomScale="99" zoomScaleNormal="99" workbookViewId="0">
      <selection activeCell="E15" sqref="E15"/>
    </sheetView>
  </sheetViews>
  <sheetFormatPr baseColWidth="10" defaultRowHeight="15"/>
  <cols>
    <col min="1" max="1" width="5.42578125" style="100" customWidth="1"/>
    <col min="2" max="2" width="38.5703125" style="265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63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80" t="s">
        <v>408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9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9" ht="31.5">
      <c r="A3" s="259" t="s">
        <v>404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36" customFormat="1" ht="16.5">
      <c r="A4" s="443" t="s">
        <v>403</v>
      </c>
      <c r="B4" s="436" t="s">
        <v>280</v>
      </c>
      <c r="C4" s="378">
        <v>232856</v>
      </c>
      <c r="D4" s="297" t="s">
        <v>407</v>
      </c>
      <c r="E4" s="434"/>
      <c r="F4" s="297"/>
      <c r="G4" s="438" t="s">
        <v>416</v>
      </c>
      <c r="H4">
        <v>218885</v>
      </c>
      <c r="I4" s="297"/>
      <c r="J4" s="454">
        <v>141885</v>
      </c>
      <c r="K4" s="297"/>
      <c r="L4" s="297"/>
      <c r="M4">
        <v>278505</v>
      </c>
      <c r="N4" s="297"/>
      <c r="O4" s="400"/>
      <c r="P4" s="297"/>
      <c r="Q4" s="297"/>
      <c r="R4" s="418"/>
      <c r="S4" s="435"/>
    </row>
    <row r="5" spans="1:19" s="436" customFormat="1" ht="16.5">
      <c r="A5" s="443" t="s">
        <v>403</v>
      </c>
      <c r="B5" s="406" t="s">
        <v>295</v>
      </c>
      <c r="C5" s="378">
        <v>342108</v>
      </c>
      <c r="D5" s="297" t="s">
        <v>407</v>
      </c>
      <c r="E5" s="297"/>
      <c r="F5" s="297"/>
      <c r="G5" s="438" t="s">
        <v>415</v>
      </c>
      <c r="H5">
        <v>218884</v>
      </c>
      <c r="I5" s="297"/>
      <c r="J5" s="454">
        <v>142663</v>
      </c>
      <c r="K5" s="297"/>
      <c r="L5" s="297"/>
      <c r="M5">
        <v>279219</v>
      </c>
      <c r="N5" s="297"/>
      <c r="O5" s="400"/>
      <c r="P5" s="297"/>
      <c r="Q5" s="297"/>
      <c r="R5" s="418"/>
      <c r="S5" s="435"/>
    </row>
    <row r="6" spans="1:19" s="436" customFormat="1" ht="16.5">
      <c r="A6" s="443" t="s">
        <v>403</v>
      </c>
      <c r="B6" s="406" t="s">
        <v>394</v>
      </c>
      <c r="C6" s="397">
        <v>483318</v>
      </c>
      <c r="D6" s="297" t="s">
        <v>407</v>
      </c>
      <c r="E6" s="434"/>
      <c r="F6" s="297"/>
      <c r="G6" s="442" t="s">
        <v>414</v>
      </c>
      <c r="H6">
        <v>218883</v>
      </c>
      <c r="I6" s="297"/>
      <c r="J6" s="454">
        <v>141889</v>
      </c>
      <c r="K6" s="297"/>
      <c r="L6" s="297"/>
      <c r="M6">
        <v>278506</v>
      </c>
      <c r="N6" s="297"/>
      <c r="O6" s="400"/>
      <c r="P6" s="297"/>
      <c r="Q6" s="297"/>
      <c r="R6" s="418"/>
      <c r="S6" s="438"/>
    </row>
    <row r="7" spans="1:19" s="436" customFormat="1">
      <c r="A7" s="323"/>
      <c r="B7" s="428" t="s">
        <v>299</v>
      </c>
      <c r="C7" s="397">
        <f>4833*961.69</f>
        <v>4647847.7700000005</v>
      </c>
      <c r="D7" s="297" t="s">
        <v>407</v>
      </c>
      <c r="E7" s="434"/>
      <c r="F7" s="297"/>
      <c r="G7" s="442" t="s">
        <v>413</v>
      </c>
      <c r="H7" s="324">
        <v>44832</v>
      </c>
      <c r="I7" s="437"/>
      <c r="J7" s="437"/>
      <c r="K7" s="297"/>
      <c r="L7" s="297"/>
      <c r="M7" s="437"/>
      <c r="N7" s="297"/>
      <c r="O7" s="400"/>
      <c r="P7" s="297"/>
      <c r="Q7" s="297"/>
      <c r="R7" s="418"/>
      <c r="S7" s="438"/>
    </row>
    <row r="8" spans="1:19" s="436" customFormat="1">
      <c r="A8" s="323"/>
      <c r="B8" s="430" t="s">
        <v>299</v>
      </c>
      <c r="C8" s="397">
        <f>3125*961.69</f>
        <v>3005281.25</v>
      </c>
      <c r="D8" s="297" t="s">
        <v>407</v>
      </c>
      <c r="E8" s="434"/>
      <c r="F8" s="297"/>
      <c r="G8" s="442" t="s">
        <v>412</v>
      </c>
      <c r="H8" s="324">
        <v>44832</v>
      </c>
      <c r="I8" s="297"/>
      <c r="J8" s="437"/>
      <c r="K8" s="297"/>
      <c r="L8" s="297"/>
      <c r="M8" s="437"/>
      <c r="N8" s="297"/>
      <c r="O8" s="400"/>
      <c r="P8" s="297"/>
      <c r="Q8" s="297"/>
      <c r="R8" s="418"/>
      <c r="S8" s="438"/>
    </row>
    <row r="9" spans="1:19" s="436" customFormat="1" ht="16.5">
      <c r="A9" s="443" t="s">
        <v>403</v>
      </c>
      <c r="B9" s="406" t="s">
        <v>389</v>
      </c>
      <c r="C9" s="397">
        <v>323090</v>
      </c>
      <c r="D9" s="297" t="s">
        <v>407</v>
      </c>
      <c r="E9" s="434"/>
      <c r="F9" s="297"/>
      <c r="G9" s="438" t="s">
        <v>411</v>
      </c>
      <c r="H9">
        <v>218881</v>
      </c>
      <c r="I9" s="48">
        <v>4500434874</v>
      </c>
      <c r="J9" s="454">
        <v>141890</v>
      </c>
      <c r="K9" s="48"/>
      <c r="L9" s="48"/>
      <c r="M9">
        <v>278507</v>
      </c>
      <c r="N9" s="297"/>
      <c r="O9" s="400"/>
      <c r="P9" s="297"/>
      <c r="Q9" s="297"/>
      <c r="R9" s="418"/>
      <c r="S9" s="438"/>
    </row>
    <row r="10" spans="1:19" s="436" customFormat="1" ht="16.5">
      <c r="A10" s="443" t="s">
        <v>403</v>
      </c>
      <c r="B10" s="379" t="s">
        <v>402</v>
      </c>
      <c r="C10" s="378">
        <v>262535</v>
      </c>
      <c r="D10" s="317" t="s">
        <v>407</v>
      </c>
      <c r="E10" s="380"/>
      <c r="F10" s="380"/>
      <c r="G10" s="457" t="s">
        <v>429</v>
      </c>
      <c r="H10">
        <v>217836</v>
      </c>
      <c r="I10" s="48">
        <v>4300121739</v>
      </c>
      <c r="J10" s="454">
        <v>140677</v>
      </c>
      <c r="K10" s="317"/>
      <c r="L10" s="317"/>
      <c r="M10">
        <v>278148</v>
      </c>
      <c r="N10" s="317"/>
      <c r="O10" s="400"/>
      <c r="P10" s="297"/>
      <c r="Q10" s="297"/>
      <c r="R10" s="418"/>
      <c r="S10" s="438"/>
    </row>
    <row r="11" spans="1:19" s="436" customFormat="1" ht="19.5" customHeight="1">
      <c r="A11" s="443" t="s">
        <v>403</v>
      </c>
      <c r="B11" s="379" t="s">
        <v>405</v>
      </c>
      <c r="C11" s="378">
        <v>1767358</v>
      </c>
      <c r="D11" s="317" t="s">
        <v>407</v>
      </c>
      <c r="E11" s="380"/>
      <c r="F11" s="380"/>
      <c r="G11" s="317" t="s">
        <v>417</v>
      </c>
      <c r="H11">
        <v>218879</v>
      </c>
      <c r="I11" s="456" t="s">
        <v>430</v>
      </c>
      <c r="J11" s="454">
        <v>141892</v>
      </c>
      <c r="K11" s="317"/>
      <c r="L11" s="317"/>
      <c r="M11">
        <v>278508</v>
      </c>
      <c r="N11" s="317"/>
      <c r="O11" s="317"/>
      <c r="P11" s="297"/>
      <c r="Q11" s="297"/>
      <c r="R11" s="418"/>
      <c r="S11" s="438"/>
    </row>
    <row r="12" spans="1:19" s="436" customFormat="1" ht="16.5">
      <c r="A12" s="443" t="s">
        <v>403</v>
      </c>
      <c r="B12" s="450" t="s">
        <v>39</v>
      </c>
      <c r="C12" s="441">
        <v>4266981</v>
      </c>
      <c r="D12" s="452" t="s">
        <v>407</v>
      </c>
      <c r="E12" s="439"/>
      <c r="F12" s="404"/>
      <c r="G12" s="453" t="s">
        <v>410</v>
      </c>
      <c r="H12">
        <v>218804</v>
      </c>
      <c r="I12" s="48"/>
      <c r="J12" s="454">
        <v>141853</v>
      </c>
      <c r="K12" s="434"/>
      <c r="L12">
        <v>1000094953</v>
      </c>
      <c r="M12" t="s">
        <v>455</v>
      </c>
      <c r="N12" s="317"/>
      <c r="O12" s="317"/>
      <c r="P12" s="297"/>
      <c r="Q12" s="297"/>
      <c r="R12" s="418"/>
      <c r="S12" s="440"/>
    </row>
    <row r="13" spans="1:19" s="293" customFormat="1">
      <c r="A13" s="462"/>
      <c r="B13" s="405" t="s">
        <v>6</v>
      </c>
      <c r="C13" s="458">
        <v>4567006</v>
      </c>
      <c r="D13" s="400" t="s">
        <v>407</v>
      </c>
      <c r="E13" s="439"/>
      <c r="F13" s="404">
        <v>7154</v>
      </c>
      <c r="G13" s="400" t="s">
        <v>418</v>
      </c>
      <c r="H13">
        <v>217391</v>
      </c>
      <c r="I13" s="404"/>
      <c r="J13" s="404"/>
      <c r="K13" s="404"/>
      <c r="L13" s="400"/>
      <c r="M13" s="463">
        <v>44830</v>
      </c>
      <c r="N13" s="400"/>
      <c r="O13" s="400" t="s">
        <v>72</v>
      </c>
      <c r="P13" s="404"/>
      <c r="Q13" s="404"/>
      <c r="R13" s="419"/>
      <c r="S13" s="440"/>
    </row>
    <row r="14" spans="1:19" s="293" customFormat="1" ht="16.5">
      <c r="A14" s="443" t="s">
        <v>403</v>
      </c>
      <c r="B14" s="405" t="s">
        <v>419</v>
      </c>
      <c r="C14" s="441">
        <v>1638521</v>
      </c>
      <c r="D14" s="400" t="s">
        <v>407</v>
      </c>
      <c r="E14" s="439"/>
      <c r="F14" s="404">
        <v>7060</v>
      </c>
      <c r="G14" s="400" t="s">
        <v>426</v>
      </c>
      <c r="H14">
        <v>219245</v>
      </c>
      <c r="I14">
        <v>4200005404</v>
      </c>
      <c r="J14" s="464">
        <v>142734</v>
      </c>
      <c r="K14">
        <v>1000013448</v>
      </c>
      <c r="L14" s="400"/>
      <c r="M14">
        <v>279220</v>
      </c>
      <c r="N14" s="400"/>
      <c r="O14" s="400" t="s">
        <v>371</v>
      </c>
      <c r="P14" s="404"/>
      <c r="Q14" s="404"/>
      <c r="R14" s="419"/>
      <c r="S14" s="440"/>
    </row>
    <row r="15" spans="1:19" s="293" customFormat="1" ht="16.5">
      <c r="A15" s="443" t="s">
        <v>403</v>
      </c>
      <c r="B15" s="405" t="s">
        <v>420</v>
      </c>
      <c r="C15" s="441">
        <v>314650</v>
      </c>
      <c r="D15" s="400" t="s">
        <v>407</v>
      </c>
      <c r="E15" s="439"/>
      <c r="F15" s="404"/>
      <c r="G15" s="400" t="s">
        <v>421</v>
      </c>
      <c r="H15">
        <v>219243</v>
      </c>
      <c r="I15" s="404" t="s">
        <v>422</v>
      </c>
      <c r="J15" s="464">
        <v>142662</v>
      </c>
      <c r="K15" s="404"/>
      <c r="L15" s="400"/>
      <c r="M15">
        <v>279222</v>
      </c>
      <c r="N15" s="404"/>
      <c r="O15" s="400" t="s">
        <v>72</v>
      </c>
      <c r="P15" s="404"/>
      <c r="Q15" s="404"/>
      <c r="R15" s="419"/>
      <c r="S15" s="440"/>
    </row>
    <row r="16" spans="1:19" s="293" customFormat="1">
      <c r="A16" s="465"/>
      <c r="B16" s="450" t="s">
        <v>423</v>
      </c>
      <c r="C16" s="441">
        <v>656957</v>
      </c>
      <c r="D16" s="400" t="s">
        <v>407</v>
      </c>
      <c r="E16" s="439"/>
      <c r="F16" s="404">
        <v>7003</v>
      </c>
      <c r="G16" s="400" t="s">
        <v>425</v>
      </c>
      <c r="H16">
        <v>219685</v>
      </c>
      <c r="I16" t="s">
        <v>424</v>
      </c>
      <c r="J16" s="464">
        <v>142735</v>
      </c>
      <c r="K16" s="404"/>
      <c r="L16" s="400"/>
      <c r="M16" s="463">
        <v>44834</v>
      </c>
      <c r="N16" s="400"/>
      <c r="O16" s="400" t="s">
        <v>72</v>
      </c>
      <c r="P16" s="404"/>
      <c r="Q16" s="404"/>
      <c r="R16" s="419"/>
      <c r="S16" s="440"/>
    </row>
    <row r="17" spans="1:19" s="293" customFormat="1">
      <c r="A17" s="399"/>
      <c r="B17" s="445"/>
      <c r="C17" s="447"/>
      <c r="D17" s="400"/>
      <c r="E17" s="401"/>
      <c r="F17" s="402"/>
      <c r="G17" s="400"/>
      <c r="H17" s="448"/>
      <c r="I17" s="48"/>
      <c r="J17" s="403"/>
      <c r="K17" s="404"/>
      <c r="L17" s="455"/>
      <c r="M17" s="449"/>
      <c r="N17" s="400"/>
      <c r="O17" s="400"/>
      <c r="P17" s="404"/>
      <c r="Q17" s="404"/>
      <c r="R17" s="419"/>
      <c r="S17" s="412"/>
    </row>
    <row r="18" spans="1:19" s="293" customFormat="1" ht="16.5">
      <c r="A18" s="443"/>
      <c r="B18" s="445"/>
      <c r="C18" s="441"/>
      <c r="D18" s="400"/>
      <c r="E18" s="401"/>
      <c r="F18" s="402"/>
      <c r="G18" s="400"/>
      <c r="H18" s="456"/>
      <c r="I18" s="48"/>
      <c r="J18" s="451"/>
      <c r="K18" s="404"/>
      <c r="L18" s="455"/>
      <c r="M18" s="48"/>
      <c r="N18" s="400"/>
      <c r="O18" s="400"/>
      <c r="P18" s="404"/>
      <c r="Q18" s="404"/>
      <c r="R18" s="419"/>
      <c r="S18" s="412"/>
    </row>
    <row r="19" spans="1:19" s="293" customFormat="1">
      <c r="A19" s="399"/>
      <c r="B19" s="445"/>
      <c r="C19" s="441"/>
      <c r="D19" s="400"/>
      <c r="E19" s="401"/>
      <c r="F19" s="402"/>
      <c r="G19" s="400"/>
      <c r="H19" s="404"/>
      <c r="I19" s="48"/>
      <c r="J19" s="403"/>
      <c r="K19" s="404"/>
      <c r="L19" s="48"/>
      <c r="M19" s="404"/>
      <c r="N19" s="400"/>
      <c r="O19" s="400"/>
      <c r="P19" s="404"/>
      <c r="Q19" s="404"/>
      <c r="R19" s="419"/>
      <c r="S19" s="412"/>
    </row>
    <row r="20" spans="1:19" s="293" customFormat="1">
      <c r="A20" s="399"/>
      <c r="B20" s="445"/>
      <c r="C20" s="441"/>
      <c r="D20" s="400"/>
      <c r="E20" s="401"/>
      <c r="F20" s="402"/>
      <c r="G20" s="400"/>
      <c r="H20" s="404"/>
      <c r="I20"/>
      <c r="J20" s="403"/>
      <c r="K20" s="404"/>
      <c r="L20" s="410"/>
      <c r="M20" s="404"/>
      <c r="N20" s="400"/>
      <c r="O20" s="400"/>
      <c r="P20" s="404"/>
      <c r="Q20" s="404"/>
      <c r="R20" s="419"/>
      <c r="S20" s="412"/>
    </row>
    <row r="21" spans="1:19" ht="16.5">
      <c r="A21" s="443" t="s">
        <v>403</v>
      </c>
      <c r="B21" s="268" t="s">
        <v>1</v>
      </c>
      <c r="C21" s="421">
        <f>SUM(C4:C19)</f>
        <v>22508509.02</v>
      </c>
      <c r="F21" s="269"/>
      <c r="G21" s="409" t="s">
        <v>47</v>
      </c>
      <c r="H21" s="409" t="s">
        <v>171</v>
      </c>
      <c r="I21" s="270" t="s">
        <v>170</v>
      </c>
      <c r="J21" s="473" t="s">
        <v>169</v>
      </c>
      <c r="K21" s="473"/>
      <c r="L21" s="473"/>
      <c r="M21" s="473"/>
      <c r="N21" s="271"/>
      <c r="S21" s="413"/>
    </row>
    <row r="22" spans="1:19">
      <c r="B22" s="268" t="s">
        <v>369</v>
      </c>
      <c r="C22" s="421">
        <v>30000000</v>
      </c>
      <c r="F22" s="475" t="s">
        <v>252</v>
      </c>
      <c r="G22" s="475"/>
      <c r="H22" s="235"/>
      <c r="I22" s="315">
        <v>3728491</v>
      </c>
      <c r="J22" s="474"/>
      <c r="K22" s="474"/>
      <c r="L22" s="474"/>
      <c r="M22" s="474"/>
      <c r="N22" s="422"/>
      <c r="O22" s="272"/>
      <c r="P22" s="272"/>
      <c r="Q22" s="272"/>
      <c r="S22" s="413"/>
    </row>
    <row r="23" spans="1:19">
      <c r="B23" s="273"/>
      <c r="C23" s="360"/>
      <c r="F23" s="475" t="s">
        <v>130</v>
      </c>
      <c r="G23" s="475"/>
      <c r="H23" s="235">
        <v>3000000</v>
      </c>
      <c r="I23" s="315">
        <v>4067268</v>
      </c>
      <c r="J23" s="474">
        <f t="shared" ref="J23:J26" si="0">I23/H23*100</f>
        <v>135.57560000000001</v>
      </c>
      <c r="K23" s="474"/>
      <c r="L23" s="474"/>
      <c r="M23" s="474"/>
      <c r="N23" s="422"/>
      <c r="O23" s="272"/>
      <c r="P23" s="272"/>
      <c r="Q23" s="272"/>
      <c r="R23" s="414"/>
      <c r="S23" s="414"/>
    </row>
    <row r="24" spans="1:19">
      <c r="B24" s="274" t="s">
        <v>168</v>
      </c>
      <c r="C24" s="446">
        <f>+C21/C22</f>
        <v>0.75028363399999998</v>
      </c>
      <c r="F24" s="475" t="s">
        <v>278</v>
      </c>
      <c r="G24" s="475"/>
      <c r="H24" s="235">
        <v>1500000</v>
      </c>
      <c r="I24" s="315">
        <v>0</v>
      </c>
      <c r="J24" s="474"/>
      <c r="K24" s="474"/>
      <c r="L24" s="474"/>
      <c r="M24" s="474"/>
      <c r="N24" s="422"/>
      <c r="O24" s="272"/>
      <c r="P24" s="272"/>
      <c r="Q24" s="272"/>
      <c r="R24" s="414"/>
      <c r="S24" s="414"/>
    </row>
    <row r="25" spans="1:19">
      <c r="B25" s="273"/>
      <c r="C25" s="423"/>
      <c r="F25" s="475" t="s">
        <v>370</v>
      </c>
      <c r="G25" s="475"/>
      <c r="H25" s="235">
        <v>3000000</v>
      </c>
      <c r="I25" s="315">
        <v>0</v>
      </c>
      <c r="J25" s="474">
        <f t="shared" si="0"/>
        <v>0</v>
      </c>
      <c r="K25" s="474"/>
      <c r="L25" s="474"/>
      <c r="M25" s="474"/>
      <c r="N25" s="422"/>
      <c r="O25" s="272"/>
      <c r="P25" s="272"/>
      <c r="Q25" s="272"/>
      <c r="R25" s="414"/>
      <c r="S25" s="414"/>
    </row>
    <row r="26" spans="1:19">
      <c r="B26" s="414"/>
      <c r="C26" s="414"/>
      <c r="F26" s="475" t="s">
        <v>71</v>
      </c>
      <c r="G26" s="475"/>
      <c r="H26" s="235">
        <v>5000000</v>
      </c>
      <c r="I26" s="315">
        <v>0</v>
      </c>
      <c r="J26" s="474">
        <f t="shared" si="0"/>
        <v>0</v>
      </c>
      <c r="K26" s="474"/>
      <c r="L26" s="474"/>
      <c r="M26" s="474"/>
      <c r="N26" s="422"/>
      <c r="O26" s="272"/>
      <c r="P26" s="272"/>
      <c r="Q26" s="272"/>
      <c r="R26" s="414"/>
      <c r="S26" s="414"/>
    </row>
    <row r="27" spans="1:19" s="293" customFormat="1">
      <c r="A27" s="359"/>
      <c r="B27" s="265"/>
      <c r="C27" s="316"/>
      <c r="D27" s="234"/>
      <c r="E27" s="234"/>
      <c r="F27" s="475" t="s">
        <v>371</v>
      </c>
      <c r="G27" s="475"/>
      <c r="H27" s="235">
        <v>5000000</v>
      </c>
      <c r="I27" s="315">
        <v>0</v>
      </c>
      <c r="J27" s="473" t="s">
        <v>172</v>
      </c>
      <c r="K27" s="473"/>
      <c r="L27" s="473"/>
      <c r="M27" s="473"/>
      <c r="N27" s="265"/>
      <c r="O27" s="265"/>
      <c r="P27" s="265"/>
      <c r="Q27" s="265"/>
      <c r="R27" s="414"/>
      <c r="S27" s="414"/>
    </row>
    <row r="28" spans="1:19" s="293" customFormat="1">
      <c r="A28" s="359"/>
      <c r="B28" s="265"/>
      <c r="C28" s="316"/>
      <c r="D28" s="234"/>
      <c r="E28" s="234"/>
      <c r="F28" s="475" t="s">
        <v>110</v>
      </c>
      <c r="G28" s="475"/>
      <c r="H28" s="235">
        <v>1500000</v>
      </c>
      <c r="I28" s="315">
        <v>1569160</v>
      </c>
      <c r="J28" s="407"/>
      <c r="K28" s="407"/>
      <c r="L28" s="407"/>
      <c r="M28" s="407"/>
      <c r="N28" s="265"/>
      <c r="O28" s="265"/>
      <c r="P28" s="265"/>
      <c r="Q28" s="265"/>
      <c r="R28" s="414"/>
      <c r="S28" s="414"/>
    </row>
    <row r="29" spans="1:19" s="293" customFormat="1">
      <c r="A29" s="359"/>
      <c r="B29" s="265"/>
      <c r="C29" s="316"/>
      <c r="D29" s="234"/>
      <c r="E29" s="234"/>
      <c r="F29" s="408"/>
      <c r="G29" s="408"/>
      <c r="H29" s="233"/>
      <c r="I29" s="267"/>
      <c r="J29" s="407"/>
      <c r="K29" s="407"/>
      <c r="L29" s="407"/>
      <c r="M29" s="407"/>
      <c r="N29" s="265"/>
      <c r="O29" s="265"/>
      <c r="P29" s="265"/>
      <c r="Q29" s="265"/>
      <c r="R29" s="414"/>
      <c r="S29" s="414"/>
    </row>
    <row r="30" spans="1:19">
      <c r="A30" s="359"/>
      <c r="C30" s="316"/>
      <c r="F30" s="408"/>
      <c r="G30" s="408"/>
      <c r="J30" s="407"/>
      <c r="K30" s="407"/>
      <c r="L30" s="407"/>
      <c r="M30" s="407"/>
      <c r="R30" s="414"/>
      <c r="S30" s="414"/>
    </row>
    <row r="31" spans="1:19">
      <c r="A31" s="359"/>
      <c r="C31" s="316"/>
      <c r="F31" s="472"/>
      <c r="G31" s="472"/>
      <c r="J31" s="474">
        <v>4.718</v>
      </c>
      <c r="K31" s="473"/>
      <c r="L31" s="473"/>
      <c r="M31" s="473"/>
      <c r="R31" s="414"/>
      <c r="S31" s="414"/>
    </row>
    <row r="32" spans="1:19" s="293" customFormat="1">
      <c r="A32" s="359"/>
      <c r="B32" s="265"/>
      <c r="C32" s="360"/>
      <c r="D32" s="234"/>
      <c r="E32" s="357"/>
      <c r="F32" s="472"/>
      <c r="G32" s="472"/>
      <c r="H32" s="233"/>
      <c r="I32" s="267"/>
      <c r="J32" s="233"/>
      <c r="K32" s="233"/>
      <c r="L32" s="233"/>
      <c r="M32" s="265"/>
      <c r="N32" s="265"/>
      <c r="O32" s="265"/>
      <c r="P32" s="265"/>
      <c r="Q32" s="265"/>
      <c r="R32" s="414"/>
      <c r="S32" s="414"/>
    </row>
    <row r="33" spans="1:19" s="293" customFormat="1">
      <c r="A33" s="377"/>
      <c r="B33" s="367" t="s">
        <v>305</v>
      </c>
      <c r="C33" s="368">
        <v>147500</v>
      </c>
      <c r="D33" s="264" t="s">
        <v>114</v>
      </c>
      <c r="E33" s="369">
        <v>44440</v>
      </c>
      <c r="F33" s="370">
        <v>72369</v>
      </c>
      <c r="G33" s="370" t="s">
        <v>46</v>
      </c>
      <c r="H33" s="281" t="s">
        <v>250</v>
      </c>
      <c r="I33" s="281" t="s">
        <v>250</v>
      </c>
      <c r="J33" s="281" t="s">
        <v>250</v>
      </c>
      <c r="K33" s="281" t="s">
        <v>111</v>
      </c>
      <c r="L33" s="281" t="s">
        <v>111</v>
      </c>
      <c r="M33" s="367" t="s">
        <v>250</v>
      </c>
      <c r="N33" s="367"/>
      <c r="O33" s="264" t="s">
        <v>303</v>
      </c>
      <c r="P33" s="367"/>
      <c r="Q33" s="367"/>
      <c r="R33" s="371" t="s">
        <v>271</v>
      </c>
      <c r="S33" s="414"/>
    </row>
    <row r="34" spans="1:19" s="293" customFormat="1">
      <c r="A34" s="377"/>
      <c r="B34" s="367" t="s">
        <v>332</v>
      </c>
      <c r="C34" s="368">
        <v>341748</v>
      </c>
      <c r="D34" s="264" t="s">
        <v>251</v>
      </c>
      <c r="E34" s="369">
        <v>44440</v>
      </c>
      <c r="F34" s="370">
        <v>7181</v>
      </c>
      <c r="G34" s="370" t="s">
        <v>323</v>
      </c>
      <c r="H34" s="281" t="s">
        <v>250</v>
      </c>
      <c r="I34" s="281" t="s">
        <v>250</v>
      </c>
      <c r="J34" s="281" t="s">
        <v>250</v>
      </c>
      <c r="K34" s="281" t="s">
        <v>111</v>
      </c>
      <c r="L34" s="281" t="s">
        <v>111</v>
      </c>
      <c r="M34" s="367" t="s">
        <v>250</v>
      </c>
      <c r="N34" s="367"/>
      <c r="O34" s="264" t="s">
        <v>110</v>
      </c>
      <c r="P34" s="367"/>
      <c r="Q34" s="367"/>
      <c r="R34" s="371" t="s">
        <v>271</v>
      </c>
      <c r="S34" s="414"/>
    </row>
    <row r="35" spans="1:19" s="293" customFormat="1" ht="30">
      <c r="A35" s="377"/>
      <c r="B35" s="367" t="s">
        <v>305</v>
      </c>
      <c r="C35" s="368">
        <v>166000</v>
      </c>
      <c r="D35" s="264" t="s">
        <v>251</v>
      </c>
      <c r="E35" s="369">
        <v>44449</v>
      </c>
      <c r="F35" s="370">
        <v>72370</v>
      </c>
      <c r="G35" s="370" t="s">
        <v>334</v>
      </c>
      <c r="H35" s="281" t="s">
        <v>250</v>
      </c>
      <c r="I35" s="281" t="s">
        <v>250</v>
      </c>
      <c r="J35" s="281" t="s">
        <v>250</v>
      </c>
      <c r="K35" s="281" t="s">
        <v>111</v>
      </c>
      <c r="L35" s="281" t="s">
        <v>111</v>
      </c>
      <c r="M35" s="367" t="s">
        <v>250</v>
      </c>
      <c r="N35" s="367"/>
      <c r="O35" s="264" t="s">
        <v>278</v>
      </c>
      <c r="P35" s="367"/>
      <c r="Q35" s="367"/>
      <c r="R35" s="371" t="s">
        <v>271</v>
      </c>
      <c r="S35" s="414"/>
    </row>
    <row r="36" spans="1:19" s="293" customFormat="1">
      <c r="A36" s="366"/>
      <c r="B36" s="265"/>
      <c r="C36" s="360"/>
      <c r="D36" s="234"/>
      <c r="E36" s="357"/>
      <c r="F36" s="408"/>
      <c r="G36" s="408"/>
      <c r="H36" s="233"/>
      <c r="I36" s="267"/>
      <c r="J36" s="233"/>
      <c r="K36" s="233"/>
      <c r="L36" s="233"/>
      <c r="M36" s="265"/>
      <c r="N36" s="265"/>
      <c r="O36" s="265"/>
      <c r="P36" s="265"/>
      <c r="Q36" s="265"/>
      <c r="R36" s="415"/>
      <c r="S36" s="414"/>
    </row>
    <row r="37" spans="1:19" s="293" customFormat="1">
      <c r="A37" s="366"/>
      <c r="B37" s="265"/>
      <c r="C37" s="360"/>
      <c r="D37" s="234"/>
      <c r="E37" s="357"/>
      <c r="F37" s="408"/>
      <c r="G37" s="408"/>
      <c r="H37" s="233"/>
      <c r="I37" s="267"/>
      <c r="J37" s="233"/>
      <c r="K37" s="233"/>
      <c r="L37" s="233"/>
      <c r="M37" s="265"/>
      <c r="N37" s="265"/>
      <c r="O37" s="265"/>
      <c r="P37" s="265"/>
      <c r="Q37" s="265"/>
      <c r="R37" s="415"/>
      <c r="S37" s="414"/>
    </row>
    <row r="38" spans="1:19" s="293" customFormat="1">
      <c r="A38" s="366"/>
      <c r="B38" s="265"/>
      <c r="C38" s="360"/>
      <c r="D38" s="234"/>
      <c r="E38" s="357"/>
      <c r="F38" s="408"/>
      <c r="G38" s="408"/>
      <c r="H38" s="233"/>
      <c r="I38" s="267"/>
      <c r="J38" s="233"/>
      <c r="K38" s="233"/>
      <c r="L38" s="233"/>
      <c r="M38" s="265"/>
      <c r="N38" s="265"/>
      <c r="O38" s="265"/>
      <c r="P38" s="265"/>
      <c r="Q38" s="265"/>
      <c r="R38" s="415"/>
      <c r="S38" s="414"/>
    </row>
    <row r="39" spans="1:19" s="293" customFormat="1">
      <c r="A39" s="366"/>
      <c r="B39" s="265"/>
      <c r="C39" s="360"/>
      <c r="D39" s="234"/>
      <c r="E39" s="357"/>
      <c r="F39" s="408"/>
      <c r="G39" s="408"/>
      <c r="H39" s="233"/>
      <c r="I39" s="267"/>
      <c r="J39" s="233"/>
      <c r="K39" s="233"/>
      <c r="L39" s="233"/>
      <c r="M39" s="265"/>
      <c r="N39" s="265"/>
      <c r="O39" s="265"/>
      <c r="P39" s="265"/>
      <c r="Q39" s="265"/>
      <c r="R39" s="415"/>
      <c r="S39" s="414"/>
    </row>
    <row r="40" spans="1:19" s="293" customFormat="1">
      <c r="A40" s="392"/>
      <c r="B40" s="367" t="s">
        <v>339</v>
      </c>
      <c r="C40" s="368"/>
      <c r="D40" s="264" t="s">
        <v>251</v>
      </c>
      <c r="E40" s="369">
        <v>44550</v>
      </c>
      <c r="F40" s="370">
        <v>7120</v>
      </c>
      <c r="G40" s="370" t="s">
        <v>350</v>
      </c>
      <c r="H40" s="393" t="s">
        <v>250</v>
      </c>
      <c r="I40" s="393" t="s">
        <v>250</v>
      </c>
      <c r="J40" s="393" t="s">
        <v>250</v>
      </c>
      <c r="K40" s="393" t="s">
        <v>111</v>
      </c>
      <c r="L40" s="393" t="s">
        <v>111</v>
      </c>
      <c r="M40" s="393" t="s">
        <v>250</v>
      </c>
      <c r="N40" s="367"/>
      <c r="O40" s="367"/>
      <c r="P40" s="367"/>
      <c r="Q40" s="367"/>
      <c r="R40" s="416"/>
      <c r="S40" s="414"/>
    </row>
    <row r="41" spans="1:19" s="293" customFormat="1">
      <c r="A41" s="392"/>
      <c r="B41" s="367" t="s">
        <v>348</v>
      </c>
      <c r="C41" s="368">
        <v>910980</v>
      </c>
      <c r="D41" s="264" t="s">
        <v>114</v>
      </c>
      <c r="E41" s="369">
        <v>44546</v>
      </c>
      <c r="F41" s="370">
        <v>5554</v>
      </c>
      <c r="G41" s="370" t="s">
        <v>349</v>
      </c>
      <c r="H41" s="393" t="s">
        <v>250</v>
      </c>
      <c r="I41" s="393" t="s">
        <v>250</v>
      </c>
      <c r="J41" s="393" t="s">
        <v>250</v>
      </c>
      <c r="K41" s="393" t="s">
        <v>111</v>
      </c>
      <c r="L41" s="393" t="s">
        <v>111</v>
      </c>
      <c r="M41" s="393" t="s">
        <v>250</v>
      </c>
      <c r="N41" s="367"/>
      <c r="O41" s="264" t="s">
        <v>252</v>
      </c>
      <c r="P41" s="367"/>
      <c r="Q41" s="367"/>
      <c r="R41" s="371" t="s">
        <v>271</v>
      </c>
      <c r="S41" s="414"/>
    </row>
    <row r="42" spans="1:19" s="358" customFormat="1" ht="15.75" customHeight="1">
      <c r="A42" s="366"/>
      <c r="B42" s="265"/>
      <c r="C42" s="360"/>
      <c r="D42" s="234"/>
      <c r="E42" s="357"/>
      <c r="F42" s="408"/>
      <c r="G42" s="408"/>
      <c r="H42" s="233"/>
      <c r="I42" s="267"/>
      <c r="J42" s="233"/>
      <c r="K42" s="233"/>
      <c r="L42" s="233"/>
      <c r="M42" s="265"/>
      <c r="N42" s="265"/>
      <c r="O42" s="265"/>
      <c r="P42" s="265"/>
      <c r="Q42" s="265"/>
      <c r="R42" s="415"/>
      <c r="S42" s="414"/>
    </row>
    <row r="43" spans="1:19" s="293" customFormat="1">
      <c r="A43" s="387"/>
      <c r="B43" s="388" t="s">
        <v>115</v>
      </c>
      <c r="C43" s="368">
        <v>1358449</v>
      </c>
      <c r="D43" s="389" t="s">
        <v>114</v>
      </c>
      <c r="E43" s="390">
        <v>44505</v>
      </c>
      <c r="F43" s="232">
        <v>7497</v>
      </c>
      <c r="G43" s="389" t="s">
        <v>338</v>
      </c>
      <c r="H43" s="232">
        <v>187238</v>
      </c>
      <c r="I43" s="232">
        <v>4700034391</v>
      </c>
      <c r="J43" s="232">
        <v>92496</v>
      </c>
      <c r="K43" s="389"/>
      <c r="L43" s="389"/>
      <c r="M43" s="232"/>
      <c r="N43" s="389"/>
      <c r="O43" s="389" t="s">
        <v>303</v>
      </c>
      <c r="P43" s="391"/>
      <c r="Q43" s="391"/>
      <c r="R43" s="424"/>
      <c r="S43" s="376"/>
    </row>
    <row r="44" spans="1:19" s="293" customFormat="1">
      <c r="A44" s="366"/>
      <c r="B44" s="265"/>
      <c r="C44" s="360"/>
      <c r="D44" s="234"/>
      <c r="E44" s="357"/>
      <c r="F44" s="408"/>
      <c r="G44" s="408"/>
      <c r="H44" s="233"/>
      <c r="I44" s="267"/>
      <c r="J44" s="233"/>
      <c r="K44" s="233"/>
      <c r="L44" s="233"/>
      <c r="M44" s="265"/>
      <c r="N44" s="265"/>
      <c r="O44" s="265"/>
      <c r="P44" s="265"/>
      <c r="Q44" s="265"/>
      <c r="R44" s="415"/>
      <c r="S44" s="414"/>
    </row>
    <row r="45" spans="1:19" s="293" customFormat="1">
      <c r="A45" s="366"/>
      <c r="B45" s="265" t="s">
        <v>345</v>
      </c>
      <c r="C45" s="378">
        <v>581921</v>
      </c>
      <c r="D45" s="234" t="s">
        <v>114</v>
      </c>
      <c r="E45" s="357">
        <v>44494</v>
      </c>
      <c r="F45" s="408">
        <v>7496</v>
      </c>
      <c r="G45" s="408" t="s">
        <v>264</v>
      </c>
      <c r="H45" s="383">
        <v>189509</v>
      </c>
      <c r="I45" s="383">
        <v>4700034253</v>
      </c>
      <c r="J45" s="383">
        <v>95524</v>
      </c>
      <c r="K45" s="233"/>
      <c r="L45" s="233"/>
      <c r="M45" s="265"/>
      <c r="N45" s="265"/>
      <c r="O45" s="234" t="s">
        <v>303</v>
      </c>
      <c r="P45" s="265"/>
      <c r="Q45" s="265"/>
      <c r="R45" s="415"/>
      <c r="S45" s="414"/>
    </row>
    <row r="46" spans="1:19" s="293" customFormat="1">
      <c r="A46" s="366"/>
      <c r="B46" s="384" t="s">
        <v>342</v>
      </c>
      <c r="C46" s="378">
        <v>520216</v>
      </c>
      <c r="D46" s="383" t="s">
        <v>251</v>
      </c>
      <c r="E46" s="385">
        <v>44518</v>
      </c>
      <c r="F46" s="408">
        <v>90117</v>
      </c>
      <c r="G46" s="408" t="s">
        <v>343</v>
      </c>
      <c r="H46" s="233" t="s">
        <v>250</v>
      </c>
      <c r="I46" s="383">
        <v>1433</v>
      </c>
      <c r="J46" s="233" t="s">
        <v>250</v>
      </c>
      <c r="K46" s="383" t="s">
        <v>111</v>
      </c>
      <c r="L46" s="383" t="s">
        <v>111</v>
      </c>
      <c r="M46" s="233" t="s">
        <v>250</v>
      </c>
      <c r="N46" s="265"/>
      <c r="O46" s="234" t="s">
        <v>344</v>
      </c>
      <c r="P46" s="265"/>
      <c r="Q46" s="265"/>
      <c r="R46" s="415"/>
      <c r="S46" s="414"/>
    </row>
    <row r="47" spans="1:19" s="293" customFormat="1">
      <c r="A47" s="366"/>
      <c r="B47" s="384" t="s">
        <v>288</v>
      </c>
      <c r="C47" s="378">
        <v>522120</v>
      </c>
      <c r="D47" s="383" t="s">
        <v>251</v>
      </c>
      <c r="E47" s="385">
        <v>44524</v>
      </c>
      <c r="F47" s="408">
        <v>7150</v>
      </c>
      <c r="G47" s="408" t="s">
        <v>341</v>
      </c>
      <c r="H47" s="233" t="s">
        <v>250</v>
      </c>
      <c r="I47" s="233" t="s">
        <v>250</v>
      </c>
      <c r="J47" s="233" t="s">
        <v>250</v>
      </c>
      <c r="K47" s="383" t="s">
        <v>111</v>
      </c>
      <c r="L47" s="383" t="s">
        <v>111</v>
      </c>
      <c r="M47" s="233" t="s">
        <v>250</v>
      </c>
      <c r="N47" s="265"/>
      <c r="O47" s="234" t="s">
        <v>72</v>
      </c>
      <c r="P47" s="265"/>
      <c r="Q47" s="265"/>
      <c r="R47" s="415" t="s">
        <v>271</v>
      </c>
      <c r="S47" s="414"/>
    </row>
    <row r="48" spans="1:19" s="293" customFormat="1">
      <c r="A48" s="366"/>
      <c r="B48" s="384" t="s">
        <v>302</v>
      </c>
      <c r="C48" s="378">
        <v>250000</v>
      </c>
      <c r="D48" s="383" t="s">
        <v>251</v>
      </c>
      <c r="E48" s="385">
        <v>44524</v>
      </c>
      <c r="F48" s="408">
        <v>7234</v>
      </c>
      <c r="G48" s="408" t="s">
        <v>128</v>
      </c>
      <c r="H48" s="233" t="s">
        <v>250</v>
      </c>
      <c r="I48" s="233" t="s">
        <v>250</v>
      </c>
      <c r="J48" s="233" t="s">
        <v>250</v>
      </c>
      <c r="K48" s="383" t="s">
        <v>111</v>
      </c>
      <c r="L48" s="383" t="s">
        <v>111</v>
      </c>
      <c r="M48" s="233" t="s">
        <v>250</v>
      </c>
      <c r="N48" s="265"/>
      <c r="O48" s="234" t="s">
        <v>72</v>
      </c>
      <c r="P48" s="265"/>
      <c r="Q48" s="265"/>
      <c r="R48" s="415"/>
      <c r="S48" s="414"/>
    </row>
    <row r="49" spans="1:19" s="293" customFormat="1">
      <c r="A49" s="381"/>
      <c r="B49" s="379" t="s">
        <v>288</v>
      </c>
      <c r="C49" s="378">
        <v>663910</v>
      </c>
      <c r="D49" s="317" t="s">
        <v>251</v>
      </c>
      <c r="E49" s="380">
        <v>44369</v>
      </c>
      <c r="F49" s="297">
        <v>7143</v>
      </c>
      <c r="G49" s="362" t="s">
        <v>320</v>
      </c>
      <c r="H49" s="297">
        <v>174924</v>
      </c>
      <c r="I49" s="297">
        <v>90005</v>
      </c>
      <c r="J49" s="233" t="s">
        <v>250</v>
      </c>
      <c r="K49" s="317" t="s">
        <v>111</v>
      </c>
      <c r="L49" s="317" t="s">
        <v>111</v>
      </c>
      <c r="M49" s="233" t="s">
        <v>250</v>
      </c>
      <c r="N49" s="317"/>
      <c r="O49" s="317" t="s">
        <v>72</v>
      </c>
      <c r="P49" s="356"/>
      <c r="Q49" s="356"/>
      <c r="R49" s="425" t="s">
        <v>321</v>
      </c>
      <c r="S49" s="411"/>
    </row>
    <row r="50" spans="1:19" s="293" customFormat="1">
      <c r="A50" s="359" t="s">
        <v>4</v>
      </c>
      <c r="B50" s="384" t="s">
        <v>305</v>
      </c>
      <c r="C50" s="378">
        <v>145325</v>
      </c>
      <c r="D50" s="383" t="s">
        <v>114</v>
      </c>
      <c r="E50" s="385">
        <v>44207</v>
      </c>
      <c r="F50" s="408">
        <v>72355</v>
      </c>
      <c r="G50" s="408" t="s">
        <v>46</v>
      </c>
      <c r="H50" s="233" t="s">
        <v>250</v>
      </c>
      <c r="I50" s="233" t="s">
        <v>250</v>
      </c>
      <c r="J50" s="233" t="s">
        <v>250</v>
      </c>
      <c r="K50" s="383" t="s">
        <v>111</v>
      </c>
      <c r="L50" s="383" t="s">
        <v>111</v>
      </c>
      <c r="M50" s="233" t="s">
        <v>250</v>
      </c>
      <c r="N50" s="265"/>
      <c r="O50" s="234" t="s">
        <v>72</v>
      </c>
      <c r="P50" s="265"/>
      <c r="Q50" s="265"/>
      <c r="R50" s="358" t="s">
        <v>306</v>
      </c>
      <c r="S50" s="414"/>
    </row>
    <row r="51" spans="1:19" s="293" customFormat="1">
      <c r="A51" s="359"/>
      <c r="B51" s="384" t="s">
        <v>305</v>
      </c>
      <c r="C51" s="378">
        <v>250000</v>
      </c>
      <c r="D51" s="383" t="s">
        <v>114</v>
      </c>
      <c r="E51" s="385">
        <v>44207</v>
      </c>
      <c r="F51" s="408">
        <v>72356</v>
      </c>
      <c r="G51" s="408" t="s">
        <v>307</v>
      </c>
      <c r="H51" s="233" t="s">
        <v>250</v>
      </c>
      <c r="I51" s="233" t="s">
        <v>250</v>
      </c>
      <c r="J51" s="233" t="s">
        <v>250</v>
      </c>
      <c r="K51" s="383" t="s">
        <v>111</v>
      </c>
      <c r="L51" s="383" t="s">
        <v>111</v>
      </c>
      <c r="M51" s="233" t="s">
        <v>250</v>
      </c>
      <c r="N51" s="265"/>
      <c r="O51" s="234" t="s">
        <v>110</v>
      </c>
      <c r="P51" s="265"/>
      <c r="Q51" s="265"/>
      <c r="R51" s="358" t="s">
        <v>306</v>
      </c>
      <c r="S51" s="414"/>
    </row>
    <row r="52" spans="1:19" s="293" customFormat="1">
      <c r="A52" s="359"/>
      <c r="B52" s="384" t="s">
        <v>302</v>
      </c>
      <c r="C52" s="378">
        <v>504100</v>
      </c>
      <c r="D52" s="383" t="s">
        <v>114</v>
      </c>
      <c r="E52" s="385">
        <v>43948</v>
      </c>
      <c r="F52" s="408">
        <v>7223</v>
      </c>
      <c r="G52" s="408" t="s">
        <v>308</v>
      </c>
      <c r="H52" s="383">
        <v>138842</v>
      </c>
      <c r="I52" s="383" t="s">
        <v>309</v>
      </c>
      <c r="J52" s="383">
        <v>14223</v>
      </c>
      <c r="K52" s="383" t="s">
        <v>111</v>
      </c>
      <c r="L52" s="383" t="s">
        <v>111</v>
      </c>
      <c r="M52" s="233" t="s">
        <v>250</v>
      </c>
      <c r="N52" s="265"/>
      <c r="O52" s="234" t="s">
        <v>72</v>
      </c>
      <c r="P52" s="265"/>
      <c r="Q52" s="265"/>
      <c r="R52" s="358" t="s">
        <v>310</v>
      </c>
      <c r="S52" s="414"/>
    </row>
    <row r="53" spans="1:19" s="293" customFormat="1">
      <c r="A53" s="359"/>
      <c r="B53" s="384" t="s">
        <v>302</v>
      </c>
      <c r="C53" s="378">
        <v>250000</v>
      </c>
      <c r="D53" s="383" t="s">
        <v>114</v>
      </c>
      <c r="E53" s="385">
        <v>44211</v>
      </c>
      <c r="F53" s="408">
        <v>7231</v>
      </c>
      <c r="G53" s="408" t="s">
        <v>311</v>
      </c>
      <c r="H53" s="233" t="s">
        <v>250</v>
      </c>
      <c r="I53" s="233" t="s">
        <v>250</v>
      </c>
      <c r="J53" s="233" t="s">
        <v>250</v>
      </c>
      <c r="K53" s="383" t="s">
        <v>111</v>
      </c>
      <c r="L53" s="383" t="s">
        <v>111</v>
      </c>
      <c r="M53" s="233" t="s">
        <v>250</v>
      </c>
      <c r="N53" s="265"/>
      <c r="O53" s="234" t="s">
        <v>72</v>
      </c>
      <c r="P53" s="265"/>
      <c r="Q53" s="265"/>
      <c r="R53" s="358" t="s">
        <v>312</v>
      </c>
      <c r="S53" s="414"/>
    </row>
    <row r="54" spans="1:19" s="293" customFormat="1">
      <c r="A54" s="359"/>
      <c r="B54" s="384" t="s">
        <v>313</v>
      </c>
      <c r="C54" s="378">
        <v>598200</v>
      </c>
      <c r="D54" s="383" t="s">
        <v>251</v>
      </c>
      <c r="E54" s="385">
        <v>44188</v>
      </c>
      <c r="F54" s="408">
        <v>7010</v>
      </c>
      <c r="G54" s="408" t="s">
        <v>314</v>
      </c>
      <c r="H54" s="233" t="s">
        <v>250</v>
      </c>
      <c r="I54" s="233" t="s">
        <v>250</v>
      </c>
      <c r="J54" s="233" t="s">
        <v>250</v>
      </c>
      <c r="K54" s="383" t="s">
        <v>111</v>
      </c>
      <c r="L54" s="383" t="s">
        <v>111</v>
      </c>
      <c r="M54" s="233" t="s">
        <v>250</v>
      </c>
      <c r="N54" s="265"/>
      <c r="O54" s="234" t="s">
        <v>110</v>
      </c>
      <c r="P54" s="265"/>
      <c r="Q54" s="265"/>
      <c r="R54" s="358" t="s">
        <v>315</v>
      </c>
      <c r="S54" s="414"/>
    </row>
    <row r="55" spans="1:19" s="293" customFormat="1">
      <c r="A55" s="359"/>
      <c r="B55" s="384" t="s">
        <v>316</v>
      </c>
      <c r="C55" s="378">
        <v>1020512</v>
      </c>
      <c r="D55" s="383" t="s">
        <v>251</v>
      </c>
      <c r="E55" s="233" t="s">
        <v>250</v>
      </c>
      <c r="F55" s="382" t="s">
        <v>250</v>
      </c>
      <c r="G55" s="382" t="s">
        <v>250</v>
      </c>
      <c r="H55" s="233" t="s">
        <v>250</v>
      </c>
      <c r="I55" s="383" t="s">
        <v>317</v>
      </c>
      <c r="J55" s="233" t="s">
        <v>250</v>
      </c>
      <c r="K55" s="383" t="s">
        <v>111</v>
      </c>
      <c r="L55" s="383" t="s">
        <v>111</v>
      </c>
      <c r="M55" s="233" t="s">
        <v>250</v>
      </c>
      <c r="N55" s="265"/>
      <c r="O55" s="234"/>
      <c r="P55" s="265"/>
      <c r="Q55" s="265"/>
      <c r="R55" s="358" t="s">
        <v>318</v>
      </c>
      <c r="S55" s="414"/>
    </row>
    <row r="56" spans="1:19" s="293" customFormat="1">
      <c r="A56" s="359"/>
      <c r="B56" s="265"/>
      <c r="C56" s="234"/>
      <c r="D56" s="234"/>
      <c r="E56" s="234"/>
      <c r="F56" s="408"/>
      <c r="G56" s="408"/>
      <c r="H56" s="233"/>
      <c r="I56" s="267"/>
      <c r="J56" s="233"/>
      <c r="K56" s="233"/>
      <c r="L56" s="233"/>
      <c r="M56" s="265"/>
      <c r="N56" s="265"/>
      <c r="O56" s="265"/>
      <c r="P56" s="265"/>
      <c r="Q56" s="265"/>
      <c r="R56" s="414"/>
      <c r="S56" s="414"/>
    </row>
    <row r="57" spans="1:19" s="293" customFormat="1">
      <c r="A57" s="359"/>
      <c r="B57" s="265"/>
      <c r="C57" s="234"/>
      <c r="D57" s="234"/>
      <c r="E57" s="234"/>
      <c r="F57" s="408"/>
      <c r="G57" s="408"/>
      <c r="H57" s="233"/>
      <c r="I57" s="267"/>
      <c r="J57" s="233"/>
      <c r="K57" s="233"/>
      <c r="L57" s="233"/>
      <c r="M57" s="265"/>
      <c r="N57" s="265"/>
      <c r="O57" s="265"/>
      <c r="P57" s="265"/>
      <c r="Q57" s="265"/>
      <c r="R57" s="414"/>
      <c r="S57" s="414"/>
    </row>
    <row r="58" spans="1:19" s="293" customFormat="1">
      <c r="A58" s="359"/>
      <c r="B58" s="265"/>
      <c r="C58" s="234"/>
      <c r="D58" s="234"/>
      <c r="E58" s="234"/>
      <c r="F58" s="408"/>
      <c r="G58" s="408"/>
      <c r="H58" s="233"/>
      <c r="I58" s="267"/>
      <c r="J58" s="233"/>
      <c r="K58" s="233"/>
      <c r="L58" s="233"/>
      <c r="M58" s="265"/>
      <c r="N58" s="265"/>
      <c r="O58" s="265"/>
      <c r="P58" s="265"/>
      <c r="Q58" s="265"/>
      <c r="R58" s="414"/>
      <c r="S58" s="414"/>
    </row>
    <row r="59" spans="1:19" s="293" customFormat="1">
      <c r="A59" s="359"/>
      <c r="B59" s="265"/>
      <c r="C59" s="234"/>
      <c r="D59" s="234"/>
      <c r="E59" s="234"/>
      <c r="F59" s="408"/>
      <c r="G59" s="408"/>
      <c r="H59" s="233"/>
      <c r="I59" s="267"/>
      <c r="J59" s="233"/>
      <c r="K59" s="233"/>
      <c r="L59" s="233"/>
      <c r="M59" s="265"/>
      <c r="N59" s="265"/>
      <c r="O59" s="265"/>
      <c r="P59" s="265"/>
      <c r="Q59" s="265"/>
      <c r="R59" s="414"/>
      <c r="S59" s="414"/>
    </row>
    <row r="60" spans="1:19">
      <c r="A60" s="359"/>
      <c r="B60" s="450" t="s">
        <v>39</v>
      </c>
      <c r="C60" s="441">
        <v>4135854</v>
      </c>
      <c r="D60" s="452"/>
      <c r="E60" s="439"/>
      <c r="F60" s="404"/>
      <c r="G60" s="453" t="s">
        <v>406</v>
      </c>
      <c r="R60" s="414"/>
      <c r="S60" s="414"/>
    </row>
    <row r="61" spans="1:19" s="312" customFormat="1">
      <c r="A61" s="100"/>
      <c r="B61" s="265"/>
      <c r="C61" s="265"/>
      <c r="D61" s="234"/>
      <c r="E61" s="234"/>
      <c r="F61" s="472"/>
      <c r="G61" s="472"/>
      <c r="H61" s="275"/>
      <c r="I61" s="276"/>
      <c r="J61" s="275"/>
      <c r="K61" s="275"/>
      <c r="L61" s="275"/>
      <c r="M61" s="277"/>
      <c r="N61" s="277"/>
      <c r="O61" s="265"/>
      <c r="P61" s="265"/>
      <c r="Q61" s="265"/>
      <c r="R61" s="414"/>
      <c r="S61" s="414"/>
    </row>
    <row r="62" spans="1:19" s="293" customFormat="1">
      <c r="A62" s="296"/>
      <c r="B62" s="321" t="s">
        <v>115</v>
      </c>
      <c r="C62" s="322">
        <v>157850</v>
      </c>
      <c r="D62" s="323" t="s">
        <v>114</v>
      </c>
      <c r="E62" s="324">
        <v>43964</v>
      </c>
      <c r="F62" s="323">
        <v>7443</v>
      </c>
      <c r="G62" s="323" t="s">
        <v>261</v>
      </c>
      <c r="H62" s="326">
        <v>138486</v>
      </c>
      <c r="I62" s="323" t="s">
        <v>250</v>
      </c>
      <c r="J62" s="323">
        <v>13640</v>
      </c>
      <c r="K62" s="324" t="s">
        <v>254</v>
      </c>
      <c r="L62" s="323" t="s">
        <v>254</v>
      </c>
      <c r="M62" s="323" t="s">
        <v>250</v>
      </c>
      <c r="N62" s="323"/>
      <c r="O62" s="323" t="s">
        <v>71</v>
      </c>
      <c r="P62" s="323"/>
      <c r="Q62" s="323"/>
      <c r="R62" s="341" t="s">
        <v>271</v>
      </c>
      <c r="S62" s="417"/>
    </row>
    <row r="63" spans="1:19" s="293" customFormat="1">
      <c r="A63" s="296"/>
      <c r="B63" s="321" t="s">
        <v>115</v>
      </c>
      <c r="C63" s="322">
        <v>68020</v>
      </c>
      <c r="D63" s="323" t="s">
        <v>251</v>
      </c>
      <c r="E63" s="324">
        <v>43875</v>
      </c>
      <c r="F63" s="323">
        <v>7420</v>
      </c>
      <c r="G63" s="323" t="s">
        <v>253</v>
      </c>
      <c r="H63" s="325"/>
      <c r="I63" s="323">
        <v>4700028859</v>
      </c>
      <c r="J63" s="325"/>
      <c r="K63" s="324"/>
      <c r="L63" s="323"/>
      <c r="M63" s="323"/>
      <c r="N63" s="323"/>
      <c r="O63" s="323" t="s">
        <v>71</v>
      </c>
      <c r="P63" s="323"/>
      <c r="Q63" s="323"/>
      <c r="R63" s="327" t="s">
        <v>270</v>
      </c>
      <c r="S63" s="417"/>
    </row>
    <row r="64" spans="1:19" s="293" customFormat="1">
      <c r="A64" s="296"/>
      <c r="B64" s="321" t="s">
        <v>115</v>
      </c>
      <c r="C64" s="322">
        <v>68020</v>
      </c>
      <c r="D64" s="323" t="s">
        <v>251</v>
      </c>
      <c r="E64" s="324">
        <v>43875</v>
      </c>
      <c r="F64" s="323">
        <v>7421</v>
      </c>
      <c r="G64" s="323" t="s">
        <v>253</v>
      </c>
      <c r="H64" s="325"/>
      <c r="I64" s="323">
        <v>4700028858</v>
      </c>
      <c r="J64" s="325"/>
      <c r="K64" s="324"/>
      <c r="L64" s="323"/>
      <c r="M64" s="323"/>
      <c r="N64" s="323"/>
      <c r="O64" s="323" t="s">
        <v>71</v>
      </c>
      <c r="P64" s="323"/>
      <c r="Q64" s="323"/>
      <c r="R64" s="341" t="s">
        <v>270</v>
      </c>
      <c r="S64" s="417"/>
    </row>
    <row r="65" spans="1:19" s="293" customFormat="1">
      <c r="A65" s="340"/>
      <c r="B65" s="345" t="s">
        <v>115</v>
      </c>
      <c r="C65" s="322">
        <v>480273</v>
      </c>
      <c r="D65" s="323" t="s">
        <v>251</v>
      </c>
      <c r="E65" s="324">
        <v>43811</v>
      </c>
      <c r="F65" s="323">
        <v>7408</v>
      </c>
      <c r="G65" s="323" t="s">
        <v>258</v>
      </c>
      <c r="H65" s="346">
        <v>129292</v>
      </c>
      <c r="I65" s="323">
        <v>4700027683</v>
      </c>
      <c r="J65" s="323">
        <v>316268</v>
      </c>
      <c r="K65" s="324" t="s">
        <v>250</v>
      </c>
      <c r="L65" s="323" t="s">
        <v>250</v>
      </c>
      <c r="M65" s="323" t="s">
        <v>250</v>
      </c>
      <c r="N65" s="323"/>
      <c r="O65" s="323" t="s">
        <v>71</v>
      </c>
      <c r="P65" s="323"/>
      <c r="Q65" s="323"/>
      <c r="R65" s="341" t="s">
        <v>277</v>
      </c>
      <c r="S65" s="417"/>
    </row>
    <row r="66" spans="1:19" s="335" customFormat="1">
      <c r="A66" s="340"/>
      <c r="B66" s="321" t="s">
        <v>115</v>
      </c>
      <c r="C66" s="322">
        <v>1318997</v>
      </c>
      <c r="D66" s="323" t="s">
        <v>251</v>
      </c>
      <c r="E66" s="324">
        <v>43956</v>
      </c>
      <c r="F66" s="323">
        <v>7440</v>
      </c>
      <c r="G66" s="323" t="s">
        <v>259</v>
      </c>
      <c r="H66" s="326"/>
      <c r="I66" s="323"/>
      <c r="J66" s="325"/>
      <c r="K66" s="324"/>
      <c r="L66" s="323"/>
      <c r="M66" s="323" t="s">
        <v>250</v>
      </c>
      <c r="N66" s="323"/>
      <c r="O66" s="323" t="s">
        <v>71</v>
      </c>
      <c r="P66" s="323"/>
      <c r="Q66" s="323"/>
      <c r="R66" s="341" t="s">
        <v>276</v>
      </c>
      <c r="S66" s="417"/>
    </row>
    <row r="67" spans="1:19" s="293" customFormat="1">
      <c r="A67" s="296"/>
      <c r="B67" s="321" t="s">
        <v>115</v>
      </c>
      <c r="C67" s="322">
        <v>472010</v>
      </c>
      <c r="D67" s="323" t="s">
        <v>114</v>
      </c>
      <c r="E67" s="324">
        <v>43964</v>
      </c>
      <c r="F67" s="323">
        <v>7441</v>
      </c>
      <c r="G67" s="323" t="s">
        <v>260</v>
      </c>
      <c r="H67" s="326">
        <v>142062</v>
      </c>
      <c r="I67" s="323" t="s">
        <v>250</v>
      </c>
      <c r="J67" s="323">
        <v>17760</v>
      </c>
      <c r="K67" s="324" t="s">
        <v>254</v>
      </c>
      <c r="L67" s="323" t="s">
        <v>254</v>
      </c>
      <c r="M67" s="323" t="s">
        <v>250</v>
      </c>
      <c r="N67" s="323"/>
      <c r="O67" s="323" t="s">
        <v>71</v>
      </c>
      <c r="P67" s="323"/>
      <c r="Q67" s="323"/>
      <c r="R67" s="327" t="s">
        <v>271</v>
      </c>
      <c r="S67" s="417"/>
    </row>
    <row r="68" spans="1:19" s="312" customFormat="1">
      <c r="A68" s="296"/>
      <c r="B68" s="321" t="s">
        <v>115</v>
      </c>
      <c r="C68" s="322">
        <v>367810</v>
      </c>
      <c r="D68" s="323" t="s">
        <v>114</v>
      </c>
      <c r="E68" s="324">
        <v>43964</v>
      </c>
      <c r="F68" s="323">
        <v>7442</v>
      </c>
      <c r="G68" s="323" t="s">
        <v>273</v>
      </c>
      <c r="H68" s="326" t="s">
        <v>250</v>
      </c>
      <c r="I68" s="323"/>
      <c r="J68" s="325"/>
      <c r="K68" s="324"/>
      <c r="L68" s="323"/>
      <c r="M68" s="323"/>
      <c r="N68" s="323"/>
      <c r="O68" s="323" t="s">
        <v>71</v>
      </c>
      <c r="P68" s="323"/>
      <c r="Q68" s="323"/>
      <c r="R68" s="341" t="s">
        <v>271</v>
      </c>
      <c r="S68" s="417"/>
    </row>
    <row r="69" spans="1:19" s="328" customFormat="1" ht="17.25" customHeight="1">
      <c r="A69" s="296"/>
      <c r="B69" s="321" t="s">
        <v>115</v>
      </c>
      <c r="C69" s="322">
        <v>472010</v>
      </c>
      <c r="D69" s="323" t="s">
        <v>114</v>
      </c>
      <c r="E69" s="324">
        <v>43964</v>
      </c>
      <c r="F69" s="323">
        <v>7444</v>
      </c>
      <c r="G69" s="323" t="s">
        <v>260</v>
      </c>
      <c r="H69" s="326" t="s">
        <v>250</v>
      </c>
      <c r="I69" s="323" t="s">
        <v>250</v>
      </c>
      <c r="J69" s="323" t="s">
        <v>250</v>
      </c>
      <c r="K69" s="324" t="s">
        <v>254</v>
      </c>
      <c r="L69" s="323" t="s">
        <v>254</v>
      </c>
      <c r="M69" s="323" t="s">
        <v>250</v>
      </c>
      <c r="N69" s="323"/>
      <c r="O69" s="323" t="s">
        <v>71</v>
      </c>
      <c r="P69" s="323"/>
      <c r="Q69" s="323"/>
      <c r="R69" s="327" t="s">
        <v>271</v>
      </c>
      <c r="S69" s="417"/>
    </row>
    <row r="70" spans="1:19" s="312" customFormat="1">
      <c r="A70" s="296"/>
      <c r="B70" s="321" t="s">
        <v>115</v>
      </c>
      <c r="C70" s="322">
        <v>117810</v>
      </c>
      <c r="D70" s="323" t="s">
        <v>114</v>
      </c>
      <c r="E70" s="324">
        <v>43964</v>
      </c>
      <c r="F70" s="323">
        <v>7445</v>
      </c>
      <c r="G70" s="323" t="s">
        <v>262</v>
      </c>
      <c r="H70" s="326" t="s">
        <v>250</v>
      </c>
      <c r="I70" s="323" t="s">
        <v>250</v>
      </c>
      <c r="J70" s="323" t="s">
        <v>250</v>
      </c>
      <c r="K70" s="324" t="s">
        <v>254</v>
      </c>
      <c r="L70" s="323" t="s">
        <v>254</v>
      </c>
      <c r="M70" s="323" t="s">
        <v>250</v>
      </c>
      <c r="N70" s="323"/>
      <c r="O70" s="323" t="s">
        <v>71</v>
      </c>
      <c r="P70" s="323"/>
      <c r="Q70" s="323"/>
      <c r="R70" s="327" t="s">
        <v>271</v>
      </c>
      <c r="S70" s="417"/>
    </row>
    <row r="71" spans="1:19" s="328" customFormat="1" ht="17.25" customHeight="1">
      <c r="A71" s="296"/>
      <c r="B71" s="345" t="s">
        <v>115</v>
      </c>
      <c r="C71" s="322">
        <v>145243</v>
      </c>
      <c r="D71" s="323" t="s">
        <v>114</v>
      </c>
      <c r="E71" s="324">
        <v>44061</v>
      </c>
      <c r="F71" s="323">
        <v>7457</v>
      </c>
      <c r="G71" s="323" t="s">
        <v>262</v>
      </c>
      <c r="H71" s="346"/>
      <c r="I71" s="323" t="s">
        <v>256</v>
      </c>
      <c r="J71" s="323"/>
      <c r="K71" s="324" t="s">
        <v>254</v>
      </c>
      <c r="L71" s="323" t="s">
        <v>254</v>
      </c>
      <c r="M71" s="323"/>
      <c r="N71" s="323"/>
      <c r="O71" s="323" t="s">
        <v>71</v>
      </c>
      <c r="P71" s="323"/>
      <c r="Q71" s="323"/>
      <c r="R71" s="327" t="s">
        <v>271</v>
      </c>
      <c r="S71" s="417"/>
    </row>
    <row r="72" spans="1:19" s="328" customFormat="1" ht="17.25" customHeight="1">
      <c r="A72" s="296"/>
      <c r="B72" s="321" t="s">
        <v>115</v>
      </c>
      <c r="C72" s="322">
        <v>1426390</v>
      </c>
      <c r="D72" s="323" t="s">
        <v>114</v>
      </c>
      <c r="E72" s="324">
        <v>43556</v>
      </c>
      <c r="F72" s="323">
        <v>7364</v>
      </c>
      <c r="G72" s="323" t="s">
        <v>263</v>
      </c>
      <c r="H72" s="323">
        <v>100922</v>
      </c>
      <c r="I72" s="323">
        <v>2431123</v>
      </c>
      <c r="J72" s="323">
        <v>280120</v>
      </c>
      <c r="K72" s="323" t="s">
        <v>254</v>
      </c>
      <c r="L72" s="323" t="s">
        <v>254</v>
      </c>
      <c r="M72" s="323"/>
      <c r="N72" s="323"/>
      <c r="O72" s="323" t="s">
        <v>72</v>
      </c>
      <c r="P72" s="323"/>
      <c r="Q72" s="327"/>
      <c r="R72" s="426"/>
      <c r="S72" s="417"/>
    </row>
    <row r="73" spans="1:19" s="312" customFormat="1">
      <c r="A73" s="296"/>
      <c r="B73" s="321" t="s">
        <v>115</v>
      </c>
      <c r="C73" s="322">
        <v>472010</v>
      </c>
      <c r="D73" s="323" t="s">
        <v>114</v>
      </c>
      <c r="E73" s="324">
        <v>43998</v>
      </c>
      <c r="F73" s="323">
        <v>7449</v>
      </c>
      <c r="G73" s="323" t="s">
        <v>264</v>
      </c>
      <c r="H73" s="326"/>
      <c r="I73" s="325" t="s">
        <v>256</v>
      </c>
      <c r="J73" s="323"/>
      <c r="K73" s="323" t="s">
        <v>254</v>
      </c>
      <c r="L73" s="323" t="s">
        <v>254</v>
      </c>
      <c r="M73" s="323"/>
      <c r="N73" s="323"/>
      <c r="O73" s="323" t="s">
        <v>71</v>
      </c>
      <c r="P73" s="323"/>
      <c r="Q73" s="323"/>
      <c r="R73" s="336"/>
      <c r="S73" s="417"/>
    </row>
    <row r="74" spans="1:19" s="312" customFormat="1">
      <c r="A74" s="296"/>
      <c r="B74" s="345" t="s">
        <v>115</v>
      </c>
      <c r="C74" s="322">
        <v>306000</v>
      </c>
      <c r="D74" s="323" t="s">
        <v>251</v>
      </c>
      <c r="E74" s="324">
        <v>44005</v>
      </c>
      <c r="F74" s="323">
        <v>7450</v>
      </c>
      <c r="G74" s="323" t="s">
        <v>265</v>
      </c>
      <c r="H74" s="346"/>
      <c r="I74" s="323" t="s">
        <v>256</v>
      </c>
      <c r="J74" s="323"/>
      <c r="K74" s="323" t="s">
        <v>254</v>
      </c>
      <c r="L74" s="323" t="s">
        <v>254</v>
      </c>
      <c r="M74" s="323"/>
      <c r="N74" s="323"/>
      <c r="O74" s="323" t="s">
        <v>71</v>
      </c>
      <c r="P74" s="323"/>
      <c r="Q74" s="323"/>
      <c r="R74" s="327" t="s">
        <v>275</v>
      </c>
      <c r="S74" s="417"/>
    </row>
    <row r="75" spans="1:19" s="293" customFormat="1">
      <c r="A75" s="296"/>
      <c r="B75" s="321" t="s">
        <v>115</v>
      </c>
      <c r="C75" s="322">
        <v>198000</v>
      </c>
      <c r="D75" s="323" t="s">
        <v>114</v>
      </c>
      <c r="E75" s="324">
        <v>43944</v>
      </c>
      <c r="F75" s="323">
        <v>7436</v>
      </c>
      <c r="G75" s="323" t="s">
        <v>255</v>
      </c>
      <c r="H75" s="323">
        <v>138878</v>
      </c>
      <c r="I75" s="323" t="s">
        <v>266</v>
      </c>
      <c r="J75" s="323">
        <v>14141</v>
      </c>
      <c r="K75" s="324" t="s">
        <v>254</v>
      </c>
      <c r="L75" s="324" t="s">
        <v>254</v>
      </c>
      <c r="M75" s="323" t="s">
        <v>250</v>
      </c>
      <c r="N75" s="323"/>
      <c r="O75" s="323" t="s">
        <v>71</v>
      </c>
      <c r="P75" s="323"/>
      <c r="Q75" s="323"/>
      <c r="R75" s="327" t="s">
        <v>257</v>
      </c>
      <c r="S75" s="417"/>
    </row>
    <row r="76" spans="1:19" s="293" customFormat="1">
      <c r="A76" s="296"/>
      <c r="B76" s="321" t="s">
        <v>115</v>
      </c>
      <c r="C76" s="337">
        <v>200000</v>
      </c>
      <c r="D76" s="323"/>
      <c r="E76" s="338">
        <v>44175</v>
      </c>
      <c r="F76" s="339">
        <v>7468</v>
      </c>
      <c r="G76" s="323" t="s">
        <v>268</v>
      </c>
      <c r="H76" s="325" t="s">
        <v>250</v>
      </c>
      <c r="I76" s="325" t="s">
        <v>250</v>
      </c>
      <c r="J76" s="325" t="s">
        <v>250</v>
      </c>
      <c r="K76" s="323" t="s">
        <v>274</v>
      </c>
      <c r="L76" s="323" t="s">
        <v>254</v>
      </c>
      <c r="M76" s="325" t="s">
        <v>250</v>
      </c>
      <c r="N76" s="325" t="s">
        <v>267</v>
      </c>
      <c r="O76" s="323" t="s">
        <v>252</v>
      </c>
      <c r="P76" s="323"/>
      <c r="Q76" s="323"/>
      <c r="R76" s="336" t="s">
        <v>269</v>
      </c>
      <c r="S76" s="417"/>
    </row>
    <row r="77" spans="1:19">
      <c r="A77" s="314"/>
      <c r="B77" s="295"/>
      <c r="C77" s="298"/>
      <c r="D77" s="294"/>
      <c r="E77" s="290"/>
      <c r="F77" s="291"/>
      <c r="G77" s="294"/>
      <c r="H77" s="178"/>
      <c r="I77" s="291"/>
      <c r="J77" s="178"/>
      <c r="K77" s="297"/>
      <c r="L77" s="297"/>
      <c r="M77" s="294"/>
      <c r="N77" s="297"/>
      <c r="O77" s="294"/>
      <c r="P77" s="294"/>
      <c r="Q77" s="294"/>
      <c r="R77" s="420"/>
      <c r="S77" s="411"/>
    </row>
    <row r="78" spans="1:19">
      <c r="S78" s="413"/>
    </row>
    <row r="79" spans="1:19">
      <c r="S79" s="413"/>
    </row>
    <row r="80" spans="1:19" s="293" customFormat="1">
      <c r="A80" s="100"/>
      <c r="B80" s="265"/>
      <c r="C80" s="265"/>
      <c r="D80" s="234"/>
      <c r="E80" s="234"/>
      <c r="F80" s="266"/>
      <c r="G80" s="266"/>
      <c r="H80" s="233"/>
      <c r="I80" s="267"/>
      <c r="J80" s="233"/>
      <c r="K80" s="233"/>
      <c r="L80" s="233"/>
      <c r="M80" s="265"/>
      <c r="N80" s="265"/>
      <c r="O80" s="265"/>
      <c r="P80" s="265"/>
      <c r="Q80" s="265"/>
      <c r="R80" s="265"/>
      <c r="S80" s="413"/>
    </row>
    <row r="81" spans="1:19">
      <c r="A81" s="296">
        <v>22</v>
      </c>
      <c r="B81" s="361" t="s">
        <v>332</v>
      </c>
      <c r="C81" s="316">
        <v>113916</v>
      </c>
      <c r="D81" s="317" t="s">
        <v>114</v>
      </c>
      <c r="E81" s="398">
        <v>44363</v>
      </c>
      <c r="F81" s="297">
        <v>7178</v>
      </c>
      <c r="G81" s="362" t="s">
        <v>333</v>
      </c>
      <c r="H81" s="297">
        <v>177087</v>
      </c>
      <c r="I81" s="297">
        <v>4520204070</v>
      </c>
      <c r="J81" s="297">
        <v>73540</v>
      </c>
      <c r="K81" s="317" t="s">
        <v>111</v>
      </c>
      <c r="L81" s="317" t="s">
        <v>111</v>
      </c>
      <c r="M81" s="297"/>
      <c r="N81" s="317"/>
      <c r="O81" s="317" t="s">
        <v>72</v>
      </c>
      <c r="P81" s="297"/>
      <c r="Q81" s="297"/>
      <c r="R81" s="418"/>
      <c r="S81" s="411"/>
    </row>
    <row r="98" spans="7:14">
      <c r="G98" s="269"/>
      <c r="H98" s="396" t="s">
        <v>47</v>
      </c>
      <c r="I98" s="396" t="s">
        <v>171</v>
      </c>
      <c r="J98" s="270" t="s">
        <v>170</v>
      </c>
      <c r="K98" s="473" t="s">
        <v>169</v>
      </c>
      <c r="L98" s="473"/>
      <c r="M98" s="473"/>
      <c r="N98" s="473"/>
    </row>
    <row r="99" spans="7:14">
      <c r="G99" s="477" t="s">
        <v>110</v>
      </c>
      <c r="H99" s="477"/>
      <c r="I99" s="235">
        <v>3000000</v>
      </c>
      <c r="J99" s="315">
        <v>1044780</v>
      </c>
      <c r="K99" s="474">
        <f t="shared" ref="K99:K101" si="1">J99/I99*100</f>
        <v>34.826000000000001</v>
      </c>
      <c r="L99" s="474"/>
      <c r="M99" s="474"/>
      <c r="N99" s="474"/>
    </row>
    <row r="100" spans="7:14">
      <c r="G100" s="478" t="s">
        <v>70</v>
      </c>
      <c r="H100" s="478"/>
      <c r="I100" s="344">
        <v>5000000</v>
      </c>
      <c r="J100" s="292">
        <v>0</v>
      </c>
      <c r="K100" s="479">
        <f t="shared" si="1"/>
        <v>0</v>
      </c>
      <c r="L100" s="479"/>
      <c r="M100" s="479"/>
      <c r="N100" s="479"/>
    </row>
    <row r="101" spans="7:14">
      <c r="G101" s="476" t="s">
        <v>72</v>
      </c>
      <c r="H101" s="476"/>
      <c r="I101" s="235">
        <v>3000000</v>
      </c>
      <c r="J101" s="315">
        <v>1867120</v>
      </c>
      <c r="K101" s="474">
        <f t="shared" si="1"/>
        <v>62.237333333333332</v>
      </c>
      <c r="L101" s="474"/>
      <c r="M101" s="474"/>
      <c r="N101" s="474"/>
    </row>
    <row r="102" spans="7:14">
      <c r="G102" s="475" t="s">
        <v>252</v>
      </c>
      <c r="H102" s="475"/>
      <c r="I102" s="235"/>
      <c r="J102" s="315">
        <v>12982513</v>
      </c>
      <c r="K102" s="474"/>
      <c r="L102" s="474"/>
      <c r="M102" s="474"/>
      <c r="N102" s="474"/>
    </row>
    <row r="103" spans="7:14">
      <c r="G103" s="475" t="s">
        <v>130</v>
      </c>
      <c r="H103" s="475"/>
      <c r="I103" s="235">
        <v>3000000</v>
      </c>
      <c r="J103" s="315">
        <v>363916</v>
      </c>
      <c r="K103" s="474">
        <f t="shared" ref="K103" si="2">J103/I103*100</f>
        <v>12.130533333333334</v>
      </c>
      <c r="L103" s="474"/>
      <c r="M103" s="474"/>
      <c r="N103" s="474"/>
    </row>
    <row r="104" spans="7:14">
      <c r="G104" s="475" t="s">
        <v>278</v>
      </c>
      <c r="H104" s="475"/>
      <c r="I104" s="235"/>
      <c r="J104" s="315">
        <v>0</v>
      </c>
      <c r="K104" s="474"/>
      <c r="L104" s="474"/>
      <c r="M104" s="474"/>
      <c r="N104" s="474"/>
    </row>
    <row r="105" spans="7:14">
      <c r="G105" s="475"/>
      <c r="H105" s="475"/>
      <c r="I105" s="235"/>
      <c r="J105" s="235"/>
      <c r="K105" s="474" t="e">
        <f t="shared" ref="K105:K106" si="3">J105/I105*100</f>
        <v>#DIV/0!</v>
      </c>
      <c r="L105" s="474"/>
      <c r="M105" s="474"/>
      <c r="N105" s="474"/>
    </row>
    <row r="106" spans="7:14">
      <c r="G106" s="475" t="s">
        <v>71</v>
      </c>
      <c r="H106" s="475"/>
      <c r="I106" s="235">
        <v>5000000</v>
      </c>
      <c r="J106" s="315">
        <v>422439</v>
      </c>
      <c r="K106" s="474">
        <f t="shared" si="3"/>
        <v>8.4487799999999993</v>
      </c>
      <c r="L106" s="474"/>
      <c r="M106" s="474"/>
      <c r="N106" s="474"/>
    </row>
    <row r="107" spans="7:14">
      <c r="G107" s="472"/>
      <c r="H107" s="472"/>
      <c r="I107" s="233"/>
      <c r="J107" s="267"/>
      <c r="K107" s="473" t="s">
        <v>172</v>
      </c>
      <c r="L107" s="473"/>
      <c r="M107" s="473"/>
      <c r="N107" s="473"/>
    </row>
    <row r="108" spans="7:14">
      <c r="G108" s="394"/>
      <c r="H108" s="394"/>
      <c r="I108" s="233"/>
      <c r="J108" s="267"/>
      <c r="K108" s="395"/>
      <c r="L108" s="395"/>
      <c r="M108" s="395"/>
      <c r="N108" s="395"/>
    </row>
    <row r="109" spans="7:14">
      <c r="G109" s="394"/>
      <c r="H109" s="394"/>
      <c r="I109" s="233"/>
      <c r="J109" s="267"/>
      <c r="K109" s="395"/>
      <c r="L109" s="395"/>
      <c r="M109" s="395"/>
      <c r="N109" s="395"/>
    </row>
    <row r="110" spans="7:14">
      <c r="G110" s="394"/>
      <c r="H110" s="394"/>
      <c r="I110" s="233"/>
      <c r="J110" s="267"/>
      <c r="K110" s="395"/>
      <c r="L110" s="395"/>
      <c r="M110" s="395"/>
      <c r="N110" s="395"/>
    </row>
    <row r="111" spans="7:14">
      <c r="G111" s="472"/>
      <c r="H111" s="472"/>
      <c r="I111" s="233"/>
      <c r="J111" s="267"/>
      <c r="K111" s="474">
        <v>4.718</v>
      </c>
      <c r="L111" s="473"/>
      <c r="M111" s="473"/>
      <c r="N111" s="473"/>
    </row>
  </sheetData>
  <mergeCells count="40">
    <mergeCell ref="F24:G24"/>
    <mergeCell ref="F25:G25"/>
    <mergeCell ref="F26:G26"/>
    <mergeCell ref="J23:M23"/>
    <mergeCell ref="J24:M24"/>
    <mergeCell ref="J25:M25"/>
    <mergeCell ref="J26:M26"/>
    <mergeCell ref="A1:R2"/>
    <mergeCell ref="J22:M22"/>
    <mergeCell ref="J21:M21"/>
    <mergeCell ref="F22:G22"/>
    <mergeCell ref="F23:G23"/>
    <mergeCell ref="F31:G31"/>
    <mergeCell ref="F32:G32"/>
    <mergeCell ref="F61:G61"/>
    <mergeCell ref="J27:M27"/>
    <mergeCell ref="J31:M31"/>
    <mergeCell ref="F27:G27"/>
    <mergeCell ref="K103:N103"/>
    <mergeCell ref="K98:N98"/>
    <mergeCell ref="G99:H99"/>
    <mergeCell ref="K99:N99"/>
    <mergeCell ref="G100:H100"/>
    <mergeCell ref="K100:N100"/>
    <mergeCell ref="G107:H107"/>
    <mergeCell ref="K107:N107"/>
    <mergeCell ref="G111:H111"/>
    <mergeCell ref="K111:N111"/>
    <mergeCell ref="F28:G28"/>
    <mergeCell ref="G104:H104"/>
    <mergeCell ref="K104:N104"/>
    <mergeCell ref="G105:H105"/>
    <mergeCell ref="K105:N105"/>
    <mergeCell ref="G106:H106"/>
    <mergeCell ref="K106:N106"/>
    <mergeCell ref="G101:H101"/>
    <mergeCell ref="K101:N101"/>
    <mergeCell ref="G102:H102"/>
    <mergeCell ref="K102:N102"/>
    <mergeCell ref="G103:H103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5" sqref="B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81" t="s">
        <v>22</v>
      </c>
      <c r="C2" s="482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67" t="s">
        <v>113</v>
      </c>
      <c r="F19" s="467"/>
      <c r="G19" s="467"/>
      <c r="H19" s="467"/>
      <c r="I19" s="46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67" t="s">
        <v>113</v>
      </c>
      <c r="F11" s="467"/>
      <c r="G11" s="467"/>
      <c r="H11" s="467"/>
      <c r="I11" s="467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67" t="s">
        <v>121</v>
      </c>
      <c r="F15" s="467"/>
      <c r="G15" s="467"/>
      <c r="H15" s="467"/>
      <c r="I15" s="467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67"/>
      <c r="C3" s="467"/>
      <c r="D3" s="467"/>
      <c r="E3" s="467"/>
      <c r="F3" s="467"/>
    </row>
    <row r="4" spans="2:6">
      <c r="B4" s="466" t="s">
        <v>376</v>
      </c>
      <c r="C4" s="466"/>
      <c r="D4" s="466"/>
      <c r="E4" s="466"/>
      <c r="F4" s="46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68"/>
      <c r="C17" s="468"/>
      <c r="D17" s="468"/>
      <c r="E17" s="468"/>
      <c r="F17" s="468"/>
    </row>
    <row r="18" spans="2:9">
      <c r="B18" s="466" t="s">
        <v>289</v>
      </c>
      <c r="C18" s="466"/>
      <c r="D18" s="466"/>
      <c r="E18" s="466"/>
      <c r="F18" s="46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67"/>
      <c r="C30" s="467"/>
      <c r="D30" s="467"/>
      <c r="E30" s="467"/>
      <c r="F30" s="467"/>
    </row>
    <row r="31" spans="2:9" ht="15.75" thickBot="1">
      <c r="B31" s="466" t="s">
        <v>291</v>
      </c>
      <c r="C31" s="466"/>
      <c r="D31" s="466"/>
      <c r="E31" s="466"/>
      <c r="F31" s="466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66" t="s">
        <v>346</v>
      </c>
      <c r="C44" s="466"/>
      <c r="D44" s="466"/>
      <c r="E44" s="466"/>
      <c r="F44" s="466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66" t="s">
        <v>385</v>
      </c>
      <c r="C57" s="466"/>
      <c r="D57" s="466"/>
      <c r="E57" s="466"/>
      <c r="F57" s="466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66" t="s">
        <v>372</v>
      </c>
      <c r="C70" s="466"/>
      <c r="D70" s="466"/>
      <c r="E70" s="466"/>
      <c r="F70" s="466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67" t="s">
        <v>272</v>
      </c>
      <c r="D86" s="467"/>
      <c r="E86" s="467"/>
      <c r="F86" s="467"/>
      <c r="G86" s="46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69"/>
      <c r="C1" s="469"/>
      <c r="D1" s="469"/>
      <c r="E1" s="469"/>
      <c r="F1" s="469"/>
    </row>
    <row r="2" spans="2:6" ht="15.75" thickBot="1">
      <c r="B2" s="466" t="s">
        <v>372</v>
      </c>
      <c r="C2" s="466"/>
      <c r="D2" s="466"/>
      <c r="E2" s="466"/>
      <c r="F2" s="466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66" t="s">
        <v>372</v>
      </c>
      <c r="C15" s="466"/>
      <c r="D15" s="466"/>
      <c r="E15" s="466"/>
      <c r="F15" s="466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66" t="s">
        <v>382</v>
      </c>
      <c r="C27" s="466"/>
      <c r="D27" s="466"/>
      <c r="E27" s="466"/>
      <c r="F27" s="466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66" t="s">
        <v>346</v>
      </c>
      <c r="C40" s="466"/>
      <c r="D40" s="466"/>
      <c r="E40" s="466"/>
      <c r="F40" s="46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66" t="s">
        <v>346</v>
      </c>
      <c r="C54" s="466"/>
      <c r="D54" s="466"/>
      <c r="E54" s="466"/>
      <c r="F54" s="466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66" t="s">
        <v>340</v>
      </c>
      <c r="C2" s="466"/>
      <c r="D2" s="466"/>
      <c r="E2" s="466"/>
      <c r="F2" s="466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66" t="s">
        <v>340</v>
      </c>
      <c r="C15" s="466"/>
      <c r="D15" s="466"/>
      <c r="E15" s="466"/>
      <c r="F15" s="466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66" t="s">
        <v>336</v>
      </c>
      <c r="C28" s="466"/>
      <c r="D28" s="466"/>
      <c r="E28" s="466"/>
      <c r="F28" s="46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66" t="s">
        <v>336</v>
      </c>
      <c r="C41" s="466"/>
      <c r="D41" s="466"/>
      <c r="E41" s="466"/>
      <c r="F41" s="466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66" t="s">
        <v>340</v>
      </c>
      <c r="C54" s="466"/>
      <c r="D54" s="466"/>
      <c r="E54" s="466"/>
      <c r="F54" s="466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66" t="s">
        <v>324</v>
      </c>
      <c r="C70" s="466"/>
      <c r="D70" s="466"/>
      <c r="E70" s="466"/>
      <c r="F70" s="466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66" t="s">
        <v>340</v>
      </c>
      <c r="C93" s="466"/>
      <c r="D93" s="466"/>
      <c r="E93" s="466"/>
      <c r="F93" s="46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66" t="s">
        <v>340</v>
      </c>
      <c r="C2" s="466"/>
      <c r="D2" s="466"/>
      <c r="E2" s="466"/>
      <c r="F2" s="466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66" t="s">
        <v>340</v>
      </c>
      <c r="C15" s="466"/>
      <c r="D15" s="466"/>
      <c r="E15" s="466"/>
      <c r="F15" s="466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66" t="s">
        <v>340</v>
      </c>
      <c r="C28" s="466"/>
      <c r="D28" s="466"/>
      <c r="E28" s="466"/>
      <c r="F28" s="466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66" t="s">
        <v>340</v>
      </c>
      <c r="C41" s="466"/>
      <c r="D41" s="466"/>
      <c r="E41" s="466"/>
      <c r="F41" s="466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66" t="s">
        <v>340</v>
      </c>
      <c r="C54" s="466"/>
      <c r="D54" s="466"/>
      <c r="E54" s="466"/>
      <c r="F54" s="466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6" t="s">
        <v>340</v>
      </c>
      <c r="C2" s="466"/>
      <c r="D2" s="466"/>
      <c r="E2" s="466"/>
      <c r="F2" s="466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67" t="s">
        <v>219</v>
      </c>
      <c r="C15" s="467"/>
      <c r="D15" s="467"/>
      <c r="E15" s="467"/>
      <c r="F15" s="467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67" t="s">
        <v>221</v>
      </c>
      <c r="C28" s="467"/>
      <c r="D28" s="467"/>
      <c r="E28" s="467"/>
      <c r="F28" s="467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67" t="s">
        <v>223</v>
      </c>
      <c r="C41" s="467"/>
      <c r="D41" s="467"/>
      <c r="E41" s="467"/>
      <c r="F41" s="467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7" t="s">
        <v>225</v>
      </c>
      <c r="C54" s="467"/>
      <c r="D54" s="467"/>
      <c r="E54" s="467"/>
      <c r="F54" s="467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227</v>
      </c>
      <c r="C2" s="467"/>
      <c r="D2" s="467"/>
      <c r="E2" s="467"/>
      <c r="F2" s="467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7" t="s">
        <v>229</v>
      </c>
      <c r="C15" s="467"/>
      <c r="D15" s="467"/>
      <c r="E15" s="467"/>
      <c r="F15" s="467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67" t="s">
        <v>231</v>
      </c>
      <c r="C28" s="467"/>
      <c r="D28" s="467"/>
      <c r="E28" s="467"/>
      <c r="F28" s="467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67" t="s">
        <v>233</v>
      </c>
      <c r="C41" s="467"/>
      <c r="D41" s="467"/>
      <c r="E41" s="467"/>
      <c r="F41" s="467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67" t="s">
        <v>235</v>
      </c>
      <c r="C54" s="467"/>
      <c r="D54" s="467"/>
      <c r="E54" s="467"/>
      <c r="F54" s="467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237</v>
      </c>
      <c r="C2" s="467"/>
      <c r="D2" s="467"/>
      <c r="E2" s="467"/>
      <c r="F2" s="467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67"/>
      <c r="C15" s="467"/>
      <c r="D15" s="467"/>
      <c r="E15" s="467"/>
      <c r="F15" s="467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67"/>
      <c r="C28" s="467"/>
      <c r="D28" s="467"/>
      <c r="E28" s="467"/>
      <c r="F28" s="467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67"/>
      <c r="C41" s="467"/>
      <c r="D41" s="467"/>
      <c r="E41" s="467"/>
      <c r="F41" s="467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67" t="s">
        <v>247</v>
      </c>
      <c r="C54" s="467"/>
      <c r="D54" s="467"/>
      <c r="E54" s="467"/>
      <c r="F54" s="467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/>
      <c r="C2" s="467"/>
      <c r="D2" s="467"/>
      <c r="E2" s="467"/>
      <c r="F2" s="467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67"/>
      <c r="C15" s="467"/>
      <c r="D15" s="467"/>
      <c r="E15" s="467"/>
      <c r="F15" s="467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67"/>
      <c r="C28" s="467"/>
      <c r="D28" s="467"/>
      <c r="E28" s="467"/>
      <c r="F28" s="467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67"/>
      <c r="C41" s="467"/>
      <c r="D41" s="467"/>
      <c r="E41" s="467"/>
      <c r="F41" s="467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67"/>
      <c r="C54" s="467"/>
      <c r="D54" s="467"/>
      <c r="E54" s="467"/>
      <c r="F54" s="467"/>
    </row>
    <row r="55" spans="2:6" ht="15.75" thickBot="1">
      <c r="B55" s="31"/>
      <c r="C55" s="32" t="s">
        <v>392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2022-10-05T13:28:16Z</dcterms:modified>
</cp:coreProperties>
</file>