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I37" i="1"/>
  <c r="C35" i="1"/>
  <c r="C37" i="1" l="1"/>
  <c r="C41" i="1" s="1"/>
  <c r="C19" i="4" l="1"/>
  <c r="I12" i="4"/>
  <c r="I11" i="4"/>
  <c r="I10" i="4"/>
  <c r="I9" i="4"/>
  <c r="I8" i="4"/>
  <c r="I7" i="4"/>
  <c r="I6" i="4"/>
  <c r="I5" i="4"/>
  <c r="I14" i="4" s="1"/>
  <c r="I4" i="4"/>
  <c r="J43" i="1"/>
  <c r="J42" i="1"/>
  <c r="J40" i="1"/>
  <c r="J38" i="1"/>
  <c r="J37" i="1"/>
  <c r="J36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3" i="22"/>
  <c r="F12" i="22"/>
  <c r="F64" i="23"/>
  <c r="F65" i="23" s="1"/>
  <c r="F52" i="23"/>
  <c r="F51" i="23"/>
  <c r="F38" i="23"/>
  <c r="F39" i="23" s="1"/>
  <c r="F26" i="23"/>
  <c r="F25" i="23"/>
  <c r="F12" i="23"/>
  <c r="F13" i="23" s="1"/>
  <c r="F65" i="21"/>
  <c r="F64" i="21"/>
  <c r="F51" i="21"/>
  <c r="F52" i="21" s="1"/>
  <c r="F39" i="21"/>
  <c r="F38" i="21"/>
  <c r="F25" i="21"/>
  <c r="F26" i="21" s="1"/>
  <c r="F12" i="21"/>
  <c r="F13" i="21" s="1"/>
  <c r="F64" i="3"/>
  <c r="F65" i="3" s="1"/>
  <c r="F52" i="3"/>
  <c r="F38" i="3"/>
  <c r="F39" i="3" s="1"/>
  <c r="F25" i="3"/>
  <c r="F26" i="3" s="1"/>
  <c r="F81" i="2"/>
  <c r="F82" i="2" s="1"/>
  <c r="F68" i="2"/>
  <c r="F69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70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<sst xmlns="http://schemas.openxmlformats.org/spreadsheetml/2006/main" count="1898" uniqueCount="420">
  <si>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</si>
  <si>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</si>
  <si>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</si>
  <si>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</si>
  <si>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</si>
  <si>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</si>
  <si>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</si>
  <si>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</si>
  <si>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</si>
  <si>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</si>
  <si>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</si>
  <si>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</si>
  <si>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</si>
  <si>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</si>
  <si>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</si>
  <si>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</si>
  <si>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</si>
  <si>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</si>
  <si>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</si>
  <si>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</si>
  <si>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</si>
  <si>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</si>
  <si>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</si>
  <si>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</si>
  <si>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</si>
  <si>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</si>
  <si>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</si>
  <si>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</si>
  <si>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</si>
  <si>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</si>
  <si>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</si>
  <si>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</si>
  <si>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</si>
  <si>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</si>
  <si>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</si>
  <si>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</si>
  <si>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</si>
  <si>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</si>
  <si>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</si>
  <si>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</si>
  <si>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</si>
  <si>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</si>
  <si>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</si>
  <si>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</si>
  <si>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</si>
  <si>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</si>
  <si>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</si>
  <si>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</si>
  <si>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</si>
  <si>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</si>
  <si>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</si>
  <si>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</si>
  <si>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</si>
  <si>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</si>
  <si>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</si>
  <si>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</si>
  <si>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</si>
  <si>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</si>
  <si>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</si>
  <si>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</si>
  <si>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</si>
  <si>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</si>
  <si>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</si>
  <si>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</si>
  <si>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</si>
  <si>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</si>
  <si>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</si>
  <si>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</si>
  <si>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</si>
  <si>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</si>
  <si>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</si>
  <si>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</si>
  <si>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</si>
  <si>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</si>
  <si>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</si>
  <si>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</si>
  <si>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</si>
  <si>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</si>
  <si>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</si>
  <si>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</si>
  <si>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</si>
  <si>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</si>
  <si>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</si>
  <si>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</si>
  <si>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</si>
  <si>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</si>
  <si>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</si>
  <si>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</si>
  <si>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</si>
  <si>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</si>
  <si>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</si>
  <si>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</si>
  <si>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</si>
  <si>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</si>
  <si>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</si>
  <si>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</si>
  <si>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</si>
  <si>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</si>
  <si>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</si>
  <si>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</si>
  <si>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</si>
  <si>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</si>
  <si>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</si>
  <si>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</si>
  <si>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</si>
  <si>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</si>
  <si>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</si>
  <si>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</si>
  <si>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</si>
  <si>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</si>
  <si>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</si>
  <si>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</si>
  <si>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</si>
  <si>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</si>
  <si>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</si>
  <si>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</si>
  <si>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</si>
  <si>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</si>
  <si>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</si>
  <si>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</si>
  <si>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</si>
  <si>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</si>
  <si>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</si>
  <si>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</si>
  <si>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</si>
  <si>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</si>
  <si>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</si>
  <si>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</si>
  <si>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</si>
  <si>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</si>
  <si>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</si>
  <si>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</si>
  <si>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</si>
  <si>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</si>
  <si>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</si>
  <si>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</si>
  <si>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</si>
  <si>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</si>
  <si>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</si>
  <si>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</si>
  <si>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</si>
  <si>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</si>
  <si>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</si>
  <si>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</si>
  <si>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</si>
  <si>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</si>
  <si>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</si>
  <si>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</si>
  <si>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</si>
  <si>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</si>
  <si>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</si>
  <si>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</si>
  <si>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</si>
  <si>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</si>
  <si>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</si>
  <si>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</si>
  <si>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</si>
  <si>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</si>
  <si>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</si>
  <si>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</si>
  <si>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</si>
  <si>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</si>
  <si>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</si>
  <si>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</si>
  <si>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</si>
  <si>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</si>
  <si>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</si>
  <si>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</si>
  <si>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</si>
  <si>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</si>
  <si>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</si>
  <si>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</si>
  <si>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</si>
  <si>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</si>
  <si>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</si>
  <si>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</si>
  <si>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</si>
  <si>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</si>
  <si>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</si>
  <si>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</si>
  <si>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</si>
  <si>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</si>
  <si>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</si>
  <si>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</si>
  <si>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</si>
  <si>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</si>
  <si>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</si>
  <si>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</si>
  <si>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</si>
  <si>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</si>
  <si>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</si>
  <si>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</si>
  <si>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</si>
  <si>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</si>
  <si>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</si>
  <si>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</si>
  <si>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</si>
  <si>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</si>
  <si>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</si>
  <si>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</si>
  <si>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</si>
  <si>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</si>
  <si>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</si>
  <si>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</si>
  <si>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</si>
  <si>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</si>
  <si>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</si>
  <si>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</si>
  <si>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</si>
  <si>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</si>
  <si>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</si>
  <si>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</si>
  <si>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</si>
  <si>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</si>
  <si>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</si>
  <si>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</si>
  <si>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</si>
  <si>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</si>
  <si>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</si>
  <si>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</si>
  <si>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</si>
  <si>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</si>
  <si>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</si>
  <si>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</si>
  <si>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</si>
  <si>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</si>
  <si>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</si>
  <si>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</si>
  <si>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</si>
  <si>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</si>
  <si>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</si>
  <si>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</si>
  <si>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</si>
  <si>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</si>
  <si>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</si>
  <si>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</si>
  <si>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</si>
  <si>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</si>
  <si>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</si>
  <si>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</si>
  <si>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</si>
  <si>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</si>
  <si>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</si>
  <si>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</si>
  <si>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</si>
  <si>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</si>
  <si>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</si>
  <si>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</si>
  <si>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</si>
  <si>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</si>
  <si>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</si>
  <si>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</si>
  <si>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</si>
  <si>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</si>
  <si>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</si>
  <si>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</si>
  <si>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</si>
  <si>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</si>
  <si>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</si>
  <si>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</si>
  <si>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</si>
  <si>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</si>
  <si>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</si>
  <si>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</si>
  <si>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</si>
  <si>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</si>
  <si>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</si>
  <si>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</si>
  <si>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</si>
  <si>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</si>
  <si>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</si>
  <si>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</si>
  <si>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</si>
  <si>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</si>
  <si>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</si>
  <si>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</si>
  <si>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</si>
  <si>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</si>
  <si>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</si>
  <si>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</si>
  <si>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</si>
  <si>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</si>
  <si>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</si>
  <si>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</si>
  <si>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</si>
  <si>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</si>
  <si>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DESINTALACION DISPOSITIVO RAULAND R5</t>
  </si>
  <si>
    <t>A LA ESPERA COMPRA DE INSUMO</t>
  </si>
  <si>
    <t>A LA ESPERA DE LA OC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</si>
  <si>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</si>
  <si>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</si>
  <si>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</si>
  <si>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</si>
  <si>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</si>
  <si>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</si>
  <si>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</si>
  <si>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</si>
  <si>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</si>
  <si>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</si>
  <si>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</si>
  <si>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</si>
  <si>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</si>
  <si>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</si>
  <si>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</si>
  <si>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</si>
  <si>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</si>
  <si>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</si>
  <si>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</si>
  <si>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</si>
  <si>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</si>
  <si>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</si>
  <si>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</si>
  <si>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</si>
  <si>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</si>
  <si>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</si>
  <si>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</si>
  <si>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</si>
  <si>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</si>
  <si>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</si>
  <si>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</si>
  <si>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FACTURA CORRESPONDIENTE AL MES DE MARZO DE 2021</t>
  </si>
  <si>
    <t>CLINICA CHILLAN S.A</t>
  </si>
  <si>
    <t xml:space="preserve">FACTURA CORRESPONDIENTE AL MES DE MARZO DE 2021 </t>
  </si>
  <si>
    <t>PROGRAMACION RESPONDER 4000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</si>
  <si>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</si>
  <si>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</si>
  <si>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</si>
  <si>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</si>
  <si>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</si>
  <si>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</si>
  <si>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</si>
  <si>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</si>
  <si>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</si>
  <si>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</si>
  <si>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</si>
  <si>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</si>
  <si>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FACTURA CORRESPONDIENTE AL MES DE MAYO DE 2021</t>
  </si>
  <si>
    <t>FACTURADO Y ENVIADO</t>
  </si>
  <si>
    <t>ENVIADO</t>
  </si>
  <si>
    <t>1554-564-SE21</t>
  </si>
  <si>
    <t>61.606.602-1</t>
  </si>
  <si>
    <t>MANTENCION STORAGE MES DE ABRIL</t>
  </si>
  <si>
    <t>CLINICA INDISA</t>
  </si>
  <si>
    <t>FACTURA CORRESPONDIENTE AL MES DE JUNIO DE 2021</t>
  </si>
  <si>
    <t>MANTENCION CONSOLAS DE LLAMADO ENF</t>
  </si>
  <si>
    <t>HOSPITAL GUSTAVO FRICKE</t>
  </si>
  <si>
    <t>BRANCH REGIONAL CONTROLLER V2</t>
  </si>
  <si>
    <t>Tomas Cortez</t>
  </si>
  <si>
    <t>R5KPS1EA</t>
  </si>
  <si>
    <t>MODULO DE PACIENTE CON AUDIO</t>
  </si>
  <si>
    <t>CORPORACION DE BENEFICENCIA DE OSORNO</t>
  </si>
  <si>
    <t>VENTA DE VARIOS EQUIPOS MAS VISITA TECNICA</t>
  </si>
  <si>
    <t>CLINICA VESPUCIO</t>
  </si>
  <si>
    <t>A LA ESPERA DE LA OC POR PARTE DE MARIO PEZOA DE CLIC VESPUCIO YA SE ENVIARON CORREOS</t>
  </si>
  <si>
    <t>PROGRAMACION MAS INSTALACION DE EQUIPOS CONTROLADOR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</si>
  <si>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</si>
  <si>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</si>
  <si>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</si>
  <si>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</si>
  <si>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</si>
  <si>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</si>
  <si>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</si>
  <si>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</si>
  <si>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</si>
  <si>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</si>
  <si>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</si>
  <si>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</si>
  <si>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A LA ESPERA DE LA OC POR PARTE DEL HOSPITAL GUSTAVO FRICKE</t>
  </si>
  <si>
    <t>A LA ESPERA DEL INFORME TECNICO POR PARTE DE SEBASTIAN ROJAS</t>
  </si>
  <si>
    <t>VISITA TECNICA URGENTE 15UF</t>
  </si>
  <si>
    <t>HOSPITAL CLINICO DE VIÑA DEL MAR</t>
  </si>
  <si>
    <t>CLINICA ALEMANA DE VALDIVIA</t>
  </si>
  <si>
    <t>MANTENCION PREVENTIVA LASER HOLMIO</t>
  </si>
  <si>
    <t>VENTA DE RUEDAS HILL ROM 881</t>
  </si>
  <si>
    <t>EM 007-21</t>
  </si>
  <si>
    <t>A LA ESPERA DE CAMBIAR LAS RUEDAS HACIA EL CLIENTE</t>
  </si>
  <si>
    <t>CLINICA ALEMANA DE OSORNO</t>
  </si>
  <si>
    <t>A LA ESPERA DE QUE CARLOS ALFARO REALICE EL TRABAJO PARA FACTURAR</t>
  </si>
  <si>
    <t>CLINICA SANTA MARIA</t>
  </si>
  <si>
    <t>EURO 28.000,00</t>
  </si>
  <si>
    <t>REPARACION SONDA UV135</t>
  </si>
  <si>
    <t>A LA ESPERA POR RICARDO CARRASCO POR CONFIRMAR PARA FACTURAR</t>
  </si>
  <si>
    <t>608-6904-SE21</t>
  </si>
  <si>
    <t xml:space="preserve">A LA ESPERA Y CONFIRMACION POR CARLOS ALFARO PARA FACTURAR </t>
  </si>
  <si>
    <t>FACTURA CORRESPONDIENTE AL MES DE JUNIO DE 2021 / HACER MENCION EN FACTURA LA OC</t>
  </si>
  <si>
    <t>MANTENCION LLAMADO ENFERMERIA JUNIO</t>
  </si>
  <si>
    <t>MANTENCION EQUIPO FOCAL ONE MES JULIO 2021</t>
  </si>
  <si>
    <t>MANTENCION EQUIPO SONOLITH -SYS MES DE JULIO 2021</t>
  </si>
  <si>
    <t>MANTENCION LLAMADO ENFERMERIA  CUOTA 4 /24 JULIO</t>
  </si>
  <si>
    <t>CONTRATO MANTENCION  MES DE  JULIO 2021</t>
  </si>
  <si>
    <t xml:space="preserve">MANTENCION FIBROSCAN POR CONTRATO JULIO DE 2021 CUOTA 7 /12 </t>
  </si>
  <si>
    <t>CONTRATO MANTENCION MES DE JULIO</t>
  </si>
  <si>
    <t>MANTENCION PREVENTIVO LASER LITHO MES JULIO 2021 CUOTA 4 /12</t>
  </si>
  <si>
    <t>PROGRAMACION MAS INSTALACION DE EQUIPOS VARIOS</t>
  </si>
  <si>
    <t>A LA ESPERA DE LA GUIA Y LOS EQUIPOS DE BODEGA</t>
  </si>
  <si>
    <t>FACTURA CORRESPONDIENTE AL MES DE JULIO DE 2021</t>
  </si>
  <si>
    <t>76.555.870-0</t>
  </si>
  <si>
    <t>MANTENCION PREVENTIVA</t>
  </si>
  <si>
    <t>CLINICA AVANSALUD S.P.A</t>
  </si>
  <si>
    <t>PERAS DE LLAMADO</t>
  </si>
  <si>
    <t xml:space="preserve">FACTURA CORRESPONDIENTE AL MES DE  JULIO DE 2021 </t>
  </si>
  <si>
    <t>78.040.420-1</t>
  </si>
  <si>
    <t>MANTENCION PREVENTIVA EQUIPO GLS5</t>
  </si>
  <si>
    <t xml:space="preserve">FACTURA CORRESPONDIENTE AL MES DE JULIO DE 2021 </t>
  </si>
  <si>
    <t>CONTROLADOR MAS MODULO DE MARQUESINA MAS PROGRAMACION</t>
  </si>
  <si>
    <t>CORRIDOR LIGHT-4 POS V2</t>
  </si>
  <si>
    <t>608-7339-SE21</t>
  </si>
  <si>
    <t>CORRIDOR LIGHT - 4 POS V2</t>
  </si>
  <si>
    <t>MANTENCION MES JULIO 2021</t>
  </si>
  <si>
    <t>MANTENCION MES DE JULIO 2021</t>
  </si>
  <si>
    <t>MANTENCION POR CONTRATO JULIO  2021</t>
  </si>
  <si>
    <t>Solicituda de Guia</t>
  </si>
  <si>
    <t>Solicitud de factura</t>
  </si>
  <si>
    <t>Hospital de Castro</t>
  </si>
  <si>
    <t>Mantención 2 equipos Laser</t>
  </si>
  <si>
    <t>Andres Yañez</t>
  </si>
  <si>
    <t>Clínica Alemana de Temuco</t>
  </si>
  <si>
    <t>Mantención Laser 1/12 jun21</t>
  </si>
  <si>
    <t>Mantención Laser 2/12 jul21</t>
  </si>
  <si>
    <t>CONTRATO MANTENCION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</si>
</sst>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7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14" fontId="72" fillId="2" borderId="1" xfId="0" applyNumberFormat="1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0" fontId="68" fillId="2" borderId="1" xfId="0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left" vertical="center"/>
    </xf>
    <xf numFmtId="167" fontId="23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23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9" fontId="23" fillId="0" borderId="1" xfId="953" applyFont="1" applyFill="1" applyBorder="1" applyAlignment="1">
      <alignment horizontal="center" vertical="center"/>
    </xf>
    <xf numFmtId="9" fontId="72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14" fontId="72" fillId="17" borderId="1" xfId="953" applyNumberFormat="1" applyFont="1" applyFill="1" applyBorder="1" applyAlignment="1">
      <alignment horizontal="center" vertical="center"/>
    </xf>
    <xf numFmtId="9" fontId="73" fillId="17" borderId="1" xfId="953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left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7" fontId="23" fillId="3" borderId="1" xfId="31" applyNumberFormat="1" applyFont="1" applyFill="1" applyBorder="1" applyAlignment="1">
      <alignment horizontal="center" vertical="center"/>
    </xf>
    <xf numFmtId="9" fontId="15" fillId="3" borderId="1" xfId="953" applyFont="1" applyFill="1" applyBorder="1" applyAlignment="1">
      <alignment horizontal="left" vertical="center"/>
    </xf>
    <xf numFmtId="167" fontId="15" fillId="3" borderId="1" xfId="0" applyNumberFormat="1" applyFont="1" applyFill="1" applyBorder="1" applyAlignment="1">
      <alignment horizontal="center" vertical="center"/>
    </xf>
    <xf numFmtId="9" fontId="15" fillId="18" borderId="1" xfId="953" applyFont="1" applyFill="1" applyBorder="1" applyAlignment="1">
      <alignment horizontal="left" vertical="center"/>
    </xf>
    <xf numFmtId="0" fontId="15" fillId="16" borderId="1" xfId="0" applyFont="1" applyFill="1" applyBorder="1"/>
    <xf numFmtId="167" fontId="15" fillId="16" borderId="1" xfId="0" applyNumberFormat="1" applyFont="1" applyFill="1" applyBorder="1" applyAlignment="1">
      <alignment horizontal="center" vertical="center"/>
    </xf>
    <xf numFmtId="0" fontId="72" fillId="3" borderId="1" xfId="0" applyFont="1" applyFill="1" applyBorder="1" applyAlignment="1">
      <alignment horizontal="left" vertical="center"/>
    </xf>
    <xf numFmtId="0" fontId="72" fillId="17" borderId="1" xfId="0" applyFont="1" applyFill="1" applyBorder="1" applyAlignment="1">
      <alignment horizontal="left" vertical="center"/>
    </xf>
    <xf numFmtId="14" fontId="72" fillId="17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33" totalsRowShown="0" headerRowDxfId="20" dataDxfId="19">
  <autoFilter ref="A3:S33">
    <filterColumn colId="14">
      <filters>
        <filter val="Tomas Cortez"/>
      </filters>
    </filterColumn>
  </autoFilter>
  <sortState ref="A15:S15">
    <sortCondition ref="A3:A33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1" workbookViewId="0">
      <selection activeCell="H43" sqref="H43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40" t="s">
        <v>395</v>
      </c>
      <c r="C1" s="440"/>
      <c r="D1" s="440"/>
      <c r="E1" s="440"/>
      <c r="F1" s="440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321</v>
      </c>
      <c r="D4" s="6"/>
      <c r="E4" s="11"/>
      <c r="F4" s="8"/>
    </row>
    <row r="5" spans="2:9">
      <c r="B5" s="71" t="s">
        <v>8</v>
      </c>
      <c r="C5" s="186">
        <v>72357</v>
      </c>
      <c r="D5" s="72"/>
      <c r="E5" s="11" t="s">
        <v>9</v>
      </c>
      <c r="F5" s="8"/>
    </row>
    <row r="6" spans="2:9" ht="15.75" thickBot="1">
      <c r="B6" s="73" t="s">
        <v>10</v>
      </c>
      <c r="C6" s="268">
        <v>176807</v>
      </c>
      <c r="D6" s="6"/>
      <c r="E6" s="18"/>
      <c r="F6" s="8"/>
    </row>
    <row r="7" spans="2:9" ht="15.75" thickBot="1">
      <c r="B7" s="71" t="s">
        <v>11</v>
      </c>
      <c r="C7" s="155"/>
      <c r="D7" s="6"/>
      <c r="E7" s="13"/>
      <c r="F7" s="8"/>
    </row>
    <row r="8" spans="2:9" ht="15.75" thickBot="1">
      <c r="B8" s="71" t="s">
        <v>12</v>
      </c>
      <c r="C8" s="156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409</v>
      </c>
      <c r="D11" s="156">
        <v>1</v>
      </c>
      <c r="E11" s="112">
        <v>318917</v>
      </c>
      <c r="F11" s="157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40" t="s">
        <v>395</v>
      </c>
      <c r="C15" s="440"/>
      <c r="D15" s="440"/>
      <c r="E15" s="440"/>
      <c r="F15" s="440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11" t="s">
        <v>332</v>
      </c>
      <c r="D17" s="6"/>
      <c r="E17" s="7" t="s">
        <v>5</v>
      </c>
      <c r="F17" s="6"/>
    </row>
    <row r="18" spans="2:6">
      <c r="B18" s="71" t="s">
        <v>6</v>
      </c>
      <c r="C18" s="311" t="s">
        <v>333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5"/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8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408</v>
      </c>
      <c r="D25" s="196">
        <v>1</v>
      </c>
      <c r="E25" s="207">
        <v>122840</v>
      </c>
      <c r="F25" s="28">
        <f>E25</f>
        <v>122840</v>
      </c>
    </row>
    <row r="26" spans="2:6">
      <c r="B26" s="16"/>
      <c r="C26" s="334"/>
      <c r="D26" s="118"/>
      <c r="E26" s="28" t="s">
        <v>19</v>
      </c>
      <c r="F26" s="28">
        <f>F25</f>
        <v>122840</v>
      </c>
    </row>
    <row r="29" spans="2:6">
      <c r="B29" s="440" t="s">
        <v>395</v>
      </c>
      <c r="C29" s="440"/>
      <c r="D29" s="440"/>
      <c r="E29" s="440"/>
      <c r="F29" s="440"/>
    </row>
    <row r="30" spans="2:6">
      <c r="B30" s="69"/>
      <c r="C30" s="70" t="s">
        <v>21</v>
      </c>
      <c r="D30" s="2"/>
      <c r="E30" s="19"/>
      <c r="F30" s="2"/>
    </row>
    <row r="31" spans="2:6">
      <c r="B31" s="176" t="s">
        <v>4</v>
      </c>
      <c r="C31" s="311" t="s">
        <v>183</v>
      </c>
      <c r="D31" s="6"/>
      <c r="E31" s="7" t="s">
        <v>5</v>
      </c>
      <c r="F31" s="6"/>
    </row>
    <row r="32" spans="2:6">
      <c r="B32" s="176" t="s">
        <v>6</v>
      </c>
      <c r="C32" s="311" t="s">
        <v>312</v>
      </c>
      <c r="D32" s="6"/>
      <c r="E32" s="11"/>
      <c r="F32" s="6"/>
    </row>
    <row r="33" spans="2:6">
      <c r="B33" s="176" t="s">
        <v>8</v>
      </c>
      <c r="C33" s="107">
        <v>72545</v>
      </c>
      <c r="D33" s="72"/>
      <c r="E33" s="11" t="s">
        <v>9</v>
      </c>
      <c r="F33" s="6"/>
    </row>
    <row r="34" spans="2:6">
      <c r="B34" s="177" t="s">
        <v>10</v>
      </c>
      <c r="C34" s="291">
        <v>176951</v>
      </c>
      <c r="D34" s="6"/>
      <c r="E34" s="18"/>
      <c r="F34" s="6"/>
    </row>
    <row r="35" spans="2:6">
      <c r="B35" s="176" t="s">
        <v>11</v>
      </c>
      <c r="C35" s="107" t="s">
        <v>313</v>
      </c>
      <c r="D35" s="6"/>
      <c r="E35" s="6"/>
      <c r="F35" s="6"/>
    </row>
    <row r="36" spans="2:6">
      <c r="B36" s="176" t="s">
        <v>12</v>
      </c>
      <c r="C36" s="107"/>
      <c r="D36" s="6"/>
      <c r="E36" s="6"/>
      <c r="F36" s="6"/>
    </row>
    <row r="37" spans="2:6">
      <c r="B37" s="176" t="s">
        <v>13</v>
      </c>
      <c r="C37" s="107"/>
      <c r="D37" s="6"/>
      <c r="E37" s="6"/>
      <c r="F37" s="6"/>
    </row>
    <row r="38" spans="2:6">
      <c r="B38" s="178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4" t="s">
        <v>410</v>
      </c>
      <c r="D39" s="295">
        <v>1</v>
      </c>
      <c r="E39" s="293">
        <v>381778</v>
      </c>
      <c r="F39" s="28">
        <f>E39*D39</f>
        <v>381778</v>
      </c>
    </row>
    <row r="40" spans="2:6">
      <c r="B40" s="16"/>
      <c r="C40" s="332"/>
      <c r="D40" s="28"/>
      <c r="E40" s="28" t="s">
        <v>19</v>
      </c>
      <c r="F40" s="28">
        <f>F39</f>
        <v>381778</v>
      </c>
    </row>
    <row r="42" spans="2:6">
      <c r="B42" s="440" t="s">
        <v>395</v>
      </c>
      <c r="C42" s="440"/>
      <c r="D42" s="440"/>
      <c r="E42" s="440"/>
      <c r="F42" s="440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2" t="s">
        <v>72</v>
      </c>
      <c r="D44" s="6"/>
      <c r="E44" s="7" t="s">
        <v>5</v>
      </c>
      <c r="F44" s="6"/>
    </row>
    <row r="45" spans="2:6">
      <c r="B45" s="71" t="s">
        <v>6</v>
      </c>
      <c r="C45" s="292" t="s">
        <v>331</v>
      </c>
      <c r="D45" s="6"/>
      <c r="E45" s="11"/>
      <c r="F45" s="6"/>
    </row>
    <row r="46" spans="2:6">
      <c r="B46" s="71" t="s">
        <v>8</v>
      </c>
      <c r="C46" s="107">
        <v>87937</v>
      </c>
      <c r="D46" s="72"/>
      <c r="E46" s="11" t="s">
        <v>9</v>
      </c>
      <c r="F46" s="6"/>
    </row>
    <row r="47" spans="2:6">
      <c r="B47" s="73" t="s">
        <v>10</v>
      </c>
      <c r="C47" s="216">
        <v>177177</v>
      </c>
      <c r="D47" s="6"/>
      <c r="E47" s="18"/>
      <c r="F47" s="6"/>
    </row>
    <row r="48" spans="2:6">
      <c r="B48" s="71" t="s">
        <v>11</v>
      </c>
      <c r="C48" s="107" t="s">
        <v>339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33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75" t="s">
        <v>17</v>
      </c>
      <c r="F51" s="75" t="s">
        <v>18</v>
      </c>
    </row>
    <row r="52" spans="2:6" ht="15.75" thickBot="1">
      <c r="B52" s="138">
        <v>3200000000</v>
      </c>
      <c r="C52" s="107" t="s">
        <v>419</v>
      </c>
      <c r="D52" s="196">
        <v>1</v>
      </c>
      <c r="E52" s="185">
        <v>285103</v>
      </c>
      <c r="F52" s="28">
        <v>285103</v>
      </c>
    </row>
    <row r="53" spans="2:6">
      <c r="B53" s="332"/>
      <c r="C53" s="332"/>
      <c r="D53" s="196"/>
      <c r="E53" s="28"/>
      <c r="F53" s="28">
        <v>285103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/>
      <c r="C2" s="441"/>
      <c r="D2" s="441"/>
      <c r="E2" s="441"/>
      <c r="F2" s="441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7"/>
      <c r="D4" s="6"/>
      <c r="E4" s="7" t="s">
        <v>5</v>
      </c>
      <c r="F4" s="8"/>
    </row>
    <row r="5" spans="2:6">
      <c r="B5" s="9" t="s">
        <v>6</v>
      </c>
      <c r="C5" s="181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/>
      <c r="C12" s="107"/>
      <c r="D12" s="218"/>
      <c r="E12" s="20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41"/>
      <c r="C15" s="441"/>
      <c r="D15" s="441"/>
      <c r="E15" s="441"/>
      <c r="F15" s="441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9"/>
      <c r="E17" s="240"/>
      <c r="F17" s="241"/>
    </row>
    <row r="18" spans="2:6" ht="15.75" thickBot="1">
      <c r="B18" s="58" t="s">
        <v>6</v>
      </c>
      <c r="C18" s="242" t="s">
        <v>227</v>
      </c>
      <c r="D18" s="239"/>
      <c r="E18" s="243"/>
      <c r="F18" s="241"/>
    </row>
    <row r="19" spans="2:6" ht="15.75" thickBot="1">
      <c r="B19" s="58" t="s">
        <v>8</v>
      </c>
      <c r="C19" s="244"/>
      <c r="D19" s="239"/>
      <c r="E19" s="243" t="s">
        <v>9</v>
      </c>
      <c r="F19" s="241"/>
    </row>
    <row r="20" spans="2:6" ht="15.75" thickBot="1">
      <c r="B20" s="245" t="s">
        <v>10</v>
      </c>
      <c r="C20" s="246"/>
      <c r="D20" s="239"/>
      <c r="E20" s="247"/>
      <c r="F20" s="241"/>
    </row>
    <row r="21" spans="2:6" ht="15.75" thickBot="1">
      <c r="B21" s="58" t="s">
        <v>11</v>
      </c>
      <c r="C21" s="248"/>
      <c r="D21" s="239"/>
      <c r="E21" s="247"/>
      <c r="F21" s="241"/>
    </row>
    <row r="22" spans="2:6" ht="15.75" thickBot="1">
      <c r="B22" s="249" t="s">
        <v>12</v>
      </c>
      <c r="C22" s="244"/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38"/>
      <c r="C25" s="255"/>
      <c r="D25" s="255"/>
      <c r="E25" s="256">
        <v>0</v>
      </c>
      <c r="F25" s="257">
        <f>D25*E25</f>
        <v>0</v>
      </c>
    </row>
    <row r="26" spans="2:6" ht="15.75" thickBot="1">
      <c r="B26" s="138"/>
      <c r="C26" s="255"/>
      <c r="D26" s="255"/>
      <c r="E26" s="256">
        <v>0</v>
      </c>
      <c r="F26" s="257">
        <f>D26*E26</f>
        <v>0</v>
      </c>
    </row>
    <row r="27" spans="2:6" ht="15.75" thickBot="1">
      <c r="B27" s="138"/>
      <c r="C27" s="255"/>
      <c r="D27" s="255"/>
      <c r="E27" s="256">
        <v>0</v>
      </c>
      <c r="F27" s="257">
        <f>D27*E27</f>
        <v>0</v>
      </c>
    </row>
    <row r="28" spans="2:6" ht="15.75" thickBot="1">
      <c r="B28" s="258"/>
      <c r="C28" s="259"/>
      <c r="D28" s="260"/>
      <c r="E28" s="259">
        <v>0</v>
      </c>
      <c r="F28" s="257">
        <f>F25+F26+F27</f>
        <v>0</v>
      </c>
    </row>
    <row r="30" spans="2:6" ht="15.75" thickBot="1">
      <c r="B30" s="441" t="s">
        <v>190</v>
      </c>
      <c r="C30" s="441"/>
      <c r="D30" s="441"/>
      <c r="E30" s="441"/>
      <c r="F30" s="441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7" t="s">
        <v>47</v>
      </c>
      <c r="D32" s="6"/>
      <c r="E32" s="7" t="s">
        <v>5</v>
      </c>
      <c r="F32" s="8"/>
    </row>
    <row r="33" spans="2:6">
      <c r="B33" s="9" t="s">
        <v>6</v>
      </c>
      <c r="C33" s="181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8">
        <v>3200000000</v>
      </c>
      <c r="C40" s="107" t="s">
        <v>136</v>
      </c>
      <c r="D40" s="218">
        <v>1</v>
      </c>
      <c r="E40" s="20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41" t="s">
        <v>191</v>
      </c>
      <c r="C43" s="441"/>
      <c r="D43" s="441"/>
      <c r="E43" s="441"/>
      <c r="F43" s="441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7" t="s">
        <v>47</v>
      </c>
      <c r="D45" s="6"/>
      <c r="E45" s="7" t="s">
        <v>5</v>
      </c>
      <c r="F45" s="8"/>
    </row>
    <row r="46" spans="2:6">
      <c r="B46" s="9" t="s">
        <v>6</v>
      </c>
      <c r="C46" s="181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8">
        <v>3200000000</v>
      </c>
      <c r="C53" s="107" t="s">
        <v>136</v>
      </c>
      <c r="D53" s="218">
        <v>1</v>
      </c>
      <c r="E53" s="20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41" t="s">
        <v>192</v>
      </c>
      <c r="C56" s="441"/>
      <c r="D56" s="441"/>
      <c r="E56" s="441"/>
      <c r="F56" s="441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7" t="s">
        <v>47</v>
      </c>
      <c r="D58" s="6"/>
      <c r="E58" s="7" t="s">
        <v>5</v>
      </c>
      <c r="F58" s="8"/>
    </row>
    <row r="59" spans="2:6">
      <c r="B59" s="9" t="s">
        <v>6</v>
      </c>
      <c r="C59" s="181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8">
        <v>3200000000</v>
      </c>
      <c r="C66" s="107" t="s">
        <v>136</v>
      </c>
      <c r="D66" s="218">
        <v>1</v>
      </c>
      <c r="E66" s="20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198</v>
      </c>
      <c r="C2" s="441"/>
      <c r="D2" s="441"/>
      <c r="E2" s="441"/>
      <c r="F2" s="441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1" t="s">
        <v>199</v>
      </c>
      <c r="C15" s="441"/>
      <c r="D15" s="441"/>
      <c r="E15" s="441"/>
      <c r="F15" s="441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14046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138668</v>
      </c>
      <c r="D20" s="239"/>
      <c r="E20" s="247"/>
      <c r="F20" s="241"/>
    </row>
    <row r="21" spans="2:6" ht="15.75" thickBot="1">
      <c r="B21" s="58" t="s">
        <v>11</v>
      </c>
      <c r="C21" s="248">
        <v>4700029716</v>
      </c>
      <c r="D21" s="239"/>
      <c r="E21" s="247"/>
      <c r="F21" s="241"/>
    </row>
    <row r="22" spans="2:6" ht="15.75" thickBot="1">
      <c r="B22" s="249" t="s">
        <v>12</v>
      </c>
      <c r="C22" s="244" t="s">
        <v>160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56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41" t="s">
        <v>200</v>
      </c>
      <c r="C28" s="441"/>
      <c r="D28" s="441"/>
      <c r="E28" s="441"/>
      <c r="F28" s="441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41" t="s">
        <v>201</v>
      </c>
      <c r="C41" s="441"/>
      <c r="D41" s="441"/>
      <c r="E41" s="441"/>
      <c r="F41" s="441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41" t="s">
        <v>202</v>
      </c>
      <c r="C54" s="441"/>
      <c r="D54" s="441"/>
      <c r="E54" s="441"/>
      <c r="F54" s="441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204</v>
      </c>
      <c r="C2" s="441"/>
      <c r="D2" s="441"/>
      <c r="E2" s="441"/>
      <c r="F2" s="441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1" t="s">
        <v>209</v>
      </c>
      <c r="C15" s="441"/>
      <c r="D15" s="441"/>
      <c r="E15" s="441"/>
      <c r="F15" s="441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14042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138677</v>
      </c>
      <c r="D20" s="239"/>
      <c r="E20" s="247"/>
      <c r="F20" s="241"/>
    </row>
    <row r="21" spans="2:6" ht="15.75" thickBot="1">
      <c r="B21" s="58" t="s">
        <v>11</v>
      </c>
      <c r="C21" s="248">
        <v>4700029710</v>
      </c>
      <c r="D21" s="239"/>
      <c r="E21" s="247"/>
      <c r="F21" s="241"/>
    </row>
    <row r="22" spans="2:6" ht="15.75" thickBot="1">
      <c r="B22" s="249" t="s">
        <v>12</v>
      </c>
      <c r="C22" s="244" t="s">
        <v>165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41" t="s">
        <v>210</v>
      </c>
      <c r="C28" s="441"/>
      <c r="D28" s="441"/>
      <c r="E28" s="441"/>
      <c r="F28" s="441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1" t="s">
        <v>211</v>
      </c>
      <c r="C41" s="441"/>
      <c r="D41" s="441"/>
      <c r="E41" s="441"/>
      <c r="F41" s="441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1" t="s">
        <v>212</v>
      </c>
      <c r="C54" s="441"/>
      <c r="D54" s="441"/>
      <c r="E54" s="441"/>
      <c r="F54" s="441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217</v>
      </c>
      <c r="C2" s="441"/>
      <c r="D2" s="441"/>
      <c r="E2" s="441"/>
      <c r="F2" s="441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41" t="s">
        <v>219</v>
      </c>
      <c r="C15" s="441"/>
      <c r="D15" s="441"/>
      <c r="E15" s="441"/>
      <c r="F15" s="441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14509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139175</v>
      </c>
      <c r="D20" s="239"/>
      <c r="E20" s="247"/>
      <c r="F20" s="241"/>
    </row>
    <row r="21" spans="2:6" ht="15.75" thickBot="1">
      <c r="B21" s="58" t="s">
        <v>11</v>
      </c>
      <c r="C21" s="248">
        <v>4700029961</v>
      </c>
      <c r="D21" s="239"/>
      <c r="E21" s="247"/>
      <c r="F21" s="241"/>
    </row>
    <row r="22" spans="2:6" ht="15.75" thickBot="1">
      <c r="B22" s="249" t="s">
        <v>12</v>
      </c>
      <c r="C22" s="244" t="s">
        <v>171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155712</v>
      </c>
      <c r="F25" s="257">
        <f>D25*E25</f>
        <v>155712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41" t="s">
        <v>220</v>
      </c>
      <c r="C28" s="441"/>
      <c r="D28" s="441"/>
      <c r="E28" s="441"/>
      <c r="F28" s="441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1" t="s">
        <v>221</v>
      </c>
      <c r="C41" s="441"/>
      <c r="D41" s="441"/>
      <c r="E41" s="441"/>
      <c r="F41" s="441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1" t="s">
        <v>222</v>
      </c>
      <c r="C54" s="441"/>
      <c r="D54" s="441"/>
      <c r="E54" s="441"/>
      <c r="F54" s="441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41" t="s">
        <v>224</v>
      </c>
      <c r="C69" s="441"/>
      <c r="D69" s="441"/>
      <c r="E69" s="441"/>
      <c r="F69" s="441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7" t="s">
        <v>47</v>
      </c>
      <c r="D71" s="6"/>
      <c r="E71" s="7" t="s">
        <v>5</v>
      </c>
      <c r="F71" s="8"/>
    </row>
    <row r="72" spans="2:6">
      <c r="B72" s="9" t="s">
        <v>6</v>
      </c>
      <c r="C72" s="181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8">
        <v>3200000000</v>
      </c>
      <c r="C79" s="107" t="s">
        <v>136</v>
      </c>
      <c r="D79" s="218">
        <v>1</v>
      </c>
      <c r="E79" s="20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41" t="s">
        <v>225</v>
      </c>
      <c r="C83" s="441"/>
      <c r="D83" s="441"/>
      <c r="E83" s="441"/>
      <c r="F83" s="441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7" t="s">
        <v>47</v>
      </c>
      <c r="D85" s="6"/>
      <c r="E85" s="7" t="s">
        <v>5</v>
      </c>
      <c r="F85" s="8"/>
    </row>
    <row r="86" spans="2:6">
      <c r="B86" s="9" t="s">
        <v>6</v>
      </c>
      <c r="C86" s="181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8">
        <v>3200000000</v>
      </c>
      <c r="C93" s="107" t="s">
        <v>136</v>
      </c>
      <c r="D93" s="218">
        <v>1</v>
      </c>
      <c r="E93" s="20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zoomScale="99" zoomScaleNormal="99" workbookViewId="0">
      <selection activeCell="B8" sqref="B8"/>
    </sheetView>
  </sheetViews>
  <sheetFormatPr baseColWidth="10" defaultRowHeight="15"/>
  <cols>
    <col min="1" max="1" width="5.42578125" style="100" customWidth="1"/>
    <col min="2" max="2" width="41.28515625" style="269" customWidth="1"/>
    <col min="3" max="3" width="20.42578125" style="269" customWidth="1"/>
    <col min="4" max="4" width="11.140625" style="237" customWidth="1"/>
    <col min="5" max="5" width="15" style="237" customWidth="1"/>
    <col min="6" max="6" width="15" style="270" customWidth="1"/>
    <col min="7" max="7" width="64.140625" style="270" customWidth="1"/>
    <col min="8" max="8" width="15.85546875" style="236" bestFit="1" customWidth="1"/>
    <col min="9" max="9" width="20.42578125" style="271" customWidth="1"/>
    <col min="10" max="10" width="16.7109375" style="236" bestFit="1" customWidth="1"/>
    <col min="11" max="11" width="20.140625" style="236" customWidth="1"/>
    <col min="12" max="12" width="15.5703125" style="236" customWidth="1"/>
    <col min="13" max="13" width="14.140625" style="269" customWidth="1"/>
    <col min="14" max="14" width="33.140625" style="269" bestFit="1" customWidth="1"/>
    <col min="15" max="15" width="20.5703125" style="269" customWidth="1"/>
    <col min="16" max="16" width="17.5703125" style="269" customWidth="1"/>
    <col min="17" max="17" width="23.42578125" style="269" bestFit="1" customWidth="1"/>
    <col min="18" max="18" width="85" style="269" customWidth="1"/>
    <col min="19" max="19" width="32" style="262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47" t="s">
        <v>265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9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</row>
    <row r="3" spans="1:19" ht="31.5">
      <c r="A3" s="263" t="s">
        <v>46</v>
      </c>
      <c r="B3" s="264" t="s">
        <v>132</v>
      </c>
      <c r="C3" s="265" t="s">
        <v>41</v>
      </c>
      <c r="D3" s="265" t="s">
        <v>42</v>
      </c>
      <c r="E3" s="265" t="s">
        <v>229</v>
      </c>
      <c r="F3" s="265" t="s">
        <v>12</v>
      </c>
      <c r="G3" s="265" t="s">
        <v>112</v>
      </c>
      <c r="H3" s="265" t="s">
        <v>0</v>
      </c>
      <c r="I3" s="265" t="s">
        <v>11</v>
      </c>
      <c r="J3" s="265" t="s">
        <v>140</v>
      </c>
      <c r="K3" s="265" t="s">
        <v>90</v>
      </c>
      <c r="L3" s="265" t="s">
        <v>89</v>
      </c>
      <c r="M3" s="265" t="s">
        <v>43</v>
      </c>
      <c r="N3" s="266" t="s">
        <v>98</v>
      </c>
      <c r="O3" s="265" t="s">
        <v>44</v>
      </c>
      <c r="P3" s="265" t="s">
        <v>137</v>
      </c>
      <c r="Q3" s="265" t="s">
        <v>138</v>
      </c>
      <c r="R3" s="267" t="s">
        <v>45</v>
      </c>
      <c r="S3" s="287" t="s">
        <v>228</v>
      </c>
    </row>
    <row r="4" spans="1:19" s="304" customFormat="1" ht="15.75">
      <c r="A4" s="307">
        <v>1</v>
      </c>
      <c r="B4" s="424" t="s">
        <v>119</v>
      </c>
      <c r="C4" s="412">
        <v>318917</v>
      </c>
      <c r="D4" s="415" t="s">
        <v>117</v>
      </c>
      <c r="E4" s="425" t="s">
        <v>114</v>
      </c>
      <c r="F4" s="415" t="s">
        <v>114</v>
      </c>
      <c r="G4" s="415" t="s">
        <v>391</v>
      </c>
      <c r="H4" s="415">
        <v>176807</v>
      </c>
      <c r="I4" s="415" t="s">
        <v>114</v>
      </c>
      <c r="J4" s="415">
        <v>72357</v>
      </c>
      <c r="K4" s="415" t="s">
        <v>114</v>
      </c>
      <c r="L4" s="415" t="s">
        <v>114</v>
      </c>
      <c r="M4" s="415">
        <v>226926</v>
      </c>
      <c r="N4" s="415" t="s">
        <v>338</v>
      </c>
      <c r="O4" s="415"/>
      <c r="P4" s="426"/>
      <c r="Q4" s="426"/>
      <c r="R4" s="416" t="s">
        <v>337</v>
      </c>
      <c r="S4" s="310"/>
    </row>
    <row r="5" spans="1:19" s="304" customFormat="1" ht="15.75">
      <c r="A5" s="307">
        <v>2</v>
      </c>
      <c r="B5" s="424" t="s">
        <v>310</v>
      </c>
      <c r="C5" s="427">
        <v>122840</v>
      </c>
      <c r="D5" s="415" t="s">
        <v>117</v>
      </c>
      <c r="E5" s="425" t="s">
        <v>114</v>
      </c>
      <c r="F5" s="415" t="s">
        <v>114</v>
      </c>
      <c r="G5" s="413" t="s">
        <v>390</v>
      </c>
      <c r="H5" s="415" t="s">
        <v>114</v>
      </c>
      <c r="I5" s="415" t="s">
        <v>114</v>
      </c>
      <c r="J5" s="415" t="s">
        <v>114</v>
      </c>
      <c r="K5" s="415" t="s">
        <v>114</v>
      </c>
      <c r="L5" s="415" t="s">
        <v>114</v>
      </c>
      <c r="M5" s="415">
        <v>226927</v>
      </c>
      <c r="N5" s="415" t="s">
        <v>338</v>
      </c>
      <c r="O5" s="415" t="s">
        <v>268</v>
      </c>
      <c r="P5" s="428"/>
      <c r="Q5" s="428"/>
      <c r="R5" s="416" t="s">
        <v>337</v>
      </c>
      <c r="S5" s="310"/>
    </row>
    <row r="6" spans="1:19" s="304" customFormat="1" ht="15.75">
      <c r="A6" s="379">
        <v>3</v>
      </c>
      <c r="B6" s="424" t="s">
        <v>182</v>
      </c>
      <c r="C6" s="427">
        <v>381778</v>
      </c>
      <c r="D6" s="415" t="s">
        <v>117</v>
      </c>
      <c r="E6" s="425" t="s">
        <v>114</v>
      </c>
      <c r="F6" s="415" t="s">
        <v>114</v>
      </c>
      <c r="G6" s="415" t="s">
        <v>389</v>
      </c>
      <c r="H6" s="415">
        <v>176951</v>
      </c>
      <c r="I6" s="415" t="s">
        <v>313</v>
      </c>
      <c r="J6" s="415">
        <v>72545</v>
      </c>
      <c r="K6" s="415" t="s">
        <v>114</v>
      </c>
      <c r="L6" s="415" t="s">
        <v>114</v>
      </c>
      <c r="M6" s="415">
        <v>227194</v>
      </c>
      <c r="N6" s="415" t="s">
        <v>338</v>
      </c>
      <c r="O6" s="415"/>
      <c r="P6" s="428"/>
      <c r="Q6" s="428"/>
      <c r="R6" s="416" t="s">
        <v>337</v>
      </c>
      <c r="S6" s="310"/>
    </row>
    <row r="7" spans="1:19" s="304" customFormat="1" ht="15.75">
      <c r="A7" s="307">
        <v>4</v>
      </c>
      <c r="B7" s="438" t="s">
        <v>331</v>
      </c>
      <c r="C7" s="427">
        <v>285103</v>
      </c>
      <c r="D7" s="415" t="s">
        <v>117</v>
      </c>
      <c r="E7" s="439" t="s">
        <v>114</v>
      </c>
      <c r="F7" s="415" t="s">
        <v>114</v>
      </c>
      <c r="G7" s="413" t="s">
        <v>392</v>
      </c>
      <c r="H7" s="415">
        <v>177177</v>
      </c>
      <c r="I7" s="415" t="s">
        <v>339</v>
      </c>
      <c r="J7" s="415">
        <v>87937</v>
      </c>
      <c r="K7" s="415" t="s">
        <v>114</v>
      </c>
      <c r="L7" s="415" t="s">
        <v>114</v>
      </c>
      <c r="M7" s="422">
        <v>238829</v>
      </c>
      <c r="N7" s="415" t="s">
        <v>338</v>
      </c>
      <c r="O7" s="415"/>
      <c r="P7" s="422"/>
      <c r="Q7" s="422"/>
      <c r="R7" s="416" t="s">
        <v>337</v>
      </c>
      <c r="S7" s="310"/>
    </row>
    <row r="8" spans="1:19" s="304" customFormat="1" ht="15.75">
      <c r="A8" s="307">
        <v>5</v>
      </c>
      <c r="B8" s="437" t="s">
        <v>334</v>
      </c>
      <c r="C8" s="431">
        <v>1559393</v>
      </c>
      <c r="D8" s="308" t="s">
        <v>117</v>
      </c>
      <c r="E8" s="387" t="s">
        <v>114</v>
      </c>
      <c r="F8" s="308" t="s">
        <v>114</v>
      </c>
      <c r="G8" s="381" t="s">
        <v>388</v>
      </c>
      <c r="H8" s="308"/>
      <c r="I8" s="308" t="s">
        <v>382</v>
      </c>
      <c r="J8" s="308">
        <v>73026</v>
      </c>
      <c r="K8" s="308" t="s">
        <v>114</v>
      </c>
      <c r="L8" s="308" t="s">
        <v>114</v>
      </c>
      <c r="M8" s="308"/>
      <c r="N8" s="380"/>
      <c r="O8" s="308"/>
      <c r="P8" s="380"/>
      <c r="Q8" s="380"/>
      <c r="R8" s="329"/>
      <c r="S8" s="310"/>
    </row>
    <row r="9" spans="1:19" s="304" customFormat="1" ht="15.75">
      <c r="A9" s="307">
        <v>6</v>
      </c>
      <c r="B9" s="430" t="s">
        <v>335</v>
      </c>
      <c r="C9" s="431">
        <v>4229987</v>
      </c>
      <c r="D9" s="308" t="s">
        <v>117</v>
      </c>
      <c r="E9" s="406">
        <v>44315</v>
      </c>
      <c r="F9" s="308" t="s">
        <v>114</v>
      </c>
      <c r="G9" s="308" t="s">
        <v>386</v>
      </c>
      <c r="H9" s="308" t="s">
        <v>114</v>
      </c>
      <c r="I9" s="308" t="s">
        <v>114</v>
      </c>
      <c r="J9" s="308" t="s">
        <v>114</v>
      </c>
      <c r="K9" s="308" t="s">
        <v>114</v>
      </c>
      <c r="L9" s="308" t="s">
        <v>114</v>
      </c>
      <c r="M9" s="408"/>
      <c r="N9" s="308"/>
      <c r="O9" s="308"/>
      <c r="P9" s="408"/>
      <c r="Q9" s="408"/>
      <c r="R9" s="329"/>
      <c r="S9" s="310"/>
    </row>
    <row r="10" spans="1:19" s="304" customFormat="1" ht="15.75">
      <c r="A10" s="307">
        <v>7</v>
      </c>
      <c r="B10" s="432" t="s">
        <v>335</v>
      </c>
      <c r="C10" s="431">
        <v>2735094</v>
      </c>
      <c r="D10" s="331" t="s">
        <v>117</v>
      </c>
      <c r="E10" s="407">
        <v>44315</v>
      </c>
      <c r="F10" s="308" t="s">
        <v>114</v>
      </c>
      <c r="G10" s="331" t="s">
        <v>387</v>
      </c>
      <c r="H10" s="308" t="s">
        <v>114</v>
      </c>
      <c r="I10" s="308" t="s">
        <v>114</v>
      </c>
      <c r="J10" s="308" t="s">
        <v>114</v>
      </c>
      <c r="K10" s="331" t="s">
        <v>114</v>
      </c>
      <c r="L10" s="331" t="s">
        <v>114</v>
      </c>
      <c r="M10" s="410"/>
      <c r="N10" s="331"/>
      <c r="O10" s="331"/>
      <c r="P10" s="410"/>
      <c r="Q10" s="410"/>
      <c r="R10" s="329"/>
      <c r="S10" s="310"/>
    </row>
    <row r="11" spans="1:19" s="304" customFormat="1" ht="15.75">
      <c r="A11" s="307">
        <v>8</v>
      </c>
      <c r="B11" s="411" t="s">
        <v>371</v>
      </c>
      <c r="C11" s="412">
        <v>1741142</v>
      </c>
      <c r="D11" s="413" t="s">
        <v>267</v>
      </c>
      <c r="E11" s="414">
        <v>44361</v>
      </c>
      <c r="F11" s="415">
        <v>7121</v>
      </c>
      <c r="G11" s="413" t="s">
        <v>372</v>
      </c>
      <c r="H11" s="415">
        <v>174595</v>
      </c>
      <c r="I11" s="415">
        <v>4500386067</v>
      </c>
      <c r="J11" s="415">
        <v>67696</v>
      </c>
      <c r="K11" s="413" t="s">
        <v>114</v>
      </c>
      <c r="L11" s="413" t="s">
        <v>114</v>
      </c>
      <c r="M11" s="415">
        <v>225076</v>
      </c>
      <c r="N11" s="413" t="s">
        <v>338</v>
      </c>
      <c r="O11" s="413" t="s">
        <v>268</v>
      </c>
      <c r="P11" s="415"/>
      <c r="Q11" s="415"/>
      <c r="R11" s="416" t="s">
        <v>337</v>
      </c>
      <c r="S11" s="310"/>
    </row>
    <row r="12" spans="1:19" s="304" customFormat="1" ht="15.75">
      <c r="A12" s="307">
        <v>9</v>
      </c>
      <c r="B12" s="418" t="s">
        <v>398</v>
      </c>
      <c r="C12" s="419">
        <v>522120</v>
      </c>
      <c r="D12" s="413" t="s">
        <v>117</v>
      </c>
      <c r="E12" s="420">
        <v>44372</v>
      </c>
      <c r="F12" s="415">
        <v>7144</v>
      </c>
      <c r="G12" s="421" t="s">
        <v>399</v>
      </c>
      <c r="H12" s="415">
        <v>175480</v>
      </c>
      <c r="I12" s="415">
        <v>90315</v>
      </c>
      <c r="J12" s="415">
        <v>68680</v>
      </c>
      <c r="K12" s="421" t="s">
        <v>114</v>
      </c>
      <c r="L12" s="421" t="s">
        <v>114</v>
      </c>
      <c r="M12" s="422">
        <v>225373</v>
      </c>
      <c r="N12" s="413" t="s">
        <v>338</v>
      </c>
      <c r="O12" s="413" t="s">
        <v>75</v>
      </c>
      <c r="P12" s="422"/>
      <c r="Q12" s="422"/>
      <c r="R12" s="416" t="s">
        <v>337</v>
      </c>
      <c r="S12" s="310"/>
    </row>
    <row r="13" spans="1:19" s="304" customFormat="1" ht="15.75">
      <c r="A13" s="307">
        <v>10</v>
      </c>
      <c r="B13" s="423" t="s">
        <v>352</v>
      </c>
      <c r="C13" s="419">
        <v>225000</v>
      </c>
      <c r="D13" s="413" t="s">
        <v>117</v>
      </c>
      <c r="E13" s="420">
        <v>44358</v>
      </c>
      <c r="F13" s="415">
        <v>72367</v>
      </c>
      <c r="G13" s="413" t="s">
        <v>402</v>
      </c>
      <c r="H13" s="415">
        <v>175748</v>
      </c>
      <c r="I13" s="415">
        <v>772</v>
      </c>
      <c r="J13" s="415">
        <v>69055</v>
      </c>
      <c r="K13" s="413" t="s">
        <v>114</v>
      </c>
      <c r="L13" s="413" t="s">
        <v>114</v>
      </c>
      <c r="M13" s="422">
        <v>225761</v>
      </c>
      <c r="N13" s="413" t="s">
        <v>338</v>
      </c>
      <c r="O13" s="413" t="s">
        <v>268</v>
      </c>
      <c r="P13" s="422"/>
      <c r="Q13" s="422"/>
      <c r="R13" s="416" t="s">
        <v>337</v>
      </c>
      <c r="S13" s="310"/>
    </row>
    <row r="14" spans="1:19" s="304" customFormat="1" ht="15.75">
      <c r="A14" s="307">
        <v>11</v>
      </c>
      <c r="B14" s="409" t="s">
        <v>352</v>
      </c>
      <c r="C14" s="330">
        <v>593642</v>
      </c>
      <c r="D14" s="331" t="s">
        <v>117</v>
      </c>
      <c r="E14" s="383">
        <v>44309</v>
      </c>
      <c r="F14" s="308">
        <v>72366</v>
      </c>
      <c r="G14" s="417" t="s">
        <v>404</v>
      </c>
      <c r="H14" s="386"/>
      <c r="I14" s="308">
        <v>9650</v>
      </c>
      <c r="J14" s="386"/>
      <c r="K14" s="331" t="s">
        <v>114</v>
      </c>
      <c r="L14" s="331" t="s">
        <v>114</v>
      </c>
      <c r="M14" s="380"/>
      <c r="N14" s="381"/>
      <c r="O14" s="331" t="s">
        <v>113</v>
      </c>
      <c r="P14" s="380"/>
      <c r="Q14" s="380"/>
      <c r="R14" s="329"/>
      <c r="S14" s="310"/>
    </row>
    <row r="15" spans="1:19" s="304" customFormat="1" ht="15.75">
      <c r="A15" s="307">
        <v>99</v>
      </c>
      <c r="B15" s="423" t="s">
        <v>345</v>
      </c>
      <c r="C15" s="419">
        <v>2270004</v>
      </c>
      <c r="D15" s="413" t="s">
        <v>117</v>
      </c>
      <c r="E15" s="420">
        <v>44183</v>
      </c>
      <c r="F15" s="415">
        <v>7507</v>
      </c>
      <c r="G15" s="413" t="s">
        <v>405</v>
      </c>
      <c r="H15" s="415">
        <v>175646</v>
      </c>
      <c r="I15" s="415" t="s">
        <v>406</v>
      </c>
      <c r="J15" s="415">
        <v>69124</v>
      </c>
      <c r="K15" s="413" t="s">
        <v>114</v>
      </c>
      <c r="L15" s="413" t="s">
        <v>114</v>
      </c>
      <c r="M15" s="422">
        <v>226608</v>
      </c>
      <c r="N15" s="413" t="s">
        <v>338</v>
      </c>
      <c r="O15" s="413" t="s">
        <v>347</v>
      </c>
      <c r="P15" s="422"/>
      <c r="Q15" s="422"/>
      <c r="R15" s="416" t="s">
        <v>337</v>
      </c>
      <c r="S15" s="310"/>
    </row>
    <row r="16" spans="1:19" s="304" customFormat="1" ht="15.75">
      <c r="A16" s="327"/>
      <c r="B16" s="432" t="s">
        <v>413</v>
      </c>
      <c r="C16" s="433">
        <v>9686670</v>
      </c>
      <c r="D16" s="331" t="s">
        <v>117</v>
      </c>
      <c r="E16" s="407" t="s">
        <v>114</v>
      </c>
      <c r="F16" s="308" t="s">
        <v>114</v>
      </c>
      <c r="G16" s="417" t="s">
        <v>414</v>
      </c>
      <c r="H16" s="386"/>
      <c r="I16" s="384"/>
      <c r="J16" s="386"/>
      <c r="K16" s="381"/>
      <c r="L16" s="381"/>
      <c r="M16" s="380"/>
      <c r="N16" s="381"/>
      <c r="O16" s="331" t="s">
        <v>415</v>
      </c>
      <c r="P16" s="380"/>
      <c r="Q16" s="380"/>
      <c r="R16" s="329"/>
      <c r="S16" s="310"/>
    </row>
    <row r="17" spans="1:19" s="304" customFormat="1" ht="15.75">
      <c r="A17" s="327"/>
      <c r="B17" s="430" t="s">
        <v>416</v>
      </c>
      <c r="C17" s="433">
        <v>283869</v>
      </c>
      <c r="D17" s="331" t="s">
        <v>117</v>
      </c>
      <c r="E17" s="407" t="s">
        <v>114</v>
      </c>
      <c r="F17" s="308" t="s">
        <v>114</v>
      </c>
      <c r="G17" s="417" t="s">
        <v>417</v>
      </c>
      <c r="H17" s="386"/>
      <c r="I17" s="384"/>
      <c r="J17" s="386"/>
      <c r="K17" s="381"/>
      <c r="L17" s="381"/>
      <c r="M17" s="380"/>
      <c r="N17" s="381"/>
      <c r="O17" s="331" t="s">
        <v>415</v>
      </c>
      <c r="P17" s="380"/>
      <c r="Q17" s="380"/>
      <c r="R17" s="329"/>
      <c r="S17" s="310"/>
    </row>
    <row r="18" spans="1:19" s="304" customFormat="1" ht="15.75">
      <c r="A18" s="327"/>
      <c r="B18" s="430" t="s">
        <v>416</v>
      </c>
      <c r="C18" s="433">
        <v>283869</v>
      </c>
      <c r="D18" s="331" t="s">
        <v>117</v>
      </c>
      <c r="E18" s="407" t="s">
        <v>114</v>
      </c>
      <c r="F18" s="308" t="s">
        <v>114</v>
      </c>
      <c r="G18" s="417" t="s">
        <v>418</v>
      </c>
      <c r="H18" s="386"/>
      <c r="I18" s="384"/>
      <c r="J18" s="386"/>
      <c r="K18" s="381"/>
      <c r="L18" s="381"/>
      <c r="M18" s="380"/>
      <c r="N18" s="381"/>
      <c r="O18" s="331" t="s">
        <v>415</v>
      </c>
      <c r="P18" s="380"/>
      <c r="Q18" s="380"/>
      <c r="R18" s="329"/>
      <c r="S18" s="310"/>
    </row>
    <row r="19" spans="1:19" s="304" customFormat="1" ht="15.75">
      <c r="A19" s="327"/>
      <c r="B19" s="382"/>
      <c r="C19" s="330"/>
      <c r="D19" s="331"/>
      <c r="E19" s="383"/>
      <c r="F19" s="384"/>
      <c r="G19" s="385"/>
      <c r="H19" s="386"/>
      <c r="I19" s="384"/>
      <c r="J19" s="386"/>
      <c r="K19" s="381"/>
      <c r="L19" s="381"/>
      <c r="M19" s="380"/>
      <c r="N19" s="381"/>
      <c r="O19" s="331"/>
      <c r="P19" s="380"/>
      <c r="Q19" s="380"/>
      <c r="R19" s="329"/>
      <c r="S19" s="310"/>
    </row>
    <row r="20" spans="1:19" s="304" customFormat="1" ht="15.75">
      <c r="A20" s="327"/>
      <c r="B20" s="382"/>
      <c r="C20" s="330"/>
      <c r="D20" s="331"/>
      <c r="E20" s="383"/>
      <c r="F20" s="384"/>
      <c r="G20" s="385"/>
      <c r="H20" s="386"/>
      <c r="I20" s="384"/>
      <c r="J20" s="386"/>
      <c r="K20" s="381"/>
      <c r="L20" s="381"/>
      <c r="M20" s="380"/>
      <c r="N20" s="381"/>
      <c r="O20" s="331"/>
      <c r="P20" s="380"/>
      <c r="Q20" s="380"/>
      <c r="R20" s="329"/>
      <c r="S20" s="310"/>
    </row>
    <row r="21" spans="1:19" s="304" customFormat="1" ht="15.75">
      <c r="A21" s="327"/>
      <c r="B21" s="432" t="s">
        <v>412</v>
      </c>
      <c r="C21" s="330"/>
      <c r="D21" s="331"/>
      <c r="E21" s="383"/>
      <c r="F21" s="384"/>
      <c r="G21" s="385"/>
      <c r="H21" s="386"/>
      <c r="I21" s="384"/>
      <c r="J21" s="386"/>
      <c r="K21" s="381"/>
      <c r="L21" s="381"/>
      <c r="M21" s="380"/>
      <c r="N21" s="381"/>
      <c r="O21" s="331"/>
      <c r="P21" s="380"/>
      <c r="Q21" s="380"/>
      <c r="R21" s="329"/>
      <c r="S21" s="310"/>
    </row>
    <row r="22" spans="1:19" s="304" customFormat="1" ht="15.75">
      <c r="A22" s="327"/>
      <c r="B22" s="434" t="s">
        <v>411</v>
      </c>
      <c r="C22" s="330"/>
      <c r="D22" s="331"/>
      <c r="E22" s="383"/>
      <c r="F22" s="384"/>
      <c r="G22" s="385"/>
      <c r="H22" s="386"/>
      <c r="I22" s="384"/>
      <c r="J22" s="386"/>
      <c r="K22" s="381"/>
      <c r="L22" s="381"/>
      <c r="M22" s="380"/>
      <c r="N22" s="381"/>
      <c r="O22" s="331"/>
      <c r="P22" s="380"/>
      <c r="Q22" s="380"/>
      <c r="R22" s="329"/>
      <c r="S22" s="310"/>
    </row>
    <row r="23" spans="1:19" s="304" customFormat="1" ht="15.75">
      <c r="A23" s="327"/>
      <c r="B23" s="382"/>
      <c r="C23" s="330"/>
      <c r="D23" s="331"/>
      <c r="E23" s="383"/>
      <c r="F23" s="384"/>
      <c r="G23" s="385"/>
      <c r="H23" s="386"/>
      <c r="I23" s="384"/>
      <c r="J23" s="386"/>
      <c r="K23" s="381"/>
      <c r="L23" s="381"/>
      <c r="M23" s="380"/>
      <c r="N23" s="381"/>
      <c r="O23" s="331"/>
      <c r="P23" s="380"/>
      <c r="Q23" s="380"/>
      <c r="R23" s="329"/>
      <c r="S23" s="310"/>
    </row>
    <row r="24" spans="1:19" s="304" customFormat="1" ht="15.75">
      <c r="A24" s="327"/>
      <c r="B24" s="382"/>
      <c r="C24" s="330"/>
      <c r="D24" s="331"/>
      <c r="E24" s="383"/>
      <c r="F24" s="384"/>
      <c r="G24" s="385"/>
      <c r="H24" s="386"/>
      <c r="I24" s="384"/>
      <c r="J24" s="386"/>
      <c r="K24" s="381"/>
      <c r="L24" s="381"/>
      <c r="M24" s="380"/>
      <c r="N24" s="381"/>
      <c r="O24" s="331"/>
      <c r="P24" s="380"/>
      <c r="Q24" s="380"/>
      <c r="R24" s="329"/>
      <c r="S24" s="310"/>
    </row>
    <row r="25" spans="1:19" s="304" customFormat="1" ht="15.75">
      <c r="A25" s="327"/>
      <c r="B25" s="382"/>
      <c r="C25" s="330"/>
      <c r="D25" s="331"/>
      <c r="E25" s="383"/>
      <c r="F25" s="384"/>
      <c r="G25" s="385"/>
      <c r="H25" s="386"/>
      <c r="I25" s="384"/>
      <c r="J25" s="386"/>
      <c r="K25" s="381"/>
      <c r="L25" s="381"/>
      <c r="M25" s="380"/>
      <c r="N25" s="381"/>
      <c r="O25" s="331"/>
      <c r="P25" s="380"/>
      <c r="Q25" s="380"/>
      <c r="R25" s="329"/>
      <c r="S25" s="310"/>
    </row>
    <row r="26" spans="1:19" s="304" customFormat="1" ht="15.75">
      <c r="A26" s="327"/>
      <c r="B26" s="382"/>
      <c r="C26" s="330"/>
      <c r="D26" s="331"/>
      <c r="E26" s="383"/>
      <c r="F26" s="384"/>
      <c r="G26" s="385"/>
      <c r="H26" s="386"/>
      <c r="I26" s="384"/>
      <c r="J26" s="386"/>
      <c r="K26" s="381"/>
      <c r="L26" s="381"/>
      <c r="M26" s="380"/>
      <c r="N26" s="381"/>
      <c r="O26" s="331"/>
      <c r="P26" s="380"/>
      <c r="Q26" s="380"/>
      <c r="R26" s="329"/>
      <c r="S26" s="310"/>
    </row>
    <row r="27" spans="1:19" s="304" customFormat="1" ht="15.75">
      <c r="A27" s="327"/>
      <c r="B27" s="382"/>
      <c r="C27" s="330"/>
      <c r="D27" s="331"/>
      <c r="E27" s="383"/>
      <c r="F27" s="384"/>
      <c r="G27" s="385"/>
      <c r="H27" s="386"/>
      <c r="I27" s="384"/>
      <c r="J27" s="386"/>
      <c r="K27" s="381"/>
      <c r="L27" s="381"/>
      <c r="M27" s="380"/>
      <c r="N27" s="381"/>
      <c r="O27" s="331"/>
      <c r="P27" s="380"/>
      <c r="Q27" s="380"/>
      <c r="R27" s="329"/>
      <c r="S27" s="310"/>
    </row>
    <row r="28" spans="1:19" s="304" customFormat="1" ht="15.75">
      <c r="A28" s="327"/>
      <c r="B28" s="382"/>
      <c r="C28" s="330"/>
      <c r="D28" s="331"/>
      <c r="E28" s="383"/>
      <c r="F28" s="384"/>
      <c r="G28" s="385"/>
      <c r="H28" s="386"/>
      <c r="I28" s="384"/>
      <c r="J28" s="386"/>
      <c r="K28" s="381"/>
      <c r="L28" s="381"/>
      <c r="M28" s="380"/>
      <c r="N28" s="381"/>
      <c r="O28" s="331"/>
      <c r="P28" s="380"/>
      <c r="Q28" s="380"/>
      <c r="R28" s="329"/>
      <c r="S28" s="310"/>
    </row>
    <row r="29" spans="1:19" s="304" customFormat="1" ht="15.75">
      <c r="A29" s="327"/>
      <c r="B29" s="382"/>
      <c r="C29" s="330"/>
      <c r="D29" s="331"/>
      <c r="E29" s="383"/>
      <c r="F29" s="384"/>
      <c r="G29" s="385"/>
      <c r="H29" s="386"/>
      <c r="I29" s="384"/>
      <c r="J29" s="386"/>
      <c r="K29" s="381"/>
      <c r="L29" s="381"/>
      <c r="M29" s="380"/>
      <c r="N29" s="381"/>
      <c r="O29" s="331"/>
      <c r="P29" s="380"/>
      <c r="Q29" s="380"/>
      <c r="R29" s="329"/>
      <c r="S29" s="310"/>
    </row>
    <row r="30" spans="1:19" s="304" customFormat="1" ht="15.75">
      <c r="A30" s="327"/>
      <c r="B30" s="382"/>
      <c r="C30" s="330"/>
      <c r="D30" s="331"/>
      <c r="E30" s="383"/>
      <c r="F30" s="384"/>
      <c r="G30" s="385"/>
      <c r="H30" s="386"/>
      <c r="I30" s="384"/>
      <c r="J30" s="386"/>
      <c r="K30" s="381"/>
      <c r="L30" s="381"/>
      <c r="M30" s="380"/>
      <c r="N30" s="381"/>
      <c r="O30" s="331"/>
      <c r="P30" s="380"/>
      <c r="Q30" s="380"/>
      <c r="R30" s="329"/>
      <c r="S30" s="310"/>
    </row>
    <row r="31" spans="1:19" s="304" customFormat="1" ht="15.75">
      <c r="A31" s="327">
        <v>1</v>
      </c>
      <c r="B31" s="396" t="s">
        <v>324</v>
      </c>
      <c r="C31" s="397">
        <v>663910</v>
      </c>
      <c r="D31" s="398" t="s">
        <v>267</v>
      </c>
      <c r="E31" s="399">
        <v>44369</v>
      </c>
      <c r="F31" s="389">
        <v>7143</v>
      </c>
      <c r="G31" s="400" t="s">
        <v>393</v>
      </c>
      <c r="H31" s="389">
        <v>174924</v>
      </c>
      <c r="I31" s="389">
        <v>90005</v>
      </c>
      <c r="J31" s="389" t="s">
        <v>266</v>
      </c>
      <c r="K31" s="398" t="s">
        <v>114</v>
      </c>
      <c r="L31" s="398" t="s">
        <v>114</v>
      </c>
      <c r="M31" s="389" t="s">
        <v>266</v>
      </c>
      <c r="N31" s="398"/>
      <c r="O31" s="398" t="s">
        <v>75</v>
      </c>
      <c r="P31" s="389"/>
      <c r="Q31" s="389"/>
      <c r="R31" s="401" t="s">
        <v>394</v>
      </c>
      <c r="S31" s="310"/>
    </row>
    <row r="32" spans="1:19" s="304" customFormat="1" ht="15.75">
      <c r="A32" s="405"/>
      <c r="B32" s="396" t="s">
        <v>350</v>
      </c>
      <c r="C32" s="397">
        <v>1470196</v>
      </c>
      <c r="D32" s="398" t="s">
        <v>117</v>
      </c>
      <c r="E32" s="399">
        <v>44357</v>
      </c>
      <c r="F32" s="389">
        <v>7113</v>
      </c>
      <c r="G32" s="400" t="s">
        <v>351</v>
      </c>
      <c r="H32" s="389"/>
      <c r="I32" s="389">
        <v>4500010621</v>
      </c>
      <c r="J32" s="389"/>
      <c r="K32" s="398" t="s">
        <v>114</v>
      </c>
      <c r="L32" s="398" t="s">
        <v>114</v>
      </c>
      <c r="M32" s="389"/>
      <c r="N32" s="398"/>
      <c r="O32" s="398" t="s">
        <v>75</v>
      </c>
      <c r="P32" s="389"/>
      <c r="Q32" s="389"/>
      <c r="R32" s="401" t="s">
        <v>383</v>
      </c>
      <c r="S32" s="310"/>
    </row>
    <row r="33" spans="1:19" s="304" customFormat="1" ht="15.75">
      <c r="A33" s="327">
        <v>2</v>
      </c>
      <c r="B33" s="382"/>
      <c r="C33" s="330"/>
      <c r="D33" s="331"/>
      <c r="E33" s="383"/>
      <c r="F33" s="384"/>
      <c r="G33" s="385"/>
      <c r="H33" s="386"/>
      <c r="I33" s="384"/>
      <c r="J33" s="386"/>
      <c r="K33" s="381"/>
      <c r="L33" s="381"/>
      <c r="M33" s="380"/>
      <c r="N33" s="381"/>
      <c r="O33" s="331"/>
      <c r="P33" s="380"/>
      <c r="Q33" s="380"/>
      <c r="R33" s="329"/>
      <c r="S33" s="310"/>
    </row>
    <row r="34" spans="1:19" s="304" customFormat="1" ht="15.75">
      <c r="A34" s="327"/>
      <c r="B34" s="306"/>
      <c r="C34" s="309"/>
      <c r="D34" s="305"/>
      <c r="E34" s="300"/>
      <c r="F34" s="302"/>
      <c r="G34" s="305"/>
      <c r="H34" s="180"/>
      <c r="I34" s="302"/>
      <c r="J34" s="180"/>
      <c r="K34" s="308"/>
      <c r="L34" s="308"/>
      <c r="M34" s="305"/>
      <c r="N34" s="308"/>
      <c r="O34" s="305"/>
      <c r="P34" s="305"/>
      <c r="Q34" s="305"/>
      <c r="R34" s="301"/>
      <c r="S34" s="310"/>
    </row>
    <row r="35" spans="1:19" ht="15.75">
      <c r="B35" s="272" t="s">
        <v>1</v>
      </c>
      <c r="C35" s="273">
        <f>+C5+C6+C11+C12+C13+C15+C8+C9+C10+C16+C17+C18</f>
        <v>24041766</v>
      </c>
      <c r="F35" s="274"/>
      <c r="G35" s="261" t="s">
        <v>50</v>
      </c>
      <c r="H35" s="261" t="s">
        <v>178</v>
      </c>
      <c r="I35" s="275" t="s">
        <v>177</v>
      </c>
      <c r="J35" s="445" t="s">
        <v>176</v>
      </c>
      <c r="K35" s="445"/>
      <c r="L35" s="445"/>
      <c r="M35" s="445"/>
      <c r="N35" s="276"/>
    </row>
    <row r="36" spans="1:19" ht="18.75">
      <c r="B36" s="277" t="s">
        <v>311</v>
      </c>
      <c r="C36" s="278">
        <v>318917</v>
      </c>
      <c r="F36" s="451" t="s">
        <v>113</v>
      </c>
      <c r="G36" s="451"/>
      <c r="H36" s="238">
        <v>3000000</v>
      </c>
      <c r="I36" s="328"/>
      <c r="J36" s="446">
        <f t="shared" ref="J36:J43" si="0">I36/H36*100</f>
        <v>0</v>
      </c>
      <c r="K36" s="446"/>
      <c r="L36" s="446"/>
      <c r="M36" s="446"/>
      <c r="N36" s="279"/>
    </row>
    <row r="37" spans="1:19" ht="18.75">
      <c r="B37" s="448" t="s">
        <v>49</v>
      </c>
      <c r="C37" s="449">
        <f>+C36+C35</f>
        <v>24360683</v>
      </c>
      <c r="F37" s="452" t="s">
        <v>73</v>
      </c>
      <c r="G37" s="452"/>
      <c r="H37" s="361">
        <v>5000000</v>
      </c>
      <c r="I37" s="303">
        <f>+C16+C17+C18</f>
        <v>10254408</v>
      </c>
      <c r="J37" s="450">
        <f t="shared" si="0"/>
        <v>205.08815999999999</v>
      </c>
      <c r="K37" s="450"/>
      <c r="L37" s="450"/>
      <c r="M37" s="450"/>
      <c r="N37" s="279"/>
    </row>
    <row r="38" spans="1:19" ht="18.75">
      <c r="B38" s="448"/>
      <c r="C38" s="449"/>
      <c r="F38" s="453" t="s">
        <v>75</v>
      </c>
      <c r="G38" s="453"/>
      <c r="H38" s="238">
        <v>3000000</v>
      </c>
      <c r="I38" s="328"/>
      <c r="J38" s="446">
        <f t="shared" si="0"/>
        <v>0</v>
      </c>
      <c r="K38" s="446"/>
      <c r="L38" s="446"/>
      <c r="M38" s="446"/>
      <c r="N38" s="279"/>
    </row>
    <row r="39" spans="1:19" ht="18.75">
      <c r="B39" s="272" t="s">
        <v>2</v>
      </c>
      <c r="C39" s="273">
        <v>20000000</v>
      </c>
      <c r="F39" s="454" t="s">
        <v>268</v>
      </c>
      <c r="G39" s="454"/>
      <c r="H39" s="238"/>
      <c r="I39" s="328"/>
      <c r="J39" s="446"/>
      <c r="K39" s="446"/>
      <c r="L39" s="446"/>
      <c r="M39" s="446"/>
      <c r="N39" s="279"/>
      <c r="O39" s="280"/>
      <c r="P39" s="280"/>
      <c r="Q39" s="280"/>
    </row>
    <row r="40" spans="1:19" ht="18.75">
      <c r="B40" s="281"/>
      <c r="C40" s="282"/>
      <c r="F40" s="454" t="s">
        <v>133</v>
      </c>
      <c r="G40" s="454"/>
      <c r="H40" s="238">
        <v>3000000</v>
      </c>
      <c r="I40" s="328">
        <f>+C15</f>
        <v>2270004</v>
      </c>
      <c r="J40" s="446">
        <f t="shared" si="0"/>
        <v>75.666799999999995</v>
      </c>
      <c r="K40" s="446"/>
      <c r="L40" s="446"/>
      <c r="M40" s="446"/>
      <c r="N40" s="279"/>
      <c r="O40" s="280"/>
      <c r="P40" s="280"/>
      <c r="Q40" s="280"/>
      <c r="R40" s="100"/>
      <c r="S40" s="100"/>
    </row>
    <row r="41" spans="1:19" ht="18.75">
      <c r="B41" s="283" t="s">
        <v>175</v>
      </c>
      <c r="C41" s="429">
        <f>+C37/C39</f>
        <v>1.21803415</v>
      </c>
      <c r="F41" s="454" t="s">
        <v>308</v>
      </c>
      <c r="G41" s="454"/>
      <c r="H41" s="238"/>
      <c r="I41" s="328"/>
      <c r="J41" s="446"/>
      <c r="K41" s="446"/>
      <c r="L41" s="446"/>
      <c r="M41" s="446"/>
      <c r="N41" s="279"/>
      <c r="O41" s="280"/>
      <c r="P41" s="280"/>
      <c r="Q41" s="280"/>
      <c r="R41" s="100"/>
      <c r="S41" s="100"/>
    </row>
    <row r="42" spans="1:19" ht="18.75">
      <c r="B42" s="281"/>
      <c r="C42" s="282"/>
      <c r="F42" s="454"/>
      <c r="G42" s="454"/>
      <c r="H42" s="238"/>
      <c r="I42" s="238"/>
      <c r="J42" s="446" t="e">
        <f t="shared" si="0"/>
        <v>#DIV/0!</v>
      </c>
      <c r="K42" s="446"/>
      <c r="L42" s="446"/>
      <c r="M42" s="446"/>
      <c r="N42" s="279"/>
      <c r="O42" s="280"/>
      <c r="P42" s="280"/>
      <c r="Q42" s="280"/>
      <c r="R42" s="100"/>
      <c r="S42" s="100"/>
    </row>
    <row r="43" spans="1:19" ht="18.75">
      <c r="B43" s="100"/>
      <c r="C43" s="100"/>
      <c r="F43" s="454" t="s">
        <v>74</v>
      </c>
      <c r="G43" s="454"/>
      <c r="H43" s="238">
        <v>5000000</v>
      </c>
      <c r="I43" s="328"/>
      <c r="J43" s="446">
        <f t="shared" si="0"/>
        <v>0</v>
      </c>
      <c r="K43" s="446"/>
      <c r="L43" s="446"/>
      <c r="M43" s="446"/>
      <c r="N43" s="279"/>
      <c r="O43" s="280"/>
      <c r="P43" s="280"/>
      <c r="Q43" s="280"/>
      <c r="R43" s="100"/>
      <c r="S43" s="100"/>
    </row>
    <row r="44" spans="1:19">
      <c r="A44" s="393"/>
      <c r="C44" s="330"/>
      <c r="F44" s="444"/>
      <c r="G44" s="444"/>
      <c r="J44" s="445" t="s">
        <v>179</v>
      </c>
      <c r="K44" s="445"/>
      <c r="L44" s="445"/>
      <c r="M44" s="445"/>
      <c r="R44" s="100"/>
      <c r="S44" s="100"/>
    </row>
    <row r="45" spans="1:19">
      <c r="A45" s="393"/>
      <c r="C45" s="330"/>
      <c r="F45" s="444"/>
      <c r="G45" s="444"/>
      <c r="J45" s="446">
        <v>4.718</v>
      </c>
      <c r="K45" s="445"/>
      <c r="L45" s="445"/>
      <c r="M45" s="445"/>
      <c r="R45" s="100"/>
      <c r="S45" s="100"/>
    </row>
    <row r="46" spans="1:19">
      <c r="A46" s="393"/>
      <c r="F46" s="444"/>
      <c r="G46" s="444"/>
      <c r="R46" s="100"/>
      <c r="S46" s="100"/>
    </row>
    <row r="47" spans="1:19" s="304" customFormat="1">
      <c r="A47" s="393"/>
      <c r="B47" s="269"/>
      <c r="C47" s="269"/>
      <c r="D47" s="237"/>
      <c r="E47" s="237"/>
      <c r="F47" s="394"/>
      <c r="G47" s="394"/>
      <c r="H47" s="236"/>
      <c r="I47" s="271"/>
      <c r="J47" s="236"/>
      <c r="K47" s="236"/>
      <c r="L47" s="236"/>
      <c r="M47" s="269"/>
      <c r="N47" s="269"/>
      <c r="O47" s="269"/>
      <c r="P47" s="269"/>
      <c r="Q47" s="269"/>
    </row>
    <row r="48" spans="1:19" s="304" customFormat="1">
      <c r="A48" s="393">
        <v>1</v>
      </c>
      <c r="B48" s="269" t="s">
        <v>352</v>
      </c>
      <c r="C48" s="330">
        <v>145325</v>
      </c>
      <c r="D48" s="237" t="s">
        <v>117</v>
      </c>
      <c r="E48" s="390">
        <v>44207</v>
      </c>
      <c r="F48" s="394">
        <v>72355</v>
      </c>
      <c r="G48" s="394" t="s">
        <v>48</v>
      </c>
      <c r="H48" s="392" t="s">
        <v>266</v>
      </c>
      <c r="I48" s="392" t="s">
        <v>266</v>
      </c>
      <c r="J48" s="392" t="s">
        <v>266</v>
      </c>
      <c r="K48" s="392" t="s">
        <v>114</v>
      </c>
      <c r="L48" s="392" t="s">
        <v>114</v>
      </c>
      <c r="M48" s="237" t="s">
        <v>266</v>
      </c>
      <c r="N48" s="269"/>
      <c r="O48" s="269" t="s">
        <v>75</v>
      </c>
      <c r="P48" s="269"/>
      <c r="Q48" s="269"/>
      <c r="R48" s="391" t="s">
        <v>353</v>
      </c>
    </row>
    <row r="49" spans="1:18" s="304" customFormat="1">
      <c r="A49" s="393">
        <v>2</v>
      </c>
      <c r="B49" s="269" t="s">
        <v>352</v>
      </c>
      <c r="C49" s="330">
        <v>593642</v>
      </c>
      <c r="D49" s="237" t="s">
        <v>117</v>
      </c>
      <c r="E49" s="390">
        <v>44309</v>
      </c>
      <c r="F49" s="394">
        <v>72366</v>
      </c>
      <c r="G49" s="394" t="s">
        <v>354</v>
      </c>
      <c r="H49" s="392" t="s">
        <v>266</v>
      </c>
      <c r="I49" s="392" t="s">
        <v>266</v>
      </c>
      <c r="J49" s="392" t="s">
        <v>266</v>
      </c>
      <c r="K49" s="392" t="s">
        <v>114</v>
      </c>
      <c r="L49" s="392" t="s">
        <v>114</v>
      </c>
      <c r="M49" s="237" t="s">
        <v>266</v>
      </c>
      <c r="N49" s="269"/>
      <c r="O49" s="269" t="s">
        <v>113</v>
      </c>
      <c r="P49" s="269"/>
      <c r="Q49" s="269"/>
      <c r="R49" s="391" t="s">
        <v>353</v>
      </c>
    </row>
    <row r="50" spans="1:18" s="304" customFormat="1">
      <c r="A50" s="393">
        <v>3</v>
      </c>
      <c r="B50" s="269" t="s">
        <v>352</v>
      </c>
      <c r="C50" s="330">
        <v>250000</v>
      </c>
      <c r="D50" s="237" t="s">
        <v>117</v>
      </c>
      <c r="E50" s="390">
        <v>44207</v>
      </c>
      <c r="F50" s="394">
        <v>72356</v>
      </c>
      <c r="G50" s="394" t="s">
        <v>355</v>
      </c>
      <c r="H50" s="392" t="s">
        <v>266</v>
      </c>
      <c r="I50" s="392" t="s">
        <v>266</v>
      </c>
      <c r="J50" s="392" t="s">
        <v>266</v>
      </c>
      <c r="K50" s="392" t="s">
        <v>114</v>
      </c>
      <c r="L50" s="392" t="s">
        <v>114</v>
      </c>
      <c r="M50" s="237" t="s">
        <v>266</v>
      </c>
      <c r="N50" s="269"/>
      <c r="O50" s="269" t="s">
        <v>113</v>
      </c>
      <c r="P50" s="269"/>
      <c r="Q50" s="269"/>
      <c r="R50" s="391" t="s">
        <v>353</v>
      </c>
    </row>
    <row r="51" spans="1:18" s="304" customFormat="1">
      <c r="A51" s="393">
        <v>4</v>
      </c>
      <c r="B51" s="269" t="s">
        <v>342</v>
      </c>
      <c r="C51" s="330">
        <v>504100</v>
      </c>
      <c r="D51" s="237" t="s">
        <v>117</v>
      </c>
      <c r="E51" s="390">
        <v>43948</v>
      </c>
      <c r="F51" s="394">
        <v>7223</v>
      </c>
      <c r="G51" s="394" t="s">
        <v>356</v>
      </c>
      <c r="H51" s="392">
        <v>138842</v>
      </c>
      <c r="I51" s="392" t="s">
        <v>357</v>
      </c>
      <c r="J51" s="392">
        <v>14223</v>
      </c>
      <c r="K51" s="392" t="s">
        <v>114</v>
      </c>
      <c r="L51" s="392" t="s">
        <v>114</v>
      </c>
      <c r="M51" s="392" t="s">
        <v>266</v>
      </c>
      <c r="N51" s="269"/>
      <c r="O51" s="269" t="s">
        <v>75</v>
      </c>
      <c r="P51" s="269"/>
      <c r="Q51" s="269"/>
      <c r="R51" s="391" t="s">
        <v>358</v>
      </c>
    </row>
    <row r="52" spans="1:18" s="304" customFormat="1">
      <c r="A52" s="393">
        <v>5</v>
      </c>
      <c r="B52" s="269" t="s">
        <v>342</v>
      </c>
      <c r="C52" s="330">
        <v>250000</v>
      </c>
      <c r="D52" s="237" t="s">
        <v>117</v>
      </c>
      <c r="E52" s="390">
        <v>44211</v>
      </c>
      <c r="F52" s="394">
        <v>7231</v>
      </c>
      <c r="G52" s="394" t="s">
        <v>359</v>
      </c>
      <c r="H52" s="392" t="s">
        <v>266</v>
      </c>
      <c r="I52" s="392" t="s">
        <v>266</v>
      </c>
      <c r="J52" s="392" t="s">
        <v>266</v>
      </c>
      <c r="K52" s="392" t="s">
        <v>114</v>
      </c>
      <c r="L52" s="392" t="s">
        <v>114</v>
      </c>
      <c r="M52" s="237" t="s">
        <v>266</v>
      </c>
      <c r="N52" s="269"/>
      <c r="O52" s="269" t="s">
        <v>75</v>
      </c>
      <c r="P52" s="269"/>
      <c r="Q52" s="269"/>
      <c r="R52" s="391" t="s">
        <v>360</v>
      </c>
    </row>
    <row r="53" spans="1:18" s="304" customFormat="1">
      <c r="A53" s="393">
        <v>6</v>
      </c>
      <c r="B53" s="269" t="s">
        <v>361</v>
      </c>
      <c r="C53" s="330">
        <v>598200</v>
      </c>
      <c r="D53" s="237" t="s">
        <v>267</v>
      </c>
      <c r="E53" s="390">
        <v>44188</v>
      </c>
      <c r="F53" s="394">
        <v>7010</v>
      </c>
      <c r="G53" s="394" t="s">
        <v>362</v>
      </c>
      <c r="H53" s="392" t="s">
        <v>266</v>
      </c>
      <c r="I53" s="392" t="s">
        <v>266</v>
      </c>
      <c r="J53" s="392" t="s">
        <v>266</v>
      </c>
      <c r="K53" s="392" t="s">
        <v>114</v>
      </c>
      <c r="L53" s="392" t="s">
        <v>114</v>
      </c>
      <c r="M53" s="237" t="s">
        <v>266</v>
      </c>
      <c r="N53" s="269"/>
      <c r="O53" s="269" t="s">
        <v>113</v>
      </c>
      <c r="P53" s="269"/>
      <c r="Q53" s="269"/>
      <c r="R53" s="391" t="s">
        <v>363</v>
      </c>
    </row>
    <row r="54" spans="1:18" s="304" customFormat="1">
      <c r="A54" s="393">
        <v>7</v>
      </c>
      <c r="B54" s="269" t="s">
        <v>364</v>
      </c>
      <c r="C54" s="330">
        <v>1020512</v>
      </c>
      <c r="D54" s="237" t="s">
        <v>267</v>
      </c>
      <c r="E54" s="237" t="s">
        <v>266</v>
      </c>
      <c r="F54" s="394" t="s">
        <v>266</v>
      </c>
      <c r="G54" s="394" t="s">
        <v>266</v>
      </c>
      <c r="H54" s="392" t="s">
        <v>266</v>
      </c>
      <c r="I54" s="392" t="s">
        <v>365</v>
      </c>
      <c r="J54" s="392" t="s">
        <v>266</v>
      </c>
      <c r="K54" s="392" t="s">
        <v>114</v>
      </c>
      <c r="L54" s="392" t="s">
        <v>114</v>
      </c>
      <c r="M54" s="237" t="s">
        <v>266</v>
      </c>
      <c r="N54" s="269"/>
      <c r="O54" s="269"/>
      <c r="P54" s="269"/>
      <c r="Q54" s="269"/>
      <c r="R54" s="391" t="s">
        <v>366</v>
      </c>
    </row>
    <row r="55" spans="1:18" s="304" customFormat="1">
      <c r="A55" s="393">
        <v>8</v>
      </c>
      <c r="B55" s="435" t="s">
        <v>345</v>
      </c>
      <c r="C55" s="436">
        <v>1417000</v>
      </c>
      <c r="D55" s="237" t="s">
        <v>117</v>
      </c>
      <c r="E55" s="390">
        <v>44350</v>
      </c>
      <c r="F55" s="394">
        <v>7505</v>
      </c>
      <c r="G55" s="394" t="s">
        <v>346</v>
      </c>
      <c r="H55" s="392">
        <v>172615</v>
      </c>
      <c r="I55" s="392" t="s">
        <v>266</v>
      </c>
      <c r="J55" s="392">
        <v>65366</v>
      </c>
      <c r="K55" s="392" t="s">
        <v>114</v>
      </c>
      <c r="L55" s="392" t="s">
        <v>114</v>
      </c>
      <c r="M55" s="237" t="s">
        <v>266</v>
      </c>
      <c r="N55" s="269"/>
      <c r="O55" s="269" t="s">
        <v>347</v>
      </c>
      <c r="P55" s="269"/>
      <c r="Q55" s="269"/>
      <c r="R55" s="391" t="s">
        <v>367</v>
      </c>
    </row>
    <row r="56" spans="1:18" s="304" customFormat="1">
      <c r="A56" s="393">
        <v>9</v>
      </c>
      <c r="B56" s="269" t="s">
        <v>118</v>
      </c>
      <c r="C56" s="330">
        <v>540000</v>
      </c>
      <c r="D56" s="237" t="s">
        <v>117</v>
      </c>
      <c r="E56" s="390">
        <v>44323</v>
      </c>
      <c r="F56" s="394">
        <v>7489</v>
      </c>
      <c r="G56" s="394" t="s">
        <v>48</v>
      </c>
      <c r="H56" s="392" t="s">
        <v>266</v>
      </c>
      <c r="I56" s="392">
        <v>4700033167</v>
      </c>
      <c r="J56" s="392" t="s">
        <v>266</v>
      </c>
      <c r="K56" s="392" t="s">
        <v>266</v>
      </c>
      <c r="L56" s="392" t="s">
        <v>266</v>
      </c>
      <c r="M56" s="237" t="s">
        <v>266</v>
      </c>
      <c r="N56" s="269"/>
      <c r="O56" s="269" t="s">
        <v>74</v>
      </c>
      <c r="P56" s="269"/>
      <c r="Q56" s="269"/>
      <c r="R56" s="391" t="s">
        <v>368</v>
      </c>
    </row>
    <row r="57" spans="1:18" s="304" customFormat="1">
      <c r="A57" s="402">
        <v>10</v>
      </c>
      <c r="B57" s="395" t="s">
        <v>118</v>
      </c>
      <c r="C57" s="388">
        <v>440520</v>
      </c>
      <c r="D57" s="392" t="s">
        <v>117</v>
      </c>
      <c r="E57" s="403">
        <v>44272</v>
      </c>
      <c r="F57" s="394">
        <v>7484</v>
      </c>
      <c r="G57" s="394" t="s">
        <v>369</v>
      </c>
      <c r="H57" s="392" t="s">
        <v>266</v>
      </c>
      <c r="I57" s="392">
        <v>4700032924</v>
      </c>
      <c r="J57" s="392" t="s">
        <v>266</v>
      </c>
      <c r="K57" s="392" t="s">
        <v>266</v>
      </c>
      <c r="L57" s="392" t="s">
        <v>266</v>
      </c>
      <c r="M57" s="392" t="s">
        <v>266</v>
      </c>
      <c r="N57" s="395"/>
      <c r="O57" s="395" t="s">
        <v>74</v>
      </c>
      <c r="P57" s="395"/>
      <c r="Q57" s="395"/>
      <c r="R57" s="391" t="s">
        <v>368</v>
      </c>
    </row>
    <row r="58" spans="1:18" s="304" customFormat="1">
      <c r="A58" s="402">
        <v>11</v>
      </c>
      <c r="B58" s="395" t="s">
        <v>370</v>
      </c>
      <c r="C58" s="388">
        <v>1160000</v>
      </c>
      <c r="D58" s="392" t="s">
        <v>117</v>
      </c>
      <c r="E58" s="403">
        <v>44221</v>
      </c>
      <c r="F58" s="394">
        <v>7115</v>
      </c>
      <c r="G58" s="394" t="s">
        <v>373</v>
      </c>
      <c r="H58" s="392">
        <v>164927</v>
      </c>
      <c r="I58" s="392" t="s">
        <v>374</v>
      </c>
      <c r="J58" s="392">
        <v>53826</v>
      </c>
      <c r="K58" s="392" t="s">
        <v>114</v>
      </c>
      <c r="L58" s="392" t="s">
        <v>114</v>
      </c>
      <c r="M58" s="392">
        <v>212224</v>
      </c>
      <c r="N58" s="395"/>
      <c r="O58" s="395" t="s">
        <v>268</v>
      </c>
      <c r="P58" s="395"/>
      <c r="Q58" s="395"/>
      <c r="R58" s="391" t="s">
        <v>375</v>
      </c>
    </row>
    <row r="59" spans="1:18" s="304" customFormat="1">
      <c r="A59" s="393">
        <v>12</v>
      </c>
      <c r="B59" s="269" t="s">
        <v>376</v>
      </c>
      <c r="C59" s="330">
        <v>1470196</v>
      </c>
      <c r="D59" s="237" t="s">
        <v>267</v>
      </c>
      <c r="E59" s="390">
        <v>44357</v>
      </c>
      <c r="F59" s="394">
        <v>7113</v>
      </c>
      <c r="G59" s="394" t="s">
        <v>351</v>
      </c>
      <c r="H59" s="392">
        <v>173492</v>
      </c>
      <c r="I59" s="392">
        <v>4500010621</v>
      </c>
      <c r="J59" s="392">
        <v>66447</v>
      </c>
      <c r="K59" s="392" t="s">
        <v>114</v>
      </c>
      <c r="L59" s="392" t="s">
        <v>114</v>
      </c>
      <c r="M59" s="237" t="s">
        <v>266</v>
      </c>
      <c r="N59" s="269"/>
      <c r="O59" s="269" t="s">
        <v>75</v>
      </c>
      <c r="P59" s="269"/>
      <c r="Q59" s="269"/>
      <c r="R59" s="391" t="s">
        <v>377</v>
      </c>
    </row>
    <row r="60" spans="1:18" s="304" customFormat="1">
      <c r="A60" s="393">
        <v>13</v>
      </c>
      <c r="B60" s="269" t="s">
        <v>378</v>
      </c>
      <c r="C60" s="237" t="s">
        <v>379</v>
      </c>
      <c r="D60" s="237"/>
      <c r="E60" s="390">
        <v>44369</v>
      </c>
      <c r="F60" s="394">
        <v>7264</v>
      </c>
      <c r="G60" s="394" t="s">
        <v>380</v>
      </c>
      <c r="H60" s="392" t="s">
        <v>266</v>
      </c>
      <c r="I60" s="392">
        <v>856774</v>
      </c>
      <c r="J60" s="392" t="s">
        <v>266</v>
      </c>
      <c r="K60" s="392" t="s">
        <v>114</v>
      </c>
      <c r="L60" s="392" t="s">
        <v>114</v>
      </c>
      <c r="M60" s="392" t="s">
        <v>266</v>
      </c>
      <c r="N60" s="269"/>
      <c r="O60" s="269" t="s">
        <v>268</v>
      </c>
      <c r="P60" s="269"/>
      <c r="Q60" s="269"/>
      <c r="R60" s="391" t="s">
        <v>381</v>
      </c>
    </row>
    <row r="61" spans="1:18" s="304" customFormat="1">
      <c r="A61" s="393"/>
      <c r="B61" s="269"/>
      <c r="C61" s="404"/>
      <c r="D61" s="237"/>
      <c r="E61" s="390"/>
      <c r="F61" s="394"/>
      <c r="G61" s="394"/>
      <c r="H61" s="236"/>
      <c r="I61" s="271"/>
      <c r="J61" s="236"/>
      <c r="K61" s="236"/>
      <c r="L61" s="236"/>
      <c r="M61" s="269"/>
      <c r="N61" s="269"/>
      <c r="O61" s="269"/>
      <c r="P61" s="269"/>
      <c r="Q61" s="269"/>
    </row>
    <row r="62" spans="1:18" s="304" customFormat="1">
      <c r="A62" s="393"/>
      <c r="B62" s="269"/>
      <c r="C62" s="237"/>
      <c r="D62" s="237"/>
      <c r="E62" s="237"/>
      <c r="F62" s="394"/>
      <c r="G62" s="394"/>
      <c r="H62" s="236"/>
      <c r="I62" s="271"/>
      <c r="J62" s="236"/>
      <c r="K62" s="236"/>
      <c r="L62" s="236"/>
      <c r="M62" s="269"/>
      <c r="N62" s="269"/>
      <c r="O62" s="269"/>
      <c r="P62" s="269"/>
      <c r="Q62" s="269"/>
    </row>
    <row r="63" spans="1:18" s="304" customFormat="1">
      <c r="A63" s="393"/>
      <c r="B63" s="269"/>
      <c r="C63" s="237"/>
      <c r="D63" s="237"/>
      <c r="E63" s="237"/>
      <c r="F63" s="394"/>
      <c r="G63" s="394"/>
      <c r="H63" s="236"/>
      <c r="I63" s="271"/>
      <c r="J63" s="236"/>
      <c r="K63" s="236"/>
      <c r="L63" s="236"/>
      <c r="M63" s="269"/>
      <c r="N63" s="269"/>
      <c r="O63" s="269"/>
      <c r="P63" s="269"/>
      <c r="Q63" s="269"/>
    </row>
    <row r="64" spans="1:18" s="304" customFormat="1">
      <c r="A64" s="393"/>
      <c r="B64" s="269"/>
      <c r="C64" s="237"/>
      <c r="D64" s="237"/>
      <c r="E64" s="237"/>
      <c r="F64" s="394"/>
      <c r="G64" s="394"/>
      <c r="H64" s="236"/>
      <c r="I64" s="271"/>
      <c r="J64" s="236"/>
      <c r="K64" s="236"/>
      <c r="L64" s="236"/>
      <c r="M64" s="269"/>
      <c r="N64" s="269"/>
      <c r="O64" s="269"/>
      <c r="P64" s="269"/>
      <c r="Q64" s="269"/>
    </row>
    <row r="65" spans="1:19" s="304" customFormat="1">
      <c r="A65" s="393"/>
      <c r="B65" s="269"/>
      <c r="C65" s="237"/>
      <c r="D65" s="237"/>
      <c r="E65" s="237"/>
      <c r="F65" s="394"/>
      <c r="G65" s="394"/>
      <c r="H65" s="236"/>
      <c r="I65" s="271"/>
      <c r="J65" s="236"/>
      <c r="K65" s="236"/>
      <c r="L65" s="236"/>
      <c r="M65" s="269"/>
      <c r="N65" s="269"/>
      <c r="O65" s="269"/>
      <c r="P65" s="269"/>
      <c r="Q65" s="269"/>
    </row>
    <row r="66" spans="1:19" s="304" customFormat="1">
      <c r="A66" s="393"/>
      <c r="B66" s="269"/>
      <c r="C66" s="237"/>
      <c r="D66" s="237"/>
      <c r="E66" s="237"/>
      <c r="F66" s="394"/>
      <c r="G66" s="394"/>
      <c r="H66" s="236"/>
      <c r="I66" s="271"/>
      <c r="J66" s="236"/>
      <c r="K66" s="236"/>
      <c r="L66" s="236"/>
      <c r="M66" s="269"/>
      <c r="N66" s="269"/>
      <c r="O66" s="269"/>
      <c r="P66" s="269"/>
      <c r="Q66" s="269"/>
    </row>
    <row r="67" spans="1:19" s="304" customFormat="1">
      <c r="A67" s="393"/>
      <c r="B67" s="269"/>
      <c r="C67" s="269"/>
      <c r="D67" s="237"/>
      <c r="E67" s="237"/>
      <c r="F67" s="394"/>
      <c r="G67" s="394"/>
      <c r="H67" s="236"/>
      <c r="I67" s="271"/>
      <c r="J67" s="236"/>
      <c r="K67" s="236"/>
      <c r="L67" s="236"/>
      <c r="M67" s="269"/>
      <c r="N67" s="269"/>
      <c r="O67" s="269"/>
      <c r="P67" s="269"/>
      <c r="Q67" s="269"/>
    </row>
    <row r="68" spans="1:19">
      <c r="F68" s="444"/>
      <c r="G68" s="444"/>
      <c r="H68" s="284"/>
      <c r="I68" s="285"/>
      <c r="J68" s="284"/>
      <c r="K68" s="284"/>
      <c r="L68" s="284"/>
      <c r="M68" s="286"/>
      <c r="N68" s="286"/>
      <c r="R68" s="100"/>
      <c r="S68" s="100"/>
    </row>
    <row r="69" spans="1:19" s="325" customFormat="1">
      <c r="A69" s="307"/>
      <c r="B69" s="335" t="s">
        <v>118</v>
      </c>
      <c r="C69" s="336">
        <v>157850</v>
      </c>
      <c r="D69" s="337" t="s">
        <v>117</v>
      </c>
      <c r="E69" s="338">
        <v>43964</v>
      </c>
      <c r="F69" s="337">
        <v>7443</v>
      </c>
      <c r="G69" s="337" t="s">
        <v>277</v>
      </c>
      <c r="H69" s="340">
        <v>138486</v>
      </c>
      <c r="I69" s="337" t="s">
        <v>266</v>
      </c>
      <c r="J69" s="337">
        <v>13640</v>
      </c>
      <c r="K69" s="338" t="s">
        <v>270</v>
      </c>
      <c r="L69" s="337" t="s">
        <v>270</v>
      </c>
      <c r="M69" s="337" t="s">
        <v>266</v>
      </c>
      <c r="N69" s="337"/>
      <c r="O69" s="337" t="s">
        <v>74</v>
      </c>
      <c r="P69" s="337"/>
      <c r="Q69" s="337"/>
      <c r="R69" s="357" t="s">
        <v>288</v>
      </c>
      <c r="S69" s="341"/>
    </row>
    <row r="70" spans="1:19" s="304" customFormat="1">
      <c r="A70" s="307"/>
      <c r="B70" s="335" t="s">
        <v>118</v>
      </c>
      <c r="C70" s="336">
        <v>68020</v>
      </c>
      <c r="D70" s="337" t="s">
        <v>267</v>
      </c>
      <c r="E70" s="338">
        <v>43875</v>
      </c>
      <c r="F70" s="337">
        <v>7420</v>
      </c>
      <c r="G70" s="337" t="s">
        <v>269</v>
      </c>
      <c r="H70" s="339"/>
      <c r="I70" s="337">
        <v>4700028859</v>
      </c>
      <c r="J70" s="339"/>
      <c r="K70" s="338"/>
      <c r="L70" s="337"/>
      <c r="M70" s="337"/>
      <c r="N70" s="337"/>
      <c r="O70" s="337" t="s">
        <v>74</v>
      </c>
      <c r="P70" s="337"/>
      <c r="Q70" s="337"/>
      <c r="R70" s="342" t="s">
        <v>287</v>
      </c>
      <c r="S70" s="341"/>
    </row>
    <row r="71" spans="1:19" s="304" customFormat="1">
      <c r="A71" s="307"/>
      <c r="B71" s="335" t="s">
        <v>118</v>
      </c>
      <c r="C71" s="336">
        <v>68020</v>
      </c>
      <c r="D71" s="337" t="s">
        <v>267</v>
      </c>
      <c r="E71" s="338">
        <v>43875</v>
      </c>
      <c r="F71" s="337">
        <v>7421</v>
      </c>
      <c r="G71" s="337" t="s">
        <v>269</v>
      </c>
      <c r="H71" s="339"/>
      <c r="I71" s="337">
        <v>4700028858</v>
      </c>
      <c r="J71" s="339"/>
      <c r="K71" s="338"/>
      <c r="L71" s="337"/>
      <c r="M71" s="337"/>
      <c r="N71" s="337"/>
      <c r="O71" s="337" t="s">
        <v>74</v>
      </c>
      <c r="P71" s="337"/>
      <c r="Q71" s="337"/>
      <c r="R71" s="357" t="s">
        <v>287</v>
      </c>
      <c r="S71" s="341"/>
    </row>
    <row r="72" spans="1:19" s="304" customFormat="1">
      <c r="A72" s="356"/>
      <c r="B72" s="362" t="s">
        <v>118</v>
      </c>
      <c r="C72" s="336">
        <v>480273</v>
      </c>
      <c r="D72" s="337" t="s">
        <v>267</v>
      </c>
      <c r="E72" s="338">
        <v>43811</v>
      </c>
      <c r="F72" s="337">
        <v>7408</v>
      </c>
      <c r="G72" s="337" t="s">
        <v>274</v>
      </c>
      <c r="H72" s="363">
        <v>129292</v>
      </c>
      <c r="I72" s="337">
        <v>4700027683</v>
      </c>
      <c r="J72" s="337">
        <v>316268</v>
      </c>
      <c r="K72" s="338" t="s">
        <v>266</v>
      </c>
      <c r="L72" s="337" t="s">
        <v>266</v>
      </c>
      <c r="M72" s="337" t="s">
        <v>266</v>
      </c>
      <c r="N72" s="337"/>
      <c r="O72" s="337" t="s">
        <v>74</v>
      </c>
      <c r="P72" s="337"/>
      <c r="Q72" s="337"/>
      <c r="R72" s="357" t="s">
        <v>307</v>
      </c>
      <c r="S72" s="341"/>
    </row>
    <row r="73" spans="1:19" s="304" customFormat="1">
      <c r="A73" s="356"/>
      <c r="B73" s="335" t="s">
        <v>118</v>
      </c>
      <c r="C73" s="336">
        <v>1318997</v>
      </c>
      <c r="D73" s="337" t="s">
        <v>267</v>
      </c>
      <c r="E73" s="338">
        <v>43956</v>
      </c>
      <c r="F73" s="337">
        <v>7440</v>
      </c>
      <c r="G73" s="337" t="s">
        <v>275</v>
      </c>
      <c r="H73" s="340"/>
      <c r="I73" s="337"/>
      <c r="J73" s="339"/>
      <c r="K73" s="338"/>
      <c r="L73" s="337"/>
      <c r="M73" s="337" t="s">
        <v>266</v>
      </c>
      <c r="N73" s="337"/>
      <c r="O73" s="337" t="s">
        <v>74</v>
      </c>
      <c r="P73" s="337"/>
      <c r="Q73" s="337"/>
      <c r="R73" s="357" t="s">
        <v>306</v>
      </c>
      <c r="S73" s="341"/>
    </row>
    <row r="74" spans="1:19" s="351" customFormat="1">
      <c r="A74" s="307"/>
      <c r="B74" s="335" t="s">
        <v>118</v>
      </c>
      <c r="C74" s="336">
        <v>472010</v>
      </c>
      <c r="D74" s="337" t="s">
        <v>117</v>
      </c>
      <c r="E74" s="338">
        <v>43964</v>
      </c>
      <c r="F74" s="337">
        <v>7441</v>
      </c>
      <c r="G74" s="337" t="s">
        <v>276</v>
      </c>
      <c r="H74" s="340">
        <v>142062</v>
      </c>
      <c r="I74" s="337" t="s">
        <v>266</v>
      </c>
      <c r="J74" s="337">
        <v>17760</v>
      </c>
      <c r="K74" s="338" t="s">
        <v>270</v>
      </c>
      <c r="L74" s="337" t="s">
        <v>270</v>
      </c>
      <c r="M74" s="337" t="s">
        <v>266</v>
      </c>
      <c r="N74" s="337"/>
      <c r="O74" s="337" t="s">
        <v>74</v>
      </c>
      <c r="P74" s="337"/>
      <c r="Q74" s="337"/>
      <c r="R74" s="342" t="s">
        <v>288</v>
      </c>
      <c r="S74" s="341"/>
    </row>
    <row r="75" spans="1:19" s="304" customFormat="1">
      <c r="A75" s="307"/>
      <c r="B75" s="335" t="s">
        <v>118</v>
      </c>
      <c r="C75" s="336">
        <v>367810</v>
      </c>
      <c r="D75" s="337" t="s">
        <v>117</v>
      </c>
      <c r="E75" s="338">
        <v>43964</v>
      </c>
      <c r="F75" s="337">
        <v>7442</v>
      </c>
      <c r="G75" s="337" t="s">
        <v>303</v>
      </c>
      <c r="H75" s="340" t="s">
        <v>266</v>
      </c>
      <c r="I75" s="337"/>
      <c r="J75" s="339"/>
      <c r="K75" s="338"/>
      <c r="L75" s="337"/>
      <c r="M75" s="337"/>
      <c r="N75" s="337"/>
      <c r="O75" s="337" t="s">
        <v>74</v>
      </c>
      <c r="P75" s="337"/>
      <c r="Q75" s="337"/>
      <c r="R75" s="357" t="s">
        <v>288</v>
      </c>
      <c r="S75" s="341"/>
    </row>
    <row r="76" spans="1:19" s="325" customFormat="1">
      <c r="A76" s="307"/>
      <c r="B76" s="335" t="s">
        <v>118</v>
      </c>
      <c r="C76" s="336">
        <v>472010</v>
      </c>
      <c r="D76" s="337" t="s">
        <v>117</v>
      </c>
      <c r="E76" s="338">
        <v>43964</v>
      </c>
      <c r="F76" s="337">
        <v>7444</v>
      </c>
      <c r="G76" s="337" t="s">
        <v>276</v>
      </c>
      <c r="H76" s="340" t="s">
        <v>266</v>
      </c>
      <c r="I76" s="337" t="s">
        <v>266</v>
      </c>
      <c r="J76" s="337" t="s">
        <v>266</v>
      </c>
      <c r="K76" s="338" t="s">
        <v>270</v>
      </c>
      <c r="L76" s="337" t="s">
        <v>270</v>
      </c>
      <c r="M76" s="337" t="s">
        <v>266</v>
      </c>
      <c r="N76" s="337"/>
      <c r="O76" s="337" t="s">
        <v>74</v>
      </c>
      <c r="P76" s="337"/>
      <c r="Q76" s="337"/>
      <c r="R76" s="342" t="s">
        <v>288</v>
      </c>
      <c r="S76" s="341"/>
    </row>
    <row r="77" spans="1:19" s="344" customFormat="1" ht="17.25" customHeight="1">
      <c r="A77" s="307"/>
      <c r="B77" s="335" t="s">
        <v>118</v>
      </c>
      <c r="C77" s="336">
        <v>117810</v>
      </c>
      <c r="D77" s="337" t="s">
        <v>117</v>
      </c>
      <c r="E77" s="338">
        <v>43964</v>
      </c>
      <c r="F77" s="337">
        <v>7445</v>
      </c>
      <c r="G77" s="337" t="s">
        <v>278</v>
      </c>
      <c r="H77" s="340" t="s">
        <v>266</v>
      </c>
      <c r="I77" s="337" t="s">
        <v>266</v>
      </c>
      <c r="J77" s="337" t="s">
        <v>266</v>
      </c>
      <c r="K77" s="338" t="s">
        <v>270</v>
      </c>
      <c r="L77" s="337" t="s">
        <v>270</v>
      </c>
      <c r="M77" s="337" t="s">
        <v>266</v>
      </c>
      <c r="N77" s="337"/>
      <c r="O77" s="337" t="s">
        <v>74</v>
      </c>
      <c r="P77" s="337"/>
      <c r="Q77" s="337"/>
      <c r="R77" s="342" t="s">
        <v>288</v>
      </c>
      <c r="S77" s="341"/>
    </row>
    <row r="78" spans="1:19" s="325" customFormat="1">
      <c r="A78" s="307"/>
      <c r="B78" s="362" t="s">
        <v>118</v>
      </c>
      <c r="C78" s="336">
        <v>145243</v>
      </c>
      <c r="D78" s="337" t="s">
        <v>117</v>
      </c>
      <c r="E78" s="338">
        <v>44061</v>
      </c>
      <c r="F78" s="337">
        <v>7457</v>
      </c>
      <c r="G78" s="337" t="s">
        <v>278</v>
      </c>
      <c r="H78" s="363"/>
      <c r="I78" s="337" t="s">
        <v>272</v>
      </c>
      <c r="J78" s="337"/>
      <c r="K78" s="338" t="s">
        <v>270</v>
      </c>
      <c r="L78" s="337" t="s">
        <v>270</v>
      </c>
      <c r="M78" s="337"/>
      <c r="N78" s="337"/>
      <c r="O78" s="337" t="s">
        <v>74</v>
      </c>
      <c r="P78" s="337"/>
      <c r="Q78" s="337"/>
      <c r="R78" s="342" t="s">
        <v>288</v>
      </c>
      <c r="S78" s="341"/>
    </row>
    <row r="79" spans="1:19" s="344" customFormat="1" ht="17.25" customHeight="1">
      <c r="A79" s="307"/>
      <c r="B79" s="335" t="s">
        <v>118</v>
      </c>
      <c r="C79" s="336">
        <v>1426390</v>
      </c>
      <c r="D79" s="337" t="s">
        <v>117</v>
      </c>
      <c r="E79" s="338">
        <v>43556</v>
      </c>
      <c r="F79" s="337">
        <v>7364</v>
      </c>
      <c r="G79" s="337" t="s">
        <v>279</v>
      </c>
      <c r="H79" s="337">
        <v>100922</v>
      </c>
      <c r="I79" s="337">
        <v>2431123</v>
      </c>
      <c r="J79" s="337">
        <v>280120</v>
      </c>
      <c r="K79" s="337" t="s">
        <v>270</v>
      </c>
      <c r="L79" s="337" t="s">
        <v>270</v>
      </c>
      <c r="M79" s="337"/>
      <c r="N79" s="337"/>
      <c r="O79" s="337" t="s">
        <v>75</v>
      </c>
      <c r="P79" s="337"/>
      <c r="Q79" s="342"/>
      <c r="R79" s="343"/>
      <c r="S79" s="341"/>
    </row>
    <row r="80" spans="1:19" s="344" customFormat="1" ht="17.25" customHeight="1">
      <c r="A80" s="307"/>
      <c r="B80" s="335" t="s">
        <v>118</v>
      </c>
      <c r="C80" s="336">
        <v>472010</v>
      </c>
      <c r="D80" s="337" t="s">
        <v>117</v>
      </c>
      <c r="E80" s="338">
        <v>43998</v>
      </c>
      <c r="F80" s="337">
        <v>7449</v>
      </c>
      <c r="G80" s="337" t="s">
        <v>280</v>
      </c>
      <c r="H80" s="340"/>
      <c r="I80" s="339" t="s">
        <v>272</v>
      </c>
      <c r="J80" s="337"/>
      <c r="K80" s="337" t="s">
        <v>270</v>
      </c>
      <c r="L80" s="337" t="s">
        <v>270</v>
      </c>
      <c r="M80" s="337"/>
      <c r="N80" s="337"/>
      <c r="O80" s="337" t="s">
        <v>74</v>
      </c>
      <c r="P80" s="337"/>
      <c r="Q80" s="337"/>
      <c r="R80" s="352"/>
      <c r="S80" s="341"/>
    </row>
    <row r="81" spans="1:19" s="325" customFormat="1">
      <c r="A81" s="307"/>
      <c r="B81" s="362" t="s">
        <v>118</v>
      </c>
      <c r="C81" s="336">
        <v>306000</v>
      </c>
      <c r="D81" s="337" t="s">
        <v>267</v>
      </c>
      <c r="E81" s="338">
        <v>44005</v>
      </c>
      <c r="F81" s="337">
        <v>7450</v>
      </c>
      <c r="G81" s="337" t="s">
        <v>281</v>
      </c>
      <c r="H81" s="363"/>
      <c r="I81" s="337" t="s">
        <v>272</v>
      </c>
      <c r="J81" s="337"/>
      <c r="K81" s="337" t="s">
        <v>270</v>
      </c>
      <c r="L81" s="337" t="s">
        <v>270</v>
      </c>
      <c r="M81" s="337"/>
      <c r="N81" s="337"/>
      <c r="O81" s="337" t="s">
        <v>74</v>
      </c>
      <c r="P81" s="337"/>
      <c r="Q81" s="337"/>
      <c r="R81" s="342" t="s">
        <v>305</v>
      </c>
      <c r="S81" s="341"/>
    </row>
    <row r="82" spans="1:19" s="325" customFormat="1">
      <c r="A82" s="307"/>
      <c r="B82" s="335" t="s">
        <v>118</v>
      </c>
      <c r="C82" s="336">
        <v>198000</v>
      </c>
      <c r="D82" s="337" t="s">
        <v>117</v>
      </c>
      <c r="E82" s="338">
        <v>43944</v>
      </c>
      <c r="F82" s="337">
        <v>7436</v>
      </c>
      <c r="G82" s="337" t="s">
        <v>271</v>
      </c>
      <c r="H82" s="337">
        <v>138878</v>
      </c>
      <c r="I82" s="337" t="s">
        <v>282</v>
      </c>
      <c r="J82" s="337">
        <v>14141</v>
      </c>
      <c r="K82" s="338" t="s">
        <v>270</v>
      </c>
      <c r="L82" s="338" t="s">
        <v>270</v>
      </c>
      <c r="M82" s="337" t="s">
        <v>266</v>
      </c>
      <c r="N82" s="337"/>
      <c r="O82" s="337" t="s">
        <v>74</v>
      </c>
      <c r="P82" s="337"/>
      <c r="Q82" s="337"/>
      <c r="R82" s="342" t="s">
        <v>273</v>
      </c>
      <c r="S82" s="341"/>
    </row>
    <row r="83" spans="1:19" s="304" customFormat="1" ht="15.75">
      <c r="A83" s="307"/>
      <c r="B83" s="335" t="s">
        <v>118</v>
      </c>
      <c r="C83" s="353">
        <v>200000</v>
      </c>
      <c r="D83" s="337"/>
      <c r="E83" s="354">
        <v>44175</v>
      </c>
      <c r="F83" s="355">
        <v>7468</v>
      </c>
      <c r="G83" s="337" t="s">
        <v>284</v>
      </c>
      <c r="H83" s="339" t="s">
        <v>266</v>
      </c>
      <c r="I83" s="339" t="s">
        <v>266</v>
      </c>
      <c r="J83" s="339" t="s">
        <v>266</v>
      </c>
      <c r="K83" s="337" t="s">
        <v>304</v>
      </c>
      <c r="L83" s="337" t="s">
        <v>270</v>
      </c>
      <c r="M83" s="339" t="s">
        <v>266</v>
      </c>
      <c r="N83" s="339" t="s">
        <v>283</v>
      </c>
      <c r="O83" s="337" t="s">
        <v>268</v>
      </c>
      <c r="P83" s="337"/>
      <c r="Q83" s="337"/>
      <c r="R83" s="358" t="s">
        <v>285</v>
      </c>
      <c r="S83" s="341"/>
    </row>
    <row r="84" spans="1:19" s="304" customFormat="1" ht="15.75">
      <c r="A84" s="327"/>
      <c r="B84" s="306"/>
      <c r="C84" s="309"/>
      <c r="D84" s="305"/>
      <c r="E84" s="300"/>
      <c r="F84" s="302"/>
      <c r="G84" s="305"/>
      <c r="H84" s="180"/>
      <c r="I84" s="302"/>
      <c r="J84" s="180"/>
      <c r="K84" s="308"/>
      <c r="L84" s="308"/>
      <c r="M84" s="305"/>
      <c r="N84" s="308"/>
      <c r="O84" s="305"/>
      <c r="P84" s="305"/>
      <c r="Q84" s="305"/>
      <c r="R84" s="301"/>
      <c r="S84" s="310"/>
    </row>
  </sheetData>
  <mergeCells count="26">
    <mergeCell ref="F40:G40"/>
    <mergeCell ref="F41:G41"/>
    <mergeCell ref="F42:G42"/>
    <mergeCell ref="F43:G43"/>
    <mergeCell ref="J40:M40"/>
    <mergeCell ref="J41:M41"/>
    <mergeCell ref="J42:M42"/>
    <mergeCell ref="J43:M43"/>
    <mergeCell ref="A1:R2"/>
    <mergeCell ref="B37:B38"/>
    <mergeCell ref="C37:C38"/>
    <mergeCell ref="J39:M39"/>
    <mergeCell ref="J38:M38"/>
    <mergeCell ref="J37:M37"/>
    <mergeCell ref="J36:M36"/>
    <mergeCell ref="F36:G36"/>
    <mergeCell ref="F37:G37"/>
    <mergeCell ref="F38:G38"/>
    <mergeCell ref="J35:M35"/>
    <mergeCell ref="F39:G39"/>
    <mergeCell ref="F45:G45"/>
    <mergeCell ref="F46:G46"/>
    <mergeCell ref="F68:G68"/>
    <mergeCell ref="J44:M44"/>
    <mergeCell ref="J45:M45"/>
    <mergeCell ref="F44:G44"/>
  </mergeCells>
  <conditionalFormatting sqref="C37:C38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5" t="s">
        <v>23</v>
      </c>
      <c r="C2" s="456"/>
    </row>
    <row r="3" spans="1:9">
      <c r="A3" s="105">
        <v>10</v>
      </c>
      <c r="B3" s="167">
        <v>9910000003</v>
      </c>
      <c r="C3" s="168" t="s">
        <v>48</v>
      </c>
      <c r="E3" s="151" t="s">
        <v>61</v>
      </c>
      <c r="F3" s="152" t="s">
        <v>64</v>
      </c>
      <c r="G3" s="151" t="s">
        <v>62</v>
      </c>
      <c r="H3" s="151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7">
        <v>1</v>
      </c>
      <c r="F4" s="324" t="s">
        <v>317</v>
      </c>
      <c r="G4" s="318" t="s">
        <v>318</v>
      </c>
      <c r="H4" s="207">
        <v>106145</v>
      </c>
      <c r="I4" s="33">
        <f>E4*H4</f>
        <v>106145</v>
      </c>
    </row>
    <row r="5" spans="1:9" ht="16.5" thickBot="1">
      <c r="A5" s="105">
        <v>5</v>
      </c>
      <c r="B5" s="169">
        <v>3200000000</v>
      </c>
      <c r="C5" s="170" t="s">
        <v>25</v>
      </c>
      <c r="D5" s="66"/>
      <c r="E5" s="198">
        <v>1</v>
      </c>
      <c r="F5" s="215">
        <v>111110000</v>
      </c>
      <c r="G5" s="203" t="s">
        <v>319</v>
      </c>
      <c r="H5" s="199">
        <v>180000</v>
      </c>
      <c r="I5" s="33">
        <f t="shared" ref="I5:I12" si="0">E5*H5</f>
        <v>180000</v>
      </c>
    </row>
    <row r="6" spans="1:9">
      <c r="A6" s="105">
        <v>19</v>
      </c>
      <c r="B6" s="169">
        <v>11112222</v>
      </c>
      <c r="C6" s="170" t="s">
        <v>26</v>
      </c>
      <c r="E6" s="189"/>
      <c r="F6" s="179"/>
      <c r="G6" s="188"/>
      <c r="H6" s="190"/>
      <c r="I6" s="33">
        <f t="shared" si="0"/>
        <v>0</v>
      </c>
    </row>
    <row r="7" spans="1:9">
      <c r="B7" s="171">
        <v>38827</v>
      </c>
      <c r="C7" s="172" t="s">
        <v>99</v>
      </c>
      <c r="E7" s="102"/>
      <c r="F7" s="179"/>
      <c r="G7" s="183"/>
      <c r="H7" s="191"/>
      <c r="I7" s="33">
        <f t="shared" si="0"/>
        <v>0</v>
      </c>
    </row>
    <row r="8" spans="1:9">
      <c r="B8" s="171">
        <v>18942</v>
      </c>
      <c r="C8" s="172" t="s">
        <v>100</v>
      </c>
      <c r="E8" s="102"/>
      <c r="F8" s="179"/>
      <c r="G8" s="183"/>
      <c r="H8" s="191"/>
      <c r="I8" s="33">
        <f t="shared" si="0"/>
        <v>0</v>
      </c>
    </row>
    <row r="9" spans="1:9" ht="15.75" thickBot="1">
      <c r="A9" s="105">
        <v>15</v>
      </c>
      <c r="B9" s="173">
        <v>111110000</v>
      </c>
      <c r="C9" s="174" t="s">
        <v>27</v>
      </c>
      <c r="E9" s="102"/>
      <c r="F9" s="183"/>
      <c r="G9" s="183"/>
      <c r="H9" s="192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41" t="s">
        <v>116</v>
      </c>
      <c r="F19" s="441"/>
      <c r="G19" s="441"/>
      <c r="H19" s="441"/>
      <c r="I19" s="441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41" t="s">
        <v>116</v>
      </c>
      <c r="F11" s="441"/>
      <c r="G11" s="441"/>
      <c r="H11" s="441"/>
      <c r="I11" s="441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41" t="s">
        <v>124</v>
      </c>
      <c r="F15" s="441"/>
      <c r="G15" s="441"/>
      <c r="H15" s="441"/>
      <c r="I15" s="441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7"/>
  <sheetViews>
    <sheetView topLeftCell="A58" workbookViewId="0">
      <selection activeCell="G74" sqref="G74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41"/>
      <c r="C3" s="441"/>
      <c r="D3" s="441"/>
      <c r="E3" s="441"/>
      <c r="F3" s="441"/>
    </row>
    <row r="4" spans="2:7">
      <c r="B4" s="440" t="s">
        <v>384</v>
      </c>
      <c r="C4" s="440"/>
      <c r="D4" s="440"/>
      <c r="E4" s="440"/>
      <c r="F4" s="440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6" t="s">
        <v>340</v>
      </c>
      <c r="D6" s="6"/>
      <c r="E6" s="7" t="s">
        <v>5</v>
      </c>
      <c r="F6" s="6"/>
    </row>
    <row r="7" spans="2:7">
      <c r="B7" s="71" t="s">
        <v>6</v>
      </c>
      <c r="C7" s="297" t="s">
        <v>334</v>
      </c>
      <c r="D7" s="6"/>
      <c r="E7" s="11"/>
      <c r="F7" s="6"/>
    </row>
    <row r="8" spans="2:7">
      <c r="B8" s="71" t="s">
        <v>8</v>
      </c>
      <c r="C8" s="297">
        <v>68074</v>
      </c>
      <c r="D8" s="72"/>
      <c r="E8" s="11" t="s">
        <v>9</v>
      </c>
      <c r="F8" s="6"/>
    </row>
    <row r="9" spans="2:7">
      <c r="B9" s="73" t="s">
        <v>10</v>
      </c>
      <c r="C9" s="216">
        <v>174837</v>
      </c>
      <c r="D9" s="6"/>
      <c r="E9" s="18"/>
      <c r="F9" s="6"/>
    </row>
    <row r="10" spans="2:7">
      <c r="B10" s="71" t="s">
        <v>11</v>
      </c>
      <c r="C10" s="107" t="s">
        <v>382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6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32">
        <v>3200000000</v>
      </c>
      <c r="C14" s="107" t="s">
        <v>385</v>
      </c>
      <c r="D14" s="298">
        <v>1</v>
      </c>
      <c r="E14" s="185">
        <v>1557389</v>
      </c>
      <c r="F14" s="28">
        <f>E14*D14</f>
        <v>1557389</v>
      </c>
    </row>
    <row r="15" spans="2:7">
      <c r="B15" s="183"/>
      <c r="C15" s="107"/>
      <c r="D15" s="298"/>
      <c r="E15" s="288"/>
      <c r="F15" s="28"/>
    </row>
    <row r="16" spans="2:7">
      <c r="B16" s="16"/>
      <c r="C16" s="77"/>
      <c r="D16" s="28"/>
      <c r="E16" s="28" t="s">
        <v>19</v>
      </c>
      <c r="F16" s="28">
        <f>F14+F15</f>
        <v>1557389</v>
      </c>
      <c r="G16" t="s">
        <v>316</v>
      </c>
    </row>
    <row r="17" spans="2:9">
      <c r="B17" s="442"/>
      <c r="C17" s="442"/>
      <c r="D17" s="442"/>
      <c r="E17" s="442"/>
      <c r="F17" s="442"/>
    </row>
    <row r="18" spans="2:9">
      <c r="B18" s="440" t="s">
        <v>325</v>
      </c>
      <c r="C18" s="440"/>
      <c r="D18" s="440"/>
      <c r="E18" s="440"/>
      <c r="F18" s="440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9" t="s">
        <v>47</v>
      </c>
      <c r="D20" s="6"/>
      <c r="E20" s="7" t="s">
        <v>5</v>
      </c>
      <c r="F20" s="6"/>
      <c r="H20" t="s">
        <v>314</v>
      </c>
      <c r="I20" t="s">
        <v>315</v>
      </c>
    </row>
    <row r="21" spans="2:9">
      <c r="B21" s="71" t="s">
        <v>6</v>
      </c>
      <c r="C21" s="299" t="s">
        <v>309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6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6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32" t="s">
        <v>24</v>
      </c>
      <c r="C28" s="107" t="s">
        <v>326</v>
      </c>
      <c r="D28" s="196">
        <v>1</v>
      </c>
      <c r="E28" s="185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41"/>
      <c r="C30" s="441"/>
      <c r="D30" s="441"/>
      <c r="E30" s="441"/>
      <c r="F30" s="441"/>
    </row>
    <row r="31" spans="2:9" ht="15.75" thickBot="1">
      <c r="B31" s="440" t="s">
        <v>327</v>
      </c>
      <c r="C31" s="440"/>
      <c r="D31" s="440"/>
      <c r="E31" s="440"/>
      <c r="F31" s="440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7" t="s">
        <v>122</v>
      </c>
      <c r="D33" s="6"/>
      <c r="E33" s="7" t="s">
        <v>5</v>
      </c>
      <c r="F33" s="8"/>
    </row>
    <row r="34" spans="2:6">
      <c r="B34" s="71" t="s">
        <v>6</v>
      </c>
      <c r="C34" s="186" t="s">
        <v>328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5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4" t="s">
        <v>13</v>
      </c>
      <c r="C39" s="175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12" t="s">
        <v>329</v>
      </c>
      <c r="C41" s="313" t="s">
        <v>330</v>
      </c>
      <c r="D41" s="314">
        <v>1</v>
      </c>
      <c r="E41" s="315">
        <v>264000</v>
      </c>
      <c r="F41" s="316">
        <f>D41*E41</f>
        <v>264000</v>
      </c>
    </row>
    <row r="42" spans="2:6" ht="15.75" thickBot="1">
      <c r="B42" s="116"/>
      <c r="C42" s="370"/>
      <c r="D42" s="153"/>
      <c r="E42" s="154" t="s">
        <v>19</v>
      </c>
      <c r="F42" s="130">
        <f>F41</f>
        <v>264000</v>
      </c>
    </row>
    <row r="44" spans="2:6" ht="15.75" thickBot="1">
      <c r="B44" s="440" t="s">
        <v>395</v>
      </c>
      <c r="C44" s="440"/>
      <c r="D44" s="440"/>
      <c r="E44" s="440"/>
      <c r="F44" s="440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71" t="s">
        <v>396</v>
      </c>
      <c r="D46" s="6"/>
      <c r="E46" s="7" t="s">
        <v>5</v>
      </c>
      <c r="F46" s="8"/>
    </row>
    <row r="47" spans="2:6">
      <c r="B47" s="9" t="s">
        <v>6</v>
      </c>
      <c r="C47" s="186" t="s">
        <v>371</v>
      </c>
      <c r="D47" s="131"/>
      <c r="E47" s="11"/>
      <c r="F47" s="8"/>
    </row>
    <row r="48" spans="2:6">
      <c r="B48" s="9" t="s">
        <v>8</v>
      </c>
      <c r="C48" s="107">
        <v>67696</v>
      </c>
      <c r="D48" s="132"/>
      <c r="E48" s="11" t="s">
        <v>9</v>
      </c>
      <c r="F48" s="8"/>
    </row>
    <row r="49" spans="2:6">
      <c r="B49" s="1" t="s">
        <v>10</v>
      </c>
      <c r="C49" s="117">
        <v>174595</v>
      </c>
      <c r="D49" s="6"/>
      <c r="E49" s="18"/>
      <c r="F49" s="8"/>
    </row>
    <row r="50" spans="2:6">
      <c r="B50" s="9" t="s">
        <v>11</v>
      </c>
      <c r="C50" s="107">
        <v>4500386067</v>
      </c>
      <c r="D50" s="6"/>
      <c r="E50" s="13"/>
      <c r="F50" s="8"/>
    </row>
    <row r="51" spans="2:6">
      <c r="B51" s="14" t="s">
        <v>12</v>
      </c>
      <c r="C51" s="107">
        <v>7121</v>
      </c>
      <c r="D51" s="6"/>
      <c r="E51" s="8"/>
      <c r="F51" s="8"/>
    </row>
    <row r="52" spans="2:6" ht="15.75" thickBot="1">
      <c r="B52" s="14" t="s">
        <v>13</v>
      </c>
      <c r="C52" s="200"/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332">
        <v>3200000000</v>
      </c>
      <c r="C54" s="313" t="s">
        <v>397</v>
      </c>
      <c r="D54" s="364">
        <v>1</v>
      </c>
      <c r="E54" s="315">
        <v>1741142</v>
      </c>
      <c r="F54" s="372">
        <v>1741142</v>
      </c>
    </row>
    <row r="55" spans="2:6" ht="15.75" thickBot="1">
      <c r="B55" s="375"/>
      <c r="C55" s="375"/>
      <c r="D55" s="115"/>
      <c r="E55" s="373"/>
      <c r="F55" s="372"/>
    </row>
    <row r="56" spans="2:6" ht="15.75" thickBot="1">
      <c r="E56" s="374" t="s">
        <v>181</v>
      </c>
      <c r="F56" s="372">
        <v>1741142</v>
      </c>
    </row>
    <row r="57" spans="2:6">
      <c r="E57" s="376"/>
      <c r="F57" s="377"/>
    </row>
    <row r="58" spans="2:6" ht="15.75" thickBot="1">
      <c r="B58" s="440" t="s">
        <v>400</v>
      </c>
      <c r="C58" s="440"/>
      <c r="D58" s="440"/>
      <c r="E58" s="440"/>
      <c r="F58" s="440"/>
    </row>
    <row r="59" spans="2:6" ht="15.75" thickBot="1">
      <c r="B59" s="31"/>
      <c r="C59" s="125" t="s">
        <v>31</v>
      </c>
      <c r="D59" s="2"/>
      <c r="E59" s="3"/>
      <c r="F59" s="4"/>
    </row>
    <row r="60" spans="2:6">
      <c r="B60" s="5" t="s">
        <v>4</v>
      </c>
      <c r="C60" s="319" t="s">
        <v>401</v>
      </c>
      <c r="D60" s="6"/>
      <c r="E60" s="7" t="s">
        <v>5</v>
      </c>
      <c r="F60" s="8"/>
    </row>
    <row r="61" spans="2:6">
      <c r="B61" s="9" t="s">
        <v>6</v>
      </c>
      <c r="C61" s="181" t="s">
        <v>324</v>
      </c>
      <c r="D61" s="131"/>
      <c r="E61" s="11"/>
      <c r="F61" s="8"/>
    </row>
    <row r="62" spans="2:6">
      <c r="B62" s="9" t="s">
        <v>8</v>
      </c>
      <c r="C62" s="107">
        <v>68680</v>
      </c>
      <c r="D62" s="132"/>
      <c r="E62" s="11" t="s">
        <v>9</v>
      </c>
      <c r="F62" s="8"/>
    </row>
    <row r="63" spans="2:6">
      <c r="B63" s="1" t="s">
        <v>10</v>
      </c>
      <c r="C63" s="235">
        <v>175480</v>
      </c>
      <c r="D63" s="6"/>
      <c r="E63" s="18"/>
      <c r="F63" s="8"/>
    </row>
    <row r="64" spans="2:6">
      <c r="B64" s="9" t="s">
        <v>11</v>
      </c>
      <c r="C64" s="107">
        <v>90315</v>
      </c>
      <c r="D64" s="6"/>
      <c r="E64" s="13"/>
      <c r="F64" s="8"/>
    </row>
    <row r="65" spans="2:6">
      <c r="B65" s="14" t="s">
        <v>12</v>
      </c>
      <c r="C65" s="107">
        <v>7144</v>
      </c>
      <c r="D65" s="6"/>
      <c r="E65" s="8"/>
      <c r="F65" s="8"/>
    </row>
    <row r="66" spans="2:6" ht="15.75" thickBot="1">
      <c r="B66" s="14" t="s">
        <v>13</v>
      </c>
      <c r="C66" s="127"/>
      <c r="D66" s="6"/>
      <c r="E66" s="8"/>
      <c r="F66" s="8"/>
    </row>
    <row r="67" spans="2:6" ht="15.75" thickBot="1">
      <c r="B67" s="61" t="s">
        <v>14</v>
      </c>
      <c r="C67" s="126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20" t="s">
        <v>329</v>
      </c>
      <c r="C68" s="107" t="s">
        <v>399</v>
      </c>
      <c r="D68" s="135">
        <v>10</v>
      </c>
      <c r="E68" s="321">
        <v>52212</v>
      </c>
      <c r="F68" s="153">
        <f>D68*E68</f>
        <v>522120</v>
      </c>
    </row>
    <row r="69" spans="2:6" ht="15.75" thickBot="1">
      <c r="B69" s="193"/>
      <c r="C69" s="193"/>
      <c r="D69" s="153"/>
      <c r="E69" s="154" t="s">
        <v>19</v>
      </c>
      <c r="F69" s="130">
        <f>SUM(F68:F68)</f>
        <v>522120</v>
      </c>
    </row>
    <row r="71" spans="2:6" ht="15.75" thickBot="1">
      <c r="B71" s="440" t="s">
        <v>403</v>
      </c>
      <c r="C71" s="440"/>
      <c r="D71" s="440"/>
      <c r="E71" s="440"/>
      <c r="F71" s="440"/>
    </row>
    <row r="72" spans="2:6" ht="15.75" thickBot="1">
      <c r="B72" s="31"/>
      <c r="C72" s="125" t="s">
        <v>32</v>
      </c>
      <c r="D72" s="2"/>
      <c r="E72" s="3"/>
      <c r="F72" s="4"/>
    </row>
    <row r="73" spans="2:6">
      <c r="B73" s="5" t="s">
        <v>4</v>
      </c>
      <c r="C73" s="322" t="s">
        <v>107</v>
      </c>
      <c r="D73" s="6"/>
      <c r="E73" s="7" t="s">
        <v>5</v>
      </c>
      <c r="F73" s="8"/>
    </row>
    <row r="74" spans="2:6">
      <c r="B74" s="9" t="s">
        <v>6</v>
      </c>
      <c r="C74" s="186" t="s">
        <v>352</v>
      </c>
      <c r="D74" s="131"/>
      <c r="E74" s="11"/>
      <c r="F74" s="8"/>
    </row>
    <row r="75" spans="2:6">
      <c r="B75" s="9" t="s">
        <v>8</v>
      </c>
      <c r="C75" s="107">
        <v>69055</v>
      </c>
      <c r="D75" s="132"/>
      <c r="E75" s="11" t="s">
        <v>9</v>
      </c>
      <c r="F75" s="8"/>
    </row>
    <row r="76" spans="2:6">
      <c r="B76" s="1" t="s">
        <v>10</v>
      </c>
      <c r="C76" s="235">
        <v>175748</v>
      </c>
      <c r="D76" s="6"/>
      <c r="E76" s="18"/>
      <c r="F76" s="8"/>
    </row>
    <row r="77" spans="2:6">
      <c r="B77" s="9" t="s">
        <v>11</v>
      </c>
      <c r="C77" s="107">
        <v>772</v>
      </c>
      <c r="D77" s="6"/>
      <c r="E77" s="13"/>
      <c r="F77" s="8"/>
    </row>
    <row r="78" spans="2:6">
      <c r="B78" s="14" t="s">
        <v>12</v>
      </c>
      <c r="C78" s="107">
        <v>72367</v>
      </c>
      <c r="D78" s="6"/>
      <c r="E78" s="8"/>
      <c r="F78" s="8"/>
    </row>
    <row r="79" spans="2:6">
      <c r="B79" s="14" t="s">
        <v>13</v>
      </c>
      <c r="C79" s="333"/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195" t="s">
        <v>18</v>
      </c>
    </row>
    <row r="81" spans="2:7" ht="15.75" thickBot="1">
      <c r="B81" s="312">
        <v>3200000000</v>
      </c>
      <c r="C81" s="365" t="s">
        <v>402</v>
      </c>
      <c r="D81" s="323">
        <v>1</v>
      </c>
      <c r="E81" s="207">
        <v>225000</v>
      </c>
      <c r="F81" s="153">
        <f>D81*E81</f>
        <v>225000</v>
      </c>
    </row>
    <row r="82" spans="2:7" ht="15.75" thickBot="1">
      <c r="B82" s="127"/>
      <c r="C82" s="127"/>
      <c r="D82" s="201"/>
      <c r="E82" s="202" t="s">
        <v>19</v>
      </c>
      <c r="F82" s="153">
        <f>F81</f>
        <v>225000</v>
      </c>
    </row>
    <row r="83" spans="2:7">
      <c r="B83" s="127"/>
      <c r="C83" s="127"/>
    </row>
    <row r="87" spans="2:7">
      <c r="C87" s="441" t="s">
        <v>289</v>
      </c>
      <c r="D87" s="441"/>
      <c r="E87" s="441"/>
      <c r="F87" s="441"/>
      <c r="G87" s="441"/>
    </row>
  </sheetData>
  <mergeCells count="10">
    <mergeCell ref="C87:G87"/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opLeftCell="A10" workbookViewId="0">
      <selection activeCell="I28" sqref="I28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3"/>
      <c r="C1" s="443"/>
      <c r="D1" s="443"/>
      <c r="E1" s="443"/>
      <c r="F1" s="443"/>
    </row>
    <row r="2" spans="2:6" ht="15.75" thickBot="1">
      <c r="B2" s="440" t="s">
        <v>343</v>
      </c>
      <c r="C2" s="440"/>
      <c r="D2" s="440"/>
      <c r="E2" s="440"/>
      <c r="F2" s="440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6" t="s">
        <v>130</v>
      </c>
      <c r="D4" s="6"/>
      <c r="E4" s="7" t="s">
        <v>5</v>
      </c>
      <c r="F4" s="8"/>
    </row>
    <row r="5" spans="2:6">
      <c r="B5" s="9" t="s">
        <v>6</v>
      </c>
      <c r="C5" s="378" t="s">
        <v>342</v>
      </c>
      <c r="D5" s="10"/>
      <c r="E5" s="11"/>
      <c r="F5" s="8"/>
    </row>
    <row r="6" spans="2:6">
      <c r="B6" s="9" t="s">
        <v>8</v>
      </c>
      <c r="C6" s="107">
        <v>64862</v>
      </c>
      <c r="D6" s="12"/>
      <c r="E6" s="11" t="s">
        <v>9</v>
      </c>
      <c r="F6" s="8"/>
    </row>
    <row r="7" spans="2:6">
      <c r="B7" s="1" t="s">
        <v>10</v>
      </c>
      <c r="C7" s="117">
        <v>172257</v>
      </c>
      <c r="D7" s="6"/>
      <c r="E7" s="18"/>
      <c r="F7" s="8"/>
    </row>
    <row r="8" spans="2:6">
      <c r="B8" s="9" t="s">
        <v>11</v>
      </c>
      <c r="C8" s="107">
        <v>366289</v>
      </c>
      <c r="D8" s="6"/>
      <c r="E8" s="13"/>
      <c r="F8" s="8"/>
    </row>
    <row r="9" spans="2:6">
      <c r="B9" s="14" t="s">
        <v>12</v>
      </c>
      <c r="C9" s="107">
        <v>7229</v>
      </c>
      <c r="D9" s="6"/>
      <c r="E9" s="8"/>
      <c r="F9" s="8"/>
    </row>
    <row r="10" spans="2:6" ht="15.75" thickBot="1">
      <c r="B10" s="14" t="s">
        <v>13</v>
      </c>
      <c r="C10" s="25">
        <v>5069</v>
      </c>
      <c r="D10" s="6"/>
      <c r="E10" s="8"/>
      <c r="F10" s="8"/>
    </row>
    <row r="11" spans="2:6">
      <c r="B11" s="289" t="s">
        <v>14</v>
      </c>
      <c r="C11" s="289" t="s">
        <v>15</v>
      </c>
      <c r="D11" s="220" t="s">
        <v>16</v>
      </c>
      <c r="E11" s="221" t="s">
        <v>17</v>
      </c>
      <c r="F11" s="222" t="s">
        <v>18</v>
      </c>
    </row>
    <row r="12" spans="2:6">
      <c r="B12" s="368">
        <v>11112222</v>
      </c>
      <c r="C12" s="366" t="s">
        <v>344</v>
      </c>
      <c r="D12" s="218">
        <v>1</v>
      </c>
      <c r="E12" s="290">
        <v>60000</v>
      </c>
      <c r="F12" s="201">
        <v>60000</v>
      </c>
    </row>
    <row r="13" spans="2:6">
      <c r="B13" s="367"/>
      <c r="C13" s="332"/>
      <c r="D13" s="201"/>
      <c r="E13" s="202" t="s">
        <v>19</v>
      </c>
      <c r="F13" s="137">
        <v>60000</v>
      </c>
    </row>
    <row r="14" spans="2:6">
      <c r="B14"/>
      <c r="C14"/>
      <c r="D14"/>
      <c r="E14"/>
      <c r="F14"/>
    </row>
    <row r="15" spans="2:6" ht="15.75" thickBot="1">
      <c r="B15" s="440" t="s">
        <v>395</v>
      </c>
      <c r="C15" s="440"/>
      <c r="D15" s="440"/>
      <c r="E15" s="440"/>
      <c r="F15" s="440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7" t="s">
        <v>340</v>
      </c>
      <c r="D17" s="6"/>
      <c r="E17" s="7" t="s">
        <v>5</v>
      </c>
      <c r="F17" s="8"/>
    </row>
    <row r="18" spans="2:9">
      <c r="B18" s="9" t="s">
        <v>6</v>
      </c>
      <c r="C18" s="181" t="s">
        <v>345</v>
      </c>
      <c r="D18" s="131"/>
      <c r="E18" s="11"/>
      <c r="F18" s="8"/>
    </row>
    <row r="19" spans="2:9">
      <c r="B19" s="9" t="s">
        <v>8</v>
      </c>
      <c r="C19" s="107">
        <v>69124</v>
      </c>
      <c r="D19" s="132"/>
      <c r="E19" s="11" t="s">
        <v>9</v>
      </c>
      <c r="F19" s="8"/>
    </row>
    <row r="20" spans="2:9">
      <c r="B20" s="1" t="s">
        <v>10</v>
      </c>
      <c r="C20" s="216">
        <v>175646</v>
      </c>
      <c r="D20" s="6"/>
      <c r="E20" s="18"/>
      <c r="F20" s="8"/>
    </row>
    <row r="21" spans="2:9">
      <c r="B21" s="9" t="s">
        <v>11</v>
      </c>
      <c r="C21" s="107" t="s">
        <v>406</v>
      </c>
      <c r="D21" s="6"/>
      <c r="E21" s="13"/>
      <c r="F21" s="8"/>
    </row>
    <row r="22" spans="2:9">
      <c r="B22" s="9" t="s">
        <v>12</v>
      </c>
      <c r="C22" s="107">
        <v>7507</v>
      </c>
      <c r="D22" s="6"/>
      <c r="E22" s="8"/>
      <c r="F22" s="8"/>
    </row>
    <row r="23" spans="2:9" ht="15.75" thickBot="1">
      <c r="B23" s="15" t="s">
        <v>13</v>
      </c>
      <c r="C23" s="144"/>
      <c r="D23" s="6"/>
      <c r="E23" s="8"/>
      <c r="F23" s="8"/>
    </row>
    <row r="24" spans="2:9" ht="15.75" thickBot="1">
      <c r="B24" s="289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8">
        <v>352010</v>
      </c>
      <c r="C25" s="366" t="s">
        <v>407</v>
      </c>
      <c r="D25" s="135">
        <v>4</v>
      </c>
      <c r="E25" s="204">
        <v>567501</v>
      </c>
      <c r="F25" s="153">
        <f>D25*E25</f>
        <v>2270004</v>
      </c>
    </row>
    <row r="26" spans="2:9" ht="15.75" thickBot="1">
      <c r="B26" s="113"/>
      <c r="C26" s="369"/>
      <c r="D26" s="141"/>
      <c r="E26" s="142" t="s">
        <v>19</v>
      </c>
      <c r="F26" s="143">
        <f>F25</f>
        <v>2270004</v>
      </c>
    </row>
    <row r="28" spans="2:9" ht="15.75" thickBot="1">
      <c r="B28" s="440" t="s">
        <v>343</v>
      </c>
      <c r="C28" s="440"/>
      <c r="D28" s="440"/>
      <c r="E28" s="440"/>
      <c r="F28" s="440"/>
      <c r="I28" t="s">
        <v>186</v>
      </c>
    </row>
    <row r="29" spans="2:9" ht="15.75" thickBot="1">
      <c r="B29" s="159"/>
      <c r="C29" s="160" t="s">
        <v>34</v>
      </c>
      <c r="D29" s="2"/>
      <c r="E29" s="3"/>
      <c r="F29" s="4"/>
    </row>
    <row r="30" spans="2:9" ht="15.75" thickBot="1">
      <c r="B30" s="161" t="s">
        <v>4</v>
      </c>
      <c r="C30" s="187" t="s">
        <v>130</v>
      </c>
      <c r="D30" s="6"/>
      <c r="E30" s="7" t="s">
        <v>5</v>
      </c>
      <c r="F30" s="8"/>
    </row>
    <row r="31" spans="2:9" ht="15.75" thickBot="1">
      <c r="B31" s="161" t="s">
        <v>6</v>
      </c>
      <c r="C31" s="181" t="s">
        <v>342</v>
      </c>
      <c r="D31" s="131"/>
      <c r="E31" s="11"/>
      <c r="F31" s="8"/>
    </row>
    <row r="32" spans="2:9" ht="15.75" thickBot="1">
      <c r="B32" s="161" t="s">
        <v>8</v>
      </c>
      <c r="C32" s="107">
        <v>65037</v>
      </c>
      <c r="D32" s="132"/>
      <c r="E32" s="11" t="s">
        <v>9</v>
      </c>
      <c r="F32" s="8"/>
    </row>
    <row r="33" spans="2:6" ht="15.75" thickBot="1">
      <c r="B33" s="162" t="s">
        <v>10</v>
      </c>
      <c r="C33" s="117">
        <v>172314</v>
      </c>
      <c r="D33" s="6"/>
      <c r="E33" s="18"/>
      <c r="F33" s="8"/>
    </row>
    <row r="34" spans="2:6" ht="15.75" thickBot="1">
      <c r="B34" s="161" t="s">
        <v>11</v>
      </c>
      <c r="C34" s="107">
        <v>366290</v>
      </c>
      <c r="D34" s="6"/>
      <c r="E34" s="13"/>
      <c r="F34" s="8"/>
    </row>
    <row r="35" spans="2:6" ht="15.75" thickBot="1">
      <c r="B35" s="161" t="s">
        <v>12</v>
      </c>
      <c r="C35" s="107">
        <v>7233</v>
      </c>
      <c r="D35" s="6"/>
      <c r="E35" s="8"/>
      <c r="F35" s="8"/>
    </row>
    <row r="36" spans="2:6" ht="15.75" thickBot="1">
      <c r="B36" s="161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09" t="s">
        <v>16</v>
      </c>
      <c r="E37" s="75" t="s">
        <v>17</v>
      </c>
      <c r="F37" s="211" t="s">
        <v>18</v>
      </c>
    </row>
    <row r="38" spans="2:6" ht="16.5" thickBot="1">
      <c r="B38" s="368" t="s">
        <v>348</v>
      </c>
      <c r="C38" s="107" t="s">
        <v>349</v>
      </c>
      <c r="D38" s="135">
        <v>1</v>
      </c>
      <c r="E38" s="214">
        <v>119612</v>
      </c>
      <c r="F38" s="212">
        <f>D38*E38</f>
        <v>119612</v>
      </c>
    </row>
    <row r="39" spans="2:6" ht="15.75" thickBot="1">
      <c r="B39" s="116"/>
      <c r="C39" s="140"/>
      <c r="D39" s="210"/>
      <c r="E39" s="202" t="s">
        <v>19</v>
      </c>
      <c r="F39" s="213">
        <f>F38</f>
        <v>119612</v>
      </c>
    </row>
    <row r="41" spans="2:6" ht="15.75" thickBot="1">
      <c r="B41" s="440" t="s">
        <v>336</v>
      </c>
      <c r="C41" s="440"/>
      <c r="D41" s="440"/>
      <c r="E41" s="440"/>
      <c r="F41" s="440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59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309</v>
      </c>
      <c r="D44" s="10"/>
      <c r="E44" s="11"/>
      <c r="F44" s="8"/>
    </row>
    <row r="45" spans="2:6">
      <c r="B45" s="9" t="s">
        <v>8</v>
      </c>
      <c r="C45" s="107">
        <v>63434</v>
      </c>
      <c r="D45" s="12"/>
      <c r="E45" s="11" t="s">
        <v>9</v>
      </c>
      <c r="F45" s="8"/>
    </row>
    <row r="46" spans="2:6">
      <c r="B46" s="1" t="s">
        <v>10</v>
      </c>
      <c r="C46" s="216">
        <v>170896</v>
      </c>
      <c r="D46" s="6"/>
      <c r="E46" s="18"/>
      <c r="F46" s="8"/>
    </row>
    <row r="47" spans="2:6">
      <c r="B47" s="9" t="s">
        <v>11</v>
      </c>
      <c r="C47" s="360">
        <v>4700033021</v>
      </c>
      <c r="D47" s="6"/>
      <c r="E47" s="13"/>
      <c r="F47" s="8"/>
    </row>
    <row r="48" spans="2:6">
      <c r="B48" s="14" t="s">
        <v>12</v>
      </c>
      <c r="C48" s="107">
        <v>7488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68">
        <v>3200000000</v>
      </c>
      <c r="C51" s="107" t="s">
        <v>341</v>
      </c>
      <c r="D51" s="135">
        <v>1</v>
      </c>
      <c r="E51" s="208">
        <v>499035</v>
      </c>
      <c r="F51" s="130">
        <v>499035</v>
      </c>
    </row>
    <row r="52" spans="2:6" ht="15.75" thickBot="1">
      <c r="B52" s="116"/>
      <c r="C52" s="140"/>
      <c r="D52" s="153"/>
      <c r="E52" s="154" t="s">
        <v>19</v>
      </c>
      <c r="F52" s="130">
        <f>F51</f>
        <v>499035</v>
      </c>
    </row>
    <row r="54" spans="2:6" ht="15.75" thickBot="1">
      <c r="B54" s="440" t="s">
        <v>320</v>
      </c>
      <c r="C54" s="440"/>
      <c r="D54" s="440"/>
      <c r="E54" s="440"/>
      <c r="F54" s="440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309</v>
      </c>
      <c r="D57" s="10"/>
      <c r="E57" s="11"/>
      <c r="F57" s="8"/>
    </row>
    <row r="58" spans="2:6">
      <c r="B58" s="9" t="s">
        <v>8</v>
      </c>
      <c r="C58" s="107">
        <v>55068</v>
      </c>
      <c r="D58" s="12"/>
      <c r="E58" s="11" t="s">
        <v>9</v>
      </c>
      <c r="F58" s="8"/>
    </row>
    <row r="59" spans="2:6">
      <c r="B59" s="1" t="s">
        <v>10</v>
      </c>
      <c r="C59" s="216">
        <v>165993</v>
      </c>
      <c r="D59" s="6"/>
      <c r="E59" s="18"/>
      <c r="F59" s="8"/>
    </row>
    <row r="60" spans="2:6">
      <c r="B60" s="9" t="s">
        <v>11</v>
      </c>
      <c r="C60" s="107">
        <v>4700032675</v>
      </c>
      <c r="D60" s="6"/>
      <c r="E60" s="13"/>
      <c r="F60" s="8"/>
    </row>
    <row r="61" spans="2:6">
      <c r="B61" s="14" t="s">
        <v>12</v>
      </c>
      <c r="C61" s="107">
        <v>7474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/>
      <c r="D63" s="220" t="s">
        <v>16</v>
      </c>
      <c r="E63" s="221" t="s">
        <v>17</v>
      </c>
      <c r="F63" s="222" t="s">
        <v>18</v>
      </c>
    </row>
    <row r="64" spans="2:6" ht="15.75">
      <c r="B64" s="218">
        <v>3200000000</v>
      </c>
      <c r="C64" s="107" t="s">
        <v>185</v>
      </c>
      <c r="D64" s="218">
        <v>1</v>
      </c>
      <c r="E64" s="214">
        <v>499035</v>
      </c>
      <c r="F64" s="137">
        <f>D64*E64</f>
        <v>499035</v>
      </c>
    </row>
    <row r="65" spans="2:6" ht="15.75" thickBot="1">
      <c r="B65" s="113"/>
      <c r="C65" s="219"/>
      <c r="D65" s="201"/>
      <c r="E65" s="202" t="s">
        <v>19</v>
      </c>
      <c r="F65" s="137">
        <f>F64</f>
        <v>499035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J21" sqref="J21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40" t="s">
        <v>322</v>
      </c>
      <c r="C2" s="440"/>
      <c r="D2" s="440"/>
      <c r="E2" s="440"/>
      <c r="F2" s="440"/>
    </row>
    <row r="3" spans="2:6">
      <c r="B3" s="69"/>
      <c r="C3" s="70" t="s">
        <v>79</v>
      </c>
      <c r="D3" s="2"/>
      <c r="E3" s="3"/>
      <c r="F3" s="4"/>
    </row>
    <row r="4" spans="2:6">
      <c r="B4" s="224" t="s">
        <v>4</v>
      </c>
      <c r="C4" s="187" t="s">
        <v>109</v>
      </c>
      <c r="D4" s="149"/>
      <c r="E4" s="19" t="s">
        <v>5</v>
      </c>
      <c r="F4" s="4"/>
    </row>
    <row r="5" spans="2:6">
      <c r="B5" s="224" t="s">
        <v>6</v>
      </c>
      <c r="C5" s="181" t="s">
        <v>324</v>
      </c>
      <c r="D5" s="149"/>
      <c r="E5" s="83"/>
      <c r="F5" s="4"/>
    </row>
    <row r="6" spans="2:6">
      <c r="B6" s="224" t="s">
        <v>8</v>
      </c>
      <c r="C6" s="107">
        <v>55315</v>
      </c>
      <c r="D6" s="150"/>
      <c r="E6" s="83" t="s">
        <v>9</v>
      </c>
      <c r="F6" s="4"/>
    </row>
    <row r="7" spans="2:6">
      <c r="B7" s="225" t="s">
        <v>10</v>
      </c>
      <c r="C7" s="217">
        <v>166134</v>
      </c>
      <c r="D7" s="2"/>
      <c r="E7" s="84"/>
      <c r="F7" s="4"/>
    </row>
    <row r="8" spans="2:6">
      <c r="B8" s="224" t="s">
        <v>11</v>
      </c>
      <c r="C8" s="107">
        <v>86100</v>
      </c>
      <c r="D8" s="2"/>
      <c r="E8" s="86"/>
      <c r="F8" s="4"/>
    </row>
    <row r="9" spans="2:6">
      <c r="B9" s="224" t="s">
        <v>12</v>
      </c>
      <c r="C9" s="107">
        <v>7139</v>
      </c>
      <c r="D9" s="2"/>
      <c r="E9" s="4"/>
      <c r="F9" s="4"/>
    </row>
    <row r="10" spans="2:6">
      <c r="B10" s="224" t="s">
        <v>13</v>
      </c>
      <c r="C10" s="227">
        <v>5803</v>
      </c>
      <c r="D10" s="2"/>
      <c r="E10" s="4"/>
      <c r="F10" s="4"/>
    </row>
    <row r="11" spans="2:6">
      <c r="B11" s="226" t="s">
        <v>14</v>
      </c>
      <c r="C11" s="226" t="s">
        <v>15</v>
      </c>
      <c r="D11" s="228" t="s">
        <v>16</v>
      </c>
      <c r="E11" s="228" t="s">
        <v>17</v>
      </c>
      <c r="F11" s="229" t="s">
        <v>18</v>
      </c>
    </row>
    <row r="12" spans="2:6">
      <c r="B12" s="183" t="s">
        <v>24</v>
      </c>
      <c r="C12" s="107" t="s">
        <v>323</v>
      </c>
      <c r="D12" s="218">
        <v>1</v>
      </c>
      <c r="E12" s="191">
        <v>250000</v>
      </c>
      <c r="F12" s="230">
        <f>E12*D12</f>
        <v>250000</v>
      </c>
    </row>
    <row r="13" spans="2:6">
      <c r="B13" s="345"/>
      <c r="C13" s="345"/>
      <c r="D13" s="218"/>
      <c r="E13" s="231"/>
      <c r="F13" s="232">
        <f>F12</f>
        <v>250000</v>
      </c>
    </row>
    <row r="14" spans="2:6">
      <c r="F14" s="124"/>
    </row>
    <row r="15" spans="2:6" ht="15.75" thickBot="1">
      <c r="B15" s="440" t="s">
        <v>322</v>
      </c>
      <c r="C15" s="440"/>
      <c r="D15" s="440"/>
      <c r="E15" s="440"/>
      <c r="F15" s="440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6" t="s">
        <v>109</v>
      </c>
      <c r="D17" s="149"/>
      <c r="E17" s="19" t="s">
        <v>5</v>
      </c>
      <c r="F17" s="4"/>
    </row>
    <row r="18" spans="2:6">
      <c r="B18" s="81" t="s">
        <v>6</v>
      </c>
      <c r="C18" s="297" t="s">
        <v>324</v>
      </c>
      <c r="D18" s="149"/>
      <c r="E18" s="83"/>
      <c r="F18" s="4"/>
    </row>
    <row r="19" spans="2:6">
      <c r="B19" s="81" t="s">
        <v>8</v>
      </c>
      <c r="C19" s="107">
        <v>55314</v>
      </c>
      <c r="D19" s="150"/>
      <c r="E19" s="83" t="s">
        <v>9</v>
      </c>
      <c r="F19" s="4"/>
    </row>
    <row r="20" spans="2:6">
      <c r="B20" s="85" t="s">
        <v>10</v>
      </c>
      <c r="C20" s="216">
        <v>166136</v>
      </c>
      <c r="D20" s="2"/>
      <c r="E20" s="84"/>
      <c r="F20" s="4"/>
    </row>
    <row r="21" spans="2:6">
      <c r="B21" s="81" t="s">
        <v>11</v>
      </c>
      <c r="C21" s="107">
        <v>86101</v>
      </c>
      <c r="D21" s="2"/>
      <c r="E21" s="86"/>
      <c r="F21" s="4"/>
    </row>
    <row r="22" spans="2:6">
      <c r="B22" s="87" t="s">
        <v>12</v>
      </c>
      <c r="C22" s="107">
        <v>7140</v>
      </c>
      <c r="D22" s="2"/>
      <c r="E22" s="4"/>
      <c r="F22" s="4"/>
    </row>
    <row r="23" spans="2:6" ht="15.75" thickBot="1">
      <c r="B23" s="87" t="s">
        <v>13</v>
      </c>
      <c r="C23" s="223">
        <v>5803</v>
      </c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8" t="s">
        <v>24</v>
      </c>
      <c r="C25" s="107" t="s">
        <v>323</v>
      </c>
      <c r="D25" s="218">
        <v>1</v>
      </c>
      <c r="E25" s="205">
        <v>250000</v>
      </c>
      <c r="F25" s="93">
        <f>D25*E25</f>
        <v>250000</v>
      </c>
    </row>
    <row r="26" spans="2:6" ht="15.75" thickBot="1">
      <c r="B26" s="94"/>
      <c r="C26" s="346"/>
      <c r="D26" s="95"/>
      <c r="E26" s="96" t="s">
        <v>19</v>
      </c>
      <c r="F26" s="97">
        <f>F25</f>
        <v>250000</v>
      </c>
    </row>
    <row r="28" spans="2:6" ht="15.75" thickBot="1">
      <c r="B28" s="441" t="s">
        <v>290</v>
      </c>
      <c r="C28" s="441"/>
      <c r="D28" s="441"/>
      <c r="E28" s="441"/>
      <c r="F28" s="441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6" t="s">
        <v>47</v>
      </c>
      <c r="D30" s="82"/>
      <c r="E30" s="19" t="s">
        <v>5</v>
      </c>
      <c r="F30" s="4"/>
    </row>
    <row r="31" spans="2:6">
      <c r="B31" s="81" t="s">
        <v>6</v>
      </c>
      <c r="C31" s="297" t="s">
        <v>139</v>
      </c>
      <c r="D31" s="149"/>
      <c r="E31" s="83"/>
      <c r="F31" s="4"/>
    </row>
    <row r="32" spans="2:6">
      <c r="B32" s="81" t="s">
        <v>8</v>
      </c>
      <c r="C32" s="107">
        <v>42968</v>
      </c>
      <c r="D32" s="150"/>
      <c r="E32" s="83" t="s">
        <v>9</v>
      </c>
      <c r="F32" s="4"/>
    </row>
    <row r="33" spans="2:6">
      <c r="B33" s="85" t="s">
        <v>10</v>
      </c>
      <c r="C33" s="136">
        <v>157038</v>
      </c>
      <c r="D33" s="2"/>
      <c r="E33" s="84"/>
      <c r="F33" s="4"/>
    </row>
    <row r="34" spans="2:6">
      <c r="B34" s="81" t="s">
        <v>11</v>
      </c>
      <c r="C34" s="107">
        <v>4700031455</v>
      </c>
      <c r="D34" s="2"/>
      <c r="E34" s="86"/>
      <c r="F34" s="4"/>
    </row>
    <row r="35" spans="2:6">
      <c r="B35" s="87" t="s">
        <v>12</v>
      </c>
      <c r="C35" s="107">
        <v>7460</v>
      </c>
      <c r="D35" s="2"/>
      <c r="E35" s="4"/>
      <c r="F35" s="4"/>
    </row>
    <row r="36" spans="2:6" ht="15.75" thickBot="1">
      <c r="B36" s="87" t="s">
        <v>13</v>
      </c>
      <c r="C36" s="184"/>
      <c r="D36" s="2"/>
      <c r="E36" s="4"/>
      <c r="F36" s="4"/>
    </row>
    <row r="37" spans="2:6" ht="15.75" thickBot="1">
      <c r="B37" s="89" t="s">
        <v>14</v>
      </c>
      <c r="C37" s="182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8">
        <v>3200000000</v>
      </c>
      <c r="C38" s="107" t="s">
        <v>291</v>
      </c>
      <c r="D38" s="218">
        <v>1</v>
      </c>
      <c r="E38" s="205">
        <v>499035</v>
      </c>
      <c r="F38" s="93">
        <f>D38*E38</f>
        <v>499035</v>
      </c>
    </row>
    <row r="39" spans="2:6" ht="16.5" thickBot="1">
      <c r="B39" s="94"/>
      <c r="C39" s="347" t="s">
        <v>292</v>
      </c>
      <c r="D39" s="95"/>
      <c r="E39" s="96" t="s">
        <v>19</v>
      </c>
      <c r="F39" s="97">
        <f>SUM(F38:F38)</f>
        <v>499035</v>
      </c>
    </row>
    <row r="41" spans="2:6" ht="15.75" thickBot="1">
      <c r="B41" s="441" t="s">
        <v>293</v>
      </c>
      <c r="C41" s="441"/>
      <c r="D41" s="441"/>
      <c r="E41" s="441"/>
      <c r="F41" s="441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7" t="s">
        <v>47</v>
      </c>
      <c r="D43" s="149"/>
      <c r="E43" s="19" t="s">
        <v>5</v>
      </c>
      <c r="F43" s="4"/>
    </row>
    <row r="44" spans="2:6">
      <c r="B44" s="81" t="s">
        <v>6</v>
      </c>
      <c r="C44" s="181" t="s">
        <v>139</v>
      </c>
      <c r="D44" s="149"/>
      <c r="E44" s="83"/>
      <c r="F44" s="4"/>
    </row>
    <row r="45" spans="2:6">
      <c r="B45" s="81" t="s">
        <v>8</v>
      </c>
      <c r="C45" s="107">
        <v>42969</v>
      </c>
      <c r="D45" s="150"/>
      <c r="E45" s="83" t="s">
        <v>9</v>
      </c>
      <c r="F45" s="4"/>
    </row>
    <row r="46" spans="2:6">
      <c r="B46" s="85" t="s">
        <v>10</v>
      </c>
      <c r="C46" s="136">
        <v>157036</v>
      </c>
      <c r="D46" s="2"/>
      <c r="E46" s="84"/>
      <c r="F46" s="4"/>
    </row>
    <row r="47" spans="2:6">
      <c r="B47" s="81" t="s">
        <v>11</v>
      </c>
      <c r="C47" s="107">
        <v>4700031472</v>
      </c>
      <c r="D47" s="2"/>
      <c r="E47" s="86"/>
      <c r="F47" s="4"/>
    </row>
    <row r="48" spans="2:6">
      <c r="B48" s="87" t="s">
        <v>12</v>
      </c>
      <c r="C48" s="107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8">
        <v>3200000000</v>
      </c>
      <c r="C51" s="107" t="s">
        <v>291</v>
      </c>
      <c r="D51" s="218">
        <v>1</v>
      </c>
      <c r="E51" s="205">
        <v>499035</v>
      </c>
      <c r="F51" s="93">
        <f>D51*E51</f>
        <v>499035</v>
      </c>
    </row>
    <row r="52" spans="2:9" ht="16.5" thickBot="1">
      <c r="B52" s="121"/>
      <c r="C52" s="348" t="s">
        <v>294</v>
      </c>
      <c r="D52" s="122"/>
      <c r="E52" s="123" t="s">
        <v>19</v>
      </c>
      <c r="F52" s="134">
        <f>F51</f>
        <v>499035</v>
      </c>
    </row>
    <row r="54" spans="2:9" ht="15.75" thickBot="1">
      <c r="B54" s="441" t="s">
        <v>295</v>
      </c>
      <c r="C54" s="441"/>
      <c r="D54" s="441"/>
      <c r="E54" s="441"/>
      <c r="F54" s="441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3" t="s">
        <v>4</v>
      </c>
      <c r="C56" s="296" t="s">
        <v>47</v>
      </c>
      <c r="D56" s="149"/>
      <c r="E56" s="19" t="s">
        <v>5</v>
      </c>
      <c r="F56" s="4"/>
    </row>
    <row r="57" spans="2:9" ht="15.75" thickBot="1">
      <c r="B57" s="163" t="s">
        <v>6</v>
      </c>
      <c r="C57" s="297" t="s">
        <v>139</v>
      </c>
      <c r="D57" s="149"/>
      <c r="E57" s="83"/>
      <c r="F57" s="4"/>
    </row>
    <row r="58" spans="2:9" ht="15.75" thickBot="1">
      <c r="B58" s="163" t="s">
        <v>8</v>
      </c>
      <c r="C58" s="107">
        <v>43007</v>
      </c>
      <c r="D58" s="150"/>
      <c r="E58" s="83" t="s">
        <v>9</v>
      </c>
      <c r="F58" s="4"/>
    </row>
    <row r="59" spans="2:9" ht="15.75" thickBot="1">
      <c r="B59" s="164" t="s">
        <v>10</v>
      </c>
      <c r="C59" s="136">
        <v>157114</v>
      </c>
      <c r="D59" s="2"/>
      <c r="E59" s="84"/>
      <c r="F59" s="4"/>
    </row>
    <row r="60" spans="2:9" ht="15.75" thickBot="1">
      <c r="B60" s="163" t="s">
        <v>11</v>
      </c>
      <c r="C60" s="186">
        <v>4700031993</v>
      </c>
      <c r="D60" s="2"/>
      <c r="E60" s="86"/>
      <c r="F60" s="4"/>
    </row>
    <row r="61" spans="2:9" ht="15.75" thickBot="1">
      <c r="B61" s="163" t="s">
        <v>12</v>
      </c>
      <c r="C61" s="107">
        <v>7466</v>
      </c>
      <c r="D61" s="2"/>
      <c r="E61" s="4"/>
      <c r="F61" s="4"/>
      <c r="I61" t="s">
        <v>5</v>
      </c>
    </row>
    <row r="62" spans="2:9" ht="15.75" thickBot="1">
      <c r="B62" s="163" t="s">
        <v>13</v>
      </c>
      <c r="C62" s="145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3">
        <v>1111100000</v>
      </c>
      <c r="C64" s="107" t="s">
        <v>286</v>
      </c>
      <c r="D64" s="218">
        <v>1</v>
      </c>
      <c r="E64" s="205">
        <v>958756</v>
      </c>
      <c r="F64" s="93">
        <f>D64*E64</f>
        <v>958756</v>
      </c>
    </row>
    <row r="65" spans="2:6" ht="15.75" thickBot="1">
      <c r="B65" s="145"/>
      <c r="C65" s="146"/>
      <c r="D65" s="147"/>
      <c r="E65" s="148" t="s">
        <v>19</v>
      </c>
      <c r="F65" s="165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41" t="s">
        <v>296</v>
      </c>
      <c r="C2" s="441"/>
      <c r="D2" s="441"/>
      <c r="E2" s="441"/>
      <c r="F2" s="441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42715</v>
      </c>
      <c r="D6" s="12"/>
      <c r="E6" s="11" t="s">
        <v>9</v>
      </c>
      <c r="F6" s="8"/>
    </row>
    <row r="7" spans="2:6">
      <c r="B7" s="1" t="s">
        <v>10</v>
      </c>
      <c r="C7" s="136">
        <v>156905</v>
      </c>
      <c r="D7" s="6"/>
      <c r="E7" s="18"/>
      <c r="F7" s="8"/>
    </row>
    <row r="8" spans="2:6">
      <c r="B8" s="9" t="s">
        <v>11</v>
      </c>
      <c r="C8" s="107">
        <v>4700030185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3">
        <v>1111100000</v>
      </c>
      <c r="C12" s="107" t="s">
        <v>297</v>
      </c>
      <c r="D12" s="218">
        <v>1</v>
      </c>
      <c r="E12" s="205">
        <v>36493</v>
      </c>
      <c r="F12" s="93">
        <f>D12*E12</f>
        <v>36493</v>
      </c>
    </row>
    <row r="13" spans="2:6" ht="16.5" thickBot="1">
      <c r="B13" s="116"/>
      <c r="C13" s="349" t="s">
        <v>298</v>
      </c>
      <c r="D13" s="153"/>
      <c r="E13" s="154" t="s">
        <v>19</v>
      </c>
      <c r="F13" s="130">
        <f>SUM(F12:F12)</f>
        <v>36493</v>
      </c>
    </row>
    <row r="15" spans="2:6" ht="15.75" thickBot="1">
      <c r="B15" s="441" t="s">
        <v>299</v>
      </c>
      <c r="C15" s="441"/>
      <c r="D15" s="441"/>
      <c r="E15" s="441"/>
      <c r="F15" s="441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6"/>
      <c r="E18" s="11"/>
      <c r="F18" s="8"/>
    </row>
    <row r="19" spans="2:6">
      <c r="B19" s="9" t="s">
        <v>8</v>
      </c>
      <c r="C19" s="107">
        <v>42717</v>
      </c>
      <c r="D19" s="72"/>
      <c r="E19" s="11" t="s">
        <v>9</v>
      </c>
      <c r="F19" s="8"/>
    </row>
    <row r="20" spans="2:6">
      <c r="B20" s="1" t="s">
        <v>10</v>
      </c>
      <c r="C20" s="136">
        <v>156906</v>
      </c>
      <c r="D20" s="6"/>
      <c r="E20" s="18"/>
      <c r="F20" s="8"/>
    </row>
    <row r="21" spans="2:6">
      <c r="B21" s="9" t="s">
        <v>11</v>
      </c>
      <c r="C21" s="107">
        <v>4700030186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3">
        <v>1111100000</v>
      </c>
      <c r="C25" s="107" t="s">
        <v>297</v>
      </c>
      <c r="D25" s="218">
        <v>1</v>
      </c>
      <c r="E25" s="205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41" t="s">
        <v>300</v>
      </c>
      <c r="C28" s="441"/>
      <c r="D28" s="441"/>
      <c r="E28" s="441"/>
      <c r="F28" s="441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42718</v>
      </c>
      <c r="D32" s="12"/>
      <c r="E32" s="11" t="s">
        <v>9</v>
      </c>
      <c r="F32" s="8"/>
    </row>
    <row r="33" spans="2:6">
      <c r="B33" s="1" t="s">
        <v>10</v>
      </c>
      <c r="C33" s="136">
        <v>156907</v>
      </c>
      <c r="D33" s="6"/>
      <c r="E33" s="18"/>
      <c r="F33" s="8"/>
    </row>
    <row r="34" spans="2:6">
      <c r="B34" s="9" t="s">
        <v>11</v>
      </c>
      <c r="C34" s="107">
        <v>4700030187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3">
        <v>1111100000</v>
      </c>
      <c r="C38" s="107" t="s">
        <v>297</v>
      </c>
      <c r="D38" s="218">
        <v>1</v>
      </c>
      <c r="E38" s="206">
        <v>36493</v>
      </c>
      <c r="F38" s="130">
        <f>D38*E38</f>
        <v>36493</v>
      </c>
    </row>
    <row r="39" spans="2:6" ht="15.75" thickBot="1">
      <c r="B39" s="113"/>
      <c r="C39" s="114"/>
      <c r="D39" s="115"/>
      <c r="E39" s="128" t="s">
        <v>19</v>
      </c>
      <c r="F39" s="129">
        <f>F38</f>
        <v>36493</v>
      </c>
    </row>
    <row r="41" spans="2:6" ht="15.75" thickBot="1">
      <c r="B41" s="441" t="s">
        <v>301</v>
      </c>
      <c r="C41" s="441"/>
      <c r="D41" s="441"/>
      <c r="E41" s="441"/>
      <c r="F41" s="441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50">
        <v>1111100000</v>
      </c>
      <c r="C51" s="107" t="s">
        <v>297</v>
      </c>
      <c r="D51" s="218">
        <v>1</v>
      </c>
      <c r="E51" s="205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41" t="s">
        <v>302</v>
      </c>
      <c r="C54" s="441"/>
      <c r="D54" s="441"/>
      <c r="E54" s="441"/>
      <c r="F54" s="441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50">
        <v>1111100000</v>
      </c>
      <c r="C64" s="107" t="s">
        <v>297</v>
      </c>
      <c r="D64" s="218">
        <v>1</v>
      </c>
      <c r="E64" s="205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232</v>
      </c>
      <c r="C2" s="441"/>
      <c r="D2" s="441"/>
      <c r="E2" s="441"/>
      <c r="F2" s="441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230</v>
      </c>
      <c r="D12" s="218">
        <v>1</v>
      </c>
      <c r="E12" s="205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41" t="s">
        <v>234</v>
      </c>
      <c r="C15" s="441"/>
      <c r="D15" s="441"/>
      <c r="E15" s="441"/>
      <c r="F15" s="441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230</v>
      </c>
      <c r="D25" s="218">
        <v>1</v>
      </c>
      <c r="E25" s="205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41" t="s">
        <v>236</v>
      </c>
      <c r="C28" s="441"/>
      <c r="D28" s="441"/>
      <c r="E28" s="441"/>
      <c r="F28" s="441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230</v>
      </c>
      <c r="D38" s="218">
        <v>1</v>
      </c>
      <c r="E38" s="205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41" t="s">
        <v>238</v>
      </c>
      <c r="C41" s="441"/>
      <c r="D41" s="441"/>
      <c r="E41" s="441"/>
      <c r="F41" s="441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1" t="s">
        <v>240</v>
      </c>
      <c r="C54" s="441"/>
      <c r="D54" s="441"/>
      <c r="E54" s="441"/>
      <c r="F54" s="441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242</v>
      </c>
      <c r="C2" s="441"/>
      <c r="D2" s="441"/>
      <c r="E2" s="441"/>
      <c r="F2" s="441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1" t="s">
        <v>244</v>
      </c>
      <c r="C15" s="441"/>
      <c r="D15" s="441"/>
      <c r="E15" s="441"/>
      <c r="F15" s="441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231</v>
      </c>
      <c r="D25" s="218">
        <v>1</v>
      </c>
      <c r="E25" s="205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41" t="s">
        <v>246</v>
      </c>
      <c r="C28" s="441"/>
      <c r="D28" s="441"/>
      <c r="E28" s="441"/>
      <c r="F28" s="441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231</v>
      </c>
      <c r="D38" s="218">
        <v>1</v>
      </c>
      <c r="E38" s="205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41" t="s">
        <v>248</v>
      </c>
      <c r="C41" s="441"/>
      <c r="D41" s="441"/>
      <c r="E41" s="441"/>
      <c r="F41" s="441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1" t="s">
        <v>250</v>
      </c>
      <c r="C54" s="441"/>
      <c r="D54" s="441"/>
      <c r="E54" s="441"/>
      <c r="F54" s="441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 t="s">
        <v>252</v>
      </c>
      <c r="C2" s="441"/>
      <c r="D2" s="441"/>
      <c r="E2" s="441"/>
      <c r="F2" s="441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1"/>
      <c r="C15" s="441"/>
      <c r="D15" s="441"/>
      <c r="E15" s="441"/>
      <c r="F15" s="441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7" t="s">
        <v>183</v>
      </c>
      <c r="D17" s="6"/>
      <c r="E17" s="7" t="s">
        <v>5</v>
      </c>
      <c r="F17" s="8"/>
    </row>
    <row r="18" spans="2:6">
      <c r="B18" s="9" t="s">
        <v>6</v>
      </c>
      <c r="C18" s="181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254</v>
      </c>
      <c r="D25" s="218">
        <v>1</v>
      </c>
      <c r="E25" s="205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41"/>
      <c r="C28" s="441"/>
      <c r="D28" s="441"/>
      <c r="E28" s="441"/>
      <c r="F28" s="441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7" t="s">
        <v>258</v>
      </c>
      <c r="D30" s="6"/>
      <c r="E30" s="7" t="s">
        <v>5</v>
      </c>
      <c r="F30" s="8"/>
    </row>
    <row r="31" spans="2:6">
      <c r="B31" s="9" t="s">
        <v>6</v>
      </c>
      <c r="C31" s="181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41"/>
      <c r="C41" s="441"/>
      <c r="D41" s="441"/>
      <c r="E41" s="441"/>
      <c r="F41" s="441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7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261</v>
      </c>
      <c r="D51" s="218">
        <v>1</v>
      </c>
      <c r="E51" s="205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41" t="s">
        <v>262</v>
      </c>
      <c r="C54" s="441"/>
      <c r="D54" s="441"/>
      <c r="E54" s="441"/>
      <c r="F54" s="441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7" t="s">
        <v>122</v>
      </c>
      <c r="D56" s="6"/>
      <c r="E56" s="7" t="s">
        <v>5</v>
      </c>
      <c r="F56" s="8"/>
    </row>
    <row r="57" spans="2:6">
      <c r="B57" s="9" t="s">
        <v>6</v>
      </c>
      <c r="C57" s="181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3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9910000003</v>
      </c>
      <c r="C64" s="107" t="s">
        <v>48</v>
      </c>
      <c r="D64" s="218">
        <v>1</v>
      </c>
      <c r="E64" s="205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1"/>
      <c r="C2" s="441"/>
      <c r="D2" s="441"/>
      <c r="E2" s="441"/>
      <c r="F2" s="441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7" t="s">
        <v>263</v>
      </c>
      <c r="D4" s="6"/>
      <c r="E4" s="7" t="s">
        <v>5</v>
      </c>
      <c r="F4" s="8"/>
    </row>
    <row r="5" spans="2:6">
      <c r="B5" s="9" t="s">
        <v>6</v>
      </c>
      <c r="C5" s="181" t="s">
        <v>264</v>
      </c>
      <c r="D5" s="10"/>
      <c r="E5" s="11"/>
      <c r="F5" s="8"/>
    </row>
    <row r="6" spans="2:6">
      <c r="B6" s="9" t="s">
        <v>8</v>
      </c>
      <c r="C6" s="234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4" t="s">
        <v>255</v>
      </c>
      <c r="D8" s="6"/>
      <c r="E8" s="13"/>
      <c r="F8" s="8"/>
    </row>
    <row r="9" spans="2:6">
      <c r="B9" s="14" t="s">
        <v>12</v>
      </c>
      <c r="C9" s="234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185</v>
      </c>
      <c r="D12" s="218">
        <v>1</v>
      </c>
      <c r="E12" s="205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41"/>
      <c r="C15" s="441"/>
      <c r="D15" s="441"/>
      <c r="E15" s="441"/>
      <c r="F15" s="441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9"/>
      <c r="E17" s="240"/>
      <c r="F17" s="241"/>
    </row>
    <row r="18" spans="2:6" ht="15.75" thickBot="1">
      <c r="B18" s="58" t="s">
        <v>6</v>
      </c>
      <c r="C18" s="242" t="s">
        <v>180</v>
      </c>
      <c r="D18" s="239"/>
      <c r="E18" s="243"/>
      <c r="F18" s="241"/>
    </row>
    <row r="19" spans="2:6" ht="15.75" thickBot="1">
      <c r="B19" s="58" t="s">
        <v>8</v>
      </c>
      <c r="C19" s="244">
        <v>13455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138297</v>
      </c>
      <c r="D20" s="239"/>
      <c r="E20" s="247"/>
      <c r="F20" s="241"/>
    </row>
    <row r="21" spans="2:6" ht="15.75" thickBot="1">
      <c r="B21" s="58" t="s">
        <v>11</v>
      </c>
      <c r="C21" s="248">
        <v>339142</v>
      </c>
      <c r="D21" s="239"/>
      <c r="E21" s="247"/>
      <c r="F21" s="241"/>
    </row>
    <row r="22" spans="2:6" ht="15.75" thickBot="1">
      <c r="B22" s="249" t="s">
        <v>12</v>
      </c>
      <c r="C22" s="244">
        <v>7222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10">
        <v>3200000000</v>
      </c>
      <c r="C25" s="255" t="s">
        <v>131</v>
      </c>
      <c r="D25" s="255">
        <v>1</v>
      </c>
      <c r="E25" s="256">
        <v>250000</v>
      </c>
      <c r="F25" s="257">
        <v>250000</v>
      </c>
    </row>
    <row r="26" spans="2:6" ht="15.75" thickBot="1">
      <c r="B26" s="258"/>
      <c r="C26" s="259"/>
      <c r="D26" s="260"/>
      <c r="E26" s="259" t="s">
        <v>181</v>
      </c>
      <c r="F26" s="257">
        <v>250000</v>
      </c>
    </row>
    <row r="28" spans="2:6" ht="15.75" thickBot="1">
      <c r="B28" s="441"/>
      <c r="C28" s="441"/>
      <c r="D28" s="441"/>
      <c r="E28" s="441"/>
      <c r="F28" s="441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7" t="s">
        <v>183</v>
      </c>
      <c r="D30" s="6"/>
      <c r="E30" s="7" t="s">
        <v>5</v>
      </c>
      <c r="F30" s="8"/>
    </row>
    <row r="31" spans="2:6">
      <c r="B31" s="9" t="s">
        <v>6</v>
      </c>
      <c r="C31" s="181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41"/>
      <c r="C41" s="441"/>
      <c r="D41" s="441"/>
      <c r="E41" s="441"/>
      <c r="F41" s="441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7" t="s">
        <v>183</v>
      </c>
      <c r="D43" s="6"/>
      <c r="E43" s="7" t="s">
        <v>5</v>
      </c>
      <c r="F43" s="8"/>
    </row>
    <row r="44" spans="2:6">
      <c r="B44" s="9" t="s">
        <v>6</v>
      </c>
      <c r="C44" s="181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185</v>
      </c>
      <c r="D51" s="218">
        <v>1</v>
      </c>
      <c r="E51" s="20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41"/>
      <c r="C54" s="441"/>
      <c r="D54" s="441"/>
      <c r="E54" s="441"/>
      <c r="F54" s="441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7" t="s">
        <v>183</v>
      </c>
      <c r="D56" s="6"/>
      <c r="E56" s="7" t="s">
        <v>5</v>
      </c>
      <c r="F56" s="8"/>
    </row>
    <row r="57" spans="2:6">
      <c r="B57" s="9" t="s">
        <v>6</v>
      </c>
      <c r="C57" s="181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185</v>
      </c>
      <c r="D64" s="218">
        <v>1</v>
      </c>
      <c r="E64" s="20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2021-12-28T14:55:02Z</dcterms:modified>
</cp:coreProperties>
</file>