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002 FACTURACION\FACTURACION 2019\"/>
    </mc:Choice>
  </mc:AlternateContent>
  <bookViews>
    <workbookView xWindow="0" yWindow="0" windowWidth="20490" windowHeight="7755" tabRatio="574" firstSheet="2" activeTab="6"/>
  </bookViews>
  <sheets>
    <sheet name="1-4" sheetId="20" r:id="rId1"/>
    <sheet name="5-10" sheetId="2" r:id="rId2"/>
    <sheet name="11-15" sheetId="3" r:id="rId3"/>
    <sheet name="16-20" sheetId="21" r:id="rId4"/>
    <sheet name="21-25" sheetId="23" r:id="rId5"/>
    <sheet name="26-30" sheetId="22" r:id="rId6"/>
    <sheet name="Detalle de Facturacion " sheetId="1" r:id="rId7"/>
    <sheet name="Codigos " sheetId="4" r:id="rId8"/>
    <sheet name="LISTADO CLINICAS" sheetId="24" r:id="rId9"/>
  </sheet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41" i="3" l="1"/>
  <c r="F29" i="3"/>
  <c r="F26" i="3"/>
  <c r="F27" i="3"/>
  <c r="F28" i="3"/>
  <c r="F25" i="3"/>
  <c r="F13" i="3" l="1"/>
  <c r="F12" i="3" l="1"/>
  <c r="F87" i="2" l="1"/>
  <c r="F86" i="2"/>
  <c r="F73" i="2" l="1"/>
  <c r="F74" i="2" s="1"/>
  <c r="F57" i="2"/>
  <c r="F58" i="2"/>
  <c r="F59" i="2"/>
  <c r="F60" i="2"/>
  <c r="F56" i="2"/>
  <c r="F40" i="2"/>
  <c r="F41" i="2"/>
  <c r="F42" i="2"/>
  <c r="F43" i="2"/>
  <c r="F39" i="2"/>
  <c r="F26" i="2"/>
  <c r="F27" i="2" s="1"/>
  <c r="F13" i="2"/>
  <c r="F61" i="2" l="1"/>
  <c r="F44" i="2"/>
  <c r="F53" i="20"/>
  <c r="F40" i="20"/>
  <c r="F26" i="20" l="1"/>
  <c r="F25" i="20"/>
  <c r="F27" i="20" s="1"/>
  <c r="F11" i="20" l="1"/>
  <c r="F65" i="21" l="1"/>
  <c r="F53" i="21" l="1"/>
  <c r="F13" i="21" l="1"/>
  <c r="F88" i="2" l="1"/>
  <c r="F38" i="23" l="1"/>
  <c r="F42" i="3" l="1"/>
  <c r="I4" i="4" l="1"/>
  <c r="I9" i="4"/>
  <c r="C18" i="1" l="1"/>
  <c r="C19" i="1" l="1"/>
  <c r="F68" i="23" l="1"/>
  <c r="F67" i="23"/>
  <c r="I5" i="4" l="1"/>
  <c r="I6" i="4"/>
  <c r="I7" i="4"/>
  <c r="I8" i="4"/>
  <c r="I10" i="4"/>
  <c r="I11" i="4"/>
  <c r="I12" i="4"/>
  <c r="I14" i="4" l="1"/>
  <c r="C19" i="4"/>
  <c r="F13" i="23"/>
  <c r="F74" i="22"/>
  <c r="F75" i="22" s="1"/>
  <c r="F59" i="22"/>
  <c r="F60" i="22" s="1"/>
  <c r="F44" i="22"/>
  <c r="F45" i="22" s="1"/>
  <c r="F29" i="22"/>
  <c r="F30" i="22" s="1"/>
  <c r="F14" i="22"/>
  <c r="F15" i="22" s="1"/>
  <c r="F66" i="23"/>
  <c r="F69" i="23" s="1"/>
  <c r="F51" i="23"/>
  <c r="F52" i="23" s="1"/>
  <c r="F39" i="23"/>
  <c r="F25" i="23"/>
  <c r="F26" i="23" s="1"/>
  <c r="F39" i="21"/>
  <c r="F26" i="21"/>
  <c r="F55" i="3"/>
  <c r="F68" i="3"/>
  <c r="F54" i="20"/>
  <c r="F41" i="20"/>
  <c r="F12" i="20"/>
  <c r="F14" i="2"/>
  <c r="F66" i="21" l="1"/>
</calcChain>
</file>

<file path=xl/sharedStrings.xml><?xml version="1.0" encoding="utf-8"?>
<sst xmlns="http://schemas.openxmlformats.org/spreadsheetml/2006/main" count="776" uniqueCount="201">
  <si>
    <t>O/V</t>
  </si>
  <si>
    <t>Contratos por mantencion</t>
  </si>
  <si>
    <t>Total Facturado</t>
  </si>
  <si>
    <t>Meta Soporte</t>
  </si>
  <si>
    <t>Facturación 01</t>
  </si>
  <si>
    <t>RUT</t>
  </si>
  <si>
    <t xml:space="preserve"> </t>
  </si>
  <si>
    <t>RAZON SOCIAL</t>
  </si>
  <si>
    <t>Clínica Chillan</t>
  </si>
  <si>
    <t xml:space="preserve">REBAJAR DE GUÍA EN SISTEMA Nº </t>
  </si>
  <si>
    <t>Factura Nº</t>
  </si>
  <si>
    <t>MENCIONAR GUÍA MANUAL Nº</t>
  </si>
  <si>
    <t>ORDEN DE VENTA</t>
  </si>
  <si>
    <t>ORDEN DE COMPRA</t>
  </si>
  <si>
    <t>PRESUPUESTO</t>
  </si>
  <si>
    <t>INFORME TÉCNICO EN TERRENO</t>
  </si>
  <si>
    <t>SOLICITADO/AUTORIZADO POR</t>
  </si>
  <si>
    <t>CÓDIGO</t>
  </si>
  <si>
    <t>DETALLE</t>
  </si>
  <si>
    <t>CANTIDAD</t>
  </si>
  <si>
    <t>P.UNITARIO</t>
  </si>
  <si>
    <t>P. TOTAL</t>
  </si>
  <si>
    <t xml:space="preserve"> NETO</t>
  </si>
  <si>
    <t>Facturación 02</t>
  </si>
  <si>
    <t>Facturación 03</t>
  </si>
  <si>
    <t>Facturación 05</t>
  </si>
  <si>
    <t>CODIGOS</t>
  </si>
  <si>
    <t>111PROGRAMACION</t>
  </si>
  <si>
    <t>MANTENCION</t>
  </si>
  <si>
    <t>REPARACIONES VARIAS (PINTURA, )</t>
  </si>
  <si>
    <t>MANO DE OBRA</t>
  </si>
  <si>
    <t>Cristian Yañez</t>
  </si>
  <si>
    <t>Facturación 06</t>
  </si>
  <si>
    <t>Facturación 07</t>
  </si>
  <si>
    <t>Facturación 08</t>
  </si>
  <si>
    <t>Facturación 09</t>
  </si>
  <si>
    <t>Facturación 10</t>
  </si>
  <si>
    <t>Facturación 12</t>
  </si>
  <si>
    <t>Facturación 13</t>
  </si>
  <si>
    <t>Facturación 14</t>
  </si>
  <si>
    <t>Facturación 17</t>
  </si>
  <si>
    <t>Facturación 18</t>
  </si>
  <si>
    <t>Facturación 19</t>
  </si>
  <si>
    <t>Facturación 20</t>
  </si>
  <si>
    <t>Clínica Las Condes</t>
  </si>
  <si>
    <t>CLINICA/HOSPITAL</t>
  </si>
  <si>
    <t>MONTO NETO</t>
  </si>
  <si>
    <t>REALIZADO</t>
  </si>
  <si>
    <t>GUIA DESPACHO</t>
  </si>
  <si>
    <t>FACTURA</t>
  </si>
  <si>
    <t>ENCARGADO</t>
  </si>
  <si>
    <t xml:space="preserve">OBSERVACIÓN </t>
  </si>
  <si>
    <t>N°</t>
  </si>
  <si>
    <t>93.930.000-7</t>
  </si>
  <si>
    <t>VISITA TECNICA</t>
  </si>
  <si>
    <t>TOTAL</t>
  </si>
  <si>
    <t>META PERSONAL</t>
  </si>
  <si>
    <t>C. mantencion</t>
  </si>
  <si>
    <t>FACTURADO</t>
  </si>
  <si>
    <t>VISITA TERRENO SANTIAGO TEC.</t>
  </si>
  <si>
    <t>5 UF</t>
  </si>
  <si>
    <t>VISITA TERRENO SANTIAGO SUP.</t>
  </si>
  <si>
    <t>7 UF</t>
  </si>
  <si>
    <t>MANTENCION DE LAMPARAS</t>
  </si>
  <si>
    <t>14 UF</t>
  </si>
  <si>
    <t>INSTALACION DE LAMPARAS</t>
  </si>
  <si>
    <t>18 UF</t>
  </si>
  <si>
    <t>PROGRAMACION DE SISTEMA</t>
  </si>
  <si>
    <t>12 UF</t>
  </si>
  <si>
    <t>LOGRO DE METAS</t>
  </si>
  <si>
    <t>Cantidad</t>
  </si>
  <si>
    <t>Detalle</t>
  </si>
  <si>
    <t>Precio Unitario</t>
  </si>
  <si>
    <t>Código</t>
  </si>
  <si>
    <t>VALORES</t>
  </si>
  <si>
    <t>Hospital Regional de Copiapó</t>
  </si>
  <si>
    <t>Rut: 61606307-3</t>
  </si>
  <si>
    <t xml:space="preserve">O.C: CONTRATO POR MANTENCIÓN </t>
  </si>
  <si>
    <t>Rut: 76515070-1</t>
  </si>
  <si>
    <t>$318.917.-</t>
  </si>
  <si>
    <t>PROGRAMACIÓN</t>
  </si>
  <si>
    <t>61.606.307-3</t>
  </si>
  <si>
    <t xml:space="preserve">Andres Yañez </t>
  </si>
  <si>
    <t>Sebastian Rojas</t>
  </si>
  <si>
    <t>Carlos Alfaro</t>
  </si>
  <si>
    <t>Facturación 04</t>
  </si>
  <si>
    <t>Facturación 11</t>
  </si>
  <si>
    <t>Facturación 15</t>
  </si>
  <si>
    <t>Facturación 16</t>
  </si>
  <si>
    <t>Facturación 22</t>
  </si>
  <si>
    <t>Facturación 23</t>
  </si>
  <si>
    <t>Facturación 24</t>
  </si>
  <si>
    <t>Facturación 25</t>
  </si>
  <si>
    <t>Facturación 26</t>
  </si>
  <si>
    <t>Facturación 27</t>
  </si>
  <si>
    <t>Facturación 28</t>
  </si>
  <si>
    <t>Facturación 29</t>
  </si>
  <si>
    <t>Facturación 30</t>
  </si>
  <si>
    <t>HES</t>
  </si>
  <si>
    <t>SOLICITUD DE HES</t>
  </si>
  <si>
    <t>Facturación 21</t>
  </si>
  <si>
    <t>CLINICA VESPUCIO</t>
  </si>
  <si>
    <t>CLINICA SANTA MARIA S.A.</t>
  </si>
  <si>
    <t>90.753.000-0</t>
  </si>
  <si>
    <t>CLIENTE</t>
  </si>
  <si>
    <t>96.898.980-4</t>
  </si>
  <si>
    <t>76.515.070-1</t>
  </si>
  <si>
    <t>96.885.930-7</t>
  </si>
  <si>
    <t>ENCARGADO ENTREGA DE FACTURA</t>
  </si>
  <si>
    <t>PINTURA LAIGHT NEUTRAL</t>
  </si>
  <si>
    <t>PINTURA TOUPE</t>
  </si>
  <si>
    <t>CLINICA LOS COIHUES</t>
  </si>
  <si>
    <t>96.921.660-4</t>
  </si>
  <si>
    <t>MACROCOM SERVICE LTDA</t>
  </si>
  <si>
    <t>76.005.367-8</t>
  </si>
  <si>
    <t>CLINICA BICENTENARIO SPA</t>
  </si>
  <si>
    <t>SERVICIOS MEDICOS VESPUCIO LTDA.</t>
  </si>
  <si>
    <t>76.696.200-9</t>
  </si>
  <si>
    <t>CLINICA AVANSALUD SPA.</t>
  </si>
  <si>
    <t>78.040.520-1</t>
  </si>
  <si>
    <t>COMERCIAL INTHEGRA ELECTRICA LIMITADA</t>
  </si>
  <si>
    <t>76.136.176-7</t>
  </si>
  <si>
    <t>DESCRIPCION</t>
  </si>
  <si>
    <t>Cristian Quiñones</t>
  </si>
  <si>
    <t>NO APLICA</t>
  </si>
  <si>
    <t>Rut: 93.930.000-7</t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</si>
  <si>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10000”</t>
    </r>
  </si>
  <si>
    <t>SI</t>
  </si>
  <si>
    <t>CLINICA LAS CONDES</t>
  </si>
  <si>
    <t>MODULOS ELPAS CLC PISO 3 ETAPA 1</t>
  </si>
  <si>
    <t>MODULOS ELPAS CLC PISO 3 ETAPA 2</t>
  </si>
  <si>
    <t>CLINICA CHILLAN</t>
  </si>
  <si>
    <t>81.698.900-0</t>
  </si>
  <si>
    <t>PONTIFICIA UNIVERSIDAD CATOLICA DE CHILE</t>
  </si>
  <si>
    <t>70.285.100-9</t>
  </si>
  <si>
    <t>MUTUAL DE SEGURIDAD C. CH. C.</t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</si>
  <si>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“ROL N° 500”</t>
    </r>
  </si>
  <si>
    <t>cant.</t>
  </si>
  <si>
    <t>ENHANCED SINGLE</t>
  </si>
  <si>
    <t>NO</t>
  </si>
  <si>
    <t>CLINICA VESPUCIO SPA.</t>
  </si>
  <si>
    <t>SOCIEDAD CONSESIONARIA SAN JOSE TECNOCONTROL</t>
  </si>
  <si>
    <t>76.082.113-6</t>
  </si>
  <si>
    <t>MANTENCION PREVENTIVA</t>
  </si>
  <si>
    <t>LF BUS BEACON, MANO DE OBRA</t>
  </si>
  <si>
    <t>HOSPITAL DE OSORNO</t>
  </si>
  <si>
    <t>MANTENCION PREVENTIVA, VISITA TECNICA</t>
  </si>
  <si>
    <t>INSTITUTO DE DIAGNOSTICO S.A.</t>
  </si>
  <si>
    <t>92.051.000-0</t>
  </si>
  <si>
    <t>Eduardo Contreras</t>
  </si>
  <si>
    <t>CONTRATO POR MANTENCION</t>
  </si>
  <si>
    <t>PUC</t>
  </si>
  <si>
    <t>MANTENCION LLAMADO DE ENFERMERA</t>
  </si>
  <si>
    <t>CLINICA LAS CONDES ABRIL 2019</t>
  </si>
  <si>
    <t>CLINICA LAS CONDES ABRIL 2020</t>
  </si>
  <si>
    <t>C. mantencion MAYO 2019</t>
  </si>
  <si>
    <t>Facturación Mes de Mayo 2019</t>
  </si>
  <si>
    <t xml:space="preserve">FACTURA CORRESPONDIENTE AL MES DE MAYO DE 2019 </t>
  </si>
  <si>
    <t>5-ALC01021-0</t>
  </si>
  <si>
    <t>LF BUS BEACON NO RF, 4.5M, 125KHZ</t>
  </si>
  <si>
    <t>PILLOW SPEAKER, VISITA URGENCIA</t>
  </si>
  <si>
    <t>ENVIADO A CLC</t>
  </si>
  <si>
    <t>SANATORIO ALEMAN</t>
  </si>
  <si>
    <t>HOSPITAL DR. HERNAN HENRIQUEZ</t>
  </si>
  <si>
    <t>MODULO PACIENTE CON AUDIO</t>
  </si>
  <si>
    <t>1488-740-SE19</t>
  </si>
  <si>
    <t>R4K12A</t>
  </si>
  <si>
    <t>MODULO DE PACIENTE SIMPLE CON AUDIO</t>
  </si>
  <si>
    <t>61.602.232-6</t>
  </si>
  <si>
    <t xml:space="preserve">CLINICA DE LA MUJER SANATORIO ALEMAN     </t>
  </si>
  <si>
    <t>88.611.600-4</t>
  </si>
  <si>
    <t xml:space="preserve">360493    </t>
  </si>
  <si>
    <t>ENVIADO</t>
  </si>
  <si>
    <t>5-RFB00433</t>
  </si>
  <si>
    <t>5-RLE00125-W</t>
  </si>
  <si>
    <t>5-JBA10485</t>
  </si>
  <si>
    <t>5-ERS02603</t>
  </si>
  <si>
    <t>RF Reader, IP, 433MHz, Ceiling</t>
  </si>
  <si>
    <t>LF EXCITER LF STANDALONE PRIMARY WHITE</t>
  </si>
  <si>
    <t>RS-485 Junction Box, 4 RJ11 Ports</t>
  </si>
  <si>
    <t xml:space="preserve">Power Supply, 24VDC, 10 Amp, Linear </t>
  </si>
  <si>
    <t>Mano de Obra</t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</si>
  <si>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1000060357”</t>
    </r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</si>
  <si>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1000060360”</t>
    </r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</si>
  <si>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1000060361”</t>
    </r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</si>
  <si>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1000060358”</t>
    </r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</si>
  <si>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1000060363”</t>
    </r>
  </si>
  <si>
    <t>1063538-1098-SE19</t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</si>
  <si>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1000060565”</t>
    </r>
  </si>
  <si>
    <t>Pillow Speaker</t>
  </si>
  <si>
    <t>Visita Urgencia</t>
  </si>
  <si>
    <t>DCA200</t>
  </si>
  <si>
    <t>HOSPITAL BASE DE OSORNO</t>
  </si>
  <si>
    <t>61.602.260-1</t>
  </si>
  <si>
    <t>R4K AUDIO</t>
  </si>
  <si>
    <t>R4K4020</t>
  </si>
  <si>
    <t>R4KANNV2</t>
  </si>
  <si>
    <t>R4KBK400</t>
  </si>
  <si>
    <t>CONSOLA LCD</t>
  </si>
  <si>
    <t>PANEL ANUNCIADOR</t>
  </si>
  <si>
    <t>KIT BATERIA DE RESPALDO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</si>
</sst>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6" formatCode="&quot;$&quot;\ #,##0;[Red]\-&quot;$&quot;\ #,##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[$$-340A]\ #,##0"/>
    <numFmt numFmtId="165" formatCode="_(&quot;Ch$&quot;* #,##0.00_);_(&quot;Ch$&quot;* \(#,##0.00\);_(&quot;Ch$&quot;* &quot;-&quot;??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_-&quot;$&quot;\ * #,##0_-;\-&quot;$&quot;\ * #,##0_-;_-&quot;$&quot;\ * &quot;-&quot;??_-;_-@_-"/>
    <numFmt numFmtId="169" formatCode="&quot;$&quot;\ #,##0"/>
  </numFmts>
  <fonts count="6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Bookman Old Style"/>
      <family val="1"/>
    </font>
    <font>
      <sz val="11"/>
      <color theme="1"/>
      <name val="Arial"/>
      <family val="2"/>
    </font>
    <font>
      <sz val="10"/>
      <name val="Arial"/>
      <family val="2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5" tint="0.59999389629810485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name val="Arial MT Black"/>
    </font>
    <font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2"/>
      <color rgb="FF1F497D"/>
      <name val="Times New Roman"/>
      <family val="1"/>
    </font>
    <font>
      <b/>
      <sz val="12"/>
      <color theme="1"/>
      <name val="Calibri"/>
      <family val="2"/>
      <scheme val="minor"/>
    </font>
    <font>
      <b/>
      <i/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i/>
      <sz val="11"/>
      <color rgb="FF002060"/>
      <name val="Calibri"/>
      <family val="2"/>
      <scheme val="minor"/>
    </font>
    <font>
      <b/>
      <sz val="12"/>
      <color rgb="FF000000"/>
      <name val="Times New Roman"/>
      <family val="1"/>
    </font>
    <font>
      <sz val="9"/>
      <color theme="1"/>
      <name val="Calibri"/>
      <family val="2"/>
    </font>
    <font>
      <sz val="9"/>
      <color rgb="FF000000"/>
      <name val="Calibri"/>
      <family val="2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name val="Calibri"/>
      <family val="2"/>
      <scheme val="minor"/>
    </font>
    <font>
      <i/>
      <sz val="11"/>
      <color rgb="FF002060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5" tint="-0.499984740745262"/>
      <name val="Calibri"/>
      <family val="2"/>
      <scheme val="minor"/>
    </font>
    <font>
      <b/>
      <sz val="12"/>
      <color theme="5" tint="-0.499984740745262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Bookman Old Style"/>
      <family val="1"/>
    </font>
    <font>
      <u/>
      <sz val="5.5"/>
      <color indexed="12"/>
      <name val="Bookman Old Style"/>
      <family val="1"/>
    </font>
    <font>
      <u/>
      <sz val="11"/>
      <color theme="10"/>
      <name val="Bookman Old Style"/>
      <family val="1"/>
    </font>
    <font>
      <b/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</font>
    <font>
      <sz val="11"/>
      <color rgb="FF002060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000000"/>
      <name val="Calibri"/>
      <family val="2"/>
    </font>
    <font>
      <b/>
      <i/>
      <sz val="10"/>
      <color rgb="FF000000"/>
      <name val="Calibri"/>
      <family val="2"/>
    </font>
    <font>
      <sz val="12"/>
      <color theme="1"/>
      <name val="Calibri"/>
      <family val="2"/>
      <scheme val="minor"/>
    </font>
    <font>
      <sz val="11"/>
      <color rgb="FF000000"/>
      <name val="Arial"/>
      <family val="2"/>
    </font>
    <font>
      <sz val="9"/>
      <color indexed="64"/>
      <name val="Microsoft Sans Serif"/>
      <family val="2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CFFFF"/>
        <bgColor indexed="12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theme="1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theme="1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theme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/>
      <top style="thin">
        <color theme="1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45">
    <xf numFmtId="0" fontId="0" fillId="0" borderId="0"/>
    <xf numFmtId="164" fontId="1" fillId="0" borderId="0"/>
    <xf numFmtId="164" fontId="3" fillId="0" borderId="0"/>
    <xf numFmtId="164" fontId="3" fillId="0" borderId="0"/>
    <xf numFmtId="165" fontId="3" fillId="0" borderId="0" applyFont="0" applyFill="0" applyBorder="0" applyAlignment="0" applyProtection="0"/>
    <xf numFmtId="164" fontId="1" fillId="0" borderId="0"/>
    <xf numFmtId="164" fontId="4" fillId="0" borderId="0"/>
    <xf numFmtId="164" fontId="3" fillId="0" borderId="0"/>
    <xf numFmtId="164" fontId="5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5" fillId="0" borderId="0"/>
    <xf numFmtId="0" fontId="14" fillId="0" borderId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5" fillId="0" borderId="0"/>
    <xf numFmtId="0" fontId="5" fillId="0" borderId="0" applyBorder="0"/>
    <xf numFmtId="0" fontId="5" fillId="0" borderId="0" applyBorder="0"/>
    <xf numFmtId="0" fontId="5" fillId="0" borderId="0" applyBorder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3" fillId="0" borderId="0"/>
    <xf numFmtId="0" fontId="3" fillId="0" borderId="0"/>
    <xf numFmtId="0" fontId="35" fillId="0" borderId="0" applyNumberForma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1" fillId="0" borderId="0"/>
    <xf numFmtId="0" fontId="5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44" fontId="3" fillId="0" borderId="0" applyFont="0" applyFill="0" applyBorder="0" applyAlignment="0" applyProtection="0"/>
    <xf numFmtId="0" fontId="53" fillId="0" borderId="0" applyNumberFormat="0" applyFill="0" applyBorder="0" applyAlignment="0" applyProtection="0"/>
  </cellStyleXfs>
  <cellXfs count="377">
    <xf numFmtId="0" fontId="0" fillId="0" borderId="0" xfId="0"/>
    <xf numFmtId="0" fontId="8" fillId="3" borderId="15" xfId="1" applyNumberFormat="1" applyFont="1" applyFill="1" applyBorder="1" applyAlignment="1">
      <alignment horizontal="right"/>
    </xf>
    <xf numFmtId="164" fontId="11" fillId="5" borderId="0" xfId="1" applyFont="1" applyFill="1" applyAlignment="1">
      <alignment horizontal="center" vertical="center"/>
    </xf>
    <xf numFmtId="164" fontId="12" fillId="5" borderId="0" xfId="1" applyFont="1" applyFill="1" applyAlignment="1">
      <alignment vertical="center"/>
    </xf>
    <xf numFmtId="164" fontId="11" fillId="5" borderId="0" xfId="1" applyFont="1" applyFill="1" applyAlignment="1">
      <alignment horizontal="right" vertical="center"/>
    </xf>
    <xf numFmtId="0" fontId="10" fillId="6" borderId="13" xfId="1" applyNumberFormat="1" applyFont="1" applyFill="1" applyBorder="1" applyAlignment="1">
      <alignment horizontal="right"/>
    </xf>
    <xf numFmtId="164" fontId="11" fillId="5" borderId="0" xfId="1" applyFont="1" applyFill="1" applyAlignment="1">
      <alignment horizontal="center"/>
    </xf>
    <xf numFmtId="164" fontId="12" fillId="5" borderId="0" xfId="1" applyFont="1" applyFill="1" applyAlignment="1">
      <alignment horizontal="center"/>
    </xf>
    <xf numFmtId="164" fontId="11" fillId="5" borderId="0" xfId="1" applyFont="1" applyFill="1" applyAlignment="1">
      <alignment horizontal="right"/>
    </xf>
    <xf numFmtId="0" fontId="10" fillId="6" borderId="15" xfId="1" applyNumberFormat="1" applyFont="1" applyFill="1" applyBorder="1" applyAlignment="1">
      <alignment horizontal="right"/>
    </xf>
    <xf numFmtId="164" fontId="11" fillId="5" borderId="17" xfId="1" applyFont="1" applyFill="1" applyBorder="1" applyAlignment="1">
      <alignment horizontal="center"/>
    </xf>
    <xf numFmtId="14" fontId="12" fillId="5" borderId="0" xfId="1" applyNumberFormat="1" applyFont="1" applyFill="1" applyAlignment="1">
      <alignment horizontal="center"/>
    </xf>
    <xf numFmtId="14" fontId="11" fillId="5" borderId="17" xfId="1" applyNumberFormat="1" applyFont="1" applyFill="1" applyBorder="1" applyAlignment="1">
      <alignment horizontal="center"/>
    </xf>
    <xf numFmtId="164" fontId="11" fillId="5" borderId="0" xfId="1" applyFont="1" applyFill="1"/>
    <xf numFmtId="0" fontId="10" fillId="6" borderId="18" xfId="1" applyNumberFormat="1" applyFont="1" applyFill="1" applyBorder="1" applyAlignment="1">
      <alignment horizontal="right"/>
    </xf>
    <xf numFmtId="0" fontId="10" fillId="6" borderId="19" xfId="1" applyNumberFormat="1" applyFont="1" applyFill="1" applyBorder="1" applyAlignment="1">
      <alignment horizontal="center"/>
    </xf>
    <xf numFmtId="0" fontId="10" fillId="6" borderId="26" xfId="1" applyNumberFormat="1" applyFont="1" applyFill="1" applyBorder="1" applyAlignment="1">
      <alignment horizontal="center"/>
    </xf>
    <xf numFmtId="164" fontId="10" fillId="6" borderId="14" xfId="1" applyFont="1" applyFill="1" applyBorder="1" applyAlignment="1">
      <alignment horizontal="right"/>
    </xf>
    <xf numFmtId="164" fontId="10" fillId="6" borderId="24" xfId="1" applyFont="1" applyFill="1" applyBorder="1" applyAlignment="1">
      <alignment horizontal="center"/>
    </xf>
    <xf numFmtId="164" fontId="10" fillId="6" borderId="22" xfId="1" applyFont="1" applyFill="1" applyBorder="1" applyAlignment="1">
      <alignment horizontal="left"/>
    </xf>
    <xf numFmtId="164" fontId="10" fillId="6" borderId="21" xfId="1" applyFont="1" applyFill="1" applyBorder="1" applyAlignment="1">
      <alignment horizontal="right"/>
    </xf>
    <xf numFmtId="0" fontId="10" fillId="6" borderId="20" xfId="1" applyNumberFormat="1" applyFont="1" applyFill="1" applyBorder="1" applyAlignment="1">
      <alignment horizontal="right"/>
    </xf>
    <xf numFmtId="0" fontId="1" fillId="8" borderId="15" xfId="9" applyNumberFormat="1" applyFill="1" applyBorder="1" applyAlignment="1">
      <alignment horizontal="left"/>
    </xf>
    <xf numFmtId="0" fontId="10" fillId="6" borderId="1" xfId="1" applyNumberFormat="1" applyFont="1" applyFill="1" applyBorder="1" applyAlignment="1">
      <alignment horizontal="center"/>
    </xf>
    <xf numFmtId="0" fontId="18" fillId="0" borderId="0" xfId="0" applyFont="1"/>
    <xf numFmtId="0" fontId="16" fillId="0" borderId="0" xfId="0" applyFont="1"/>
    <xf numFmtId="0" fontId="2" fillId="0" borderId="0" xfId="0" applyFont="1" applyAlignment="1">
      <alignment horizontal="center"/>
    </xf>
    <xf numFmtId="49" fontId="9" fillId="7" borderId="0" xfId="1" applyNumberFormat="1" applyFont="1" applyFill="1" applyAlignment="1">
      <alignment horizontal="center"/>
    </xf>
    <xf numFmtId="164" fontId="12" fillId="5" borderId="0" xfId="1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8" fillId="6" borderId="27" xfId="1" applyNumberFormat="1" applyFont="1" applyFill="1" applyBorder="1" applyAlignment="1">
      <alignment horizontal="center"/>
    </xf>
    <xf numFmtId="164" fontId="8" fillId="6" borderId="25" xfId="1" applyFont="1" applyFill="1" applyBorder="1" applyAlignment="1">
      <alignment horizontal="center"/>
    </xf>
    <xf numFmtId="164" fontId="8" fillId="6" borderId="14" xfId="1" applyFont="1" applyFill="1" applyBorder="1" applyAlignment="1">
      <alignment horizontal="right"/>
    </xf>
    <xf numFmtId="0" fontId="8" fillId="6" borderId="28" xfId="1" applyNumberFormat="1" applyFont="1" applyFill="1" applyBorder="1" applyAlignment="1">
      <alignment horizontal="center"/>
    </xf>
    <xf numFmtId="164" fontId="8" fillId="6" borderId="22" xfId="1" applyFont="1" applyFill="1" applyBorder="1" applyAlignment="1">
      <alignment horizontal="left"/>
    </xf>
    <xf numFmtId="164" fontId="8" fillId="6" borderId="21" xfId="1" applyFont="1" applyFill="1" applyBorder="1" applyAlignment="1">
      <alignment horizontal="right"/>
    </xf>
    <xf numFmtId="0" fontId="20" fillId="10" borderId="0" xfId="0" applyFont="1" applyFill="1" applyAlignment="1">
      <alignment vertical="top" wrapText="1"/>
    </xf>
    <xf numFmtId="0" fontId="8" fillId="6" borderId="19" xfId="1" applyNumberFormat="1" applyFont="1" applyFill="1" applyBorder="1" applyAlignment="1">
      <alignment horizontal="center"/>
    </xf>
    <xf numFmtId="0" fontId="16" fillId="0" borderId="0" xfId="0" applyFont="1" applyAlignment="1">
      <alignment horizontal="center"/>
    </xf>
    <xf numFmtId="0" fontId="8" fillId="6" borderId="26" xfId="1" applyNumberFormat="1" applyFont="1" applyFill="1" applyBorder="1" applyAlignment="1">
      <alignment horizontal="center"/>
    </xf>
    <xf numFmtId="164" fontId="8" fillId="6" borderId="24" xfId="1" applyFont="1" applyFill="1" applyBorder="1" applyAlignment="1">
      <alignment horizontal="center"/>
    </xf>
    <xf numFmtId="0" fontId="1" fillId="8" borderId="13" xfId="9" applyNumberFormat="1" applyFill="1" applyBorder="1" applyAlignment="1">
      <alignment horizontal="left"/>
    </xf>
    <xf numFmtId="164" fontId="10" fillId="6" borderId="1" xfId="1" applyFont="1" applyFill="1" applyBorder="1" applyAlignment="1">
      <alignment horizontal="center"/>
    </xf>
    <xf numFmtId="164" fontId="0" fillId="8" borderId="14" xfId="9" applyFont="1" applyFill="1" applyBorder="1"/>
    <xf numFmtId="0" fontId="1" fillId="2" borderId="0" xfId="9" applyNumberFormat="1" applyFill="1" applyAlignment="1">
      <alignment horizontal="left"/>
    </xf>
    <xf numFmtId="164" fontId="0" fillId="2" borderId="0" xfId="9" applyFont="1" applyFill="1"/>
    <xf numFmtId="0" fontId="17" fillId="13" borderId="0" xfId="0" applyFont="1" applyFill="1" applyAlignment="1">
      <alignment horizontal="center" vertical="center"/>
    </xf>
    <xf numFmtId="0" fontId="18" fillId="0" borderId="0" xfId="0" applyFont="1" applyAlignment="1">
      <alignment horizontal="center"/>
    </xf>
    <xf numFmtId="0" fontId="2" fillId="14" borderId="41" xfId="0" applyFont="1" applyFill="1" applyBorder="1" applyAlignment="1">
      <alignment horizontal="left" vertical="center"/>
    </xf>
    <xf numFmtId="0" fontId="9" fillId="3" borderId="11" xfId="1" applyNumberFormat="1" applyFont="1" applyFill="1" applyBorder="1" applyAlignment="1">
      <alignment horizontal="center" vertical="center"/>
    </xf>
    <xf numFmtId="0" fontId="7" fillId="3" borderId="12" xfId="1" applyNumberFormat="1" applyFont="1" applyFill="1" applyBorder="1" applyAlignment="1">
      <alignment horizontal="center" vertical="center"/>
    </xf>
    <xf numFmtId="164" fontId="19" fillId="14" borderId="28" xfId="0" applyNumberFormat="1" applyFont="1" applyFill="1" applyBorder="1" applyAlignment="1">
      <alignment horizontal="center" vertical="center"/>
    </xf>
    <xf numFmtId="164" fontId="19" fillId="3" borderId="36" xfId="0" applyNumberFormat="1" applyFont="1" applyFill="1" applyBorder="1" applyAlignment="1">
      <alignment horizontal="center" vertical="center"/>
    </xf>
    <xf numFmtId="6" fontId="16" fillId="0" borderId="0" xfId="0" applyNumberFormat="1" applyFont="1"/>
    <xf numFmtId="164" fontId="0" fillId="8" borderId="16" xfId="9" applyFont="1" applyFill="1" applyBorder="1"/>
    <xf numFmtId="164" fontId="0" fillId="8" borderId="21" xfId="9" applyFont="1" applyFill="1" applyBorder="1"/>
    <xf numFmtId="0" fontId="16" fillId="8" borderId="20" xfId="0" applyFont="1" applyFill="1" applyBorder="1"/>
    <xf numFmtId="0" fontId="16" fillId="8" borderId="21" xfId="0" applyFont="1" applyFill="1" applyBorder="1"/>
    <xf numFmtId="0" fontId="28" fillId="8" borderId="23" xfId="0" applyFont="1" applyFill="1" applyBorder="1"/>
    <xf numFmtId="0" fontId="6" fillId="0" borderId="0" xfId="0" applyFont="1"/>
    <xf numFmtId="0" fontId="0" fillId="8" borderId="13" xfId="0" applyFill="1" applyBorder="1"/>
    <xf numFmtId="0" fontId="0" fillId="8" borderId="14" xfId="0" applyFill="1" applyBorder="1"/>
    <xf numFmtId="0" fontId="0" fillId="8" borderId="15" xfId="0" applyFill="1" applyBorder="1"/>
    <xf numFmtId="0" fontId="0" fillId="8" borderId="16" xfId="0" applyFill="1" applyBorder="1"/>
    <xf numFmtId="0" fontId="33" fillId="9" borderId="23" xfId="0" applyFont="1" applyFill="1" applyBorder="1" applyAlignment="1">
      <alignment horizontal="center" vertical="center"/>
    </xf>
    <xf numFmtId="0" fontId="33" fillId="9" borderId="12" xfId="0" applyFont="1" applyFill="1" applyBorder="1" applyAlignment="1">
      <alignment horizontal="center" vertical="center"/>
    </xf>
    <xf numFmtId="0" fontId="33" fillId="4" borderId="32" xfId="0" applyFont="1" applyFill="1" applyBorder="1" applyAlignment="1">
      <alignment horizontal="center" vertical="center"/>
    </xf>
    <xf numFmtId="0" fontId="33" fillId="4" borderId="31" xfId="0" applyFont="1" applyFill="1" applyBorder="1" applyAlignment="1">
      <alignment horizontal="center" vertical="center"/>
    </xf>
    <xf numFmtId="0" fontId="33" fillId="4" borderId="42" xfId="0" applyFont="1" applyFill="1" applyBorder="1" applyAlignment="1">
      <alignment horizontal="center" vertical="center"/>
    </xf>
    <xf numFmtId="6" fontId="33" fillId="4" borderId="31" xfId="0" applyNumberFormat="1" applyFont="1" applyFill="1" applyBorder="1" applyAlignment="1">
      <alignment horizontal="center" vertical="center"/>
    </xf>
    <xf numFmtId="0" fontId="0" fillId="2" borderId="0" xfId="0" applyFill="1"/>
    <xf numFmtId="0" fontId="0" fillId="8" borderId="30" xfId="0" applyFill="1" applyBorder="1"/>
    <xf numFmtId="0" fontId="29" fillId="2" borderId="0" xfId="0" applyFont="1" applyFill="1"/>
    <xf numFmtId="0" fontId="29" fillId="2" borderId="0" xfId="0" applyFont="1" applyFill="1" applyAlignment="1">
      <alignment horizontal="center"/>
    </xf>
    <xf numFmtId="0" fontId="30" fillId="2" borderId="0" xfId="0" applyFont="1" applyFill="1" applyAlignment="1">
      <alignment horizontal="center"/>
    </xf>
    <xf numFmtId="0" fontId="31" fillId="2" borderId="0" xfId="0" applyFont="1" applyFill="1" applyAlignment="1">
      <alignment horizontal="center" vertical="center"/>
    </xf>
    <xf numFmtId="0" fontId="36" fillId="0" borderId="0" xfId="0" applyFont="1" applyAlignment="1">
      <alignment vertical="center"/>
    </xf>
    <xf numFmtId="0" fontId="37" fillId="2" borderId="0" xfId="0" applyFont="1" applyFill="1" applyAlignment="1">
      <alignment horizontal="center" vertical="center"/>
    </xf>
    <xf numFmtId="0" fontId="36" fillId="0" borderId="0" xfId="33" applyFont="1" applyAlignment="1">
      <alignment vertical="center"/>
    </xf>
    <xf numFmtId="0" fontId="36" fillId="0" borderId="0" xfId="0" applyFont="1"/>
    <xf numFmtId="0" fontId="38" fillId="4" borderId="32" xfId="0" applyFont="1" applyFill="1" applyBorder="1" applyAlignment="1">
      <alignment horizontal="right" vertical="center"/>
    </xf>
    <xf numFmtId="0" fontId="39" fillId="4" borderId="31" xfId="0" applyFont="1" applyFill="1" applyBorder="1" applyAlignment="1">
      <alignment horizontal="center" vertical="center" wrapText="1"/>
    </xf>
    <xf numFmtId="0" fontId="39" fillId="4" borderId="31" xfId="0" applyFont="1" applyFill="1" applyBorder="1" applyAlignment="1">
      <alignment horizontal="center" vertical="center"/>
    </xf>
    <xf numFmtId="0" fontId="8" fillId="3" borderId="23" xfId="1" applyNumberFormat="1" applyFont="1" applyFill="1" applyBorder="1" applyAlignment="1">
      <alignment horizontal="center"/>
    </xf>
    <xf numFmtId="164" fontId="8" fillId="3" borderId="12" xfId="1" applyFont="1" applyFill="1" applyBorder="1" applyAlignment="1">
      <alignment horizontal="center"/>
    </xf>
    <xf numFmtId="164" fontId="8" fillId="3" borderId="23" xfId="1" applyFont="1" applyFill="1" applyBorder="1" applyAlignment="1">
      <alignment horizontal="center"/>
    </xf>
    <xf numFmtId="164" fontId="8" fillId="3" borderId="23" xfId="1" applyFont="1" applyFill="1" applyBorder="1" applyAlignment="1">
      <alignment horizontal="right"/>
    </xf>
    <xf numFmtId="0" fontId="8" fillId="6" borderId="28" xfId="1" applyNumberFormat="1" applyFont="1" applyFill="1" applyBorder="1"/>
    <xf numFmtId="0" fontId="23" fillId="0" borderId="0" xfId="0" applyFont="1" applyAlignment="1">
      <alignment vertical="center"/>
    </xf>
    <xf numFmtId="0" fontId="34" fillId="4" borderId="32" xfId="0" applyFont="1" applyFill="1" applyBorder="1" applyAlignment="1">
      <alignment horizontal="left" vertical="center"/>
    </xf>
    <xf numFmtId="0" fontId="34" fillId="4" borderId="31" xfId="0" applyFont="1" applyFill="1" applyBorder="1" applyAlignment="1">
      <alignment horizontal="left" vertical="center"/>
    </xf>
    <xf numFmtId="0" fontId="2" fillId="3" borderId="17" xfId="0" applyFont="1" applyFill="1" applyBorder="1" applyAlignment="1">
      <alignment horizontal="left" vertical="center"/>
    </xf>
    <xf numFmtId="0" fontId="0" fillId="8" borderId="20" xfId="9" applyNumberFormat="1" applyFont="1" applyFill="1" applyBorder="1" applyAlignment="1">
      <alignment horizontal="left"/>
    </xf>
    <xf numFmtId="0" fontId="8" fillId="3" borderId="16" xfId="1" applyNumberFormat="1" applyFont="1" applyFill="1" applyBorder="1" applyAlignment="1">
      <alignment horizontal="center"/>
    </xf>
    <xf numFmtId="0" fontId="10" fillId="6" borderId="16" xfId="1" applyNumberFormat="1" applyFont="1" applyFill="1" applyBorder="1" applyAlignment="1">
      <alignment horizontal="center"/>
    </xf>
    <xf numFmtId="0" fontId="18" fillId="0" borderId="39" xfId="0" applyFont="1" applyBorder="1" applyAlignment="1">
      <alignment horizontal="center"/>
    </xf>
    <xf numFmtId="0" fontId="2" fillId="0" borderId="40" xfId="0" applyFont="1" applyBorder="1" applyAlignment="1">
      <alignment horizontal="center"/>
    </xf>
    <xf numFmtId="0" fontId="18" fillId="0" borderId="40" xfId="0" applyFont="1" applyBorder="1"/>
    <xf numFmtId="0" fontId="0" fillId="0" borderId="40" xfId="0" applyBorder="1"/>
    <xf numFmtId="0" fontId="0" fillId="0" borderId="31" xfId="0" applyBorder="1"/>
    <xf numFmtId="168" fontId="2" fillId="16" borderId="1" xfId="34" applyNumberFormat="1" applyFont="1" applyFill="1" applyBorder="1" applyAlignment="1">
      <alignment horizontal="center" vertical="center"/>
    </xf>
    <xf numFmtId="0" fontId="9" fillId="3" borderId="1" xfId="1" applyNumberFormat="1" applyFont="1" applyFill="1" applyBorder="1" applyAlignment="1">
      <alignment horizontal="center" vertical="center"/>
    </xf>
    <xf numFmtId="0" fontId="7" fillId="3" borderId="1" xfId="1" applyNumberFormat="1" applyFont="1" applyFill="1" applyBorder="1" applyAlignment="1">
      <alignment horizontal="center" vertical="center"/>
    </xf>
    <xf numFmtId="0" fontId="10" fillId="6" borderId="1" xfId="1" applyNumberFormat="1" applyFont="1" applyFill="1" applyBorder="1" applyAlignment="1">
      <alignment horizontal="right"/>
    </xf>
    <xf numFmtId="0" fontId="13" fillId="6" borderId="1" xfId="1" applyNumberFormat="1" applyFont="1" applyFill="1" applyBorder="1" applyAlignment="1">
      <alignment horizontal="center" wrapText="1"/>
    </xf>
    <xf numFmtId="0" fontId="13" fillId="6" borderId="1" xfId="1" applyNumberFormat="1" applyFont="1" applyFill="1" applyBorder="1" applyAlignment="1">
      <alignment horizontal="center"/>
    </xf>
    <xf numFmtId="14" fontId="11" fillId="5" borderId="0" xfId="1" applyNumberFormat="1" applyFont="1" applyFill="1" applyAlignment="1">
      <alignment horizontal="center"/>
    </xf>
    <xf numFmtId="0" fontId="8" fillId="3" borderId="1" xfId="1" applyNumberFormat="1" applyFont="1" applyFill="1" applyBorder="1" applyAlignment="1">
      <alignment horizontal="right"/>
    </xf>
    <xf numFmtId="0" fontId="8" fillId="3" borderId="1" xfId="1" applyNumberFormat="1" applyFont="1" applyFill="1" applyBorder="1" applyAlignment="1">
      <alignment horizontal="center"/>
    </xf>
    <xf numFmtId="164" fontId="8" fillId="3" borderId="1" xfId="1" applyFont="1" applyFill="1" applyBorder="1" applyAlignment="1">
      <alignment horizontal="center"/>
    </xf>
    <xf numFmtId="164" fontId="10" fillId="6" borderId="1" xfId="1" applyFont="1" applyFill="1" applyBorder="1" applyAlignment="1">
      <alignment horizontal="right"/>
    </xf>
    <xf numFmtId="0" fontId="10" fillId="6" borderId="1" xfId="1" applyNumberFormat="1" applyFont="1" applyFill="1" applyBorder="1"/>
    <xf numFmtId="164" fontId="10" fillId="6" borderId="1" xfId="1" applyFont="1" applyFill="1" applyBorder="1" applyAlignment="1">
      <alignment horizontal="left"/>
    </xf>
    <xf numFmtId="0" fontId="8" fillId="6" borderId="10" xfId="1" applyNumberFormat="1" applyFont="1" applyFill="1" applyBorder="1" applyAlignment="1">
      <alignment horizontal="center"/>
    </xf>
    <xf numFmtId="0" fontId="0" fillId="0" borderId="0" xfId="0" applyAlignment="1">
      <alignment vertical="center"/>
    </xf>
    <xf numFmtId="0" fontId="10" fillId="6" borderId="13" xfId="1" applyNumberFormat="1" applyFont="1" applyFill="1" applyBorder="1" applyAlignment="1">
      <alignment horizontal="right" vertical="center"/>
    </xf>
    <xf numFmtId="0" fontId="10" fillId="6" borderId="15" xfId="1" applyNumberFormat="1" applyFont="1" applyFill="1" applyBorder="1" applyAlignment="1">
      <alignment horizontal="right" vertical="center"/>
    </xf>
    <xf numFmtId="164" fontId="11" fillId="5" borderId="17" xfId="1" applyFont="1" applyFill="1" applyBorder="1" applyAlignment="1">
      <alignment horizontal="center" vertical="center"/>
    </xf>
    <xf numFmtId="14" fontId="12" fillId="5" borderId="0" xfId="1" applyNumberFormat="1" applyFont="1" applyFill="1" applyAlignment="1">
      <alignment horizontal="center" vertical="center"/>
    </xf>
    <xf numFmtId="14" fontId="11" fillId="5" borderId="17" xfId="1" applyNumberFormat="1" applyFont="1" applyFill="1" applyBorder="1" applyAlignment="1">
      <alignment horizontal="center" vertical="center"/>
    </xf>
    <xf numFmtId="49" fontId="9" fillId="7" borderId="0" xfId="1" applyNumberFormat="1" applyFont="1" applyFill="1" applyAlignment="1">
      <alignment horizontal="center" vertical="center"/>
    </xf>
    <xf numFmtId="0" fontId="8" fillId="3" borderId="15" xfId="1" applyNumberFormat="1" applyFont="1" applyFill="1" applyBorder="1" applyAlignment="1">
      <alignment horizontal="right" vertical="center"/>
    </xf>
    <xf numFmtId="164" fontId="11" fillId="5" borderId="0" xfId="1" applyFont="1" applyFill="1" applyAlignment="1">
      <alignment vertical="center"/>
    </xf>
    <xf numFmtId="0" fontId="10" fillId="6" borderId="18" xfId="1" applyNumberFormat="1" applyFont="1" applyFill="1" applyBorder="1" applyAlignment="1">
      <alignment horizontal="right" vertical="center"/>
    </xf>
    <xf numFmtId="0" fontId="8" fillId="6" borderId="19" xfId="1" applyNumberFormat="1" applyFont="1" applyFill="1" applyBorder="1" applyAlignment="1">
      <alignment horizontal="center" vertical="center"/>
    </xf>
    <xf numFmtId="0" fontId="8" fillId="3" borderId="23" xfId="1" applyNumberFormat="1" applyFont="1" applyFill="1" applyBorder="1" applyAlignment="1">
      <alignment horizontal="center" vertical="center"/>
    </xf>
    <xf numFmtId="164" fontId="8" fillId="3" borderId="12" xfId="1" applyFont="1" applyFill="1" applyBorder="1" applyAlignment="1">
      <alignment horizontal="center" vertical="center"/>
    </xf>
    <xf numFmtId="164" fontId="8" fillId="3" borderId="23" xfId="1" applyFont="1" applyFill="1" applyBorder="1" applyAlignment="1">
      <alignment horizontal="center" vertical="center"/>
    </xf>
    <xf numFmtId="164" fontId="8" fillId="3" borderId="23" xfId="1" applyFont="1" applyFill="1" applyBorder="1" applyAlignment="1">
      <alignment horizontal="right" vertical="center"/>
    </xf>
    <xf numFmtId="164" fontId="8" fillId="6" borderId="14" xfId="1" applyFont="1" applyFill="1" applyBorder="1" applyAlignment="1">
      <alignment horizontal="right" vertical="center"/>
    </xf>
    <xf numFmtId="0" fontId="8" fillId="6" borderId="28" xfId="1" applyNumberFormat="1" applyFont="1" applyFill="1" applyBorder="1" applyAlignment="1">
      <alignment horizontal="center" vertical="center"/>
    </xf>
    <xf numFmtId="0" fontId="8" fillId="6" borderId="28" xfId="1" applyNumberFormat="1" applyFont="1" applyFill="1" applyBorder="1" applyAlignment="1">
      <alignment vertical="center"/>
    </xf>
    <xf numFmtId="164" fontId="8" fillId="6" borderId="24" xfId="1" applyFont="1" applyFill="1" applyBorder="1" applyAlignment="1">
      <alignment horizontal="center" vertical="center"/>
    </xf>
    <xf numFmtId="164" fontId="8" fillId="6" borderId="22" xfId="1" applyFont="1" applyFill="1" applyBorder="1" applyAlignment="1">
      <alignment horizontal="left" vertical="center"/>
    </xf>
    <xf numFmtId="164" fontId="8" fillId="6" borderId="21" xfId="1" applyFont="1" applyFill="1" applyBorder="1" applyAlignment="1">
      <alignment horizontal="right" vertical="center"/>
    </xf>
    <xf numFmtId="0" fontId="8" fillId="6" borderId="13" xfId="1" applyNumberFormat="1" applyFont="1" applyFill="1" applyBorder="1" applyAlignment="1">
      <alignment horizontal="center" vertical="center"/>
    </xf>
    <xf numFmtId="0" fontId="45" fillId="0" borderId="0" xfId="0" applyFont="1"/>
    <xf numFmtId="6" fontId="0" fillId="0" borderId="0" xfId="0" applyNumberFormat="1"/>
    <xf numFmtId="0" fontId="46" fillId="13" borderId="0" xfId="0" applyFont="1" applyFill="1" applyAlignment="1">
      <alignment horizontal="center" vertical="center"/>
    </xf>
    <xf numFmtId="0" fontId="47" fillId="13" borderId="0" xfId="0" applyFont="1" applyFill="1" applyAlignment="1">
      <alignment horizontal="center" vertical="center"/>
    </xf>
    <xf numFmtId="0" fontId="47" fillId="13" borderId="29" xfId="0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41" fillId="17" borderId="0" xfId="0" applyFont="1" applyFill="1" applyAlignment="1">
      <alignment horizontal="center" vertical="center"/>
    </xf>
    <xf numFmtId="0" fontId="0" fillId="0" borderId="1" xfId="0" applyBorder="1"/>
    <xf numFmtId="0" fontId="8" fillId="6" borderId="36" xfId="1" applyNumberFormat="1" applyFont="1" applyFill="1" applyBorder="1" applyAlignment="1">
      <alignment horizontal="center"/>
    </xf>
    <xf numFmtId="164" fontId="8" fillId="6" borderId="16" xfId="1" applyFont="1" applyFill="1" applyBorder="1" applyAlignment="1">
      <alignment horizontal="right"/>
    </xf>
    <xf numFmtId="0" fontId="41" fillId="15" borderId="0" xfId="0" applyFont="1" applyFill="1" applyAlignment="1">
      <alignment horizontal="center"/>
    </xf>
    <xf numFmtId="6" fontId="42" fillId="0" borderId="0" xfId="0" applyNumberFormat="1" applyFont="1" applyAlignment="1">
      <alignment horizontal="center"/>
    </xf>
    <xf numFmtId="0" fontId="47" fillId="13" borderId="0" xfId="0" applyFont="1" applyFill="1" applyAlignment="1">
      <alignment horizontal="center" vertical="center" wrapText="1"/>
    </xf>
    <xf numFmtId="0" fontId="8" fillId="6" borderId="13" xfId="1" applyNumberFormat="1" applyFont="1" applyFill="1" applyBorder="1" applyAlignment="1">
      <alignment horizontal="center"/>
    </xf>
    <xf numFmtId="0" fontId="1" fillId="8" borderId="18" xfId="9" applyNumberFormat="1" applyFill="1" applyBorder="1" applyAlignment="1">
      <alignment horizontal="left"/>
    </xf>
    <xf numFmtId="164" fontId="0" fillId="8" borderId="19" xfId="9" applyFont="1" applyFill="1" applyBorder="1"/>
    <xf numFmtId="0" fontId="18" fillId="0" borderId="40" xfId="0" applyFont="1" applyBorder="1" applyAlignment="1">
      <alignment horizontal="center"/>
    </xf>
    <xf numFmtId="0" fontId="21" fillId="12" borderId="0" xfId="0" applyFont="1" applyFill="1" applyAlignment="1">
      <alignment horizontal="center" vertical="center"/>
    </xf>
    <xf numFmtId="0" fontId="26" fillId="9" borderId="1" xfId="0" applyFont="1" applyFill="1" applyBorder="1" applyAlignment="1">
      <alignment horizontal="center" vertical="center"/>
    </xf>
    <xf numFmtId="0" fontId="26" fillId="4" borderId="30" xfId="0" applyFont="1" applyFill="1" applyBorder="1" applyAlignment="1">
      <alignment horizontal="center" vertical="center"/>
    </xf>
    <xf numFmtId="0" fontId="27" fillId="9" borderId="1" xfId="0" applyFont="1" applyFill="1" applyBorder="1" applyAlignment="1">
      <alignment horizontal="center" vertical="center"/>
    </xf>
    <xf numFmtId="0" fontId="26" fillId="4" borderId="1" xfId="0" applyFont="1" applyFill="1" applyBorder="1" applyAlignment="1">
      <alignment horizontal="center" vertical="center"/>
    </xf>
    <xf numFmtId="0" fontId="32" fillId="4" borderId="1" xfId="0" applyFont="1" applyFill="1" applyBorder="1" applyAlignment="1">
      <alignment horizontal="center" vertical="center"/>
    </xf>
    <xf numFmtId="6" fontId="26" fillId="4" borderId="1" xfId="0" applyNumberFormat="1" applyFont="1" applyFill="1" applyBorder="1" applyAlignment="1">
      <alignment horizontal="center" vertical="center"/>
    </xf>
    <xf numFmtId="0" fontId="8" fillId="6" borderId="25" xfId="1" applyNumberFormat="1" applyFont="1" applyFill="1" applyBorder="1" applyAlignment="1">
      <alignment horizontal="center"/>
    </xf>
    <xf numFmtId="164" fontId="8" fillId="6" borderId="10" xfId="1" applyFont="1" applyFill="1" applyBorder="1" applyAlignment="1">
      <alignment horizontal="center"/>
    </xf>
    <xf numFmtId="0" fontId="47" fillId="13" borderId="0" xfId="0" applyFont="1" applyFill="1" applyAlignment="1">
      <alignment vertical="center"/>
    </xf>
    <xf numFmtId="0" fontId="25" fillId="3" borderId="4" xfId="0" applyFont="1" applyFill="1" applyBorder="1" applyAlignment="1">
      <alignment horizontal="center" vertical="center" wrapText="1"/>
    </xf>
    <xf numFmtId="0" fontId="25" fillId="3" borderId="2" xfId="0" applyFont="1" applyFill="1" applyBorder="1" applyAlignment="1">
      <alignment horizontal="left" vertical="center"/>
    </xf>
    <xf numFmtId="0" fontId="25" fillId="3" borderId="3" xfId="0" applyFont="1" applyFill="1" applyBorder="1" applyAlignment="1">
      <alignment horizontal="center" vertical="center"/>
    </xf>
    <xf numFmtId="0" fontId="25" fillId="3" borderId="2" xfId="0" applyFont="1" applyFill="1" applyBorder="1" applyAlignment="1">
      <alignment horizontal="center" vertical="center"/>
    </xf>
    <xf numFmtId="0" fontId="25" fillId="3" borderId="1" xfId="0" applyFont="1" applyFill="1" applyBorder="1" applyAlignment="1">
      <alignment horizontal="center" vertical="center"/>
    </xf>
    <xf numFmtId="0" fontId="25" fillId="3" borderId="4" xfId="0" applyFont="1" applyFill="1" applyBorder="1" applyAlignment="1">
      <alignment horizontal="center" vertical="center"/>
    </xf>
    <xf numFmtId="164" fontId="40" fillId="16" borderId="1" xfId="0" applyNumberFormat="1" applyFont="1" applyFill="1" applyBorder="1" applyAlignment="1">
      <alignment horizontal="right" vertical="center"/>
    </xf>
    <xf numFmtId="0" fontId="2" fillId="14" borderId="17" xfId="0" applyFont="1" applyFill="1" applyBorder="1" applyAlignment="1">
      <alignment horizontal="left" vertical="center"/>
    </xf>
    <xf numFmtId="164" fontId="19" fillId="14" borderId="35" xfId="0" applyNumberFormat="1" applyFont="1" applyFill="1" applyBorder="1" applyAlignment="1">
      <alignment horizontal="center" vertical="center"/>
    </xf>
    <xf numFmtId="0" fontId="40" fillId="14" borderId="29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164" fontId="25" fillId="3" borderId="8" xfId="0" applyNumberFormat="1" applyFont="1" applyFill="1" applyBorder="1" applyAlignment="1">
      <alignment horizontal="center" vertical="center"/>
    </xf>
    <xf numFmtId="0" fontId="25" fillId="4" borderId="1" xfId="0" applyFont="1" applyFill="1" applyBorder="1" applyAlignment="1">
      <alignment horizontal="center" vertical="center"/>
    </xf>
    <xf numFmtId="0" fontId="25" fillId="3" borderId="51" xfId="0" applyFont="1" applyFill="1" applyBorder="1" applyAlignment="1">
      <alignment horizontal="center"/>
    </xf>
    <xf numFmtId="0" fontId="25" fillId="4" borderId="52" xfId="0" applyFont="1" applyFill="1" applyBorder="1" applyAlignment="1">
      <alignment horizontal="center" vertical="center"/>
    </xf>
    <xf numFmtId="164" fontId="8" fillId="3" borderId="10" xfId="1" applyFont="1" applyFill="1" applyBorder="1" applyAlignment="1">
      <alignment horizontal="center"/>
    </xf>
    <xf numFmtId="0" fontId="10" fillId="6" borderId="10" xfId="1" applyNumberFormat="1" applyFont="1" applyFill="1" applyBorder="1" applyAlignment="1">
      <alignment horizontal="center"/>
    </xf>
    <xf numFmtId="0" fontId="10" fillId="6" borderId="29" xfId="1" applyNumberFormat="1" applyFont="1" applyFill="1" applyBorder="1"/>
    <xf numFmtId="0" fontId="54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23" fillId="4" borderId="1" xfId="0" applyFont="1" applyFill="1" applyBorder="1" applyAlignment="1">
      <alignment horizontal="center"/>
    </xf>
    <xf numFmtId="0" fontId="55" fillId="4" borderId="31" xfId="0" applyFont="1" applyFill="1" applyBorder="1" applyAlignment="1">
      <alignment horizontal="center" vertical="center"/>
    </xf>
    <xf numFmtId="164" fontId="25" fillId="4" borderId="50" xfId="0" applyNumberFormat="1" applyFont="1" applyFill="1" applyBorder="1" applyAlignment="1">
      <alignment horizontal="center" vertical="center"/>
    </xf>
    <xf numFmtId="0" fontId="25" fillId="4" borderId="50" xfId="0" applyFont="1" applyFill="1" applyBorder="1" applyAlignment="1">
      <alignment horizontal="center" vertical="center"/>
    </xf>
    <xf numFmtId="6" fontId="56" fillId="4" borderId="54" xfId="0" applyNumberFormat="1" applyFont="1" applyFill="1" applyBorder="1" applyAlignment="1">
      <alignment horizontal="center" vertical="center"/>
    </xf>
    <xf numFmtId="0" fontId="44" fillId="2" borderId="1" xfId="0" applyFont="1" applyFill="1" applyBorder="1" applyAlignment="1">
      <alignment vertical="center"/>
    </xf>
    <xf numFmtId="164" fontId="16" fillId="4" borderId="1" xfId="0" applyNumberFormat="1" applyFont="1" applyFill="1" applyBorder="1" applyAlignment="1">
      <alignment horizontal="center" vertical="center"/>
    </xf>
    <xf numFmtId="6" fontId="54" fillId="4" borderId="54" xfId="0" applyNumberFormat="1" applyFont="1" applyFill="1" applyBorder="1" applyAlignment="1">
      <alignment horizontal="center" vertical="center"/>
    </xf>
    <xf numFmtId="0" fontId="8" fillId="6" borderId="32" xfId="1" applyNumberFormat="1" applyFont="1" applyFill="1" applyBorder="1" applyAlignment="1">
      <alignment horizontal="center"/>
    </xf>
    <xf numFmtId="0" fontId="8" fillId="6" borderId="32" xfId="1" applyNumberFormat="1" applyFont="1" applyFill="1" applyBorder="1"/>
    <xf numFmtId="164" fontId="8" fillId="6" borderId="55" xfId="1" applyFont="1" applyFill="1" applyBorder="1" applyAlignment="1">
      <alignment horizontal="center"/>
    </xf>
    <xf numFmtId="0" fontId="8" fillId="6" borderId="23" xfId="1" applyNumberFormat="1" applyFont="1" applyFill="1" applyBorder="1" applyAlignment="1">
      <alignment horizontal="center"/>
    </xf>
    <xf numFmtId="0" fontId="57" fillId="4" borderId="0" xfId="0" applyFont="1" applyFill="1" applyAlignment="1">
      <alignment horizontal="center"/>
    </xf>
    <xf numFmtId="164" fontId="8" fillId="3" borderId="33" xfId="1" applyFont="1" applyFill="1" applyBorder="1" applyAlignment="1">
      <alignment horizontal="center"/>
    </xf>
    <xf numFmtId="6" fontId="34" fillId="4" borderId="54" xfId="0" applyNumberFormat="1" applyFont="1" applyFill="1" applyBorder="1" applyAlignment="1">
      <alignment horizontal="center" vertical="center"/>
    </xf>
    <xf numFmtId="0" fontId="25" fillId="4" borderId="1" xfId="0" applyFont="1" applyFill="1" applyBorder="1" applyAlignment="1">
      <alignment horizontal="center"/>
    </xf>
    <xf numFmtId="0" fontId="16" fillId="3" borderId="51" xfId="0" applyFont="1" applyFill="1" applyBorder="1" applyAlignment="1">
      <alignment horizontal="center"/>
    </xf>
    <xf numFmtId="164" fontId="16" fillId="4" borderId="8" xfId="0" applyNumberFormat="1" applyFont="1" applyFill="1" applyBorder="1" applyAlignment="1">
      <alignment horizontal="center" vertical="center"/>
    </xf>
    <xf numFmtId="0" fontId="57" fillId="4" borderId="1" xfId="0" applyFont="1" applyFill="1" applyBorder="1" applyAlignment="1">
      <alignment horizontal="center"/>
    </xf>
    <xf numFmtId="0" fontId="25" fillId="4" borderId="8" xfId="0" applyFont="1" applyFill="1" applyBorder="1" applyAlignment="1">
      <alignment horizontal="center" vertical="center"/>
    </xf>
    <xf numFmtId="0" fontId="25" fillId="3" borderId="8" xfId="0" applyFont="1" applyFill="1" applyBorder="1" applyAlignment="1">
      <alignment vertical="center"/>
    </xf>
    <xf numFmtId="0" fontId="44" fillId="6" borderId="1" xfId="1" applyNumberFormat="1" applyFont="1" applyFill="1" applyBorder="1" applyAlignment="1">
      <alignment horizontal="center"/>
    </xf>
    <xf numFmtId="164" fontId="10" fillId="6" borderId="10" xfId="1" applyFont="1" applyFill="1" applyBorder="1" applyAlignment="1">
      <alignment horizontal="center"/>
    </xf>
    <xf numFmtId="169" fontId="23" fillId="4" borderId="1" xfId="0" applyNumberFormat="1" applyFont="1" applyFill="1" applyBorder="1" applyAlignment="1">
      <alignment horizontal="center"/>
    </xf>
    <xf numFmtId="0" fontId="29" fillId="4" borderId="1" xfId="0" applyFont="1" applyFill="1" applyBorder="1" applyAlignment="1">
      <alignment horizontal="center" vertical="center"/>
    </xf>
    <xf numFmtId="164" fontId="25" fillId="4" borderId="8" xfId="0" applyNumberFormat="1" applyFont="1" applyFill="1" applyBorder="1" applyAlignment="1">
      <alignment horizontal="center" vertical="center"/>
    </xf>
    <xf numFmtId="0" fontId="8" fillId="3" borderId="58" xfId="1" applyNumberFormat="1" applyFont="1" applyFill="1" applyBorder="1" applyAlignment="1">
      <alignment horizontal="center" vertical="center"/>
    </xf>
    <xf numFmtId="164" fontId="8" fillId="3" borderId="33" xfId="1" applyFont="1" applyFill="1" applyBorder="1" applyAlignment="1">
      <alignment horizontal="center" vertical="center"/>
    </xf>
    <xf numFmtId="164" fontId="8" fillId="3" borderId="58" xfId="1" applyFont="1" applyFill="1" applyBorder="1" applyAlignment="1">
      <alignment horizontal="center" vertical="center"/>
    </xf>
    <xf numFmtId="164" fontId="8" fillId="3" borderId="58" xfId="1" applyFont="1" applyFill="1" applyBorder="1" applyAlignment="1">
      <alignment horizontal="right" vertical="center"/>
    </xf>
    <xf numFmtId="0" fontId="8" fillId="6" borderId="32" xfId="1" applyNumberFormat="1" applyFont="1" applyFill="1" applyBorder="1" applyAlignment="1">
      <alignment horizontal="center" vertical="center"/>
    </xf>
    <xf numFmtId="0" fontId="8" fillId="6" borderId="32" xfId="1" applyNumberFormat="1" applyFont="1" applyFill="1" applyBorder="1" applyAlignment="1">
      <alignment vertical="center"/>
    </xf>
    <xf numFmtId="164" fontId="8" fillId="6" borderId="55" xfId="1" applyFont="1" applyFill="1" applyBorder="1" applyAlignment="1">
      <alignment horizontal="center" vertical="center"/>
    </xf>
    <xf numFmtId="164" fontId="8" fillId="6" borderId="59" xfId="1" applyFont="1" applyFill="1" applyBorder="1" applyAlignment="1">
      <alignment horizontal="left" vertical="center"/>
    </xf>
    <xf numFmtId="0" fontId="55" fillId="4" borderId="1" xfId="0" applyFont="1" applyFill="1" applyBorder="1" applyAlignment="1">
      <alignment horizontal="center" vertical="center"/>
    </xf>
    <xf numFmtId="6" fontId="58" fillId="4" borderId="1" xfId="0" applyNumberFormat="1" applyFont="1" applyFill="1" applyBorder="1" applyAlignment="1">
      <alignment horizontal="center" vertical="center"/>
    </xf>
    <xf numFmtId="0" fontId="8" fillId="4" borderId="1" xfId="1" applyNumberFormat="1" applyFont="1" applyFill="1" applyBorder="1" applyAlignment="1">
      <alignment horizontal="center"/>
    </xf>
    <xf numFmtId="164" fontId="8" fillId="4" borderId="1" xfId="1" applyFont="1" applyFill="1" applyBorder="1" applyAlignment="1">
      <alignment horizontal="center" vertical="center"/>
    </xf>
    <xf numFmtId="164" fontId="0" fillId="0" borderId="0" xfId="0" applyNumberFormat="1" applyAlignment="1">
      <alignment vertical="center"/>
    </xf>
    <xf numFmtId="164" fontId="0" fillId="4" borderId="1" xfId="0" applyNumberFormat="1" applyFill="1" applyBorder="1" applyAlignment="1">
      <alignment vertical="center"/>
    </xf>
    <xf numFmtId="0" fontId="57" fillId="4" borderId="23" xfId="0" applyFont="1" applyFill="1" applyBorder="1" applyAlignment="1">
      <alignment horizontal="center"/>
    </xf>
    <xf numFmtId="0" fontId="16" fillId="4" borderId="53" xfId="0" applyFont="1" applyFill="1" applyBorder="1" applyAlignment="1">
      <alignment horizontal="center" vertical="center"/>
    </xf>
    <xf numFmtId="0" fontId="59" fillId="0" borderId="0" xfId="0" applyFont="1" applyAlignment="1">
      <alignment vertical="center"/>
    </xf>
    <xf numFmtId="0" fontId="7" fillId="3" borderId="33" xfId="1" applyNumberFormat="1" applyFont="1" applyFill="1" applyBorder="1" applyAlignment="1">
      <alignment horizontal="center" vertical="center"/>
    </xf>
    <xf numFmtId="0" fontId="8" fillId="3" borderId="32" xfId="1" applyNumberFormat="1" applyFont="1" applyFill="1" applyBorder="1" applyAlignment="1">
      <alignment horizontal="center"/>
    </xf>
    <xf numFmtId="0" fontId="16" fillId="4" borderId="1" xfId="0" applyFont="1" applyFill="1" applyBorder="1" applyAlignment="1">
      <alignment horizontal="center"/>
    </xf>
    <xf numFmtId="0" fontId="16" fillId="3" borderId="1" xfId="0" applyFont="1" applyFill="1" applyBorder="1" applyAlignment="1">
      <alignment horizontal="center"/>
    </xf>
    <xf numFmtId="0" fontId="8" fillId="6" borderId="1" xfId="1" applyNumberFormat="1" applyFont="1" applyFill="1" applyBorder="1" applyAlignment="1">
      <alignment horizontal="center"/>
    </xf>
    <xf numFmtId="164" fontId="8" fillId="6" borderId="59" xfId="1" applyFont="1" applyFill="1" applyBorder="1" applyAlignment="1">
      <alignment horizontal="left"/>
    </xf>
    <xf numFmtId="164" fontId="8" fillId="6" borderId="60" xfId="1" applyFont="1" applyFill="1" applyBorder="1" applyAlignment="1">
      <alignment horizontal="right"/>
    </xf>
    <xf numFmtId="0" fontId="55" fillId="4" borderId="23" xfId="0" applyFont="1" applyFill="1" applyBorder="1" applyAlignment="1">
      <alignment horizontal="center" vertical="center"/>
    </xf>
    <xf numFmtId="164" fontId="8" fillId="6" borderId="23" xfId="1" applyFont="1" applyFill="1" applyBorder="1" applyAlignment="1">
      <alignment horizontal="right"/>
    </xf>
    <xf numFmtId="6" fontId="58" fillId="4" borderId="23" xfId="0" applyNumberFormat="1" applyFont="1" applyFill="1" applyBorder="1" applyAlignment="1">
      <alignment horizontal="center" vertical="center"/>
    </xf>
    <xf numFmtId="0" fontId="0" fillId="4" borderId="15" xfId="9" applyNumberFormat="1" applyFont="1" applyFill="1" applyBorder="1" applyAlignment="1">
      <alignment horizontal="center"/>
    </xf>
    <xf numFmtId="164" fontId="0" fillId="4" borderId="16" xfId="9" applyFont="1" applyFill="1" applyBorder="1" applyAlignment="1">
      <alignment horizontal="center"/>
    </xf>
    <xf numFmtId="0" fontId="1" fillId="4" borderId="15" xfId="9" applyNumberFormat="1" applyFill="1" applyBorder="1" applyAlignment="1">
      <alignment horizontal="center"/>
    </xf>
    <xf numFmtId="0" fontId="25" fillId="3" borderId="9" xfId="0" applyFont="1" applyFill="1" applyBorder="1" applyAlignment="1">
      <alignment horizontal="center" vertical="center"/>
    </xf>
    <xf numFmtId="164" fontId="11" fillId="5" borderId="0" xfId="1" applyFont="1" applyFill="1" applyBorder="1" applyAlignment="1">
      <alignment horizontal="center"/>
    </xf>
    <xf numFmtId="14" fontId="11" fillId="5" borderId="0" xfId="1" applyNumberFormat="1" applyFont="1" applyFill="1" applyBorder="1" applyAlignment="1">
      <alignment horizontal="center"/>
    </xf>
    <xf numFmtId="0" fontId="9" fillId="3" borderId="37" xfId="1" applyNumberFormat="1" applyFont="1" applyFill="1" applyBorder="1" applyAlignment="1">
      <alignment horizontal="center" vertical="center"/>
    </xf>
    <xf numFmtId="0" fontId="10" fillId="6" borderId="21" xfId="1" applyNumberFormat="1" applyFont="1" applyFill="1" applyBorder="1" applyAlignment="1">
      <alignment horizontal="right"/>
    </xf>
    <xf numFmtId="0" fontId="0" fillId="4" borderId="20" xfId="0" applyFill="1" applyBorder="1" applyAlignment="1">
      <alignment horizontal="center"/>
    </xf>
    <xf numFmtId="0" fontId="10" fillId="6" borderId="61" xfId="1" applyNumberFormat="1" applyFont="1" applyFill="1" applyBorder="1" applyAlignment="1">
      <alignment horizontal="right"/>
    </xf>
    <xf numFmtId="0" fontId="16" fillId="4" borderId="62" xfId="0" applyFont="1" applyFill="1" applyBorder="1" applyAlignment="1">
      <alignment horizontal="center" vertical="center"/>
    </xf>
    <xf numFmtId="0" fontId="8" fillId="3" borderId="61" xfId="1" applyNumberFormat="1" applyFont="1" applyFill="1" applyBorder="1" applyAlignment="1">
      <alignment horizontal="right"/>
    </xf>
    <xf numFmtId="0" fontId="8" fillId="3" borderId="61" xfId="1" applyNumberFormat="1" applyFont="1" applyFill="1" applyBorder="1" applyAlignment="1">
      <alignment horizontal="center"/>
    </xf>
    <xf numFmtId="0" fontId="8" fillId="3" borderId="62" xfId="1" applyNumberFormat="1" applyFont="1" applyFill="1" applyBorder="1" applyAlignment="1">
      <alignment horizontal="center"/>
    </xf>
    <xf numFmtId="0" fontId="10" fillId="6" borderId="14" xfId="1" applyNumberFormat="1" applyFont="1" applyFill="1" applyBorder="1" applyAlignment="1">
      <alignment horizontal="center"/>
    </xf>
    <xf numFmtId="0" fontId="10" fillId="6" borderId="13" xfId="1" applyNumberFormat="1" applyFont="1" applyFill="1" applyBorder="1"/>
    <xf numFmtId="0" fontId="8" fillId="3" borderId="58" xfId="1" applyNumberFormat="1" applyFont="1" applyFill="1" applyBorder="1" applyAlignment="1">
      <alignment horizontal="center"/>
    </xf>
    <xf numFmtId="164" fontId="8" fillId="3" borderId="58" xfId="1" applyFont="1" applyFill="1" applyBorder="1" applyAlignment="1">
      <alignment horizontal="center"/>
    </xf>
    <xf numFmtId="164" fontId="8" fillId="3" borderId="58" xfId="1" applyFont="1" applyFill="1" applyBorder="1" applyAlignment="1">
      <alignment horizontal="right"/>
    </xf>
    <xf numFmtId="0" fontId="8" fillId="4" borderId="23" xfId="1" applyNumberFormat="1" applyFont="1" applyFill="1" applyBorder="1" applyAlignment="1">
      <alignment horizontal="center"/>
    </xf>
    <xf numFmtId="164" fontId="8" fillId="4" borderId="23" xfId="1" applyFont="1" applyFill="1" applyBorder="1" applyAlignment="1">
      <alignment horizontal="center"/>
    </xf>
    <xf numFmtId="6" fontId="58" fillId="4" borderId="12" xfId="0" applyNumberFormat="1" applyFont="1" applyFill="1" applyBorder="1" applyAlignment="1">
      <alignment horizontal="center" vertical="center"/>
    </xf>
    <xf numFmtId="0" fontId="45" fillId="4" borderId="1" xfId="0" applyFont="1" applyFill="1" applyBorder="1" applyAlignment="1">
      <alignment horizontal="center"/>
    </xf>
    <xf numFmtId="0" fontId="45" fillId="4" borderId="1" xfId="0" applyFont="1" applyFill="1" applyBorder="1" applyAlignment="1">
      <alignment horizontal="center" vertical="center"/>
    </xf>
    <xf numFmtId="0" fontId="49" fillId="4" borderId="0" xfId="0" applyFont="1" applyFill="1" applyAlignment="1">
      <alignment horizontal="center"/>
    </xf>
    <xf numFmtId="0" fontId="8" fillId="4" borderId="19" xfId="1" applyNumberFormat="1" applyFont="1" applyFill="1" applyBorder="1" applyAlignment="1">
      <alignment horizontal="center"/>
    </xf>
    <xf numFmtId="0" fontId="45" fillId="4" borderId="0" xfId="0" applyFont="1" applyFill="1" applyAlignment="1">
      <alignment horizontal="center"/>
    </xf>
    <xf numFmtId="0" fontId="45" fillId="4" borderId="0" xfId="0" applyFont="1" applyFill="1" applyAlignment="1">
      <alignment horizontal="center" vertical="center"/>
    </xf>
    <xf numFmtId="164" fontId="25" fillId="4" borderId="1" xfId="9" applyNumberFormat="1" applyFont="1" applyFill="1" applyBorder="1" applyAlignment="1">
      <alignment horizontal="center"/>
    </xf>
    <xf numFmtId="0" fontId="57" fillId="4" borderId="0" xfId="0" applyFont="1" applyFill="1" applyAlignment="1">
      <alignment horizontal="center" vertical="center"/>
    </xf>
    <xf numFmtId="0" fontId="16" fillId="4" borderId="0" xfId="0" applyFont="1" applyFill="1" applyAlignment="1">
      <alignment horizontal="center"/>
    </xf>
    <xf numFmtId="0" fontId="50" fillId="4" borderId="0" xfId="0" applyFont="1" applyFill="1" applyAlignment="1">
      <alignment horizontal="center"/>
    </xf>
    <xf numFmtId="0" fontId="2" fillId="4" borderId="52" xfId="0" applyFont="1" applyFill="1" applyBorder="1" applyAlignment="1">
      <alignment horizontal="center" vertical="center"/>
    </xf>
    <xf numFmtId="164" fontId="8" fillId="6" borderId="60" xfId="1" applyFont="1" applyFill="1" applyBorder="1" applyAlignment="1">
      <alignment horizontal="right" vertical="center"/>
    </xf>
    <xf numFmtId="6" fontId="34" fillId="4" borderId="23" xfId="0" applyNumberFormat="1" applyFont="1" applyFill="1" applyBorder="1" applyAlignment="1">
      <alignment horizontal="center" vertical="center"/>
    </xf>
    <xf numFmtId="0" fontId="0" fillId="4" borderId="23" xfId="9" applyNumberFormat="1" applyFont="1" applyFill="1" applyBorder="1" applyAlignment="1">
      <alignment horizontal="center"/>
    </xf>
    <xf numFmtId="164" fontId="8" fillId="6" borderId="23" xfId="1" applyFont="1" applyFill="1" applyBorder="1" applyAlignment="1">
      <alignment horizontal="right" vertical="center"/>
    </xf>
    <xf numFmtId="6" fontId="34" fillId="4" borderId="31" xfId="0" applyNumberFormat="1" applyFont="1" applyFill="1" applyBorder="1" applyAlignment="1">
      <alignment horizontal="center" vertical="center"/>
    </xf>
    <xf numFmtId="0" fontId="0" fillId="4" borderId="20" xfId="9" applyNumberFormat="1" applyFont="1" applyFill="1" applyBorder="1" applyAlignment="1">
      <alignment horizontal="center"/>
    </xf>
    <xf numFmtId="0" fontId="16" fillId="18" borderId="5" xfId="0" applyFont="1" applyFill="1" applyBorder="1" applyAlignment="1">
      <alignment horizontal="left" vertical="center"/>
    </xf>
    <xf numFmtId="0" fontId="16" fillId="18" borderId="8" xfId="0" applyFont="1" applyFill="1" applyBorder="1" applyAlignment="1">
      <alignment horizontal="center" vertical="center"/>
    </xf>
    <xf numFmtId="0" fontId="25" fillId="18" borderId="8" xfId="0" applyFont="1" applyFill="1" applyBorder="1" applyAlignment="1">
      <alignment horizontal="center" vertical="center"/>
    </xf>
    <xf numFmtId="0" fontId="25" fillId="18" borderId="9" xfId="0" applyFont="1" applyFill="1" applyBorder="1" applyAlignment="1">
      <alignment horizontal="center" vertical="center"/>
    </xf>
    <xf numFmtId="0" fontId="25" fillId="18" borderId="0" xfId="0" applyFont="1" applyFill="1" applyAlignment="1">
      <alignment horizontal="center"/>
    </xf>
    <xf numFmtId="0" fontId="25" fillId="18" borderId="29" xfId="0" applyFont="1" applyFill="1" applyBorder="1" applyAlignment="1">
      <alignment horizontal="center" vertical="center"/>
    </xf>
    <xf numFmtId="14" fontId="25" fillId="18" borderId="29" xfId="0" applyNumberFormat="1" applyFont="1" applyFill="1" applyBorder="1" applyAlignment="1">
      <alignment horizontal="center" vertical="center"/>
    </xf>
    <xf numFmtId="0" fontId="25" fillId="18" borderId="6" xfId="0" applyFont="1" applyFill="1" applyBorder="1" applyAlignment="1">
      <alignment horizontal="center" vertical="center"/>
    </xf>
    <xf numFmtId="0" fontId="16" fillId="18" borderId="0" xfId="0" applyFont="1" applyFill="1" applyAlignment="1">
      <alignment vertical="center"/>
    </xf>
    <xf numFmtId="0" fontId="16" fillId="3" borderId="0" xfId="0" applyFont="1" applyFill="1" applyAlignment="1">
      <alignment horizontal="center"/>
    </xf>
    <xf numFmtId="0" fontId="16" fillId="4" borderId="1" xfId="0" applyFont="1" applyFill="1" applyBorder="1" applyAlignment="1">
      <alignment horizontal="left" vertical="center"/>
    </xf>
    <xf numFmtId="0" fontId="16" fillId="4" borderId="1" xfId="0" applyFont="1" applyFill="1" applyBorder="1" applyAlignment="1">
      <alignment horizontal="center" vertical="center"/>
    </xf>
    <xf numFmtId="0" fontId="49" fillId="4" borderId="1" xfId="0" applyFont="1" applyFill="1" applyBorder="1" applyAlignment="1">
      <alignment horizontal="center"/>
    </xf>
    <xf numFmtId="0" fontId="49" fillId="4" borderId="1" xfId="0" applyFont="1" applyFill="1" applyBorder="1" applyAlignment="1">
      <alignment horizontal="center" vertical="center"/>
    </xf>
    <xf numFmtId="0" fontId="60" fillId="18" borderId="1" xfId="0" applyFont="1" applyFill="1" applyBorder="1" applyAlignment="1">
      <alignment horizontal="left" vertical="center"/>
    </xf>
    <xf numFmtId="0" fontId="16" fillId="18" borderId="1" xfId="0" applyFont="1" applyFill="1" applyBorder="1" applyAlignment="1">
      <alignment horizontal="center" vertical="center"/>
    </xf>
    <xf numFmtId="0" fontId="25" fillId="18" borderId="1" xfId="0" applyFont="1" applyFill="1" applyBorder="1" applyAlignment="1">
      <alignment horizontal="center" vertical="center"/>
    </xf>
    <xf numFmtId="0" fontId="61" fillId="18" borderId="1" xfId="0" applyFont="1" applyFill="1" applyBorder="1" applyAlignment="1">
      <alignment horizontal="center" vertical="center"/>
    </xf>
    <xf numFmtId="0" fontId="16" fillId="18" borderId="0" xfId="0" applyFont="1" applyFill="1" applyAlignment="1">
      <alignment horizontal="center"/>
    </xf>
    <xf numFmtId="0" fontId="16" fillId="18" borderId="1" xfId="0" applyFont="1" applyFill="1" applyBorder="1" applyAlignment="1">
      <alignment vertical="center"/>
    </xf>
    <xf numFmtId="0" fontId="16" fillId="18" borderId="1" xfId="0" applyFont="1" applyFill="1" applyBorder="1" applyAlignment="1">
      <alignment horizontal="left" vertical="center"/>
    </xf>
    <xf numFmtId="0" fontId="16" fillId="18" borderId="0" xfId="0" applyFont="1" applyFill="1" applyBorder="1" applyAlignment="1">
      <alignment vertical="center"/>
    </xf>
    <xf numFmtId="0" fontId="62" fillId="4" borderId="31" xfId="0" applyFont="1" applyFill="1" applyBorder="1" applyAlignment="1">
      <alignment horizontal="center" vertical="center"/>
    </xf>
    <xf numFmtId="0" fontId="33" fillId="4" borderId="40" xfId="0" applyFont="1" applyFill="1" applyBorder="1" applyAlignment="1">
      <alignment horizontal="center" vertical="center"/>
    </xf>
    <xf numFmtId="6" fontId="33" fillId="4" borderId="32" xfId="0" applyNumberFormat="1" applyFont="1" applyFill="1" applyBorder="1" applyAlignment="1">
      <alignment horizontal="center" vertical="center" wrapText="1"/>
    </xf>
    <xf numFmtId="6" fontId="33" fillId="4" borderId="32" xfId="0" applyNumberFormat="1" applyFont="1" applyFill="1" applyBorder="1" applyAlignment="1">
      <alignment horizontal="center" vertical="center"/>
    </xf>
    <xf numFmtId="0" fontId="8" fillId="3" borderId="8" xfId="1" applyNumberFormat="1" applyFont="1" applyFill="1" applyBorder="1" applyAlignment="1">
      <alignment horizontal="center"/>
    </xf>
    <xf numFmtId="0" fontId="62" fillId="4" borderId="23" xfId="0" applyFont="1" applyFill="1" applyBorder="1" applyAlignment="1">
      <alignment horizontal="center" vertical="center"/>
    </xf>
    <xf numFmtId="0" fontId="33" fillId="4" borderId="23" xfId="0" applyFont="1" applyFill="1" applyBorder="1" applyAlignment="1">
      <alignment horizontal="center" vertical="center"/>
    </xf>
    <xf numFmtId="6" fontId="33" fillId="4" borderId="23" xfId="0" applyNumberFormat="1" applyFont="1" applyFill="1" applyBorder="1" applyAlignment="1">
      <alignment horizontal="center" vertical="center" wrapText="1"/>
    </xf>
    <xf numFmtId="6" fontId="33" fillId="4" borderId="23" xfId="0" applyNumberFormat="1" applyFont="1" applyFill="1" applyBorder="1" applyAlignment="1">
      <alignment horizontal="center" vertical="center"/>
    </xf>
    <xf numFmtId="0" fontId="25" fillId="4" borderId="51" xfId="0" applyFont="1" applyFill="1" applyBorder="1" applyAlignment="1">
      <alignment horizontal="center" vertical="center"/>
    </xf>
    <xf numFmtId="0" fontId="63" fillId="4" borderId="40" xfId="0" applyFont="1" applyFill="1" applyBorder="1" applyAlignment="1">
      <alignment horizontal="center" vertical="center"/>
    </xf>
    <xf numFmtId="0" fontId="16" fillId="3" borderId="51" xfId="0" applyFont="1" applyFill="1" applyBorder="1" applyAlignment="1">
      <alignment horizontal="center" vertical="center"/>
    </xf>
    <xf numFmtId="0" fontId="64" fillId="4" borderId="0" xfId="0" applyFont="1" applyFill="1" applyAlignment="1">
      <alignment horizontal="center"/>
    </xf>
    <xf numFmtId="0" fontId="50" fillId="4" borderId="50" xfId="0" applyFont="1" applyFill="1" applyBorder="1" applyAlignment="1">
      <alignment horizontal="center"/>
    </xf>
    <xf numFmtId="3" fontId="64" fillId="4" borderId="0" xfId="0" applyNumberFormat="1" applyFont="1" applyFill="1" applyAlignment="1">
      <alignment horizontal="center"/>
    </xf>
    <xf numFmtId="0" fontId="25" fillId="18" borderId="5" xfId="0" applyFont="1" applyFill="1" applyBorder="1" applyAlignment="1">
      <alignment horizontal="left" vertical="center"/>
    </xf>
    <xf numFmtId="0" fontId="25" fillId="18" borderId="0" xfId="0" applyFont="1" applyFill="1" applyAlignment="1">
      <alignment horizontal="center" vertical="center"/>
    </xf>
    <xf numFmtId="14" fontId="16" fillId="18" borderId="9" xfId="0" applyNumberFormat="1" applyFont="1" applyFill="1" applyBorder="1" applyAlignment="1">
      <alignment horizontal="center" vertical="center"/>
    </xf>
    <xf numFmtId="0" fontId="25" fillId="18" borderId="29" xfId="0" applyFont="1" applyFill="1" applyBorder="1" applyAlignment="1">
      <alignment vertical="center"/>
    </xf>
    <xf numFmtId="0" fontId="16" fillId="18" borderId="0" xfId="0" applyFont="1" applyFill="1" applyAlignment="1">
      <alignment horizontal="center" vertical="center"/>
    </xf>
    <xf numFmtId="14" fontId="25" fillId="18" borderId="1" xfId="0" applyNumberFormat="1" applyFont="1" applyFill="1" applyBorder="1" applyAlignment="1">
      <alignment horizontal="center" vertical="center"/>
    </xf>
    <xf numFmtId="0" fontId="16" fillId="18" borderId="9" xfId="0" applyFont="1" applyFill="1" applyBorder="1" applyAlignment="1">
      <alignment horizontal="center" vertical="center"/>
    </xf>
    <xf numFmtId="0" fontId="50" fillId="18" borderId="9" xfId="0" applyFont="1" applyFill="1" applyBorder="1" applyAlignment="1">
      <alignment horizontal="center"/>
    </xf>
    <xf numFmtId="14" fontId="25" fillId="18" borderId="9" xfId="0" applyNumberFormat="1" applyFont="1" applyFill="1" applyBorder="1" applyAlignment="1">
      <alignment horizontal="center" vertical="center"/>
    </xf>
    <xf numFmtId="0" fontId="16" fillId="18" borderId="9" xfId="0" applyFont="1" applyFill="1" applyBorder="1" applyAlignment="1">
      <alignment vertical="center"/>
    </xf>
    <xf numFmtId="164" fontId="16" fillId="18" borderId="9" xfId="0" applyNumberFormat="1" applyFont="1" applyFill="1" applyBorder="1" applyAlignment="1">
      <alignment horizontal="center" vertical="center"/>
    </xf>
    <xf numFmtId="164" fontId="16" fillId="18" borderId="8" xfId="0" applyNumberFormat="1" applyFont="1" applyFill="1" applyBorder="1" applyAlignment="1">
      <alignment horizontal="center" vertical="center"/>
    </xf>
    <xf numFmtId="164" fontId="16" fillId="18" borderId="1" xfId="0" applyNumberFormat="1" applyFont="1" applyFill="1" applyBorder="1" applyAlignment="1">
      <alignment horizontal="center" vertical="center"/>
    </xf>
    <xf numFmtId="164" fontId="25" fillId="18" borderId="9" xfId="0" applyNumberFormat="1" applyFont="1" applyFill="1" applyBorder="1" applyAlignment="1">
      <alignment horizontal="center" vertical="center"/>
    </xf>
    <xf numFmtId="164" fontId="16" fillId="4" borderId="9" xfId="0" applyNumberFormat="1" applyFont="1" applyFill="1" applyBorder="1" applyAlignment="1">
      <alignment horizontal="center" vertical="center"/>
    </xf>
    <xf numFmtId="169" fontId="16" fillId="18" borderId="1" xfId="0" applyNumberFormat="1" applyFont="1" applyFill="1" applyBorder="1" applyAlignment="1">
      <alignment horizontal="center"/>
    </xf>
    <xf numFmtId="164" fontId="8" fillId="6" borderId="1" xfId="1" applyFont="1" applyFill="1" applyBorder="1" applyAlignment="1">
      <alignment horizontal="right"/>
    </xf>
    <xf numFmtId="0" fontId="8" fillId="6" borderId="1" xfId="1" applyNumberFormat="1" applyFont="1" applyFill="1" applyBorder="1"/>
    <xf numFmtId="164" fontId="8" fillId="6" borderId="1" xfId="1" applyFont="1" applyFill="1" applyBorder="1" applyAlignment="1">
      <alignment horizontal="center"/>
    </xf>
    <xf numFmtId="164" fontId="8" fillId="6" borderId="1" xfId="1" applyFont="1" applyFill="1" applyBorder="1" applyAlignment="1">
      <alignment horizontal="left"/>
    </xf>
    <xf numFmtId="6" fontId="55" fillId="4" borderId="1" xfId="0" applyNumberFormat="1" applyFont="1" applyFill="1" applyBorder="1" applyAlignment="1">
      <alignment horizontal="center" vertical="center"/>
    </xf>
    <xf numFmtId="0" fontId="16" fillId="3" borderId="8" xfId="0" applyFont="1" applyFill="1" applyBorder="1" applyAlignment="1">
      <alignment horizontal="center" vertical="center" wrapText="1"/>
    </xf>
    <xf numFmtId="0" fontId="1" fillId="4" borderId="23" xfId="9" applyNumberFormat="1" applyFill="1" applyBorder="1" applyAlignment="1">
      <alignment horizontal="center"/>
    </xf>
    <xf numFmtId="6" fontId="55" fillId="4" borderId="23" xfId="0" applyNumberFormat="1" applyFont="1" applyFill="1" applyBorder="1" applyAlignment="1">
      <alignment horizontal="center" vertical="center"/>
    </xf>
    <xf numFmtId="0" fontId="26" fillId="4" borderId="29" xfId="0" applyFont="1" applyFill="1" applyBorder="1" applyAlignment="1">
      <alignment horizontal="center" vertical="center"/>
    </xf>
    <xf numFmtId="0" fontId="65" fillId="4" borderId="1" xfId="0" applyFont="1" applyFill="1" applyBorder="1" applyAlignment="1">
      <alignment horizontal="center"/>
    </xf>
    <xf numFmtId="0" fontId="66" fillId="19" borderId="1" xfId="0" applyFont="1" applyFill="1" applyBorder="1" applyAlignment="1">
      <alignment horizontal="center" vertical="top"/>
    </xf>
    <xf numFmtId="164" fontId="0" fillId="4" borderId="21" xfId="9" applyFont="1" applyFill="1" applyBorder="1" applyAlignment="1">
      <alignment horizontal="center"/>
    </xf>
    <xf numFmtId="0" fontId="16" fillId="18" borderId="1" xfId="0" applyFont="1" applyFill="1" applyBorder="1"/>
    <xf numFmtId="0" fontId="16" fillId="18" borderId="1" xfId="0" applyFont="1" applyFill="1" applyBorder="1" applyAlignment="1">
      <alignment horizontal="center"/>
    </xf>
    <xf numFmtId="0" fontId="25" fillId="18" borderId="1" xfId="0" applyFont="1" applyFill="1" applyBorder="1" applyAlignment="1">
      <alignment horizontal="center"/>
    </xf>
    <xf numFmtId="0" fontId="16" fillId="4" borderId="53" xfId="0" applyFont="1" applyFill="1" applyBorder="1" applyAlignment="1">
      <alignment horizontal="left" vertical="center"/>
    </xf>
    <xf numFmtId="0" fontId="43" fillId="0" borderId="0" xfId="0" applyFont="1" applyAlignment="1">
      <alignment horizontal="left"/>
    </xf>
    <xf numFmtId="0" fontId="48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6" fontId="42" fillId="0" borderId="30" xfId="0" applyNumberFormat="1" applyFont="1" applyBorder="1" applyAlignment="1">
      <alignment horizontal="center"/>
    </xf>
    <xf numFmtId="6" fontId="42" fillId="0" borderId="56" xfId="0" applyNumberFormat="1" applyFont="1" applyBorder="1" applyAlignment="1">
      <alignment horizontal="center"/>
    </xf>
    <xf numFmtId="6" fontId="42" fillId="0" borderId="57" xfId="0" applyNumberFormat="1" applyFont="1" applyBorder="1" applyAlignment="1">
      <alignment horizontal="center"/>
    </xf>
    <xf numFmtId="164" fontId="2" fillId="16" borderId="43" xfId="0" applyNumberFormat="1" applyFont="1" applyFill="1" applyBorder="1" applyAlignment="1">
      <alignment horizontal="center"/>
    </xf>
    <xf numFmtId="164" fontId="2" fillId="16" borderId="10" xfId="0" applyNumberFormat="1" applyFont="1" applyFill="1" applyBorder="1" applyAlignment="1">
      <alignment horizontal="center"/>
    </xf>
    <xf numFmtId="0" fontId="24" fillId="11" borderId="37" xfId="0" applyFont="1" applyFill="1" applyBorder="1" applyAlignment="1">
      <alignment horizontal="center" vertical="center"/>
    </xf>
    <xf numFmtId="0" fontId="24" fillId="11" borderId="34" xfId="0" applyFont="1" applyFill="1" applyBorder="1" applyAlignment="1">
      <alignment horizontal="center" vertical="center"/>
    </xf>
    <xf numFmtId="0" fontId="24" fillId="11" borderId="33" xfId="0" applyFont="1" applyFill="1" applyBorder="1" applyAlignment="1">
      <alignment horizontal="center" vertical="center"/>
    </xf>
    <xf numFmtId="0" fontId="24" fillId="11" borderId="39" xfId="0" applyFont="1" applyFill="1" applyBorder="1" applyAlignment="1">
      <alignment horizontal="center" vertical="center"/>
    </xf>
    <xf numFmtId="0" fontId="24" fillId="11" borderId="40" xfId="0" applyFont="1" applyFill="1" applyBorder="1" applyAlignment="1">
      <alignment horizontal="center" vertical="center"/>
    </xf>
    <xf numFmtId="0" fontId="24" fillId="11" borderId="31" xfId="0" applyFont="1" applyFill="1" applyBorder="1" applyAlignment="1">
      <alignment horizontal="center" vertical="center"/>
    </xf>
    <xf numFmtId="0" fontId="2" fillId="14" borderId="44" xfId="0" applyFont="1" applyFill="1" applyBorder="1" applyAlignment="1">
      <alignment horizontal="left" vertical="center"/>
    </xf>
    <xf numFmtId="0" fontId="2" fillId="14" borderId="45" xfId="0" applyFont="1" applyFill="1" applyBorder="1" applyAlignment="1">
      <alignment horizontal="left" vertical="center"/>
    </xf>
    <xf numFmtId="164" fontId="22" fillId="14" borderId="46" xfId="0" applyNumberFormat="1" applyFont="1" applyFill="1" applyBorder="1" applyAlignment="1">
      <alignment horizontal="center" vertical="center"/>
    </xf>
    <xf numFmtId="164" fontId="22" fillId="14" borderId="35" xfId="0" applyNumberFormat="1" applyFont="1" applyFill="1" applyBorder="1" applyAlignment="1">
      <alignment horizontal="center" vertical="center"/>
    </xf>
    <xf numFmtId="0" fontId="40" fillId="14" borderId="49" xfId="0" applyFont="1" applyFill="1" applyBorder="1" applyAlignment="1">
      <alignment horizontal="center" vertical="center" wrapText="1"/>
    </xf>
    <xf numFmtId="0" fontId="40" fillId="14" borderId="47" xfId="0" applyFont="1" applyFill="1" applyBorder="1" applyAlignment="1">
      <alignment horizontal="center" vertical="center" wrapText="1"/>
    </xf>
    <xf numFmtId="0" fontId="40" fillId="14" borderId="7" xfId="0" applyFont="1" applyFill="1" applyBorder="1" applyAlignment="1">
      <alignment horizontal="center" vertical="center" wrapText="1"/>
    </xf>
    <xf numFmtId="6" fontId="42" fillId="0" borderId="1" xfId="0" applyNumberFormat="1" applyFont="1" applyBorder="1" applyAlignment="1">
      <alignment horizontal="center"/>
    </xf>
    <xf numFmtId="6" fontId="42" fillId="0" borderId="16" xfId="0" applyNumberFormat="1" applyFont="1" applyBorder="1" applyAlignment="1">
      <alignment horizontal="center"/>
    </xf>
    <xf numFmtId="0" fontId="2" fillId="16" borderId="43" xfId="0" applyFont="1" applyFill="1" applyBorder="1" applyAlignment="1">
      <alignment horizontal="center" vertical="center" wrapText="1"/>
    </xf>
    <xf numFmtId="0" fontId="2" fillId="16" borderId="10" xfId="0" applyFont="1" applyFill="1" applyBorder="1" applyAlignment="1">
      <alignment horizontal="center" vertical="center" wrapText="1"/>
    </xf>
    <xf numFmtId="164" fontId="2" fillId="16" borderId="43" xfId="0" applyNumberFormat="1" applyFont="1" applyFill="1" applyBorder="1" applyAlignment="1">
      <alignment horizontal="center" vertical="center"/>
    </xf>
    <xf numFmtId="164" fontId="2" fillId="16" borderId="10" xfId="0" applyNumberFormat="1" applyFont="1" applyFill="1" applyBorder="1" applyAlignment="1">
      <alignment horizontal="center" vertical="center"/>
    </xf>
    <xf numFmtId="0" fontId="41" fillId="15" borderId="29" xfId="0" applyFont="1" applyFill="1" applyBorder="1" applyAlignment="1">
      <alignment horizontal="center"/>
    </xf>
    <xf numFmtId="0" fontId="41" fillId="15" borderId="48" xfId="0" applyFont="1" applyFill="1" applyBorder="1" applyAlignment="1">
      <alignment horizontal="center"/>
    </xf>
    <xf numFmtId="0" fontId="41" fillId="15" borderId="38" xfId="0" applyFont="1" applyFill="1" applyBorder="1" applyAlignment="1">
      <alignment horizontal="center"/>
    </xf>
    <xf numFmtId="0" fontId="28" fillId="8" borderId="11" xfId="0" applyFont="1" applyFill="1" applyBorder="1" applyAlignment="1">
      <alignment horizontal="center"/>
    </xf>
    <xf numFmtId="0" fontId="28" fillId="8" borderId="12" xfId="0" applyFont="1" applyFill="1" applyBorder="1" applyAlignment="1">
      <alignment horizontal="center"/>
    </xf>
  </cellXfs>
  <cellStyles count="145">
    <cellStyle name="Comma 2" xfId="20"/>
    <cellStyle name="Comma 2 2" xfId="28"/>
    <cellStyle name="Comma 2 2 2" xfId="36"/>
    <cellStyle name="Comma 2 2 2 2" xfId="45"/>
    <cellStyle name="Comma 2 2 2 2 2" xfId="63"/>
    <cellStyle name="Comma 2 2 2 2 2 2" xfId="117"/>
    <cellStyle name="Comma 2 2 2 2 3" xfId="81"/>
    <cellStyle name="Comma 2 2 2 2 3 2" xfId="135"/>
    <cellStyle name="Comma 2 2 2 2 4" xfId="99"/>
    <cellStyle name="Comma 2 2 2 3" xfId="54"/>
    <cellStyle name="Comma 2 2 2 3 2" xfId="108"/>
    <cellStyle name="Comma 2 2 2 4" xfId="72"/>
    <cellStyle name="Comma 2 2 2 4 2" xfId="126"/>
    <cellStyle name="Comma 2 2 2 5" xfId="90"/>
    <cellStyle name="Comma 2 2 3" xfId="40"/>
    <cellStyle name="Comma 2 2 3 2" xfId="58"/>
    <cellStyle name="Comma 2 2 3 2 2" xfId="112"/>
    <cellStyle name="Comma 2 2 3 3" xfId="76"/>
    <cellStyle name="Comma 2 2 3 3 2" xfId="130"/>
    <cellStyle name="Comma 2 2 3 4" xfId="94"/>
    <cellStyle name="Comma 2 2 4" xfId="49"/>
    <cellStyle name="Comma 2 2 4 2" xfId="103"/>
    <cellStyle name="Comma 2 2 5" xfId="67"/>
    <cellStyle name="Comma 2 2 5 2" xfId="121"/>
    <cellStyle name="Comma 2 2 6" xfId="85"/>
    <cellStyle name="Currency 2" xfId="22"/>
    <cellStyle name="Currency 2 2" xfId="30"/>
    <cellStyle name="Currency 2 2 2" xfId="38"/>
    <cellStyle name="Currency 2 2 2 2" xfId="47"/>
    <cellStyle name="Currency 2 2 2 2 2" xfId="65"/>
    <cellStyle name="Currency 2 2 2 2 2 2" xfId="119"/>
    <cellStyle name="Currency 2 2 2 2 3" xfId="83"/>
    <cellStyle name="Currency 2 2 2 2 3 2" xfId="137"/>
    <cellStyle name="Currency 2 2 2 2 4" xfId="101"/>
    <cellStyle name="Currency 2 2 2 3" xfId="56"/>
    <cellStyle name="Currency 2 2 2 3 2" xfId="110"/>
    <cellStyle name="Currency 2 2 2 4" xfId="74"/>
    <cellStyle name="Currency 2 2 2 4 2" xfId="128"/>
    <cellStyle name="Currency 2 2 2 5" xfId="92"/>
    <cellStyle name="Currency 2 2 3" xfId="42"/>
    <cellStyle name="Currency 2 2 3 2" xfId="60"/>
    <cellStyle name="Currency 2 2 3 2 2" xfId="114"/>
    <cellStyle name="Currency 2 2 3 3" xfId="78"/>
    <cellStyle name="Currency 2 2 3 3 2" xfId="132"/>
    <cellStyle name="Currency 2 2 3 4" xfId="96"/>
    <cellStyle name="Currency 2 2 4" xfId="51"/>
    <cellStyle name="Currency 2 2 4 2" xfId="105"/>
    <cellStyle name="Currency 2 2 5" xfId="69"/>
    <cellStyle name="Currency 2 2 5 2" xfId="123"/>
    <cellStyle name="Currency 2 2 6" xfId="87"/>
    <cellStyle name="Hipervínculo" xfId="33" builtinId="8"/>
    <cellStyle name="Hipervínculo 2" xfId="139"/>
    <cellStyle name="Hipervínculo 3" xfId="144"/>
    <cellStyle name="Millares 2" xfId="19"/>
    <cellStyle name="Millares 2 2" xfId="27"/>
    <cellStyle name="Millares 2 2 2" xfId="35"/>
    <cellStyle name="Millares 2 2 2 2" xfId="44"/>
    <cellStyle name="Millares 2 2 2 2 2" xfId="62"/>
    <cellStyle name="Millares 2 2 2 2 2 2" xfId="116"/>
    <cellStyle name="Millares 2 2 2 2 3" xfId="80"/>
    <cellStyle name="Millares 2 2 2 2 3 2" xfId="134"/>
    <cellStyle name="Millares 2 2 2 2 4" xfId="98"/>
    <cellStyle name="Millares 2 2 2 3" xfId="53"/>
    <cellStyle name="Millares 2 2 2 3 2" xfId="107"/>
    <cellStyle name="Millares 2 2 2 4" xfId="71"/>
    <cellStyle name="Millares 2 2 2 4 2" xfId="125"/>
    <cellStyle name="Millares 2 2 2 5" xfId="89"/>
    <cellStyle name="Millares 2 2 3" xfId="39"/>
    <cellStyle name="Millares 2 2 3 2" xfId="57"/>
    <cellStyle name="Millares 2 2 3 2 2" xfId="111"/>
    <cellStyle name="Millares 2 2 3 3" xfId="75"/>
    <cellStyle name="Millares 2 2 3 3 2" xfId="129"/>
    <cellStyle name="Millares 2 2 3 4" xfId="93"/>
    <cellStyle name="Millares 2 2 4" xfId="48"/>
    <cellStyle name="Millares 2 2 4 2" xfId="102"/>
    <cellStyle name="Millares 2 2 5" xfId="66"/>
    <cellStyle name="Millares 2 2 5 2" xfId="120"/>
    <cellStyle name="Millares 2 2 6" xfId="84"/>
    <cellStyle name="Moneda" xfId="34" builtinId="4"/>
    <cellStyle name="Moneda 2" xfId="4"/>
    <cellStyle name="Moneda 2 2" xfId="21"/>
    <cellStyle name="Moneda 2 2 2" xfId="29"/>
    <cellStyle name="Moneda 2 2 2 2" xfId="37"/>
    <cellStyle name="Moneda 2 2 2 2 2" xfId="46"/>
    <cellStyle name="Moneda 2 2 2 2 2 2" xfId="64"/>
    <cellStyle name="Moneda 2 2 2 2 2 2 2" xfId="118"/>
    <cellStyle name="Moneda 2 2 2 2 2 3" xfId="82"/>
    <cellStyle name="Moneda 2 2 2 2 2 3 2" xfId="136"/>
    <cellStyle name="Moneda 2 2 2 2 2 4" xfId="100"/>
    <cellStyle name="Moneda 2 2 2 2 3" xfId="55"/>
    <cellStyle name="Moneda 2 2 2 2 3 2" xfId="109"/>
    <cellStyle name="Moneda 2 2 2 2 4" xfId="73"/>
    <cellStyle name="Moneda 2 2 2 2 4 2" xfId="127"/>
    <cellStyle name="Moneda 2 2 2 2 5" xfId="91"/>
    <cellStyle name="Moneda 2 2 2 3" xfId="41"/>
    <cellStyle name="Moneda 2 2 2 3 2" xfId="59"/>
    <cellStyle name="Moneda 2 2 2 3 2 2" xfId="113"/>
    <cellStyle name="Moneda 2 2 2 3 3" xfId="77"/>
    <cellStyle name="Moneda 2 2 2 3 3 2" xfId="131"/>
    <cellStyle name="Moneda 2 2 2 3 4" xfId="95"/>
    <cellStyle name="Moneda 2 2 2 4" xfId="50"/>
    <cellStyle name="Moneda 2 2 2 4 2" xfId="104"/>
    <cellStyle name="Moneda 2 2 2 5" xfId="68"/>
    <cellStyle name="Moneda 2 2 2 5 2" xfId="122"/>
    <cellStyle name="Moneda 2 2 2 6" xfId="86"/>
    <cellStyle name="Moneda 3" xfId="43"/>
    <cellStyle name="Moneda 3 2" xfId="61"/>
    <cellStyle name="Moneda 3 2 2" xfId="115"/>
    <cellStyle name="Moneda 3 3" xfId="79"/>
    <cellStyle name="Moneda 3 3 2" xfId="133"/>
    <cellStyle name="Moneda 3 4" xfId="97"/>
    <cellStyle name="Moneda 4" xfId="52"/>
    <cellStyle name="Moneda 4 2" xfId="106"/>
    <cellStyle name="Moneda 5" xfId="70"/>
    <cellStyle name="Moneda 5 2" xfId="124"/>
    <cellStyle name="Moneda 6" xfId="88"/>
    <cellStyle name="Moneda 7" xfId="143"/>
    <cellStyle name="Normal" xfId="0" builtinId="0"/>
    <cellStyle name="Normal 10" xfId="12"/>
    <cellStyle name="Normal 11" xfId="13"/>
    <cellStyle name="Normal 12" xfId="14"/>
    <cellStyle name="Normal 13" xfId="15"/>
    <cellStyle name="Normal 14" xfId="31"/>
    <cellStyle name="Normal 15" xfId="138"/>
    <cellStyle name="Normal 2" xfId="2"/>
    <cellStyle name="Normal 2 2" xfId="16"/>
    <cellStyle name="Normal 2 3" xfId="32"/>
    <cellStyle name="Normal 3" xfId="3"/>
    <cellStyle name="Normal 3 2" xfId="5"/>
    <cellStyle name="Normal 3 2 2" xfId="141"/>
    <cellStyle name="Normal 3 3" xfId="7"/>
    <cellStyle name="Normal 3 3 2" xfId="142"/>
    <cellStyle name="Normal 3 4" xfId="23"/>
    <cellStyle name="Normal 3 5" xfId="140"/>
    <cellStyle name="Normal 4" xfId="6"/>
    <cellStyle name="Normal 4 2" xfId="24"/>
    <cellStyle name="Normal 5" xfId="1"/>
    <cellStyle name="Normal 5 2" xfId="26"/>
    <cellStyle name="Normal 5 3" xfId="25"/>
    <cellStyle name="Normal 6" xfId="8"/>
    <cellStyle name="Normal 6 2" xfId="18"/>
    <cellStyle name="Normal 7" xfId="9"/>
    <cellStyle name="Normal 7 2" xfId="17"/>
    <cellStyle name="Normal 8" xfId="10"/>
    <cellStyle name="Normal 9" xfId="11"/>
  </cellStyles>
  <dxfs count="19">
    <dxf>
      <font>
        <b/>
      </font>
      <alignment horizontal="general" vertical="center" textRotation="0" wrapText="0" indent="0" justifyLastLine="0" shrinkToFit="0" readingOrder="0"/>
    </dxf>
    <dxf>
      <font>
        <b/>
      </font>
      <alignment horizontal="center" vertical="center" textRotation="0" wrapText="0" indent="0" justifyLastLine="0" shrinkToFit="0" readingOrder="0"/>
      <border outline="0">
        <left style="thin">
          <color indexed="64"/>
        </left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</dxf>
    <dxf>
      <font>
        <b/>
        <strike val="0"/>
        <outline val="0"/>
        <shadow val="0"/>
        <u val="none"/>
        <vertAlign val="baseline"/>
        <color rgb="FFFF0000"/>
        <name val="Calibri"/>
        <scheme val="minor"/>
      </font>
      <alignment horizontal="center" vertical="center" textRotation="0" wrapText="0" indent="0" justifyLastLine="0" shrinkToFit="0" readingOrder="0"/>
      <border outline="0">
        <right style="thin">
          <color indexed="64"/>
        </right>
      </border>
    </dxf>
    <dxf>
      <font>
        <b/>
        <strike val="0"/>
        <outline val="0"/>
        <shadow val="0"/>
        <u val="none"/>
        <vertAlign val="baseline"/>
        <sz val="11"/>
        <color rgb="FF00B0F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rgb="FFFF000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color rgb="FF00B0F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</font>
      <alignment horizontal="center" vertical="center" textRotation="0" wrapText="0" indent="0" justifyLastLine="0" shrinkToFit="0" readingOrder="0"/>
    </dxf>
    <dxf>
      <font>
        <b/>
      </font>
      <numFmt numFmtId="164" formatCode="[$$-340A]\ #,##0"/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name val="Calibri"/>
        <scheme val="minor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rgb="FFFF0000"/>
        <name val="Calibri"/>
        <scheme val="minor"/>
      </font>
      <fill>
        <patternFill patternType="solid">
          <fgColor indexed="64"/>
          <bgColor theme="0" tint="-0.34998626667073579"/>
        </patternFill>
      </fill>
      <alignment horizontal="center" vertical="center" textRotation="0" wrapText="0" indent="0" justifyLastLine="0" shrinkToFit="0" readingOrder="0"/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CCFFFF"/>
      <color rgb="FF66FFFF"/>
      <color rgb="FFFFCCCC"/>
      <color rgb="FFE20076"/>
      <color rgb="FF66FF99"/>
      <color rgb="FFFF99FF"/>
      <color rgb="FF99FF99"/>
      <color rgb="FF66FF66"/>
      <color rgb="FFCCFF33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ables/table1.xml><?xml version="1.0" encoding="utf-8"?>
<table xmlns="http://schemas.openxmlformats.org/spreadsheetml/2006/main" id="1" name="Tabla1" displayName="Tabla1" ref="A3:O16" totalsRowShown="0" headerRowDxfId="16" dataDxfId="15">
  <autoFilter ref="A3:O16"/>
  <sortState ref="A4:N31">
    <sortCondition ref="A3:A31"/>
  </sortState>
  <tableColumns count="15">
    <tableColumn id="1" name="N°" dataDxfId="14"/>
    <tableColumn id="2" name="CLINICA/HOSPITAL" dataDxfId="13"/>
    <tableColumn id="3" name="MONTO NETO" dataDxfId="12"/>
    <tableColumn id="4" name="REALIZADO" dataDxfId="11"/>
    <tableColumn id="5" name="PRESUPUESTO" dataDxfId="10"/>
    <tableColumn id="15" name="DESCRIPCION" dataDxfId="9"/>
    <tableColumn id="6" name="O/V" dataDxfId="8"/>
    <tableColumn id="7" name="ORDEN DE COMPRA" dataDxfId="7"/>
    <tableColumn id="8" name="GUIA DESPACHO" dataDxfId="6"/>
    <tableColumn id="10" name="SOLICITUD DE HES" dataDxfId="5"/>
    <tableColumn id="13" name="HES" dataDxfId="4"/>
    <tableColumn id="9" name="FACTURA" dataDxfId="3"/>
    <tableColumn id="14" name="ENCARGADO ENTREGA DE FACTURA" dataDxfId="2"/>
    <tableColumn id="11" name="ENCARGADO" dataDxfId="1"/>
    <tableColumn id="12" name="OBSERVACIÓN 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www.mercantil.com/empresa/hospital-regional-de-copiapo/copiapo/300013193/esp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4"/>
  <sheetViews>
    <sheetView topLeftCell="A19" workbookViewId="0">
      <selection activeCell="C33" sqref="C33"/>
    </sheetView>
  </sheetViews>
  <sheetFormatPr baseColWidth="10" defaultRowHeight="15"/>
  <cols>
    <col min="2" max="2" width="31.5703125" customWidth="1"/>
    <col min="3" max="3" width="40.85546875" customWidth="1"/>
    <col min="5" max="5" width="14.140625" bestFit="1" customWidth="1"/>
  </cols>
  <sheetData>
    <row r="1" spans="2:6">
      <c r="B1" s="345" t="s">
        <v>157</v>
      </c>
      <c r="C1" s="345"/>
      <c r="D1" s="345"/>
      <c r="E1" s="345"/>
      <c r="F1" s="345"/>
    </row>
    <row r="2" spans="2:6">
      <c r="B2" s="101"/>
      <c r="C2" s="102" t="s">
        <v>4</v>
      </c>
      <c r="D2" s="2"/>
      <c r="E2" s="3"/>
      <c r="F2" s="4"/>
    </row>
    <row r="3" spans="2:6">
      <c r="B3" s="103" t="s">
        <v>5</v>
      </c>
      <c r="C3" s="183" t="s">
        <v>106</v>
      </c>
      <c r="D3" s="6"/>
      <c r="E3" s="7" t="s">
        <v>6</v>
      </c>
      <c r="F3" s="8"/>
    </row>
    <row r="4" spans="2:6">
      <c r="B4" s="103" t="s">
        <v>7</v>
      </c>
      <c r="C4" s="183" t="s">
        <v>131</v>
      </c>
      <c r="D4" s="6"/>
      <c r="E4" s="11"/>
      <c r="F4" s="8"/>
    </row>
    <row r="5" spans="2:6">
      <c r="B5" s="103" t="s">
        <v>9</v>
      </c>
      <c r="C5" s="187">
        <v>285091</v>
      </c>
      <c r="D5" s="106"/>
      <c r="E5" s="11" t="s">
        <v>10</v>
      </c>
      <c r="F5" s="8"/>
    </row>
    <row r="6" spans="2:6">
      <c r="B6" s="107" t="s">
        <v>12</v>
      </c>
      <c r="C6" s="200">
        <v>105567</v>
      </c>
      <c r="D6" s="6"/>
      <c r="E6" s="27"/>
      <c r="F6" s="8"/>
    </row>
    <row r="7" spans="2:6">
      <c r="B7" s="103" t="s">
        <v>13</v>
      </c>
      <c r="C7" s="23" t="s">
        <v>150</v>
      </c>
      <c r="D7" s="6"/>
      <c r="E7" s="13"/>
      <c r="F7" s="8"/>
    </row>
    <row r="8" spans="2:6">
      <c r="B8" s="103" t="s">
        <v>14</v>
      </c>
      <c r="C8" s="23" t="s">
        <v>150</v>
      </c>
      <c r="D8" s="6"/>
      <c r="E8" s="8"/>
      <c r="F8" s="8"/>
    </row>
    <row r="9" spans="2:6">
      <c r="B9" s="103" t="s">
        <v>15</v>
      </c>
      <c r="C9" s="23"/>
      <c r="D9" s="6"/>
      <c r="E9" s="8"/>
      <c r="F9" s="8"/>
    </row>
    <row r="10" spans="2:6">
      <c r="B10" s="108" t="s">
        <v>17</v>
      </c>
      <c r="C10" s="108" t="s">
        <v>18</v>
      </c>
      <c r="D10" s="109" t="s">
        <v>19</v>
      </c>
      <c r="E10" s="109" t="s">
        <v>20</v>
      </c>
      <c r="F10" s="109" t="s">
        <v>21</v>
      </c>
    </row>
    <row r="11" spans="2:6">
      <c r="B11" s="239">
        <v>3200000000</v>
      </c>
      <c r="C11" s="238" t="s">
        <v>28</v>
      </c>
      <c r="D11" s="23">
        <v>1</v>
      </c>
      <c r="E11" s="209">
        <v>318917</v>
      </c>
      <c r="F11" s="110">
        <f>D11*E11</f>
        <v>318917</v>
      </c>
    </row>
    <row r="12" spans="2:6">
      <c r="B12" s="23"/>
      <c r="C12" s="111"/>
      <c r="D12" s="42"/>
      <c r="E12" s="112" t="s">
        <v>22</v>
      </c>
      <c r="F12" s="110">
        <f>F11</f>
        <v>318917</v>
      </c>
    </row>
    <row r="15" spans="2:6">
      <c r="B15" s="346"/>
      <c r="C15" s="346"/>
      <c r="D15" s="346"/>
      <c r="E15" s="346"/>
      <c r="F15" s="346"/>
    </row>
    <row r="16" spans="2:6">
      <c r="B16" s="101"/>
      <c r="C16" s="102" t="s">
        <v>23</v>
      </c>
      <c r="D16" s="2"/>
      <c r="E16" s="28"/>
      <c r="F16" s="2"/>
    </row>
    <row r="17" spans="2:6">
      <c r="B17" s="103" t="s">
        <v>5</v>
      </c>
      <c r="C17" s="183" t="s">
        <v>53</v>
      </c>
      <c r="D17" s="6"/>
      <c r="E17" s="7" t="s">
        <v>6</v>
      </c>
      <c r="F17" s="6"/>
    </row>
    <row r="18" spans="2:6">
      <c r="B18" s="103" t="s">
        <v>7</v>
      </c>
      <c r="C18" s="183" t="s">
        <v>128</v>
      </c>
      <c r="D18" s="6"/>
      <c r="E18" s="11"/>
      <c r="F18" s="6"/>
    </row>
    <row r="19" spans="2:6">
      <c r="B19" s="103" t="s">
        <v>9</v>
      </c>
      <c r="C19" s="187">
        <v>282660</v>
      </c>
      <c r="D19" s="106"/>
      <c r="E19" s="11" t="s">
        <v>10</v>
      </c>
      <c r="F19" s="6"/>
    </row>
    <row r="20" spans="2:6">
      <c r="B20" s="107" t="s">
        <v>12</v>
      </c>
      <c r="C20" s="177">
        <v>99623</v>
      </c>
      <c r="D20" s="6"/>
      <c r="E20" s="27"/>
      <c r="F20" s="6"/>
    </row>
    <row r="21" spans="2:6">
      <c r="B21" s="103" t="s">
        <v>13</v>
      </c>
      <c r="C21" s="178">
        <v>4700023341</v>
      </c>
      <c r="D21" s="6"/>
      <c r="E21" s="6"/>
      <c r="F21" s="6"/>
    </row>
    <row r="22" spans="2:6">
      <c r="B22" s="103" t="s">
        <v>14</v>
      </c>
      <c r="C22" s="203">
        <v>7345</v>
      </c>
      <c r="D22" s="6"/>
      <c r="E22" s="6"/>
      <c r="F22" s="6"/>
    </row>
    <row r="23" spans="2:6">
      <c r="B23" s="103" t="s">
        <v>15</v>
      </c>
      <c r="C23" s="23"/>
      <c r="D23" s="6"/>
      <c r="E23" s="6"/>
      <c r="F23" s="6"/>
    </row>
    <row r="24" spans="2:6">
      <c r="B24" s="108" t="s">
        <v>17</v>
      </c>
      <c r="C24" s="108" t="s">
        <v>18</v>
      </c>
      <c r="D24" s="179" t="s">
        <v>19</v>
      </c>
      <c r="E24" s="109" t="s">
        <v>20</v>
      </c>
      <c r="F24" s="109" t="s">
        <v>21</v>
      </c>
    </row>
    <row r="25" spans="2:6" ht="15.75" thickBot="1">
      <c r="B25" s="185" t="s">
        <v>158</v>
      </c>
      <c r="C25" s="185" t="s">
        <v>159</v>
      </c>
      <c r="D25" s="180">
        <v>1</v>
      </c>
      <c r="E25" s="188">
        <v>225700</v>
      </c>
      <c r="F25" s="42">
        <f>D25*E25</f>
        <v>225700</v>
      </c>
    </row>
    <row r="26" spans="2:6" ht="16.5" thickBot="1">
      <c r="B26" s="275">
        <v>111110000</v>
      </c>
      <c r="C26" s="185" t="s">
        <v>30</v>
      </c>
      <c r="D26" s="180">
        <v>1</v>
      </c>
      <c r="E26" s="258">
        <v>40000</v>
      </c>
      <c r="F26" s="42">
        <f>D26*E26</f>
        <v>40000</v>
      </c>
    </row>
    <row r="27" spans="2:6">
      <c r="B27" s="23"/>
      <c r="C27" s="181"/>
      <c r="D27" s="42"/>
      <c r="E27" s="42" t="s">
        <v>22</v>
      </c>
      <c r="F27" s="42">
        <f>F25+F26</f>
        <v>265700</v>
      </c>
    </row>
    <row r="31" spans="2:6">
      <c r="B31" s="101"/>
      <c r="C31" s="102" t="s">
        <v>24</v>
      </c>
      <c r="D31" s="2"/>
      <c r="E31" s="28"/>
      <c r="F31" s="2"/>
    </row>
    <row r="32" spans="2:6">
      <c r="B32" s="103" t="s">
        <v>5</v>
      </c>
      <c r="C32" s="261" t="s">
        <v>168</v>
      </c>
      <c r="D32" s="6"/>
      <c r="E32" s="7" t="s">
        <v>6</v>
      </c>
      <c r="F32" s="6"/>
    </row>
    <row r="33" spans="2:6">
      <c r="B33" s="103" t="s">
        <v>7</v>
      </c>
      <c r="C33" s="286" t="s">
        <v>163</v>
      </c>
      <c r="D33" s="6"/>
      <c r="E33" s="11"/>
      <c r="F33" s="6"/>
    </row>
    <row r="34" spans="2:6">
      <c r="B34" s="103" t="s">
        <v>9</v>
      </c>
      <c r="C34" s="176">
        <v>285562</v>
      </c>
      <c r="D34" s="106"/>
      <c r="E34" s="11" t="s">
        <v>10</v>
      </c>
      <c r="F34" s="6"/>
    </row>
    <row r="35" spans="2:6">
      <c r="B35" s="107" t="s">
        <v>12</v>
      </c>
      <c r="C35" s="177">
        <v>105970</v>
      </c>
      <c r="D35" s="6"/>
      <c r="E35" s="27"/>
      <c r="F35" s="6"/>
    </row>
    <row r="36" spans="2:6">
      <c r="B36" s="103" t="s">
        <v>13</v>
      </c>
      <c r="C36" s="176" t="s">
        <v>165</v>
      </c>
      <c r="D36" s="6"/>
      <c r="E36" s="6"/>
      <c r="F36" s="6"/>
    </row>
    <row r="37" spans="2:6">
      <c r="B37" s="103" t="s">
        <v>14</v>
      </c>
      <c r="C37" s="287">
        <v>7166</v>
      </c>
      <c r="D37" s="6"/>
      <c r="E37" s="6"/>
      <c r="F37" s="6"/>
    </row>
    <row r="38" spans="2:6">
      <c r="B38" s="103" t="s">
        <v>15</v>
      </c>
      <c r="C38" s="23"/>
      <c r="D38" s="6"/>
      <c r="E38" s="6"/>
      <c r="F38" s="6"/>
    </row>
    <row r="39" spans="2:6">
      <c r="B39" s="108" t="s">
        <v>17</v>
      </c>
      <c r="C39" s="108" t="s">
        <v>18</v>
      </c>
      <c r="D39" s="109" t="s">
        <v>19</v>
      </c>
      <c r="E39" s="109" t="s">
        <v>20</v>
      </c>
      <c r="F39" s="109" t="s">
        <v>21</v>
      </c>
    </row>
    <row r="40" spans="2:6" ht="15.75" thickBot="1">
      <c r="B40" s="196" t="s">
        <v>166</v>
      </c>
      <c r="C40" s="185" t="s">
        <v>167</v>
      </c>
      <c r="D40" s="23">
        <v>3</v>
      </c>
      <c r="E40" s="198">
        <v>79310</v>
      </c>
      <c r="F40" s="42">
        <f>D40*E40</f>
        <v>237930</v>
      </c>
    </row>
    <row r="41" spans="2:6">
      <c r="B41" s="23"/>
      <c r="C41" s="111"/>
      <c r="D41" s="42"/>
      <c r="E41" s="42" t="s">
        <v>22</v>
      </c>
      <c r="F41" s="42">
        <f>SUM(F40:F40)</f>
        <v>237930</v>
      </c>
    </row>
    <row r="43" spans="2:6">
      <c r="B43" s="346"/>
      <c r="C43" s="346"/>
      <c r="D43" s="346"/>
      <c r="E43" s="346"/>
      <c r="F43" s="346"/>
    </row>
    <row r="44" spans="2:6">
      <c r="B44" s="101"/>
      <c r="C44" s="102" t="s">
        <v>85</v>
      </c>
      <c r="D44" s="2"/>
      <c r="E44" s="28"/>
      <c r="F44" s="2"/>
    </row>
    <row r="45" spans="2:6">
      <c r="B45" s="103" t="s">
        <v>5</v>
      </c>
      <c r="C45" s="288" t="s">
        <v>170</v>
      </c>
      <c r="D45" s="6"/>
      <c r="E45" s="7" t="s">
        <v>6</v>
      </c>
      <c r="F45" s="6"/>
    </row>
    <row r="46" spans="2:6">
      <c r="B46" s="103" t="s">
        <v>7</v>
      </c>
      <c r="C46" s="289" t="s">
        <v>169</v>
      </c>
      <c r="D46" s="6"/>
      <c r="E46" s="11"/>
      <c r="F46" s="6"/>
    </row>
    <row r="47" spans="2:6">
      <c r="B47" s="103" t="s">
        <v>9</v>
      </c>
      <c r="C47" s="176">
        <v>285092</v>
      </c>
      <c r="D47" s="106"/>
      <c r="E47" s="11" t="s">
        <v>10</v>
      </c>
      <c r="F47" s="6"/>
    </row>
    <row r="48" spans="2:6">
      <c r="B48" s="107" t="s">
        <v>12</v>
      </c>
      <c r="C48" s="230">
        <v>105701</v>
      </c>
      <c r="D48" s="6"/>
      <c r="E48" s="27"/>
      <c r="F48" s="6"/>
    </row>
    <row r="49" spans="2:6">
      <c r="B49" s="103" t="s">
        <v>13</v>
      </c>
      <c r="C49" s="288" t="s">
        <v>171</v>
      </c>
      <c r="D49" s="6"/>
      <c r="E49" s="6"/>
      <c r="F49" s="6"/>
    </row>
    <row r="50" spans="2:6">
      <c r="B50" s="103" t="s">
        <v>14</v>
      </c>
      <c r="C50" s="176">
        <v>7100</v>
      </c>
      <c r="D50" s="6"/>
      <c r="E50" s="6"/>
      <c r="F50" s="6"/>
    </row>
    <row r="51" spans="2:6">
      <c r="B51" s="103" t="s">
        <v>15</v>
      </c>
      <c r="C51" s="205"/>
      <c r="D51" s="6"/>
      <c r="E51" s="6"/>
      <c r="F51" s="6"/>
    </row>
    <row r="52" spans="2:6">
      <c r="B52" s="108" t="s">
        <v>17</v>
      </c>
      <c r="C52" s="108" t="s">
        <v>18</v>
      </c>
      <c r="D52" s="179" t="s">
        <v>19</v>
      </c>
      <c r="E52" s="109" t="s">
        <v>20</v>
      </c>
      <c r="F52" s="109" t="s">
        <v>21</v>
      </c>
    </row>
    <row r="53" spans="2:6">
      <c r="B53" s="202">
        <v>9910000003</v>
      </c>
      <c r="C53" s="218" t="s">
        <v>54</v>
      </c>
      <c r="D53" s="180">
        <v>1</v>
      </c>
      <c r="E53" s="198">
        <v>552500</v>
      </c>
      <c r="F53" s="42">
        <f>D53*E53</f>
        <v>552500</v>
      </c>
    </row>
    <row r="54" spans="2:6">
      <c r="B54" s="23"/>
      <c r="C54" s="111"/>
      <c r="D54" s="206"/>
      <c r="E54" s="42" t="s">
        <v>22</v>
      </c>
      <c r="F54" s="42">
        <f>F53</f>
        <v>552500</v>
      </c>
    </row>
  </sheetData>
  <mergeCells count="3">
    <mergeCell ref="B1:F1"/>
    <mergeCell ref="B15:F15"/>
    <mergeCell ref="B43:F43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88"/>
  <sheetViews>
    <sheetView topLeftCell="A67" workbookViewId="0">
      <selection activeCell="B76" sqref="B76:F88"/>
    </sheetView>
  </sheetViews>
  <sheetFormatPr baseColWidth="10" defaultRowHeight="15"/>
  <cols>
    <col min="2" max="2" width="34.7109375" customWidth="1"/>
    <col min="3" max="3" width="38.7109375" customWidth="1"/>
  </cols>
  <sheetData>
    <row r="2" spans="2:6">
      <c r="C2" s="36"/>
    </row>
    <row r="3" spans="2:6" ht="15.75" thickBot="1">
      <c r="B3" s="346" t="s">
        <v>182</v>
      </c>
      <c r="C3" s="346"/>
      <c r="D3" s="346"/>
      <c r="E3" s="346"/>
      <c r="F3" s="346"/>
    </row>
    <row r="4" spans="2:6">
      <c r="B4" s="243"/>
      <c r="C4" s="227" t="s">
        <v>25</v>
      </c>
      <c r="D4" s="2"/>
      <c r="E4" s="3"/>
      <c r="F4" s="4"/>
    </row>
    <row r="5" spans="2:6" ht="15.75" thickBot="1">
      <c r="B5" s="244" t="s">
        <v>5</v>
      </c>
      <c r="C5" s="183" t="s">
        <v>53</v>
      </c>
      <c r="D5" s="6"/>
      <c r="E5" s="7" t="s">
        <v>6</v>
      </c>
      <c r="F5" s="8"/>
    </row>
    <row r="6" spans="2:6" ht="15.75" thickBot="1">
      <c r="B6" s="246" t="s">
        <v>7</v>
      </c>
      <c r="C6" s="183" t="s">
        <v>128</v>
      </c>
      <c r="D6" s="241"/>
      <c r="E6" s="11"/>
      <c r="F6" s="8"/>
    </row>
    <row r="7" spans="2:6" ht="15.75" thickBot="1">
      <c r="B7" s="246" t="s">
        <v>9</v>
      </c>
      <c r="C7" s="247">
        <v>286228</v>
      </c>
      <c r="D7" s="242"/>
      <c r="E7" s="11" t="s">
        <v>10</v>
      </c>
      <c r="F7" s="8"/>
    </row>
    <row r="8" spans="2:6" ht="15.75" thickBot="1">
      <c r="B8" s="248" t="s">
        <v>12</v>
      </c>
      <c r="C8" s="200">
        <v>106321</v>
      </c>
      <c r="D8" s="6"/>
      <c r="E8" s="27"/>
      <c r="F8" s="8"/>
    </row>
    <row r="9" spans="2:6" ht="15.75" thickBot="1">
      <c r="B9" s="246" t="s">
        <v>13</v>
      </c>
      <c r="C9" s="176">
        <v>4700024162</v>
      </c>
      <c r="D9" s="6"/>
      <c r="E9" s="13"/>
      <c r="F9" s="8"/>
    </row>
    <row r="10" spans="2:6" ht="15.75" thickBot="1">
      <c r="B10" s="246" t="s">
        <v>14</v>
      </c>
      <c r="C10" s="176">
        <v>7365</v>
      </c>
      <c r="D10" s="6"/>
      <c r="E10" s="8"/>
      <c r="F10" s="8"/>
    </row>
    <row r="11" spans="2:6" ht="15.75" thickBot="1">
      <c r="B11" s="246" t="s">
        <v>15</v>
      </c>
      <c r="C11" s="187"/>
      <c r="D11" s="6"/>
      <c r="E11" s="8"/>
      <c r="F11" s="8"/>
    </row>
    <row r="12" spans="2:6" ht="15.75" thickBot="1">
      <c r="B12" s="249" t="s">
        <v>17</v>
      </c>
      <c r="C12" s="250" t="s">
        <v>18</v>
      </c>
      <c r="D12" s="84" t="s">
        <v>19</v>
      </c>
      <c r="E12" s="85" t="s">
        <v>20</v>
      </c>
      <c r="F12" s="86" t="s">
        <v>21</v>
      </c>
    </row>
    <row r="13" spans="2:6" ht="15.75" thickBot="1">
      <c r="B13" s="196">
        <v>3200000000</v>
      </c>
      <c r="C13" s="176" t="s">
        <v>28</v>
      </c>
      <c r="D13" s="16">
        <v>1</v>
      </c>
      <c r="E13" s="274">
        <v>1023494</v>
      </c>
      <c r="F13" s="17">
        <f>D13*E13</f>
        <v>1023494</v>
      </c>
    </row>
    <row r="14" spans="2:6" ht="15.75" thickBot="1">
      <c r="B14" s="251"/>
      <c r="C14" s="252"/>
      <c r="D14" s="18"/>
      <c r="E14" s="19" t="s">
        <v>22</v>
      </c>
      <c r="F14" s="20">
        <f>F13</f>
        <v>1023494</v>
      </c>
    </row>
    <row r="16" spans="2:6" ht="15.75" thickBot="1">
      <c r="B16" s="346" t="s">
        <v>183</v>
      </c>
      <c r="C16" s="346"/>
      <c r="D16" s="346"/>
      <c r="E16" s="346"/>
      <c r="F16" s="346"/>
    </row>
    <row r="17" spans="2:6" ht="15.75" thickBot="1">
      <c r="B17" s="49"/>
      <c r="C17" s="50" t="s">
        <v>32</v>
      </c>
      <c r="D17" s="2"/>
      <c r="E17" s="3"/>
      <c r="F17" s="4"/>
    </row>
    <row r="18" spans="2:6">
      <c r="B18" s="5" t="s">
        <v>5</v>
      </c>
      <c r="C18" s="183" t="s">
        <v>53</v>
      </c>
      <c r="D18" s="6"/>
      <c r="E18" s="7" t="s">
        <v>6</v>
      </c>
      <c r="F18" s="8"/>
    </row>
    <row r="19" spans="2:6">
      <c r="B19" s="9" t="s">
        <v>7</v>
      </c>
      <c r="C19" s="183" t="s">
        <v>128</v>
      </c>
      <c r="D19" s="10"/>
      <c r="E19" s="11"/>
      <c r="F19" s="8"/>
    </row>
    <row r="20" spans="2:6">
      <c r="B20" s="9" t="s">
        <v>9</v>
      </c>
      <c r="C20" s="187">
        <v>286229</v>
      </c>
      <c r="D20" s="12"/>
      <c r="E20" s="11" t="s">
        <v>10</v>
      </c>
      <c r="F20" s="8"/>
    </row>
    <row r="21" spans="2:6">
      <c r="B21" s="1" t="s">
        <v>12</v>
      </c>
      <c r="C21" s="200">
        <v>106408</v>
      </c>
      <c r="D21" s="6"/>
      <c r="E21" s="27"/>
      <c r="F21" s="8"/>
    </row>
    <row r="22" spans="2:6">
      <c r="B22" s="9" t="s">
        <v>13</v>
      </c>
      <c r="C22" s="176">
        <v>4700024163</v>
      </c>
      <c r="D22" s="6"/>
      <c r="E22" s="13"/>
      <c r="F22" s="8"/>
    </row>
    <row r="23" spans="2:6">
      <c r="B23" s="14" t="s">
        <v>14</v>
      </c>
      <c r="C23" s="176">
        <v>7366</v>
      </c>
      <c r="D23" s="6"/>
      <c r="E23" s="8"/>
      <c r="F23" s="8"/>
    </row>
    <row r="24" spans="2:6" ht="15.75" thickBot="1">
      <c r="B24" s="14" t="s">
        <v>15</v>
      </c>
      <c r="C24" s="37"/>
      <c r="D24" s="6"/>
      <c r="E24" s="8"/>
      <c r="F24" s="8"/>
    </row>
    <row r="25" spans="2:6" ht="15.75" thickBot="1">
      <c r="B25" s="253" t="s">
        <v>17</v>
      </c>
      <c r="C25" s="253" t="s">
        <v>18</v>
      </c>
      <c r="D25" s="197" t="s">
        <v>19</v>
      </c>
      <c r="E25" s="254" t="s">
        <v>20</v>
      </c>
      <c r="F25" s="255" t="s">
        <v>21</v>
      </c>
    </row>
    <row r="26" spans="2:6" ht="15.75" thickBot="1">
      <c r="B26" s="196">
        <v>3200000000</v>
      </c>
      <c r="C26" s="176" t="s">
        <v>28</v>
      </c>
      <c r="D26" s="16">
        <v>1</v>
      </c>
      <c r="E26" s="190">
        <v>1604396</v>
      </c>
      <c r="F26" s="257">
        <f>D26*E26</f>
        <v>1604396</v>
      </c>
    </row>
    <row r="27" spans="2:6" ht="15.75" thickBot="1">
      <c r="B27" s="256"/>
      <c r="C27" s="256"/>
      <c r="D27" s="257"/>
      <c r="E27" s="257" t="s">
        <v>22</v>
      </c>
      <c r="F27" s="257">
        <f>F26</f>
        <v>1604396</v>
      </c>
    </row>
    <row r="29" spans="2:6" ht="15.75" thickBot="1">
      <c r="B29" s="346" t="s">
        <v>184</v>
      </c>
      <c r="C29" s="346"/>
      <c r="D29" s="346"/>
      <c r="E29" s="346"/>
      <c r="F29" s="346"/>
    </row>
    <row r="30" spans="2:6">
      <c r="B30" s="243"/>
      <c r="C30" s="227" t="s">
        <v>33</v>
      </c>
      <c r="D30" s="2"/>
      <c r="E30" s="3"/>
      <c r="F30" s="4"/>
    </row>
    <row r="31" spans="2:6">
      <c r="B31" s="103" t="s">
        <v>5</v>
      </c>
      <c r="C31" s="183" t="s">
        <v>53</v>
      </c>
      <c r="D31" s="6"/>
      <c r="E31" s="7" t="s">
        <v>6</v>
      </c>
      <c r="F31" s="8"/>
    </row>
    <row r="32" spans="2:6">
      <c r="B32" s="103" t="s">
        <v>7</v>
      </c>
      <c r="C32" s="183" t="s">
        <v>128</v>
      </c>
      <c r="D32" s="241"/>
      <c r="E32" s="11"/>
      <c r="F32" s="8"/>
    </row>
    <row r="33" spans="2:6">
      <c r="B33" s="103" t="s">
        <v>9</v>
      </c>
      <c r="C33" s="307">
        <v>267768</v>
      </c>
      <c r="D33" s="242"/>
      <c r="E33" s="11" t="s">
        <v>10</v>
      </c>
      <c r="F33" s="8"/>
    </row>
    <row r="34" spans="2:6">
      <c r="B34" s="107" t="s">
        <v>12</v>
      </c>
      <c r="C34" s="200">
        <v>92943</v>
      </c>
      <c r="D34" s="6"/>
      <c r="E34" s="27"/>
      <c r="F34" s="8"/>
    </row>
    <row r="35" spans="2:6">
      <c r="B35" s="103" t="s">
        <v>13</v>
      </c>
      <c r="C35" s="178">
        <v>4700022867</v>
      </c>
      <c r="D35" s="6"/>
      <c r="E35" s="13"/>
      <c r="F35" s="8"/>
    </row>
    <row r="36" spans="2:6">
      <c r="B36" s="103" t="s">
        <v>14</v>
      </c>
      <c r="C36" s="178">
        <v>7268</v>
      </c>
      <c r="D36" s="6"/>
      <c r="E36" s="8"/>
      <c r="F36" s="8"/>
    </row>
    <row r="37" spans="2:6" ht="15.75" thickBot="1">
      <c r="B37" s="103" t="s">
        <v>15</v>
      </c>
      <c r="C37" s="231"/>
      <c r="D37" s="6"/>
      <c r="E37" s="8"/>
      <c r="F37" s="8"/>
    </row>
    <row r="38" spans="2:6" ht="15.75" thickBot="1">
      <c r="B38" s="302" t="s">
        <v>17</v>
      </c>
      <c r="C38" s="302" t="s">
        <v>18</v>
      </c>
      <c r="D38" s="197" t="s">
        <v>19</v>
      </c>
      <c r="E38" s="254" t="s">
        <v>20</v>
      </c>
      <c r="F38" s="255" t="s">
        <v>21</v>
      </c>
    </row>
    <row r="39" spans="2:6" ht="16.5" thickBot="1">
      <c r="B39" s="303" t="s">
        <v>173</v>
      </c>
      <c r="C39" s="304" t="s">
        <v>177</v>
      </c>
      <c r="D39" s="304">
        <v>2</v>
      </c>
      <c r="E39" s="305">
        <v>278303</v>
      </c>
      <c r="F39" s="235">
        <f>D39*E39</f>
        <v>556606</v>
      </c>
    </row>
    <row r="40" spans="2:6" ht="16.5" thickBot="1">
      <c r="B40" s="303" t="s">
        <v>174</v>
      </c>
      <c r="C40" s="304" t="s">
        <v>178</v>
      </c>
      <c r="D40" s="304">
        <v>2</v>
      </c>
      <c r="E40" s="306">
        <v>214463</v>
      </c>
      <c r="F40" s="235">
        <f t="shared" ref="F40:F43" si="0">D40*E40</f>
        <v>428926</v>
      </c>
    </row>
    <row r="41" spans="2:6" ht="16.5" thickBot="1">
      <c r="B41" s="303" t="s">
        <v>175</v>
      </c>
      <c r="C41" s="304" t="s">
        <v>179</v>
      </c>
      <c r="D41" s="304">
        <v>2</v>
      </c>
      <c r="E41" s="306">
        <v>23940</v>
      </c>
      <c r="F41" s="235">
        <f t="shared" si="0"/>
        <v>47880</v>
      </c>
    </row>
    <row r="42" spans="2:6" ht="16.5" thickBot="1">
      <c r="B42" s="303" t="s">
        <v>176</v>
      </c>
      <c r="C42" s="304" t="s">
        <v>180</v>
      </c>
      <c r="D42" s="304">
        <v>1</v>
      </c>
      <c r="E42" s="306">
        <v>149126</v>
      </c>
      <c r="F42" s="235">
        <f t="shared" si="0"/>
        <v>149126</v>
      </c>
    </row>
    <row r="43" spans="2:6" ht="16.5" thickBot="1">
      <c r="B43" s="303">
        <v>111110000</v>
      </c>
      <c r="C43" s="304" t="s">
        <v>181</v>
      </c>
      <c r="D43" s="304">
        <v>1</v>
      </c>
      <c r="E43" s="306">
        <v>451711</v>
      </c>
      <c r="F43" s="235">
        <f t="shared" si="0"/>
        <v>451711</v>
      </c>
    </row>
    <row r="44" spans="2:6" ht="15.75" thickBot="1">
      <c r="B44" s="192"/>
      <c r="C44" s="193"/>
      <c r="D44" s="194"/>
      <c r="E44" s="232" t="s">
        <v>22</v>
      </c>
      <c r="F44" s="233">
        <f>F39+F40+F42+F41+F43</f>
        <v>1634249</v>
      </c>
    </row>
    <row r="46" spans="2:6" ht="15.75" thickBot="1">
      <c r="B46" s="346" t="s">
        <v>185</v>
      </c>
      <c r="C46" s="346"/>
      <c r="D46" s="346"/>
      <c r="E46" s="346"/>
      <c r="F46" s="346"/>
    </row>
    <row r="47" spans="2:6" ht="15.75" thickBot="1">
      <c r="B47" s="49"/>
      <c r="C47" s="50" t="s">
        <v>34</v>
      </c>
      <c r="D47" s="2"/>
      <c r="E47" s="3"/>
      <c r="F47" s="4"/>
    </row>
    <row r="48" spans="2:6">
      <c r="B48" s="5" t="s">
        <v>5</v>
      </c>
      <c r="C48" s="183" t="s">
        <v>53</v>
      </c>
      <c r="D48" s="6"/>
      <c r="E48" s="7" t="s">
        <v>6</v>
      </c>
      <c r="F48" s="8"/>
    </row>
    <row r="49" spans="2:6">
      <c r="B49" s="9" t="s">
        <v>7</v>
      </c>
      <c r="C49" s="183" t="s">
        <v>128</v>
      </c>
      <c r="D49" s="10"/>
      <c r="E49" s="11"/>
      <c r="F49" s="8"/>
    </row>
    <row r="50" spans="2:6">
      <c r="B50" s="9" t="s">
        <v>9</v>
      </c>
      <c r="C50" s="307">
        <v>267598</v>
      </c>
      <c r="D50" s="12"/>
      <c r="E50" s="11" t="s">
        <v>10</v>
      </c>
      <c r="F50" s="8"/>
    </row>
    <row r="51" spans="2:6">
      <c r="B51" s="1" t="s">
        <v>12</v>
      </c>
      <c r="C51" s="309">
        <v>92945</v>
      </c>
      <c r="D51" s="6"/>
      <c r="E51" s="27"/>
      <c r="F51" s="8"/>
    </row>
    <row r="52" spans="2:6">
      <c r="B52" s="9" t="s">
        <v>13</v>
      </c>
      <c r="C52" s="178">
        <v>4700022868</v>
      </c>
      <c r="D52" s="6"/>
      <c r="E52" s="13"/>
      <c r="F52" s="8"/>
    </row>
    <row r="53" spans="2:6">
      <c r="B53" s="14" t="s">
        <v>14</v>
      </c>
      <c r="C53" s="178">
        <v>7269</v>
      </c>
      <c r="D53" s="6"/>
      <c r="E53" s="8"/>
      <c r="F53" s="8"/>
    </row>
    <row r="54" spans="2:6" ht="15.75" thickBot="1">
      <c r="B54" s="14" t="s">
        <v>15</v>
      </c>
      <c r="C54" s="37"/>
      <c r="D54" s="6"/>
      <c r="E54" s="8"/>
      <c r="F54" s="8"/>
    </row>
    <row r="55" spans="2:6" ht="15.75" thickBot="1">
      <c r="B55" s="83" t="s">
        <v>17</v>
      </c>
      <c r="C55" s="83" t="s">
        <v>18</v>
      </c>
      <c r="D55" s="84" t="s">
        <v>19</v>
      </c>
      <c r="E55" s="85" t="s">
        <v>20</v>
      </c>
      <c r="F55" s="86" t="s">
        <v>21</v>
      </c>
    </row>
    <row r="56" spans="2:6" ht="16.5" thickBot="1">
      <c r="B56" s="298" t="s">
        <v>173</v>
      </c>
      <c r="C56" s="299" t="s">
        <v>177</v>
      </c>
      <c r="D56" s="66">
        <v>2</v>
      </c>
      <c r="E56" s="300">
        <v>278303</v>
      </c>
      <c r="F56" s="32">
        <f>D56*E56</f>
        <v>556606</v>
      </c>
    </row>
    <row r="57" spans="2:6" ht="16.5" thickBot="1">
      <c r="B57" s="298" t="s">
        <v>174</v>
      </c>
      <c r="C57" s="308" t="s">
        <v>178</v>
      </c>
      <c r="D57" s="66">
        <v>2</v>
      </c>
      <c r="E57" s="301">
        <v>214463</v>
      </c>
      <c r="F57" s="32">
        <f t="shared" ref="F57:F60" si="1">D57*E57</f>
        <v>428926</v>
      </c>
    </row>
    <row r="58" spans="2:6" ht="16.5" thickBot="1">
      <c r="B58" s="298" t="s">
        <v>175</v>
      </c>
      <c r="C58" s="299" t="s">
        <v>179</v>
      </c>
      <c r="D58" s="66">
        <v>2</v>
      </c>
      <c r="E58" s="301">
        <v>23940</v>
      </c>
      <c r="F58" s="32">
        <f t="shared" si="1"/>
        <v>47880</v>
      </c>
    </row>
    <row r="59" spans="2:6" ht="16.5" thickBot="1">
      <c r="B59" s="298" t="s">
        <v>176</v>
      </c>
      <c r="C59" s="299" t="s">
        <v>180</v>
      </c>
      <c r="D59" s="66">
        <v>1</v>
      </c>
      <c r="E59" s="301">
        <v>149126</v>
      </c>
      <c r="F59" s="32">
        <f t="shared" si="1"/>
        <v>149126</v>
      </c>
    </row>
    <row r="60" spans="2:6" ht="16.5" thickBot="1">
      <c r="B60" s="298">
        <v>111110000</v>
      </c>
      <c r="C60" s="299" t="s">
        <v>181</v>
      </c>
      <c r="D60" s="66">
        <v>1</v>
      </c>
      <c r="E60" s="301">
        <v>451711</v>
      </c>
      <c r="F60" s="32">
        <f t="shared" si="1"/>
        <v>451711</v>
      </c>
    </row>
    <row r="61" spans="2:6" ht="15.75" thickBot="1">
      <c r="B61" s="33"/>
      <c r="C61" s="87"/>
      <c r="D61" s="40"/>
      <c r="E61" s="34" t="s">
        <v>22</v>
      </c>
      <c r="F61" s="35">
        <f>F56+F57+F58+F59+F60</f>
        <v>1634249</v>
      </c>
    </row>
    <row r="63" spans="2:6" ht="15.75" thickBot="1">
      <c r="B63" s="346" t="s">
        <v>186</v>
      </c>
      <c r="C63" s="346"/>
      <c r="D63" s="346"/>
      <c r="E63" s="346"/>
      <c r="F63" s="346"/>
    </row>
    <row r="64" spans="2:6" ht="15.75" thickBot="1">
      <c r="B64" s="49"/>
      <c r="C64" s="50" t="s">
        <v>35</v>
      </c>
      <c r="D64" s="2"/>
      <c r="E64" s="3"/>
      <c r="F64" s="4"/>
    </row>
    <row r="65" spans="2:6">
      <c r="B65" s="5" t="s">
        <v>5</v>
      </c>
      <c r="C65" s="183" t="s">
        <v>53</v>
      </c>
      <c r="D65" s="6"/>
      <c r="E65" s="7" t="s">
        <v>6</v>
      </c>
      <c r="F65" s="8"/>
    </row>
    <row r="66" spans="2:6">
      <c r="B66" s="9" t="s">
        <v>7</v>
      </c>
      <c r="C66" s="183" t="s">
        <v>128</v>
      </c>
      <c r="D66" s="10"/>
      <c r="E66" s="11"/>
      <c r="F66" s="8"/>
    </row>
    <row r="67" spans="2:6">
      <c r="B67" s="9" t="s">
        <v>9</v>
      </c>
      <c r="C67" s="187">
        <v>272741</v>
      </c>
      <c r="D67" s="12"/>
      <c r="E67" s="11" t="s">
        <v>10</v>
      </c>
      <c r="F67" s="8"/>
    </row>
    <row r="68" spans="2:6">
      <c r="B68" s="1" t="s">
        <v>12</v>
      </c>
      <c r="C68" s="200">
        <v>96809</v>
      </c>
      <c r="D68" s="6"/>
      <c r="E68" s="27"/>
      <c r="F68" s="8"/>
    </row>
    <row r="69" spans="2:6">
      <c r="B69" s="9" t="s">
        <v>13</v>
      </c>
      <c r="C69" s="187">
        <v>4700022796</v>
      </c>
      <c r="D69" s="6"/>
      <c r="E69" s="13"/>
      <c r="F69" s="8"/>
    </row>
    <row r="70" spans="2:6">
      <c r="B70" s="14" t="s">
        <v>14</v>
      </c>
      <c r="C70" s="187">
        <v>7337</v>
      </c>
      <c r="D70" s="6"/>
      <c r="E70" s="8"/>
      <c r="F70" s="8"/>
    </row>
    <row r="71" spans="2:6" ht="15.75" thickBot="1">
      <c r="B71" s="14" t="s">
        <v>15</v>
      </c>
      <c r="C71" s="37"/>
      <c r="D71" s="6"/>
      <c r="E71" s="8"/>
      <c r="F71" s="8"/>
    </row>
    <row r="72" spans="2:6" ht="15.75" thickBot="1">
      <c r="B72" s="83" t="s">
        <v>17</v>
      </c>
      <c r="C72" s="83" t="s">
        <v>18</v>
      </c>
      <c r="D72" s="84" t="s">
        <v>19</v>
      </c>
      <c r="E72" s="85" t="s">
        <v>20</v>
      </c>
      <c r="F72" s="86" t="s">
        <v>21</v>
      </c>
    </row>
    <row r="73" spans="2:6" ht="15.75">
      <c r="B73" s="310">
        <v>353001</v>
      </c>
      <c r="C73" s="311" t="s">
        <v>138</v>
      </c>
      <c r="D73" s="39">
        <v>1</v>
      </c>
      <c r="E73" s="312">
        <v>472010</v>
      </c>
      <c r="F73" s="32">
        <f>D73*E73</f>
        <v>472010</v>
      </c>
    </row>
    <row r="74" spans="2:6" ht="15.75" thickBot="1">
      <c r="B74" s="33"/>
      <c r="C74" s="87"/>
      <c r="D74" s="40"/>
      <c r="E74" s="34" t="s">
        <v>22</v>
      </c>
      <c r="F74" s="35">
        <f>F73</f>
        <v>472010</v>
      </c>
    </row>
    <row r="76" spans="2:6" ht="15.75" thickBot="1">
      <c r="B76" s="346" t="s">
        <v>188</v>
      </c>
      <c r="C76" s="346"/>
      <c r="D76" s="346"/>
      <c r="E76" s="346"/>
      <c r="F76" s="346"/>
    </row>
    <row r="77" spans="2:6" ht="15.75" thickBot="1">
      <c r="B77" s="49"/>
      <c r="C77" s="50" t="s">
        <v>36</v>
      </c>
      <c r="D77" s="2"/>
      <c r="E77" s="3"/>
      <c r="F77" s="4"/>
    </row>
    <row r="78" spans="2:6">
      <c r="B78" s="5" t="s">
        <v>5</v>
      </c>
      <c r="C78" s="183" t="s">
        <v>53</v>
      </c>
      <c r="D78" s="6"/>
      <c r="E78" s="7" t="s">
        <v>6</v>
      </c>
      <c r="F78" s="8"/>
    </row>
    <row r="79" spans="2:6">
      <c r="B79" s="9" t="s">
        <v>7</v>
      </c>
      <c r="C79" s="225" t="s">
        <v>128</v>
      </c>
      <c r="D79" s="10"/>
      <c r="E79" s="11"/>
      <c r="F79" s="8"/>
    </row>
    <row r="80" spans="2:6">
      <c r="B80" s="9" t="s">
        <v>9</v>
      </c>
      <c r="C80" s="187">
        <v>279620</v>
      </c>
      <c r="D80" s="12"/>
      <c r="E80" s="11" t="s">
        <v>10</v>
      </c>
      <c r="F80" s="8"/>
    </row>
    <row r="81" spans="2:6">
      <c r="B81" s="1" t="s">
        <v>12</v>
      </c>
      <c r="C81" s="200">
        <v>102371</v>
      </c>
      <c r="D81" s="6"/>
      <c r="E81" s="27"/>
      <c r="F81" s="8"/>
    </row>
    <row r="82" spans="2:6">
      <c r="B82" s="9" t="s">
        <v>13</v>
      </c>
      <c r="C82" s="187">
        <v>4700023844</v>
      </c>
      <c r="D82" s="6"/>
      <c r="E82" s="13"/>
      <c r="F82" s="8"/>
    </row>
    <row r="83" spans="2:6">
      <c r="B83" s="14" t="s">
        <v>14</v>
      </c>
      <c r="C83" s="187">
        <v>7357</v>
      </c>
      <c r="D83" s="6"/>
      <c r="E83" s="8"/>
      <c r="F83" s="8"/>
    </row>
    <row r="84" spans="2:6" ht="15.75" thickBot="1">
      <c r="B84" s="14" t="s">
        <v>15</v>
      </c>
      <c r="C84" s="37"/>
      <c r="D84" s="6"/>
      <c r="E84" s="8"/>
      <c r="F84" s="8"/>
    </row>
    <row r="85" spans="2:6">
      <c r="B85" s="253" t="s">
        <v>17</v>
      </c>
      <c r="C85" s="253" t="s">
        <v>18</v>
      </c>
      <c r="D85" s="197" t="s">
        <v>19</v>
      </c>
      <c r="E85" s="254" t="s">
        <v>20</v>
      </c>
      <c r="F85" s="255" t="s">
        <v>21</v>
      </c>
    </row>
    <row r="86" spans="2:6">
      <c r="B86" s="218">
        <v>350207</v>
      </c>
      <c r="C86" s="218" t="s">
        <v>189</v>
      </c>
      <c r="D86" s="231">
        <v>1</v>
      </c>
      <c r="E86" s="333">
        <v>241010</v>
      </c>
      <c r="F86" s="329">
        <f>D86*E86</f>
        <v>241010</v>
      </c>
    </row>
    <row r="87" spans="2:6" ht="15.75">
      <c r="B87" s="218">
        <v>9910000003</v>
      </c>
      <c r="C87" s="218" t="s">
        <v>190</v>
      </c>
      <c r="D87" s="231">
        <v>1</v>
      </c>
      <c r="E87" s="219">
        <v>250000</v>
      </c>
      <c r="F87" s="329">
        <f>D87*E87</f>
        <v>250000</v>
      </c>
    </row>
    <row r="88" spans="2:6">
      <c r="B88" s="231"/>
      <c r="C88" s="330"/>
      <c r="D88" s="331"/>
      <c r="E88" s="332" t="s">
        <v>22</v>
      </c>
      <c r="F88" s="329">
        <f>F86+F87</f>
        <v>491010</v>
      </c>
    </row>
  </sheetData>
  <mergeCells count="6">
    <mergeCell ref="B76:F76"/>
    <mergeCell ref="B16:F16"/>
    <mergeCell ref="B3:F3"/>
    <mergeCell ref="B29:F29"/>
    <mergeCell ref="B46:F46"/>
    <mergeCell ref="B63:F63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68"/>
  <sheetViews>
    <sheetView topLeftCell="A25" workbookViewId="0">
      <selection activeCell="B43" sqref="B43"/>
    </sheetView>
  </sheetViews>
  <sheetFormatPr baseColWidth="10" defaultRowHeight="15"/>
  <cols>
    <col min="2" max="2" width="35.28515625" style="25" customWidth="1"/>
    <col min="3" max="3" width="41.28515625" style="29" customWidth="1"/>
    <col min="4" max="4" width="11.42578125" style="29"/>
    <col min="5" max="5" width="12.28515625" style="38" customWidth="1"/>
    <col min="6" max="6" width="11.42578125" style="38"/>
  </cols>
  <sheetData>
    <row r="1" spans="2:6">
      <c r="B1" s="347"/>
      <c r="C1" s="347"/>
      <c r="D1" s="347"/>
      <c r="E1" s="347"/>
      <c r="F1" s="347"/>
    </row>
    <row r="2" spans="2:6" ht="15.75" thickBot="1">
      <c r="B2" s="346"/>
      <c r="C2" s="346"/>
      <c r="D2" s="346"/>
      <c r="E2" s="346"/>
      <c r="F2" s="346"/>
    </row>
    <row r="3" spans="2:6" ht="15.75" thickBot="1">
      <c r="B3" s="49"/>
      <c r="C3" s="50" t="s">
        <v>86</v>
      </c>
      <c r="D3" s="2"/>
      <c r="E3" s="3"/>
      <c r="F3" s="4"/>
    </row>
    <row r="4" spans="2:6" ht="15.75" thickBot="1">
      <c r="B4" s="5" t="s">
        <v>5</v>
      </c>
      <c r="C4" s="245" t="s">
        <v>193</v>
      </c>
      <c r="D4" s="6"/>
      <c r="E4" s="7" t="s">
        <v>6</v>
      </c>
      <c r="F4" s="8"/>
    </row>
    <row r="5" spans="2:6">
      <c r="B5" s="9" t="s">
        <v>7</v>
      </c>
      <c r="C5" s="176" t="s">
        <v>192</v>
      </c>
      <c r="D5" s="10"/>
      <c r="E5" s="11"/>
      <c r="F5" s="8"/>
    </row>
    <row r="6" spans="2:6">
      <c r="B6" s="9" t="s">
        <v>9</v>
      </c>
      <c r="C6" s="199">
        <v>287367</v>
      </c>
      <c r="D6" s="12"/>
      <c r="E6" s="11" t="s">
        <v>10</v>
      </c>
      <c r="F6" s="8"/>
    </row>
    <row r="7" spans="2:6">
      <c r="B7" s="1" t="s">
        <v>12</v>
      </c>
      <c r="C7" s="200">
        <v>107446</v>
      </c>
      <c r="D7" s="6"/>
      <c r="E7" s="27"/>
      <c r="F7" s="8"/>
    </row>
    <row r="8" spans="2:6">
      <c r="B8" s="9" t="s">
        <v>13</v>
      </c>
      <c r="C8" s="187" t="s">
        <v>187</v>
      </c>
      <c r="D8" s="6"/>
      <c r="E8" s="13"/>
      <c r="F8" s="8"/>
    </row>
    <row r="9" spans="2:6">
      <c r="B9" s="14" t="s">
        <v>14</v>
      </c>
      <c r="C9" s="199">
        <v>7003</v>
      </c>
      <c r="D9" s="6"/>
      <c r="E9" s="8"/>
      <c r="F9" s="8"/>
    </row>
    <row r="10" spans="2:6" ht="15.75" thickBot="1">
      <c r="B10" s="14" t="s">
        <v>15</v>
      </c>
      <c r="C10" s="37"/>
      <c r="D10" s="6"/>
      <c r="E10" s="8"/>
      <c r="F10" s="8"/>
    </row>
    <row r="11" spans="2:6" ht="15.75" thickBot="1">
      <c r="B11" s="83" t="s">
        <v>17</v>
      </c>
      <c r="C11" s="83" t="s">
        <v>18</v>
      </c>
      <c r="D11" s="84" t="s">
        <v>19</v>
      </c>
      <c r="E11" s="85" t="s">
        <v>20</v>
      </c>
      <c r="F11" s="86" t="s">
        <v>21</v>
      </c>
    </row>
    <row r="12" spans="2:6" ht="15.75" thickBot="1">
      <c r="B12" s="335">
        <v>3200000000</v>
      </c>
      <c r="C12" s="224" t="s">
        <v>143</v>
      </c>
      <c r="D12" s="195">
        <v>1</v>
      </c>
      <c r="E12" s="336">
        <v>2250000</v>
      </c>
      <c r="F12" s="235">
        <f>D12*E12</f>
        <v>2250000</v>
      </c>
    </row>
    <row r="13" spans="2:6" ht="15.75" thickBot="1">
      <c r="B13" s="192"/>
      <c r="C13" s="193"/>
      <c r="D13" s="194"/>
      <c r="E13" s="232" t="s">
        <v>22</v>
      </c>
      <c r="F13" s="233">
        <f>F12</f>
        <v>2250000</v>
      </c>
    </row>
    <row r="14" spans="2:6">
      <c r="B14"/>
      <c r="C14"/>
      <c r="D14"/>
      <c r="E14"/>
      <c r="F14"/>
    </row>
    <row r="15" spans="2:6" ht="15.75" thickBot="1">
      <c r="B15" s="346"/>
      <c r="C15" s="346"/>
      <c r="D15" s="346"/>
      <c r="E15" s="346"/>
      <c r="F15" s="346"/>
    </row>
    <row r="16" spans="2:6" ht="15.75" thickBot="1">
      <c r="B16" s="49"/>
      <c r="C16" s="50" t="s">
        <v>37</v>
      </c>
      <c r="D16" s="2"/>
      <c r="E16" s="3"/>
      <c r="F16" s="4"/>
    </row>
    <row r="17" spans="2:6" ht="15.75" thickBot="1">
      <c r="B17" s="5" t="s">
        <v>5</v>
      </c>
      <c r="C17" s="245" t="s">
        <v>132</v>
      </c>
      <c r="D17" s="6"/>
      <c r="E17" s="7" t="s">
        <v>6</v>
      </c>
      <c r="F17" s="8"/>
    </row>
    <row r="18" spans="2:6">
      <c r="B18" s="9" t="s">
        <v>7</v>
      </c>
      <c r="C18" s="344" t="s">
        <v>133</v>
      </c>
      <c r="D18" s="10"/>
      <c r="E18" s="11"/>
      <c r="F18" s="8"/>
    </row>
    <row r="19" spans="2:6">
      <c r="B19" s="9" t="s">
        <v>9</v>
      </c>
      <c r="C19" s="187">
        <v>286466</v>
      </c>
      <c r="D19" s="12"/>
      <c r="E19" s="11" t="s">
        <v>10</v>
      </c>
      <c r="F19" s="8"/>
    </row>
    <row r="20" spans="2:6">
      <c r="B20" s="1" t="s">
        <v>12</v>
      </c>
      <c r="C20" s="177">
        <v>106574</v>
      </c>
      <c r="D20" s="6"/>
      <c r="E20" s="27"/>
      <c r="F20" s="8"/>
    </row>
    <row r="21" spans="2:6">
      <c r="B21" s="9" t="s">
        <v>13</v>
      </c>
      <c r="C21" s="187">
        <v>4300040517</v>
      </c>
      <c r="D21" s="6"/>
      <c r="E21" s="13"/>
      <c r="F21" s="8"/>
    </row>
    <row r="22" spans="2:6">
      <c r="B22" s="14" t="s">
        <v>14</v>
      </c>
      <c r="C22" s="187">
        <v>7170</v>
      </c>
      <c r="D22" s="6"/>
      <c r="E22" s="8"/>
      <c r="F22" s="8"/>
    </row>
    <row r="23" spans="2:6" ht="15.75" thickBot="1">
      <c r="B23" s="14" t="s">
        <v>15</v>
      </c>
      <c r="C23" s="262"/>
      <c r="D23" s="6"/>
      <c r="E23" s="8"/>
      <c r="F23" s="8"/>
    </row>
    <row r="24" spans="2:6" ht="15.75" thickBot="1">
      <c r="B24" s="83" t="s">
        <v>17</v>
      </c>
      <c r="C24" s="83" t="s">
        <v>18</v>
      </c>
      <c r="D24" s="84" t="s">
        <v>19</v>
      </c>
      <c r="E24" s="85" t="s">
        <v>20</v>
      </c>
      <c r="F24" s="86" t="s">
        <v>21</v>
      </c>
    </row>
    <row r="25" spans="2:6" ht="15.75" thickBot="1">
      <c r="B25" s="234">
        <v>3200000000</v>
      </c>
      <c r="C25" s="234" t="s">
        <v>28</v>
      </c>
      <c r="D25" s="304">
        <v>1</v>
      </c>
      <c r="E25" s="271">
        <v>2250000</v>
      </c>
      <c r="F25" s="235">
        <f>D25*E25</f>
        <v>2250000</v>
      </c>
    </row>
    <row r="26" spans="2:6" ht="15.75" thickBot="1">
      <c r="B26" s="234" t="s">
        <v>195</v>
      </c>
      <c r="C26" s="234" t="s">
        <v>198</v>
      </c>
      <c r="D26" s="304">
        <v>2</v>
      </c>
      <c r="E26" s="271">
        <v>1362900</v>
      </c>
      <c r="F26" s="235">
        <f t="shared" ref="F26:F28" si="0">D26*E26</f>
        <v>2725800</v>
      </c>
    </row>
    <row r="27" spans="2:6" ht="16.5" thickBot="1">
      <c r="B27" s="234" t="s">
        <v>196</v>
      </c>
      <c r="C27" s="234" t="s">
        <v>199</v>
      </c>
      <c r="D27" s="304">
        <v>1</v>
      </c>
      <c r="E27" s="236">
        <v>679140</v>
      </c>
      <c r="F27" s="235">
        <f t="shared" si="0"/>
        <v>679140</v>
      </c>
    </row>
    <row r="28" spans="2:6" ht="16.5" thickBot="1">
      <c r="B28" s="234" t="s">
        <v>197</v>
      </c>
      <c r="C28" s="234" t="s">
        <v>200</v>
      </c>
      <c r="D28" s="304">
        <v>4</v>
      </c>
      <c r="E28" s="236">
        <v>456610</v>
      </c>
      <c r="F28" s="235">
        <f t="shared" si="0"/>
        <v>1826440</v>
      </c>
    </row>
    <row r="29" spans="2:6" ht="15.75" thickBot="1">
      <c r="B29" s="192"/>
      <c r="C29" s="193"/>
      <c r="D29" s="194"/>
      <c r="E29" s="232" t="s">
        <v>22</v>
      </c>
      <c r="F29" s="233">
        <f>F25+F26+F27+F28</f>
        <v>7481380</v>
      </c>
    </row>
    <row r="31" spans="2:6" ht="15.75" thickBot="1">
      <c r="B31" s="346"/>
      <c r="C31" s="346"/>
      <c r="D31" s="346"/>
      <c r="E31" s="346"/>
      <c r="F31" s="346"/>
    </row>
    <row r="32" spans="2:6" ht="15.75" thickBot="1">
      <c r="B32" s="49"/>
      <c r="C32" s="50" t="s">
        <v>38</v>
      </c>
      <c r="D32" s="2"/>
      <c r="E32" s="3"/>
      <c r="F32" s="4"/>
    </row>
    <row r="33" spans="2:6">
      <c r="B33" s="5" t="s">
        <v>5</v>
      </c>
      <c r="C33" s="183" t="s">
        <v>105</v>
      </c>
      <c r="D33" s="6"/>
      <c r="E33" s="7" t="s">
        <v>6</v>
      </c>
      <c r="F33" s="8"/>
    </row>
    <row r="34" spans="2:6">
      <c r="B34" s="9" t="s">
        <v>7</v>
      </c>
      <c r="C34" s="183" t="s">
        <v>140</v>
      </c>
      <c r="D34" s="10"/>
      <c r="E34" s="11"/>
      <c r="F34" s="8"/>
    </row>
    <row r="35" spans="2:6">
      <c r="B35" s="9" t="s">
        <v>9</v>
      </c>
      <c r="C35" s="187">
        <v>287774</v>
      </c>
      <c r="D35" s="12"/>
      <c r="E35" s="11" t="s">
        <v>10</v>
      </c>
      <c r="F35" s="8"/>
    </row>
    <row r="36" spans="2:6">
      <c r="B36" s="1" t="s">
        <v>12</v>
      </c>
      <c r="C36" s="200">
        <v>107500</v>
      </c>
      <c r="D36" s="6"/>
      <c r="E36" s="27"/>
      <c r="F36" s="8"/>
    </row>
    <row r="37" spans="2:6">
      <c r="B37" s="9" t="s">
        <v>13</v>
      </c>
      <c r="C37" s="187">
        <v>201859</v>
      </c>
      <c r="D37" s="6"/>
      <c r="E37" s="13"/>
      <c r="F37" s="8"/>
    </row>
    <row r="38" spans="2:6">
      <c r="B38" s="14" t="s">
        <v>14</v>
      </c>
      <c r="C38" s="187">
        <v>7304</v>
      </c>
      <c r="D38" s="6"/>
      <c r="E38" s="8"/>
      <c r="F38" s="8"/>
    </row>
    <row r="39" spans="2:6" ht="15.75" thickBot="1">
      <c r="B39" s="14" t="s">
        <v>15</v>
      </c>
      <c r="C39" s="37"/>
      <c r="D39" s="6"/>
      <c r="E39" s="8"/>
      <c r="F39" s="8"/>
    </row>
    <row r="40" spans="2:6" ht="15.75" thickBot="1">
      <c r="B40" s="83" t="s">
        <v>17</v>
      </c>
      <c r="C40" s="83"/>
      <c r="D40" s="197" t="s">
        <v>19</v>
      </c>
      <c r="E40" s="85" t="s">
        <v>20</v>
      </c>
      <c r="F40" s="86" t="s">
        <v>21</v>
      </c>
    </row>
    <row r="41" spans="2:6" ht="15.75" thickBot="1">
      <c r="B41" s="196">
        <v>9910000003</v>
      </c>
      <c r="C41" s="187" t="s">
        <v>54</v>
      </c>
      <c r="D41" s="195">
        <v>1</v>
      </c>
      <c r="E41" s="274">
        <v>135000</v>
      </c>
      <c r="F41" s="32">
        <f>D41*E41</f>
        <v>135000</v>
      </c>
    </row>
    <row r="42" spans="2:6" ht="15.75" thickBot="1">
      <c r="B42" s="192"/>
      <c r="C42" s="87"/>
      <c r="D42" s="194"/>
      <c r="E42" s="34" t="s">
        <v>22</v>
      </c>
      <c r="F42" s="35">
        <f>F41</f>
        <v>135000</v>
      </c>
    </row>
    <row r="44" spans="2:6" ht="15.75" thickBot="1">
      <c r="B44" s="346"/>
      <c r="C44" s="346"/>
      <c r="D44" s="346"/>
      <c r="E44" s="346"/>
      <c r="F44" s="346"/>
    </row>
    <row r="45" spans="2:6" ht="15.75" thickBot="1">
      <c r="B45" s="49"/>
      <c r="C45" s="50" t="s">
        <v>39</v>
      </c>
      <c r="D45" s="2"/>
      <c r="E45" s="3"/>
      <c r="F45" s="4"/>
    </row>
    <row r="46" spans="2:6">
      <c r="B46" s="5" t="s">
        <v>5</v>
      </c>
      <c r="C46" s="263"/>
      <c r="D46" s="6"/>
      <c r="E46" s="7" t="s">
        <v>6</v>
      </c>
      <c r="F46" s="8"/>
    </row>
    <row r="47" spans="2:6">
      <c r="B47" s="9" t="s">
        <v>7</v>
      </c>
      <c r="C47" s="264"/>
      <c r="D47" s="10"/>
      <c r="E47" s="11"/>
      <c r="F47" s="8"/>
    </row>
    <row r="48" spans="2:6">
      <c r="B48" s="9" t="s">
        <v>9</v>
      </c>
      <c r="C48" s="187"/>
      <c r="D48" s="12"/>
      <c r="E48" s="11" t="s">
        <v>10</v>
      </c>
      <c r="F48" s="8"/>
    </row>
    <row r="49" spans="2:6">
      <c r="B49" s="1" t="s">
        <v>12</v>
      </c>
      <c r="C49" s="200"/>
      <c r="D49" s="6"/>
      <c r="E49" s="27"/>
      <c r="F49" s="8"/>
    </row>
    <row r="50" spans="2:6">
      <c r="B50" s="9" t="s">
        <v>13</v>
      </c>
      <c r="C50" s="178"/>
      <c r="D50" s="6"/>
      <c r="E50" s="13"/>
      <c r="F50" s="8"/>
    </row>
    <row r="51" spans="2:6">
      <c r="B51" s="14" t="s">
        <v>14</v>
      </c>
      <c r="C51" s="203"/>
      <c r="D51" s="6"/>
      <c r="E51" s="8"/>
      <c r="F51" s="8"/>
    </row>
    <row r="52" spans="2:6" ht="15.75" thickBot="1">
      <c r="B52" s="14" t="s">
        <v>15</v>
      </c>
      <c r="C52" s="37"/>
      <c r="D52" s="6"/>
      <c r="E52" s="8"/>
      <c r="F52" s="8"/>
    </row>
    <row r="53" spans="2:6" ht="15.75" thickBot="1">
      <c r="B53" s="83" t="s">
        <v>17</v>
      </c>
      <c r="C53" s="83" t="s">
        <v>18</v>
      </c>
      <c r="D53" s="84" t="s">
        <v>19</v>
      </c>
      <c r="E53" s="85" t="s">
        <v>20</v>
      </c>
      <c r="F53" s="86" t="s">
        <v>21</v>
      </c>
    </row>
    <row r="54" spans="2:6">
      <c r="B54" s="196"/>
      <c r="C54" s="265"/>
      <c r="D54" s="39"/>
      <c r="E54" s="201"/>
      <c r="F54" s="32"/>
    </row>
    <row r="55" spans="2:6" ht="15.75" thickBot="1">
      <c r="B55" s="33"/>
      <c r="C55" s="87"/>
      <c r="D55" s="40"/>
      <c r="E55" s="34" t="s">
        <v>22</v>
      </c>
      <c r="F55" s="35">
        <f>F54</f>
        <v>0</v>
      </c>
    </row>
    <row r="57" spans="2:6" ht="15.75" thickBot="1">
      <c r="B57" s="346"/>
      <c r="C57" s="346"/>
      <c r="D57" s="346"/>
      <c r="E57" s="346"/>
      <c r="F57" s="346"/>
    </row>
    <row r="58" spans="2:6" ht="15.75" thickBot="1">
      <c r="B58" s="49"/>
      <c r="C58" s="50" t="s">
        <v>87</v>
      </c>
      <c r="D58" s="2"/>
      <c r="E58" s="3"/>
      <c r="F58" s="4"/>
    </row>
    <row r="59" spans="2:6">
      <c r="B59" s="5" t="s">
        <v>5</v>
      </c>
      <c r="C59" s="196"/>
      <c r="D59" s="6"/>
      <c r="E59" s="7" t="s">
        <v>6</v>
      </c>
      <c r="F59" s="8"/>
    </row>
    <row r="60" spans="2:6">
      <c r="B60" s="9" t="s">
        <v>7</v>
      </c>
      <c r="C60" s="266"/>
      <c r="D60" s="10"/>
      <c r="E60" s="11"/>
      <c r="F60" s="8"/>
    </row>
    <row r="61" spans="2:6">
      <c r="B61" s="9" t="s">
        <v>9</v>
      </c>
      <c r="C61" s="187"/>
      <c r="D61" s="12"/>
      <c r="E61" s="11" t="s">
        <v>10</v>
      </c>
      <c r="F61" s="8"/>
    </row>
    <row r="62" spans="2:6">
      <c r="B62" s="1" t="s">
        <v>12</v>
      </c>
      <c r="C62" s="200"/>
      <c r="D62" s="6"/>
      <c r="E62" s="27"/>
      <c r="F62" s="8"/>
    </row>
    <row r="63" spans="2:6">
      <c r="B63" s="9" t="s">
        <v>13</v>
      </c>
      <c r="C63" s="267"/>
      <c r="D63" s="6"/>
      <c r="E63" s="13"/>
      <c r="F63" s="8"/>
    </row>
    <row r="64" spans="2:6">
      <c r="B64" s="14" t="s">
        <v>14</v>
      </c>
      <c r="C64" s="203"/>
      <c r="D64" s="6"/>
      <c r="E64" s="8"/>
      <c r="F64" s="8"/>
    </row>
    <row r="65" spans="2:6" ht="15.75" thickBot="1">
      <c r="B65" s="14" t="s">
        <v>15</v>
      </c>
      <c r="C65" s="37"/>
      <c r="D65" s="6"/>
      <c r="E65" s="8"/>
      <c r="F65" s="8"/>
    </row>
    <row r="66" spans="2:6" ht="15.75" thickBot="1">
      <c r="B66" s="83" t="s">
        <v>17</v>
      </c>
      <c r="C66" s="83" t="s">
        <v>18</v>
      </c>
      <c r="D66" s="84" t="s">
        <v>19</v>
      </c>
      <c r="E66" s="85" t="s">
        <v>20</v>
      </c>
      <c r="F66" s="86" t="s">
        <v>21</v>
      </c>
    </row>
    <row r="67" spans="2:6">
      <c r="B67" s="268"/>
      <c r="C67" s="187"/>
      <c r="D67" s="39"/>
      <c r="E67" s="190"/>
      <c r="F67" s="32"/>
    </row>
    <row r="68" spans="2:6" ht="15.75" thickBot="1">
      <c r="B68" s="33"/>
      <c r="C68" s="87"/>
      <c r="D68" s="40"/>
      <c r="E68" s="34" t="s">
        <v>22</v>
      </c>
      <c r="F68" s="35">
        <f>SUM(F67:F67)</f>
        <v>0</v>
      </c>
    </row>
  </sheetData>
  <mergeCells count="6">
    <mergeCell ref="B57:F57"/>
    <mergeCell ref="B15:F15"/>
    <mergeCell ref="B1:F1"/>
    <mergeCell ref="B31:F31"/>
    <mergeCell ref="B2:F2"/>
    <mergeCell ref="B44:F44"/>
  </mergeCells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66"/>
  <sheetViews>
    <sheetView workbookViewId="0">
      <selection activeCell="B12" sqref="B12:F12"/>
    </sheetView>
  </sheetViews>
  <sheetFormatPr baseColWidth="10" defaultRowHeight="15"/>
  <cols>
    <col min="2" max="2" width="35.28515625" style="114" customWidth="1"/>
    <col min="3" max="3" width="45.5703125" style="114" customWidth="1"/>
    <col min="4" max="4" width="11.42578125" style="114"/>
    <col min="5" max="5" width="12.28515625" style="114" customWidth="1"/>
    <col min="6" max="6" width="11.42578125" style="114"/>
  </cols>
  <sheetData>
    <row r="2" spans="2:6" ht="15.75" thickBot="1">
      <c r="B2" s="346"/>
      <c r="C2" s="346"/>
      <c r="D2" s="346"/>
      <c r="E2" s="346"/>
      <c r="F2" s="346"/>
    </row>
    <row r="3" spans="2:6" ht="15.75" thickBot="1">
      <c r="B3" s="49"/>
      <c r="C3" s="50" t="s">
        <v>88</v>
      </c>
      <c r="D3" s="2"/>
      <c r="E3" s="3"/>
      <c r="F3" s="4"/>
    </row>
    <row r="4" spans="2:6">
      <c r="B4" s="115" t="s">
        <v>5</v>
      </c>
      <c r="C4" s="196"/>
      <c r="D4" s="117"/>
      <c r="E4" s="28" t="s">
        <v>6</v>
      </c>
      <c r="F4" s="4"/>
    </row>
    <row r="5" spans="2:6">
      <c r="B5" s="116" t="s">
        <v>7</v>
      </c>
      <c r="C5" s="266"/>
      <c r="D5" s="117"/>
      <c r="E5" s="118"/>
      <c r="F5" s="4"/>
    </row>
    <row r="6" spans="2:6">
      <c r="B6" s="116" t="s">
        <v>9</v>
      </c>
      <c r="C6" s="187"/>
      <c r="D6" s="119"/>
      <c r="E6" s="118" t="s">
        <v>10</v>
      </c>
      <c r="F6" s="4"/>
    </row>
    <row r="7" spans="2:6">
      <c r="B7" s="121" t="s">
        <v>12</v>
      </c>
      <c r="C7" s="177"/>
      <c r="D7" s="2"/>
      <c r="E7" s="120"/>
      <c r="F7" s="4"/>
    </row>
    <row r="8" spans="2:6">
      <c r="B8" s="116" t="s">
        <v>13</v>
      </c>
      <c r="C8" s="269"/>
      <c r="D8" s="2"/>
      <c r="E8" s="122"/>
      <c r="F8" s="4"/>
    </row>
    <row r="9" spans="2:6">
      <c r="B9" s="123" t="s">
        <v>14</v>
      </c>
      <c r="C9" s="203"/>
      <c r="D9" s="2"/>
      <c r="E9" s="4"/>
      <c r="F9" s="4"/>
    </row>
    <row r="10" spans="2:6" ht="15.75" thickBot="1">
      <c r="B10" s="123" t="s">
        <v>15</v>
      </c>
      <c r="C10" s="124"/>
      <c r="D10" s="2"/>
      <c r="E10" s="4"/>
      <c r="F10" s="4"/>
    </row>
    <row r="11" spans="2:6">
      <c r="B11" s="210" t="s">
        <v>17</v>
      </c>
      <c r="C11" s="210" t="s">
        <v>18</v>
      </c>
      <c r="D11" s="211" t="s">
        <v>19</v>
      </c>
      <c r="E11" s="212" t="s">
        <v>20</v>
      </c>
      <c r="F11" s="213" t="s">
        <v>21</v>
      </c>
    </row>
    <row r="12" spans="2:6" ht="15.75">
      <c r="B12" s="202"/>
      <c r="C12" s="218"/>
      <c r="D12" s="220"/>
      <c r="E12" s="219"/>
      <c r="F12" s="221"/>
    </row>
    <row r="13" spans="2:6" ht="15.75" thickBot="1">
      <c r="B13" s="214"/>
      <c r="C13" s="215"/>
      <c r="D13" s="216"/>
      <c r="E13" s="217" t="s">
        <v>22</v>
      </c>
      <c r="F13" s="223">
        <f>F12</f>
        <v>0</v>
      </c>
    </row>
    <row r="14" spans="2:6">
      <c r="F14" s="222"/>
    </row>
    <row r="15" spans="2:6" ht="15.75" thickBot="1">
      <c r="B15" s="346"/>
      <c r="C15" s="346"/>
      <c r="D15" s="346"/>
      <c r="E15" s="346"/>
      <c r="F15" s="346"/>
    </row>
    <row r="16" spans="2:6" ht="15.75" thickBot="1">
      <c r="B16" s="49"/>
      <c r="C16" s="50" t="s">
        <v>40</v>
      </c>
      <c r="D16" s="2"/>
      <c r="E16" s="3"/>
      <c r="F16" s="4"/>
    </row>
    <row r="17" spans="2:6">
      <c r="B17" s="115" t="s">
        <v>5</v>
      </c>
      <c r="C17" s="196"/>
      <c r="D17" s="117"/>
      <c r="E17" s="28" t="s">
        <v>6</v>
      </c>
      <c r="F17" s="4"/>
    </row>
    <row r="18" spans="2:6">
      <c r="B18" s="116" t="s">
        <v>7</v>
      </c>
      <c r="C18" s="266"/>
      <c r="D18" s="117"/>
      <c r="E18" s="118"/>
      <c r="F18" s="4"/>
    </row>
    <row r="19" spans="2:6">
      <c r="B19" s="116" t="s">
        <v>9</v>
      </c>
      <c r="C19" s="187"/>
      <c r="D19" s="119"/>
      <c r="E19" s="118" t="s">
        <v>10</v>
      </c>
      <c r="F19" s="4"/>
    </row>
    <row r="20" spans="2:6">
      <c r="B20" s="121" t="s">
        <v>12</v>
      </c>
      <c r="C20" s="177"/>
      <c r="D20" s="2"/>
      <c r="E20" s="120"/>
      <c r="F20" s="4"/>
    </row>
    <row r="21" spans="2:6">
      <c r="B21" s="116" t="s">
        <v>13</v>
      </c>
      <c r="C21" s="187"/>
      <c r="D21" s="2"/>
      <c r="E21" s="122"/>
      <c r="F21" s="4"/>
    </row>
    <row r="22" spans="2:6">
      <c r="B22" s="123" t="s">
        <v>14</v>
      </c>
      <c r="C22" s="203"/>
      <c r="D22" s="2"/>
      <c r="E22" s="4"/>
      <c r="F22" s="4"/>
    </row>
    <row r="23" spans="2:6" ht="15.75" thickBot="1">
      <c r="B23" s="123" t="s">
        <v>15</v>
      </c>
      <c r="C23" s="124"/>
      <c r="D23" s="2"/>
      <c r="E23" s="4"/>
      <c r="F23" s="4"/>
    </row>
    <row r="24" spans="2:6" ht="15.75" thickBot="1">
      <c r="B24" s="125" t="s">
        <v>17</v>
      </c>
      <c r="C24" s="125" t="s">
        <v>18</v>
      </c>
      <c r="D24" s="126" t="s">
        <v>19</v>
      </c>
      <c r="E24" s="127" t="s">
        <v>20</v>
      </c>
      <c r="F24" s="128" t="s">
        <v>21</v>
      </c>
    </row>
    <row r="25" spans="2:6" ht="15.75" thickBot="1">
      <c r="B25" s="196"/>
      <c r="C25" s="185"/>
      <c r="D25" s="149"/>
      <c r="E25" s="186"/>
      <c r="F25" s="129"/>
    </row>
    <row r="26" spans="2:6" ht="15.75" thickBot="1">
      <c r="B26" s="130"/>
      <c r="C26" s="131"/>
      <c r="D26" s="132"/>
      <c r="E26" s="133" t="s">
        <v>22</v>
      </c>
      <c r="F26" s="134">
        <f>SUM(F25:F25)</f>
        <v>0</v>
      </c>
    </row>
    <row r="28" spans="2:6" ht="15.75" thickBot="1">
      <c r="B28" s="346"/>
      <c r="C28" s="346"/>
      <c r="D28" s="346"/>
      <c r="E28" s="346"/>
      <c r="F28" s="346"/>
    </row>
    <row r="29" spans="2:6" ht="15.75" thickBot="1">
      <c r="B29" s="49"/>
      <c r="C29" s="50" t="s">
        <v>41</v>
      </c>
      <c r="D29" s="2"/>
      <c r="E29" s="3"/>
      <c r="F29" s="4"/>
    </row>
    <row r="30" spans="2:6">
      <c r="B30" s="115" t="s">
        <v>5</v>
      </c>
      <c r="C30" s="196"/>
      <c r="D30" s="117"/>
      <c r="E30" s="28" t="s">
        <v>6</v>
      </c>
      <c r="F30" s="4"/>
    </row>
    <row r="31" spans="2:6">
      <c r="B31" s="116" t="s">
        <v>7</v>
      </c>
      <c r="C31" s="266"/>
      <c r="D31" s="117"/>
      <c r="E31" s="118"/>
      <c r="F31" s="4"/>
    </row>
    <row r="32" spans="2:6">
      <c r="B32" s="116" t="s">
        <v>9</v>
      </c>
      <c r="C32" s="187"/>
      <c r="D32" s="119"/>
      <c r="E32" s="118" t="s">
        <v>10</v>
      </c>
      <c r="F32" s="4"/>
    </row>
    <row r="33" spans="2:6">
      <c r="B33" s="121" t="s">
        <v>12</v>
      </c>
      <c r="C33" s="200"/>
      <c r="D33" s="2"/>
      <c r="E33" s="120"/>
      <c r="F33" s="4"/>
    </row>
    <row r="34" spans="2:6">
      <c r="B34" s="116" t="s">
        <v>13</v>
      </c>
      <c r="C34" s="187"/>
      <c r="D34" s="2"/>
      <c r="E34" s="122"/>
      <c r="F34" s="4"/>
    </row>
    <row r="35" spans="2:6">
      <c r="B35" s="123" t="s">
        <v>14</v>
      </c>
      <c r="C35" s="187"/>
      <c r="D35" s="2"/>
      <c r="E35" s="4"/>
      <c r="F35" s="4"/>
    </row>
    <row r="36" spans="2:6" ht="15.75" thickBot="1">
      <c r="B36" s="123" t="s">
        <v>15</v>
      </c>
      <c r="C36" s="124"/>
      <c r="D36" s="2"/>
      <c r="E36" s="4"/>
      <c r="F36" s="4"/>
    </row>
    <row r="37" spans="2:6" ht="15.75" thickBot="1">
      <c r="B37" s="125" t="s">
        <v>17</v>
      </c>
      <c r="C37" s="125" t="s">
        <v>18</v>
      </c>
      <c r="D37" s="126" t="s">
        <v>19</v>
      </c>
      <c r="E37" s="127" t="s">
        <v>20</v>
      </c>
      <c r="F37" s="128" t="s">
        <v>21</v>
      </c>
    </row>
    <row r="38" spans="2:6">
      <c r="B38" s="196"/>
      <c r="C38" s="187"/>
      <c r="D38" s="160"/>
      <c r="E38" s="186"/>
      <c r="F38" s="129"/>
    </row>
    <row r="39" spans="2:6" ht="15.75" thickBot="1">
      <c r="B39" s="130"/>
      <c r="C39" s="131"/>
      <c r="D39" s="132"/>
      <c r="E39" s="133" t="s">
        <v>22</v>
      </c>
      <c r="F39" s="134">
        <f>SUM(F38:F38)</f>
        <v>0</v>
      </c>
    </row>
    <row r="41" spans="2:6" ht="15.75" thickBot="1"/>
    <row r="42" spans="2:6" ht="15.75" thickBot="1">
      <c r="B42" s="49"/>
      <c r="C42" s="50" t="s">
        <v>42</v>
      </c>
      <c r="D42" s="2"/>
      <c r="E42" s="3"/>
      <c r="F42" s="4"/>
    </row>
    <row r="43" spans="2:6">
      <c r="B43" s="115" t="s">
        <v>5</v>
      </c>
      <c r="C43" s="259"/>
      <c r="D43" s="117"/>
      <c r="E43" s="28" t="s">
        <v>6</v>
      </c>
      <c r="F43" s="4"/>
    </row>
    <row r="44" spans="2:6">
      <c r="B44" s="116" t="s">
        <v>7</v>
      </c>
      <c r="C44" s="260"/>
      <c r="D44" s="117"/>
      <c r="E44" s="118"/>
      <c r="F44" s="4"/>
    </row>
    <row r="45" spans="2:6">
      <c r="B45" s="116" t="s">
        <v>9</v>
      </c>
      <c r="C45" s="187"/>
      <c r="D45" s="119"/>
      <c r="E45" s="118" t="s">
        <v>10</v>
      </c>
      <c r="F45" s="4"/>
    </row>
    <row r="46" spans="2:6">
      <c r="B46" s="121" t="s">
        <v>12</v>
      </c>
      <c r="C46" s="200"/>
      <c r="D46" s="2"/>
      <c r="E46" s="120"/>
      <c r="F46" s="4"/>
    </row>
    <row r="47" spans="2:6">
      <c r="B47" s="116" t="s">
        <v>13</v>
      </c>
      <c r="C47" s="178"/>
      <c r="D47" s="2"/>
      <c r="E47" s="122"/>
      <c r="F47" s="4"/>
    </row>
    <row r="48" spans="2:6">
      <c r="B48" s="123" t="s">
        <v>14</v>
      </c>
      <c r="C48" s="203"/>
      <c r="D48" s="2"/>
      <c r="E48" s="4"/>
      <c r="F48" s="4"/>
    </row>
    <row r="49" spans="2:9" ht="15.75" thickBot="1">
      <c r="B49" s="123" t="s">
        <v>15</v>
      </c>
      <c r="C49" s="124"/>
      <c r="D49" s="2"/>
      <c r="E49" s="4"/>
      <c r="F49" s="4"/>
    </row>
    <row r="50" spans="2:9" ht="15.75" thickBot="1">
      <c r="B50" s="125" t="s">
        <v>17</v>
      </c>
      <c r="C50" s="125" t="s">
        <v>18</v>
      </c>
      <c r="D50" s="126" t="s">
        <v>19</v>
      </c>
      <c r="E50" s="127" t="s">
        <v>20</v>
      </c>
      <c r="F50" s="128" t="s">
        <v>21</v>
      </c>
    </row>
    <row r="51" spans="2:9" ht="15.75" thickBot="1">
      <c r="B51" s="224"/>
      <c r="C51" s="234"/>
      <c r="D51" s="195"/>
      <c r="E51" s="271"/>
      <c r="F51" s="271"/>
    </row>
    <row r="52" spans="2:9" ht="15.75" thickBot="1">
      <c r="B52" s="272"/>
      <c r="C52" s="234"/>
      <c r="D52" s="195"/>
      <c r="E52" s="271"/>
      <c r="F52" s="273"/>
    </row>
    <row r="53" spans="2:9" ht="15.75" thickBot="1">
      <c r="B53" s="214"/>
      <c r="C53" s="215"/>
      <c r="D53" s="216"/>
      <c r="E53" s="217" t="s">
        <v>22</v>
      </c>
      <c r="F53" s="270">
        <f>F51+F52</f>
        <v>0</v>
      </c>
    </row>
    <row r="55" spans="2:9" ht="15.75" thickBot="1">
      <c r="B55" s="346"/>
      <c r="C55" s="346"/>
      <c r="D55" s="346"/>
      <c r="E55" s="346"/>
      <c r="F55" s="346"/>
    </row>
    <row r="56" spans="2:9" ht="15.75" thickBot="1">
      <c r="B56" s="49"/>
      <c r="C56" s="50" t="s">
        <v>43</v>
      </c>
      <c r="D56" s="117"/>
      <c r="E56" s="3"/>
      <c r="F56" s="4"/>
    </row>
    <row r="57" spans="2:9" ht="15.75" thickBot="1">
      <c r="B57" s="115" t="s">
        <v>5</v>
      </c>
      <c r="C57" s="245"/>
      <c r="D57" s="117"/>
      <c r="E57" s="28" t="s">
        <v>6</v>
      </c>
      <c r="F57" s="4"/>
    </row>
    <row r="58" spans="2:9" ht="15.75" thickBot="1">
      <c r="B58" s="116" t="s">
        <v>7</v>
      </c>
      <c r="C58" s="247"/>
      <c r="D58" s="117"/>
      <c r="E58" s="118"/>
      <c r="F58" s="4"/>
    </row>
    <row r="59" spans="2:9">
      <c r="B59" s="116" t="s">
        <v>9</v>
      </c>
      <c r="C59" s="199"/>
      <c r="D59" s="119"/>
      <c r="E59" s="118" t="s">
        <v>10</v>
      </c>
      <c r="F59" s="4"/>
    </row>
    <row r="60" spans="2:9">
      <c r="B60" s="121" t="s">
        <v>12</v>
      </c>
      <c r="C60" s="177"/>
      <c r="D60" s="2"/>
      <c r="E60" s="120"/>
      <c r="F60" s="4"/>
    </row>
    <row r="61" spans="2:9">
      <c r="B61" s="116" t="s">
        <v>13</v>
      </c>
      <c r="C61" s="199"/>
      <c r="D61" s="2"/>
      <c r="E61" s="122"/>
      <c r="F61" s="4"/>
    </row>
    <row r="62" spans="2:9">
      <c r="B62" s="123" t="s">
        <v>14</v>
      </c>
      <c r="C62" s="199"/>
      <c r="D62" s="2"/>
      <c r="E62" s="4"/>
      <c r="F62" s="4"/>
      <c r="I62" t="s">
        <v>6</v>
      </c>
    </row>
    <row r="63" spans="2:9" ht="15.75" thickBot="1">
      <c r="B63" s="123" t="s">
        <v>15</v>
      </c>
      <c r="C63" s="124"/>
      <c r="D63" s="2"/>
      <c r="E63" s="4"/>
      <c r="F63" s="4"/>
    </row>
    <row r="64" spans="2:9" ht="15.75" thickBot="1">
      <c r="B64" s="125" t="s">
        <v>17</v>
      </c>
      <c r="C64" s="125" t="s">
        <v>18</v>
      </c>
      <c r="D64" s="126" t="s">
        <v>19</v>
      </c>
      <c r="E64" s="127" t="s">
        <v>20</v>
      </c>
      <c r="F64" s="128" t="s">
        <v>21</v>
      </c>
    </row>
    <row r="65" spans="2:6" ht="15.75" thickBot="1">
      <c r="B65" s="185"/>
      <c r="C65" s="185"/>
      <c r="D65" s="135"/>
      <c r="E65" s="274"/>
      <c r="F65" s="129">
        <f>D65*E65</f>
        <v>0</v>
      </c>
    </row>
    <row r="66" spans="2:6" ht="15.75" thickBot="1">
      <c r="B66" s="130"/>
      <c r="C66" s="131"/>
      <c r="D66" s="132"/>
      <c r="E66" s="133" t="s">
        <v>22</v>
      </c>
      <c r="F66" s="134">
        <f>SUM(F65:F65)</f>
        <v>0</v>
      </c>
    </row>
  </sheetData>
  <mergeCells count="4">
    <mergeCell ref="B28:F28"/>
    <mergeCell ref="B2:F2"/>
    <mergeCell ref="B15:F15"/>
    <mergeCell ref="B55:F5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69"/>
  <sheetViews>
    <sheetView topLeftCell="A28" workbookViewId="0">
      <selection activeCell="B15" sqref="B15"/>
    </sheetView>
  </sheetViews>
  <sheetFormatPr baseColWidth="10" defaultRowHeight="15"/>
  <cols>
    <col min="2" max="2" width="35.28515625" customWidth="1"/>
    <col min="3" max="3" width="41.28515625" customWidth="1"/>
    <col min="5" max="5" width="12.28515625" customWidth="1"/>
  </cols>
  <sheetData>
    <row r="2" spans="2:6" ht="15.75" thickBot="1"/>
    <row r="3" spans="2:6" ht="15.75" thickBot="1">
      <c r="B3" s="49"/>
      <c r="C3" s="50" t="s">
        <v>100</v>
      </c>
      <c r="D3" s="2"/>
      <c r="E3" s="3"/>
      <c r="F3" s="4"/>
    </row>
    <row r="4" spans="2:6">
      <c r="B4" s="5" t="s">
        <v>5</v>
      </c>
      <c r="C4" s="104"/>
      <c r="D4" s="6"/>
      <c r="E4" s="7" t="s">
        <v>6</v>
      </c>
      <c r="F4" s="8"/>
    </row>
    <row r="5" spans="2:6">
      <c r="B5" s="9" t="s">
        <v>7</v>
      </c>
      <c r="C5" s="225"/>
      <c r="D5" s="10"/>
      <c r="E5" s="11"/>
      <c r="F5" s="8"/>
    </row>
    <row r="6" spans="2:6">
      <c r="B6" s="9" t="s">
        <v>9</v>
      </c>
      <c r="C6" s="187"/>
      <c r="D6" s="12"/>
      <c r="E6" s="11" t="s">
        <v>10</v>
      </c>
      <c r="F6" s="8"/>
    </row>
    <row r="7" spans="2:6">
      <c r="B7" s="1" t="s">
        <v>12</v>
      </c>
      <c r="C7" s="177"/>
      <c r="D7" s="6"/>
      <c r="E7" s="27"/>
      <c r="F7" s="8"/>
    </row>
    <row r="8" spans="2:6">
      <c r="B8" s="9" t="s">
        <v>13</v>
      </c>
      <c r="C8" s="178"/>
      <c r="D8" s="6"/>
      <c r="E8" s="13"/>
      <c r="F8" s="8"/>
    </row>
    <row r="9" spans="2:6">
      <c r="B9" s="14" t="s">
        <v>14</v>
      </c>
      <c r="C9" s="187"/>
      <c r="D9" s="6"/>
      <c r="E9" s="8"/>
      <c r="F9" s="8"/>
    </row>
    <row r="10" spans="2:6" ht="15.75" thickBot="1">
      <c r="B10" s="14" t="s">
        <v>15</v>
      </c>
      <c r="C10" s="37"/>
      <c r="D10" s="6"/>
      <c r="E10" s="8"/>
      <c r="F10" s="8"/>
    </row>
    <row r="11" spans="2:6" ht="15.75" thickBot="1">
      <c r="B11" s="83" t="s">
        <v>17</v>
      </c>
      <c r="C11" s="83"/>
      <c r="D11" s="84" t="s">
        <v>19</v>
      </c>
      <c r="E11" s="85" t="s">
        <v>20</v>
      </c>
      <c r="F11" s="86" t="s">
        <v>21</v>
      </c>
    </row>
    <row r="12" spans="2:6" ht="15.75" thickBot="1">
      <c r="B12" s="224"/>
      <c r="C12" s="224"/>
      <c r="D12" s="160"/>
      <c r="E12" s="191"/>
      <c r="F12" s="32"/>
    </row>
    <row r="13" spans="2:6" ht="15.75" thickBot="1">
      <c r="B13" s="192"/>
      <c r="C13" s="193"/>
      <c r="D13" s="40"/>
      <c r="E13" s="34" t="s">
        <v>22</v>
      </c>
      <c r="F13" s="35">
        <f>SUM(F12:F12)</f>
        <v>0</v>
      </c>
    </row>
    <row r="15" spans="2:6" ht="15.75" thickBot="1">
      <c r="B15" s="226"/>
    </row>
    <row r="16" spans="2:6" ht="15.75" thickBot="1">
      <c r="B16" s="49"/>
      <c r="C16" s="227" t="s">
        <v>89</v>
      </c>
      <c r="D16" s="2"/>
      <c r="E16" s="3"/>
      <c r="F16" s="4"/>
    </row>
    <row r="17" spans="2:6">
      <c r="B17" s="5" t="s">
        <v>5</v>
      </c>
      <c r="C17" s="218"/>
      <c r="D17" s="6"/>
      <c r="E17" s="7" t="s">
        <v>6</v>
      </c>
      <c r="F17" s="8"/>
    </row>
    <row r="18" spans="2:6">
      <c r="B18" s="9" t="s">
        <v>7</v>
      </c>
      <c r="C18" s="182"/>
      <c r="D18" s="6"/>
      <c r="E18" s="11"/>
      <c r="F18" s="8"/>
    </row>
    <row r="19" spans="2:6">
      <c r="B19" s="9" t="s">
        <v>9</v>
      </c>
      <c r="C19" s="229"/>
      <c r="D19" s="106"/>
      <c r="E19" s="11" t="s">
        <v>10</v>
      </c>
      <c r="F19" s="8"/>
    </row>
    <row r="20" spans="2:6">
      <c r="B20" s="1" t="s">
        <v>12</v>
      </c>
      <c r="C20" s="230"/>
      <c r="D20" s="6"/>
      <c r="E20" s="27"/>
      <c r="F20" s="8"/>
    </row>
    <row r="21" spans="2:6">
      <c r="B21" s="9" t="s">
        <v>13</v>
      </c>
      <c r="C21" s="229"/>
      <c r="D21" s="6"/>
      <c r="E21" s="13"/>
      <c r="F21" s="8"/>
    </row>
    <row r="22" spans="2:6">
      <c r="B22" s="14" t="s">
        <v>14</v>
      </c>
      <c r="C22" s="229"/>
      <c r="D22" s="6"/>
      <c r="E22" s="8"/>
      <c r="F22" s="8"/>
    </row>
    <row r="23" spans="2:6" ht="15.75" thickBot="1">
      <c r="B23" s="14" t="s">
        <v>15</v>
      </c>
      <c r="C23" s="231"/>
      <c r="D23" s="6"/>
      <c r="E23" s="8"/>
      <c r="F23" s="8"/>
    </row>
    <row r="24" spans="2:6" ht="15.75" thickBot="1">
      <c r="B24" s="83" t="s">
        <v>17</v>
      </c>
      <c r="C24" s="228" t="s">
        <v>18</v>
      </c>
      <c r="D24" s="84" t="s">
        <v>19</v>
      </c>
      <c r="E24" s="85" t="s">
        <v>20</v>
      </c>
      <c r="F24" s="86" t="s">
        <v>21</v>
      </c>
    </row>
    <row r="25" spans="2:6" ht="15.75" thickBot="1">
      <c r="B25" s="196"/>
      <c r="C25" s="185"/>
      <c r="D25" s="39"/>
      <c r="E25" s="198"/>
      <c r="F25" s="32">
        <f>E25*D25</f>
        <v>0</v>
      </c>
    </row>
    <row r="26" spans="2:6" ht="15.75" thickBot="1">
      <c r="B26" s="33"/>
      <c r="C26" s="87"/>
      <c r="D26" s="40"/>
      <c r="E26" s="34" t="s">
        <v>22</v>
      </c>
      <c r="F26" s="35">
        <f>F25</f>
        <v>0</v>
      </c>
    </row>
    <row r="28" spans="2:6" ht="15.75" thickBot="1"/>
    <row r="29" spans="2:6" ht="15.75" thickBot="1">
      <c r="B29" s="49"/>
      <c r="C29" s="50" t="s">
        <v>90</v>
      </c>
      <c r="D29" s="2"/>
      <c r="E29" s="3"/>
      <c r="F29" s="4"/>
    </row>
    <row r="30" spans="2:6">
      <c r="B30" s="5" t="s">
        <v>5</v>
      </c>
      <c r="C30" s="183"/>
      <c r="D30" s="6"/>
      <c r="E30" s="7" t="s">
        <v>6</v>
      </c>
      <c r="F30" s="8"/>
    </row>
    <row r="31" spans="2:6">
      <c r="B31" s="9" t="s">
        <v>7</v>
      </c>
      <c r="C31" s="183"/>
      <c r="D31" s="10"/>
      <c r="E31" s="11"/>
      <c r="F31" s="8"/>
    </row>
    <row r="32" spans="2:6">
      <c r="B32" s="9" t="s">
        <v>9</v>
      </c>
      <c r="C32" s="187"/>
      <c r="D32" s="12"/>
      <c r="E32" s="11" t="s">
        <v>10</v>
      </c>
      <c r="F32" s="8"/>
    </row>
    <row r="33" spans="2:6">
      <c r="B33" s="1" t="s">
        <v>12</v>
      </c>
      <c r="C33" s="177"/>
      <c r="D33" s="6"/>
      <c r="E33" s="27"/>
      <c r="F33" s="8"/>
    </row>
    <row r="34" spans="2:6">
      <c r="B34" s="9" t="s">
        <v>13</v>
      </c>
      <c r="C34" s="178"/>
      <c r="D34" s="6"/>
      <c r="E34" s="13"/>
      <c r="F34" s="8"/>
    </row>
    <row r="35" spans="2:6">
      <c r="B35" s="14" t="s">
        <v>14</v>
      </c>
      <c r="C35" s="203"/>
      <c r="D35" s="6"/>
      <c r="E35" s="8"/>
      <c r="F35" s="8"/>
    </row>
    <row r="36" spans="2:6" ht="15.75" thickBot="1">
      <c r="B36" s="14" t="s">
        <v>15</v>
      </c>
      <c r="C36" s="37"/>
      <c r="D36" s="6"/>
      <c r="E36" s="8"/>
      <c r="F36" s="8"/>
    </row>
    <row r="37" spans="2:6" ht="15.75" thickBot="1">
      <c r="B37" s="83" t="s">
        <v>17</v>
      </c>
      <c r="C37" s="83" t="s">
        <v>18</v>
      </c>
      <c r="D37" s="84" t="s">
        <v>19</v>
      </c>
      <c r="E37" s="85" t="s">
        <v>20</v>
      </c>
      <c r="F37" s="86" t="s">
        <v>21</v>
      </c>
    </row>
    <row r="38" spans="2:6" ht="16.5" thickBot="1">
      <c r="B38" s="224"/>
      <c r="C38" s="234"/>
      <c r="D38" s="195"/>
      <c r="E38" s="236"/>
      <c r="F38" s="235">
        <f>E38*D38</f>
        <v>0</v>
      </c>
    </row>
    <row r="39" spans="2:6" ht="15.75" thickBot="1">
      <c r="B39" s="192"/>
      <c r="C39" s="193"/>
      <c r="D39" s="194"/>
      <c r="E39" s="232" t="s">
        <v>22</v>
      </c>
      <c r="F39" s="233" t="e">
        <f>#REF!+F38</f>
        <v>#REF!</v>
      </c>
    </row>
    <row r="41" spans="2:6" ht="15.75" thickBot="1">
      <c r="B41" s="346"/>
      <c r="C41" s="346"/>
      <c r="D41" s="346"/>
      <c r="E41" s="346"/>
      <c r="F41" s="346"/>
    </row>
    <row r="42" spans="2:6" ht="15.75" thickBot="1">
      <c r="B42" s="49"/>
      <c r="C42" s="50" t="s">
        <v>91</v>
      </c>
      <c r="D42" s="2"/>
      <c r="E42" s="3"/>
      <c r="F42" s="4"/>
    </row>
    <row r="43" spans="2:6">
      <c r="B43" s="5" t="s">
        <v>5</v>
      </c>
      <c r="C43" s="183"/>
      <c r="D43" s="6"/>
      <c r="E43" s="7" t="s">
        <v>6</v>
      </c>
      <c r="F43" s="8"/>
    </row>
    <row r="44" spans="2:6">
      <c r="B44" s="9" t="s">
        <v>7</v>
      </c>
      <c r="C44" s="183"/>
      <c r="D44" s="10"/>
      <c r="E44" s="11"/>
      <c r="F44" s="8"/>
    </row>
    <row r="45" spans="2:6">
      <c r="B45" s="9" t="s">
        <v>9</v>
      </c>
      <c r="C45" s="199"/>
      <c r="D45" s="12"/>
      <c r="E45" s="11" t="s">
        <v>10</v>
      </c>
      <c r="F45" s="8"/>
    </row>
    <row r="46" spans="2:6">
      <c r="B46" s="1" t="s">
        <v>12</v>
      </c>
      <c r="C46" s="177"/>
      <c r="D46" s="6"/>
      <c r="E46" s="27"/>
      <c r="F46" s="8"/>
    </row>
    <row r="47" spans="2:6">
      <c r="B47" s="9" t="s">
        <v>13</v>
      </c>
      <c r="C47" s="199"/>
      <c r="D47" s="6"/>
      <c r="E47" s="13"/>
      <c r="F47" s="8"/>
    </row>
    <row r="48" spans="2:6">
      <c r="B48" s="14" t="s">
        <v>14</v>
      </c>
      <c r="C48" s="199"/>
      <c r="D48" s="6"/>
      <c r="E48" s="8"/>
      <c r="F48" s="8"/>
    </row>
    <row r="49" spans="2:6" ht="15.75" thickBot="1">
      <c r="B49" s="14" t="s">
        <v>15</v>
      </c>
      <c r="C49" s="37"/>
      <c r="D49" s="6"/>
      <c r="E49" s="8"/>
      <c r="F49" s="8"/>
    </row>
    <row r="50" spans="2:6" ht="15.75" thickBot="1">
      <c r="B50" s="83" t="s">
        <v>17</v>
      </c>
      <c r="C50" s="83" t="s">
        <v>18</v>
      </c>
      <c r="D50" s="84" t="s">
        <v>19</v>
      </c>
      <c r="E50" s="85" t="s">
        <v>20</v>
      </c>
      <c r="F50" s="86" t="s">
        <v>21</v>
      </c>
    </row>
    <row r="51" spans="2:6">
      <c r="B51" s="237"/>
      <c r="C51" s="238"/>
      <c r="D51" s="39"/>
      <c r="E51" s="31"/>
      <c r="F51" s="32">
        <f>E51*D51</f>
        <v>0</v>
      </c>
    </row>
    <row r="52" spans="2:6" ht="15.75" thickBot="1">
      <c r="B52" s="33"/>
      <c r="C52" s="87"/>
      <c r="D52" s="40"/>
      <c r="E52" s="34" t="s">
        <v>22</v>
      </c>
      <c r="F52" s="35">
        <f>F51</f>
        <v>0</v>
      </c>
    </row>
    <row r="54" spans="2:6" ht="15.75" thickBot="1"/>
    <row r="55" spans="2:6" ht="15.75" thickBot="1">
      <c r="B55" s="49"/>
      <c r="C55" s="50" t="s">
        <v>92</v>
      </c>
      <c r="D55" s="2"/>
      <c r="E55" s="3"/>
      <c r="F55" s="4"/>
    </row>
    <row r="56" spans="2:6">
      <c r="B56" s="5" t="s">
        <v>5</v>
      </c>
      <c r="C56" s="104"/>
      <c r="D56" s="6"/>
      <c r="E56" s="7" t="s">
        <v>6</v>
      </c>
      <c r="F56" s="8"/>
    </row>
    <row r="57" spans="2:6">
      <c r="B57" s="9" t="s">
        <v>7</v>
      </c>
      <c r="C57" s="105"/>
      <c r="D57" s="10"/>
      <c r="E57" s="11"/>
      <c r="F57" s="8"/>
    </row>
    <row r="58" spans="2:6">
      <c r="B58" s="9" t="s">
        <v>9</v>
      </c>
      <c r="C58" s="94"/>
      <c r="D58" s="12"/>
      <c r="E58" s="11" t="s">
        <v>10</v>
      </c>
      <c r="F58" s="8"/>
    </row>
    <row r="59" spans="2:6">
      <c r="B59" s="9" t="s">
        <v>11</v>
      </c>
      <c r="C59" s="94"/>
      <c r="D59" s="6"/>
      <c r="E59" s="27"/>
      <c r="F59" s="8"/>
    </row>
    <row r="60" spans="2:6">
      <c r="B60" s="1" t="s">
        <v>12</v>
      </c>
      <c r="C60" s="93"/>
      <c r="D60" s="6"/>
      <c r="E60" s="13"/>
      <c r="F60" s="8"/>
    </row>
    <row r="61" spans="2:6">
      <c r="B61" s="9" t="s">
        <v>13</v>
      </c>
      <c r="C61" s="94"/>
      <c r="D61" s="6"/>
      <c r="E61" s="13"/>
      <c r="F61" s="8"/>
    </row>
    <row r="62" spans="2:6">
      <c r="B62" s="14" t="s">
        <v>14</v>
      </c>
      <c r="C62" s="15"/>
      <c r="D62" s="6"/>
      <c r="E62" s="8"/>
      <c r="F62" s="8"/>
    </row>
    <row r="63" spans="2:6">
      <c r="B63" s="14" t="s">
        <v>15</v>
      </c>
      <c r="C63" s="37"/>
      <c r="D63" s="6"/>
      <c r="E63" s="8"/>
      <c r="F63" s="8"/>
    </row>
    <row r="64" spans="2:6" ht="15.75" thickBot="1">
      <c r="B64" s="21" t="s">
        <v>16</v>
      </c>
      <c r="C64" s="37"/>
      <c r="D64" s="6"/>
      <c r="E64" s="8"/>
      <c r="F64" s="8"/>
    </row>
    <row r="65" spans="2:6" ht="15.75" thickBot="1">
      <c r="B65" s="83" t="s">
        <v>17</v>
      </c>
      <c r="C65" s="83" t="s">
        <v>18</v>
      </c>
      <c r="D65" s="84" t="s">
        <v>19</v>
      </c>
      <c r="E65" s="85" t="s">
        <v>20</v>
      </c>
      <c r="F65" s="86" t="s">
        <v>21</v>
      </c>
    </row>
    <row r="66" spans="2:6">
      <c r="B66" s="30"/>
      <c r="C66" s="30"/>
      <c r="D66" s="160"/>
      <c r="E66" s="31"/>
      <c r="F66" s="32">
        <f>E66*D66</f>
        <v>0</v>
      </c>
    </row>
    <row r="67" spans="2:6">
      <c r="B67" s="144"/>
      <c r="C67" s="144"/>
      <c r="D67" s="113"/>
      <c r="E67" s="161"/>
      <c r="F67" s="145">
        <f t="shared" ref="F67:F68" si="0">E67*D67</f>
        <v>0</v>
      </c>
    </row>
    <row r="68" spans="2:6">
      <c r="B68" s="144"/>
      <c r="C68" s="144"/>
      <c r="D68" s="113"/>
      <c r="E68" s="161"/>
      <c r="F68" s="145">
        <f t="shared" si="0"/>
        <v>0</v>
      </c>
    </row>
    <row r="69" spans="2:6" ht="15.75" thickBot="1">
      <c r="B69" s="33"/>
      <c r="C69" s="87"/>
      <c r="D69" s="40"/>
      <c r="E69" s="34" t="s">
        <v>22</v>
      </c>
      <c r="F69" s="35">
        <f>SUM(F66:F68)</f>
        <v>0</v>
      </c>
    </row>
  </sheetData>
  <mergeCells count="1">
    <mergeCell ref="B41:F41"/>
  </mergeCells>
  <pageMargins left="0.7" right="0.7" top="0.75" bottom="0.75" header="0.3" footer="0.3"/>
  <pageSetup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75"/>
  <sheetViews>
    <sheetView workbookViewId="0">
      <selection activeCell="E17" sqref="E17"/>
    </sheetView>
  </sheetViews>
  <sheetFormatPr baseColWidth="10" defaultRowHeight="15"/>
  <cols>
    <col min="2" max="2" width="35.28515625" customWidth="1"/>
    <col min="3" max="3" width="41.28515625" customWidth="1"/>
    <col min="5" max="5" width="12.28515625" customWidth="1"/>
  </cols>
  <sheetData>
    <row r="2" spans="2:6" ht="15.75" thickBot="1"/>
    <row r="3" spans="2:6" ht="15.75" thickBot="1">
      <c r="B3" s="49"/>
      <c r="C3" s="50" t="s">
        <v>93</v>
      </c>
      <c r="D3" s="2"/>
      <c r="E3" s="3"/>
      <c r="F3" s="4"/>
    </row>
    <row r="4" spans="2:6">
      <c r="B4" s="5" t="s">
        <v>5</v>
      </c>
      <c r="C4" s="104"/>
      <c r="D4" s="6"/>
      <c r="E4" s="7" t="s">
        <v>6</v>
      </c>
      <c r="F4" s="8"/>
    </row>
    <row r="5" spans="2:6">
      <c r="B5" s="9" t="s">
        <v>7</v>
      </c>
      <c r="C5" s="105"/>
      <c r="D5" s="10"/>
      <c r="E5" s="11"/>
      <c r="F5" s="8"/>
    </row>
    <row r="6" spans="2:6">
      <c r="B6" s="9" t="s">
        <v>9</v>
      </c>
      <c r="C6" s="94"/>
      <c r="D6" s="12"/>
      <c r="E6" s="11" t="s">
        <v>10</v>
      </c>
      <c r="F6" s="8"/>
    </row>
    <row r="7" spans="2:6">
      <c r="B7" s="9" t="s">
        <v>11</v>
      </c>
      <c r="C7" s="94"/>
      <c r="D7" s="6"/>
      <c r="E7" s="27"/>
      <c r="F7" s="8"/>
    </row>
    <row r="8" spans="2:6">
      <c r="B8" s="1" t="s">
        <v>12</v>
      </c>
      <c r="C8" s="93"/>
      <c r="D8" s="6"/>
      <c r="E8" s="13"/>
      <c r="F8" s="8"/>
    </row>
    <row r="9" spans="2:6">
      <c r="B9" s="9" t="s">
        <v>13</v>
      </c>
      <c r="C9" s="94"/>
      <c r="D9" s="6"/>
      <c r="E9" s="13"/>
      <c r="F9" s="8"/>
    </row>
    <row r="10" spans="2:6">
      <c r="B10" s="14" t="s">
        <v>14</v>
      </c>
      <c r="C10" s="15"/>
      <c r="D10" s="6"/>
      <c r="E10" s="8"/>
      <c r="F10" s="8"/>
    </row>
    <row r="11" spans="2:6">
      <c r="B11" s="14" t="s">
        <v>15</v>
      </c>
      <c r="C11" s="37"/>
      <c r="D11" s="6"/>
      <c r="E11" s="8"/>
      <c r="F11" s="8"/>
    </row>
    <row r="12" spans="2:6" ht="15.75" thickBot="1">
      <c r="B12" s="21" t="s">
        <v>16</v>
      </c>
      <c r="C12" s="37"/>
      <c r="D12" s="6"/>
      <c r="E12" s="8"/>
      <c r="F12" s="8"/>
    </row>
    <row r="13" spans="2:6" ht="15.75" thickBot="1">
      <c r="B13" s="83" t="s">
        <v>17</v>
      </c>
      <c r="C13" s="83" t="s">
        <v>18</v>
      </c>
      <c r="D13" s="84" t="s">
        <v>19</v>
      </c>
      <c r="E13" s="85" t="s">
        <v>20</v>
      </c>
      <c r="F13" s="86" t="s">
        <v>21</v>
      </c>
    </row>
    <row r="14" spans="2:6">
      <c r="B14" s="30"/>
      <c r="C14" s="30"/>
      <c r="D14" s="39"/>
      <c r="E14" s="31"/>
      <c r="F14" s="32">
        <f>E14*D14</f>
        <v>0</v>
      </c>
    </row>
    <row r="15" spans="2:6" ht="15.75" thickBot="1">
      <c r="B15" s="33"/>
      <c r="C15" s="87"/>
      <c r="D15" s="40"/>
      <c r="E15" s="34" t="s">
        <v>22</v>
      </c>
      <c r="F15" s="35">
        <f>F14</f>
        <v>0</v>
      </c>
    </row>
    <row r="17" spans="2:6" ht="15.75" thickBot="1"/>
    <row r="18" spans="2:6" ht="15.75" thickBot="1">
      <c r="B18" s="49"/>
      <c r="C18" s="50" t="s">
        <v>94</v>
      </c>
      <c r="D18" s="2"/>
      <c r="E18" s="3"/>
      <c r="F18" s="4"/>
    </row>
    <row r="19" spans="2:6">
      <c r="B19" s="5" t="s">
        <v>5</v>
      </c>
      <c r="C19" s="104"/>
      <c r="D19" s="6"/>
      <c r="E19" s="7" t="s">
        <v>6</v>
      </c>
      <c r="F19" s="8"/>
    </row>
    <row r="20" spans="2:6">
      <c r="B20" s="9" t="s">
        <v>7</v>
      </c>
      <c r="C20" s="105"/>
      <c r="D20" s="10"/>
      <c r="E20" s="11"/>
      <c r="F20" s="8"/>
    </row>
    <row r="21" spans="2:6">
      <c r="B21" s="9" t="s">
        <v>9</v>
      </c>
      <c r="C21" s="94"/>
      <c r="D21" s="12"/>
      <c r="E21" s="11" t="s">
        <v>10</v>
      </c>
      <c r="F21" s="8"/>
    </row>
    <row r="22" spans="2:6">
      <c r="B22" s="9" t="s">
        <v>11</v>
      </c>
      <c r="C22" s="94"/>
      <c r="D22" s="6"/>
      <c r="E22" s="27"/>
      <c r="F22" s="8"/>
    </row>
    <row r="23" spans="2:6">
      <c r="B23" s="1" t="s">
        <v>12</v>
      </c>
      <c r="C23" s="93"/>
      <c r="D23" s="6"/>
      <c r="E23" s="13"/>
      <c r="F23" s="8"/>
    </row>
    <row r="24" spans="2:6">
      <c r="B24" s="9" t="s">
        <v>13</v>
      </c>
      <c r="C24" s="94"/>
      <c r="D24" s="6"/>
      <c r="E24" s="13"/>
      <c r="F24" s="8"/>
    </row>
    <row r="25" spans="2:6">
      <c r="B25" s="14" t="s">
        <v>14</v>
      </c>
      <c r="C25" s="15"/>
      <c r="D25" s="6"/>
      <c r="E25" s="8"/>
      <c r="F25" s="8"/>
    </row>
    <row r="26" spans="2:6">
      <c r="B26" s="14" t="s">
        <v>15</v>
      </c>
      <c r="C26" s="37"/>
      <c r="D26" s="6"/>
      <c r="E26" s="8"/>
      <c r="F26" s="8"/>
    </row>
    <row r="27" spans="2:6" ht="15.75" thickBot="1">
      <c r="B27" s="21" t="s">
        <v>16</v>
      </c>
      <c r="C27" s="37"/>
      <c r="D27" s="6"/>
      <c r="E27" s="8"/>
      <c r="F27" s="8"/>
    </row>
    <row r="28" spans="2:6" ht="15.75" thickBot="1">
      <c r="B28" s="83" t="s">
        <v>17</v>
      </c>
      <c r="C28" s="83" t="s">
        <v>18</v>
      </c>
      <c r="D28" s="84" t="s">
        <v>19</v>
      </c>
      <c r="E28" s="85" t="s">
        <v>20</v>
      </c>
      <c r="F28" s="86" t="s">
        <v>21</v>
      </c>
    </row>
    <row r="29" spans="2:6">
      <c r="B29" s="30"/>
      <c r="C29" s="30"/>
      <c r="D29" s="39"/>
      <c r="E29" s="31"/>
      <c r="F29" s="32">
        <f>E29*D29</f>
        <v>0</v>
      </c>
    </row>
    <row r="30" spans="2:6" ht="15.75" thickBot="1">
      <c r="B30" s="33"/>
      <c r="C30" s="87"/>
      <c r="D30" s="40"/>
      <c r="E30" s="34" t="s">
        <v>22</v>
      </c>
      <c r="F30" s="35">
        <f>F29</f>
        <v>0</v>
      </c>
    </row>
    <row r="32" spans="2:6" ht="15.75" thickBot="1"/>
    <row r="33" spans="2:6" ht="15.75" thickBot="1">
      <c r="B33" s="49"/>
      <c r="C33" s="50" t="s">
        <v>95</v>
      </c>
      <c r="D33" s="2"/>
      <c r="E33" s="3"/>
      <c r="F33" s="4"/>
    </row>
    <row r="34" spans="2:6">
      <c r="B34" s="5" t="s">
        <v>5</v>
      </c>
      <c r="C34" s="104"/>
      <c r="D34" s="6"/>
      <c r="E34" s="7" t="s">
        <v>6</v>
      </c>
      <c r="F34" s="8"/>
    </row>
    <row r="35" spans="2:6">
      <c r="B35" s="9" t="s">
        <v>7</v>
      </c>
      <c r="C35" s="105"/>
      <c r="D35" s="10"/>
      <c r="E35" s="11"/>
      <c r="F35" s="8"/>
    </row>
    <row r="36" spans="2:6">
      <c r="B36" s="9" t="s">
        <v>9</v>
      </c>
      <c r="C36" s="94"/>
      <c r="D36" s="12"/>
      <c r="E36" s="11" t="s">
        <v>10</v>
      </c>
      <c r="F36" s="8"/>
    </row>
    <row r="37" spans="2:6">
      <c r="B37" s="9" t="s">
        <v>11</v>
      </c>
      <c r="C37" s="94"/>
      <c r="D37" s="6"/>
      <c r="E37" s="27"/>
      <c r="F37" s="8"/>
    </row>
    <row r="38" spans="2:6">
      <c r="B38" s="1" t="s">
        <v>12</v>
      </c>
      <c r="C38" s="93"/>
      <c r="D38" s="6"/>
      <c r="E38" s="13"/>
      <c r="F38" s="8"/>
    </row>
    <row r="39" spans="2:6">
      <c r="B39" s="9" t="s">
        <v>13</v>
      </c>
      <c r="C39" s="94"/>
      <c r="D39" s="6"/>
      <c r="E39" s="13"/>
      <c r="F39" s="8"/>
    </row>
    <row r="40" spans="2:6">
      <c r="B40" s="14" t="s">
        <v>14</v>
      </c>
      <c r="C40" s="15"/>
      <c r="D40" s="6"/>
      <c r="E40" s="8"/>
      <c r="F40" s="8"/>
    </row>
    <row r="41" spans="2:6">
      <c r="B41" s="14" t="s">
        <v>15</v>
      </c>
      <c r="C41" s="37"/>
      <c r="D41" s="6"/>
      <c r="E41" s="8"/>
      <c r="F41" s="8"/>
    </row>
    <row r="42" spans="2:6" ht="15.75" thickBot="1">
      <c r="B42" s="21" t="s">
        <v>16</v>
      </c>
      <c r="C42" s="37"/>
      <c r="D42" s="6"/>
      <c r="E42" s="8"/>
      <c r="F42" s="8"/>
    </row>
    <row r="43" spans="2:6" ht="15.75" thickBot="1">
      <c r="B43" s="83" t="s">
        <v>17</v>
      </c>
      <c r="C43" s="83" t="s">
        <v>18</v>
      </c>
      <c r="D43" s="84" t="s">
        <v>19</v>
      </c>
      <c r="E43" s="85" t="s">
        <v>20</v>
      </c>
      <c r="F43" s="86" t="s">
        <v>21</v>
      </c>
    </row>
    <row r="44" spans="2:6">
      <c r="B44" s="30"/>
      <c r="C44" s="30"/>
      <c r="D44" s="39"/>
      <c r="E44" s="31"/>
      <c r="F44" s="32">
        <f>E44*D44</f>
        <v>0</v>
      </c>
    </row>
    <row r="45" spans="2:6" ht="15.75" thickBot="1">
      <c r="B45" s="33"/>
      <c r="C45" s="87"/>
      <c r="D45" s="40"/>
      <c r="E45" s="34" t="s">
        <v>22</v>
      </c>
      <c r="F45" s="35">
        <f>F44</f>
        <v>0</v>
      </c>
    </row>
    <row r="47" spans="2:6" ht="15.75" thickBot="1"/>
    <row r="48" spans="2:6" ht="15.75" thickBot="1">
      <c r="B48" s="49"/>
      <c r="C48" s="50" t="s">
        <v>96</v>
      </c>
      <c r="D48" s="2"/>
      <c r="E48" s="3"/>
      <c r="F48" s="4"/>
    </row>
    <row r="49" spans="2:6">
      <c r="B49" s="5" t="s">
        <v>5</v>
      </c>
      <c r="C49" s="104"/>
      <c r="D49" s="6"/>
      <c r="E49" s="7" t="s">
        <v>6</v>
      </c>
      <c r="F49" s="8"/>
    </row>
    <row r="50" spans="2:6">
      <c r="B50" s="9" t="s">
        <v>7</v>
      </c>
      <c r="C50" s="105"/>
      <c r="D50" s="10"/>
      <c r="E50" s="11"/>
      <c r="F50" s="8"/>
    </row>
    <row r="51" spans="2:6">
      <c r="B51" s="9" t="s">
        <v>9</v>
      </c>
      <c r="C51" s="94"/>
      <c r="D51" s="12"/>
      <c r="E51" s="11" t="s">
        <v>10</v>
      </c>
      <c r="F51" s="8"/>
    </row>
    <row r="52" spans="2:6">
      <c r="B52" s="9" t="s">
        <v>11</v>
      </c>
      <c r="C52" s="94"/>
      <c r="D52" s="6"/>
      <c r="E52" s="27"/>
      <c r="F52" s="8"/>
    </row>
    <row r="53" spans="2:6">
      <c r="B53" s="1" t="s">
        <v>12</v>
      </c>
      <c r="C53" s="93"/>
      <c r="D53" s="6"/>
      <c r="E53" s="13"/>
      <c r="F53" s="8"/>
    </row>
    <row r="54" spans="2:6">
      <c r="B54" s="9" t="s">
        <v>13</v>
      </c>
      <c r="C54" s="94"/>
      <c r="D54" s="6"/>
      <c r="E54" s="13"/>
      <c r="F54" s="8"/>
    </row>
    <row r="55" spans="2:6">
      <c r="B55" s="14" t="s">
        <v>14</v>
      </c>
      <c r="C55" s="15"/>
      <c r="D55" s="6"/>
      <c r="E55" s="8"/>
      <c r="F55" s="8"/>
    </row>
    <row r="56" spans="2:6">
      <c r="B56" s="14" t="s">
        <v>15</v>
      </c>
      <c r="C56" s="37"/>
      <c r="D56" s="6"/>
      <c r="E56" s="8"/>
      <c r="F56" s="8"/>
    </row>
    <row r="57" spans="2:6" ht="15.75" thickBot="1">
      <c r="B57" s="21" t="s">
        <v>16</v>
      </c>
      <c r="C57" s="37"/>
      <c r="D57" s="6"/>
      <c r="E57" s="8"/>
      <c r="F57" s="8"/>
    </row>
    <row r="58" spans="2:6" ht="15.75" thickBot="1">
      <c r="B58" s="83" t="s">
        <v>17</v>
      </c>
      <c r="C58" s="83" t="s">
        <v>18</v>
      </c>
      <c r="D58" s="84" t="s">
        <v>19</v>
      </c>
      <c r="E58" s="85" t="s">
        <v>20</v>
      </c>
      <c r="F58" s="86" t="s">
        <v>21</v>
      </c>
    </row>
    <row r="59" spans="2:6">
      <c r="B59" s="30"/>
      <c r="C59" s="30"/>
      <c r="D59" s="39"/>
      <c r="E59" s="31"/>
      <c r="F59" s="32">
        <f>E59*D59</f>
        <v>0</v>
      </c>
    </row>
    <row r="60" spans="2:6" ht="15.75" thickBot="1">
      <c r="B60" s="33"/>
      <c r="C60" s="87"/>
      <c r="D60" s="40"/>
      <c r="E60" s="34" t="s">
        <v>22</v>
      </c>
      <c r="F60" s="35">
        <f>F59</f>
        <v>0</v>
      </c>
    </row>
    <row r="62" spans="2:6" ht="15.75" thickBot="1"/>
    <row r="63" spans="2:6" ht="15.75" thickBot="1">
      <c r="B63" s="49"/>
      <c r="C63" s="50" t="s">
        <v>97</v>
      </c>
      <c r="D63" s="2"/>
      <c r="E63" s="3"/>
      <c r="F63" s="4"/>
    </row>
    <row r="64" spans="2:6">
      <c r="B64" s="5" t="s">
        <v>5</v>
      </c>
      <c r="C64" s="104"/>
      <c r="D64" s="6"/>
      <c r="E64" s="7" t="s">
        <v>6</v>
      </c>
      <c r="F64" s="8"/>
    </row>
    <row r="65" spans="2:6">
      <c r="B65" s="9" t="s">
        <v>7</v>
      </c>
      <c r="C65" s="105"/>
      <c r="D65" s="10"/>
      <c r="E65" s="11"/>
      <c r="F65" s="8"/>
    </row>
    <row r="66" spans="2:6">
      <c r="B66" s="9" t="s">
        <v>9</v>
      </c>
      <c r="C66" s="94"/>
      <c r="D66" s="12"/>
      <c r="E66" s="11" t="s">
        <v>10</v>
      </c>
      <c r="F66" s="8"/>
    </row>
    <row r="67" spans="2:6">
      <c r="B67" s="9" t="s">
        <v>11</v>
      </c>
      <c r="C67" s="94"/>
      <c r="D67" s="6"/>
      <c r="E67" s="27"/>
      <c r="F67" s="8"/>
    </row>
    <row r="68" spans="2:6">
      <c r="B68" s="1" t="s">
        <v>12</v>
      </c>
      <c r="C68" s="93"/>
      <c r="D68" s="6"/>
      <c r="E68" s="13"/>
      <c r="F68" s="8"/>
    </row>
    <row r="69" spans="2:6">
      <c r="B69" s="9" t="s">
        <v>13</v>
      </c>
      <c r="C69" s="94"/>
      <c r="D69" s="6"/>
      <c r="E69" s="13"/>
      <c r="F69" s="8"/>
    </row>
    <row r="70" spans="2:6">
      <c r="B70" s="14" t="s">
        <v>14</v>
      </c>
      <c r="C70" s="15"/>
      <c r="D70" s="6"/>
      <c r="E70" s="8"/>
      <c r="F70" s="8"/>
    </row>
    <row r="71" spans="2:6">
      <c r="B71" s="14" t="s">
        <v>15</v>
      </c>
      <c r="C71" s="37"/>
      <c r="D71" s="6"/>
      <c r="E71" s="8"/>
      <c r="F71" s="8"/>
    </row>
    <row r="72" spans="2:6" ht="15.75" thickBot="1">
      <c r="B72" s="21" t="s">
        <v>16</v>
      </c>
      <c r="C72" s="37"/>
      <c r="D72" s="6"/>
      <c r="E72" s="8"/>
      <c r="F72" s="8"/>
    </row>
    <row r="73" spans="2:6" ht="15.75" thickBot="1">
      <c r="B73" s="83" t="s">
        <v>17</v>
      </c>
      <c r="C73" s="83" t="s">
        <v>18</v>
      </c>
      <c r="D73" s="84" t="s">
        <v>19</v>
      </c>
      <c r="E73" s="85" t="s">
        <v>20</v>
      </c>
      <c r="F73" s="86" t="s">
        <v>21</v>
      </c>
    </row>
    <row r="74" spans="2:6">
      <c r="B74" s="30"/>
      <c r="C74" s="30"/>
      <c r="D74" s="39"/>
      <c r="E74" s="31"/>
      <c r="F74" s="32">
        <f>E74*D74</f>
        <v>0</v>
      </c>
    </row>
    <row r="75" spans="2:6" ht="15.75" thickBot="1">
      <c r="B75" s="33"/>
      <c r="C75" s="87"/>
      <c r="D75" s="40"/>
      <c r="E75" s="34" t="s">
        <v>22</v>
      </c>
      <c r="F75" s="35">
        <f>F74</f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3"/>
  <sheetViews>
    <sheetView tabSelected="1" topLeftCell="I1" zoomScaleNormal="100" workbookViewId="0">
      <selection activeCell="M13" sqref="M13"/>
    </sheetView>
  </sheetViews>
  <sheetFormatPr baseColWidth="10" defaultRowHeight="15"/>
  <cols>
    <col min="1" max="1" width="4.7109375" customWidth="1"/>
    <col min="2" max="2" width="46.85546875" style="25" bestFit="1" customWidth="1"/>
    <col min="3" max="3" width="19.42578125" style="25" customWidth="1"/>
    <col min="4" max="4" width="9.5703125" style="38" customWidth="1"/>
    <col min="5" max="5" width="15.7109375" style="47" customWidth="1"/>
    <col min="6" max="6" width="50.140625" style="47" customWidth="1"/>
    <col min="7" max="7" width="17.85546875" style="26" customWidth="1"/>
    <col min="8" max="8" width="26" style="24" customWidth="1"/>
    <col min="9" max="9" width="17.28515625" style="26" customWidth="1"/>
    <col min="10" max="10" width="18.7109375" style="26" customWidth="1"/>
    <col min="11" max="11" width="16" style="26" customWidth="1"/>
    <col min="12" max="12" width="21.140625" style="25" customWidth="1"/>
    <col min="13" max="13" width="22.42578125" style="25" customWidth="1"/>
    <col min="14" max="14" width="21.7109375" style="25" bestFit="1" customWidth="1"/>
    <col min="15" max="15" width="40.7109375" style="25" customWidth="1"/>
    <col min="16" max="16" width="32" style="141" customWidth="1"/>
    <col min="116" max="116" width="20.5703125" bestFit="1" customWidth="1"/>
  </cols>
  <sheetData>
    <row r="1" spans="1:16">
      <c r="A1" s="353" t="s">
        <v>156</v>
      </c>
      <c r="B1" s="354"/>
      <c r="C1" s="354"/>
      <c r="D1" s="354"/>
      <c r="E1" s="354"/>
      <c r="F1" s="354"/>
      <c r="G1" s="354"/>
      <c r="H1" s="354"/>
      <c r="I1" s="354"/>
      <c r="J1" s="354"/>
      <c r="K1" s="354"/>
      <c r="L1" s="354"/>
      <c r="M1" s="354"/>
      <c r="N1" s="354"/>
      <c r="O1" s="355"/>
    </row>
    <row r="2" spans="1:16" ht="12" customHeight="1" thickBot="1">
      <c r="A2" s="356"/>
      <c r="B2" s="357"/>
      <c r="C2" s="357"/>
      <c r="D2" s="357"/>
      <c r="E2" s="357"/>
      <c r="F2" s="357"/>
      <c r="G2" s="357"/>
      <c r="H2" s="357"/>
      <c r="I2" s="357"/>
      <c r="J2" s="357"/>
      <c r="K2" s="357"/>
      <c r="L2" s="357"/>
      <c r="M2" s="357"/>
      <c r="N2" s="357"/>
      <c r="O2" s="358"/>
    </row>
    <row r="3" spans="1:16" ht="47.25">
      <c r="A3" s="46" t="s">
        <v>52</v>
      </c>
      <c r="B3" s="138" t="s">
        <v>45</v>
      </c>
      <c r="C3" s="139" t="s">
        <v>46</v>
      </c>
      <c r="D3" s="139" t="s">
        <v>47</v>
      </c>
      <c r="E3" s="139" t="s">
        <v>14</v>
      </c>
      <c r="F3" s="139" t="s">
        <v>122</v>
      </c>
      <c r="G3" s="140" t="s">
        <v>0</v>
      </c>
      <c r="H3" s="139" t="s">
        <v>13</v>
      </c>
      <c r="I3" s="139" t="s">
        <v>48</v>
      </c>
      <c r="J3" s="139" t="s">
        <v>99</v>
      </c>
      <c r="K3" s="139" t="s">
        <v>98</v>
      </c>
      <c r="L3" s="139" t="s">
        <v>49</v>
      </c>
      <c r="M3" s="148" t="s">
        <v>108</v>
      </c>
      <c r="N3" s="139" t="s">
        <v>50</v>
      </c>
      <c r="O3" s="162" t="s">
        <v>51</v>
      </c>
      <c r="P3"/>
    </row>
    <row r="4" spans="1:16" s="136" customFormat="1">
      <c r="A4" s="153">
        <v>1</v>
      </c>
      <c r="B4" s="164" t="s">
        <v>8</v>
      </c>
      <c r="C4" s="175">
        <v>318917</v>
      </c>
      <c r="D4" s="165"/>
      <c r="E4" s="166"/>
      <c r="F4" s="167" t="s">
        <v>155</v>
      </c>
      <c r="G4" s="285">
        <v>105567</v>
      </c>
      <c r="H4" s="167" t="s">
        <v>57</v>
      </c>
      <c r="I4" s="240">
        <v>285091</v>
      </c>
      <c r="J4" s="163" t="s">
        <v>124</v>
      </c>
      <c r="K4" s="163" t="s">
        <v>124</v>
      </c>
      <c r="L4" s="334">
        <v>141934</v>
      </c>
      <c r="M4" s="163" t="s">
        <v>172</v>
      </c>
      <c r="N4" s="168" t="s">
        <v>31</v>
      </c>
      <c r="O4" s="204" t="s">
        <v>58</v>
      </c>
    </row>
    <row r="5" spans="1:16">
      <c r="A5" s="153">
        <v>2</v>
      </c>
      <c r="B5" s="276" t="s">
        <v>128</v>
      </c>
      <c r="C5" s="324">
        <v>265700</v>
      </c>
      <c r="D5" s="277" t="s">
        <v>127</v>
      </c>
      <c r="E5" s="278">
        <v>7345</v>
      </c>
      <c r="F5" s="279" t="s">
        <v>144</v>
      </c>
      <c r="G5" s="280">
        <v>99623</v>
      </c>
      <c r="H5" s="281">
        <v>4700023341</v>
      </c>
      <c r="I5" s="279">
        <v>282660</v>
      </c>
      <c r="J5" s="282">
        <v>43549</v>
      </c>
      <c r="K5" s="281">
        <v>1000059934</v>
      </c>
      <c r="L5" s="278">
        <v>138945</v>
      </c>
      <c r="M5" s="292" t="s">
        <v>172</v>
      </c>
      <c r="N5" s="279" t="s">
        <v>83</v>
      </c>
      <c r="O5" s="284" t="s">
        <v>58</v>
      </c>
      <c r="P5"/>
    </row>
    <row r="6" spans="1:16">
      <c r="A6" s="153">
        <v>3</v>
      </c>
      <c r="B6" s="296" t="s">
        <v>163</v>
      </c>
      <c r="C6" s="325">
        <v>237930</v>
      </c>
      <c r="D6" s="291" t="s">
        <v>127</v>
      </c>
      <c r="E6" s="291">
        <v>7166</v>
      </c>
      <c r="F6" s="292" t="s">
        <v>164</v>
      </c>
      <c r="G6" s="280">
        <v>105970</v>
      </c>
      <c r="H6" s="292" t="s">
        <v>165</v>
      </c>
      <c r="I6" s="292">
        <v>285562</v>
      </c>
      <c r="J6" s="292" t="s">
        <v>124</v>
      </c>
      <c r="K6" s="292" t="s">
        <v>124</v>
      </c>
      <c r="L6" s="292">
        <v>140231</v>
      </c>
      <c r="M6" s="292" t="s">
        <v>172</v>
      </c>
      <c r="N6" s="292" t="s">
        <v>84</v>
      </c>
      <c r="O6" s="297" t="s">
        <v>58</v>
      </c>
      <c r="P6"/>
    </row>
    <row r="7" spans="1:16">
      <c r="A7" s="153">
        <v>4</v>
      </c>
      <c r="B7" s="290" t="s">
        <v>162</v>
      </c>
      <c r="C7" s="325">
        <v>552500</v>
      </c>
      <c r="D7" s="291" t="s">
        <v>127</v>
      </c>
      <c r="E7" s="292">
        <v>7100</v>
      </c>
      <c r="F7" s="293" t="s">
        <v>54</v>
      </c>
      <c r="G7" s="294">
        <v>105701</v>
      </c>
      <c r="H7" s="292">
        <v>360493</v>
      </c>
      <c r="I7" s="292">
        <v>285092</v>
      </c>
      <c r="J7" s="292" t="s">
        <v>124</v>
      </c>
      <c r="K7" s="292" t="s">
        <v>124</v>
      </c>
      <c r="L7" s="292">
        <v>140225</v>
      </c>
      <c r="M7" s="292" t="s">
        <v>172</v>
      </c>
      <c r="N7" s="292" t="s">
        <v>84</v>
      </c>
      <c r="O7" s="295" t="s">
        <v>58</v>
      </c>
      <c r="P7"/>
    </row>
    <row r="8" spans="1:16">
      <c r="A8" s="153">
        <v>5</v>
      </c>
      <c r="B8" s="296" t="s">
        <v>153</v>
      </c>
      <c r="C8" s="325">
        <v>1023494</v>
      </c>
      <c r="D8" s="291" t="s">
        <v>127</v>
      </c>
      <c r="E8" s="292">
        <v>7365</v>
      </c>
      <c r="F8" s="292" t="s">
        <v>28</v>
      </c>
      <c r="G8" s="294">
        <v>106321</v>
      </c>
      <c r="H8" s="292">
        <v>4700024162</v>
      </c>
      <c r="I8" s="292">
        <v>286228</v>
      </c>
      <c r="J8" s="318">
        <v>43591</v>
      </c>
      <c r="K8" s="292">
        <v>1000060357</v>
      </c>
      <c r="L8" s="279">
        <v>140510</v>
      </c>
      <c r="M8" s="292" t="s">
        <v>161</v>
      </c>
      <c r="N8" s="292"/>
      <c r="O8" s="295" t="s">
        <v>58</v>
      </c>
      <c r="P8"/>
    </row>
    <row r="9" spans="1:16">
      <c r="A9" s="153">
        <v>6</v>
      </c>
      <c r="B9" s="296" t="s">
        <v>154</v>
      </c>
      <c r="C9" s="325">
        <v>1604396</v>
      </c>
      <c r="D9" s="291" t="s">
        <v>127</v>
      </c>
      <c r="E9" s="292">
        <v>7366</v>
      </c>
      <c r="F9" s="292" t="s">
        <v>28</v>
      </c>
      <c r="G9" s="294">
        <v>106408</v>
      </c>
      <c r="H9" s="292">
        <v>4700024163</v>
      </c>
      <c r="I9" s="292">
        <v>286229</v>
      </c>
      <c r="J9" s="318">
        <v>43591</v>
      </c>
      <c r="K9" s="292">
        <v>1000060360</v>
      </c>
      <c r="L9" s="279">
        <v>140509</v>
      </c>
      <c r="M9" s="292" t="s">
        <v>161</v>
      </c>
      <c r="N9" s="292"/>
      <c r="O9" s="295" t="s">
        <v>58</v>
      </c>
      <c r="P9"/>
    </row>
    <row r="10" spans="1:16">
      <c r="A10" s="153">
        <v>7</v>
      </c>
      <c r="B10" s="313" t="s">
        <v>128</v>
      </c>
      <c r="C10" s="326">
        <v>1634249</v>
      </c>
      <c r="D10" s="281" t="s">
        <v>127</v>
      </c>
      <c r="E10" s="281">
        <v>7268</v>
      </c>
      <c r="F10" s="292" t="s">
        <v>129</v>
      </c>
      <c r="G10" s="294">
        <v>92943</v>
      </c>
      <c r="H10" s="281">
        <v>4700022867</v>
      </c>
      <c r="I10" s="314">
        <v>267768</v>
      </c>
      <c r="J10" s="315">
        <v>43501</v>
      </c>
      <c r="K10" s="278">
        <v>1000060361</v>
      </c>
      <c r="L10" s="279">
        <v>140482</v>
      </c>
      <c r="M10" s="292" t="s">
        <v>161</v>
      </c>
      <c r="N10" s="283" t="s">
        <v>83</v>
      </c>
      <c r="O10" s="316" t="s">
        <v>58</v>
      </c>
      <c r="P10"/>
    </row>
    <row r="11" spans="1:16" s="136" customFormat="1">
      <c r="A11" s="153">
        <v>8</v>
      </c>
      <c r="B11" s="313" t="s">
        <v>128</v>
      </c>
      <c r="C11" s="326">
        <v>1634249</v>
      </c>
      <c r="D11" s="281" t="s">
        <v>127</v>
      </c>
      <c r="E11" s="281">
        <v>7269</v>
      </c>
      <c r="F11" s="292" t="s">
        <v>130</v>
      </c>
      <c r="G11" s="317">
        <v>92945</v>
      </c>
      <c r="H11" s="281">
        <v>4700022868</v>
      </c>
      <c r="I11" s="314">
        <v>267598</v>
      </c>
      <c r="J11" s="315">
        <v>43501</v>
      </c>
      <c r="K11" s="278">
        <v>1000060358</v>
      </c>
      <c r="L11" s="279">
        <v>140488</v>
      </c>
      <c r="M11" s="292" t="s">
        <v>161</v>
      </c>
      <c r="N11" s="283" t="s">
        <v>83</v>
      </c>
      <c r="O11" s="316" t="s">
        <v>58</v>
      </c>
    </row>
    <row r="12" spans="1:16">
      <c r="A12" s="153">
        <v>9</v>
      </c>
      <c r="B12" s="313" t="s">
        <v>128</v>
      </c>
      <c r="C12" s="326">
        <v>472010</v>
      </c>
      <c r="D12" s="319" t="s">
        <v>127</v>
      </c>
      <c r="E12" s="279">
        <v>7337</v>
      </c>
      <c r="F12" s="320" t="s">
        <v>138</v>
      </c>
      <c r="G12" s="294">
        <v>96809</v>
      </c>
      <c r="H12" s="279">
        <v>4700022796</v>
      </c>
      <c r="I12" s="279">
        <v>272741</v>
      </c>
      <c r="J12" s="321">
        <v>43501</v>
      </c>
      <c r="K12" s="278">
        <v>1000060363</v>
      </c>
      <c r="L12" s="279">
        <v>140610</v>
      </c>
      <c r="M12" s="292" t="s">
        <v>161</v>
      </c>
      <c r="N12" s="278" t="s">
        <v>83</v>
      </c>
      <c r="O12" s="322" t="s">
        <v>58</v>
      </c>
      <c r="P12"/>
    </row>
    <row r="13" spans="1:16">
      <c r="A13" s="153">
        <v>10</v>
      </c>
      <c r="B13" s="276" t="s">
        <v>128</v>
      </c>
      <c r="C13" s="323">
        <v>491010</v>
      </c>
      <c r="D13" s="319" t="s">
        <v>127</v>
      </c>
      <c r="E13" s="279">
        <v>7357</v>
      </c>
      <c r="F13" s="279" t="s">
        <v>160</v>
      </c>
      <c r="G13" s="294">
        <v>102371</v>
      </c>
      <c r="H13" s="279">
        <v>4700023844</v>
      </c>
      <c r="I13" s="279">
        <v>279620</v>
      </c>
      <c r="J13" s="321">
        <v>43565</v>
      </c>
      <c r="K13" s="279">
        <v>1000060565</v>
      </c>
      <c r="L13" s="279">
        <v>141442</v>
      </c>
      <c r="M13" s="292" t="s">
        <v>161</v>
      </c>
      <c r="N13" s="279" t="s">
        <v>83</v>
      </c>
      <c r="O13" s="284" t="s">
        <v>58</v>
      </c>
      <c r="P13"/>
    </row>
    <row r="14" spans="1:16">
      <c r="A14" s="153">
        <v>11</v>
      </c>
      <c r="B14" s="341" t="s">
        <v>145</v>
      </c>
      <c r="C14" s="328">
        <v>2250000</v>
      </c>
      <c r="D14" s="342" t="s">
        <v>139</v>
      </c>
      <c r="E14" s="343">
        <v>7003</v>
      </c>
      <c r="F14" s="343" t="s">
        <v>146</v>
      </c>
      <c r="G14" s="294">
        <v>107446</v>
      </c>
      <c r="H14" s="279" t="s">
        <v>187</v>
      </c>
      <c r="I14" s="343">
        <v>287367</v>
      </c>
      <c r="J14" s="279" t="s">
        <v>124</v>
      </c>
      <c r="K14" s="279" t="s">
        <v>124</v>
      </c>
      <c r="L14" s="343">
        <v>142080</v>
      </c>
      <c r="M14" s="342" t="s">
        <v>172</v>
      </c>
      <c r="N14" s="342" t="s">
        <v>84</v>
      </c>
      <c r="O14" s="341" t="s">
        <v>58</v>
      </c>
      <c r="P14"/>
    </row>
    <row r="15" spans="1:16">
      <c r="A15" s="153">
        <v>12</v>
      </c>
      <c r="B15" s="276" t="s">
        <v>151</v>
      </c>
      <c r="C15" s="323">
        <v>7481380</v>
      </c>
      <c r="D15" s="319" t="s">
        <v>139</v>
      </c>
      <c r="E15" s="279">
        <v>7170</v>
      </c>
      <c r="F15" s="279" t="s">
        <v>152</v>
      </c>
      <c r="G15" s="280">
        <v>106574</v>
      </c>
      <c r="H15" s="279">
        <v>4300040517</v>
      </c>
      <c r="I15" s="279">
        <v>286466</v>
      </c>
      <c r="J15" s="292" t="s">
        <v>124</v>
      </c>
      <c r="K15" s="292" t="s">
        <v>124</v>
      </c>
      <c r="L15" s="319">
        <v>142203</v>
      </c>
      <c r="M15" s="283" t="s">
        <v>172</v>
      </c>
      <c r="N15" s="279" t="s">
        <v>83</v>
      </c>
      <c r="O15" s="284" t="s">
        <v>58</v>
      </c>
      <c r="P15"/>
    </row>
    <row r="16" spans="1:16">
      <c r="A16" s="153">
        <v>13</v>
      </c>
      <c r="B16" s="276" t="s">
        <v>101</v>
      </c>
      <c r="C16" s="323">
        <v>135000</v>
      </c>
      <c r="D16" s="319" t="s">
        <v>127</v>
      </c>
      <c r="E16" s="279">
        <v>7304</v>
      </c>
      <c r="F16" s="279" t="s">
        <v>54</v>
      </c>
      <c r="G16" s="294">
        <v>107500</v>
      </c>
      <c r="H16" s="279">
        <v>201859</v>
      </c>
      <c r="I16" s="279">
        <v>287774</v>
      </c>
      <c r="J16" s="279" t="s">
        <v>124</v>
      </c>
      <c r="K16" s="279" t="s">
        <v>124</v>
      </c>
      <c r="L16" s="279">
        <v>142201</v>
      </c>
      <c r="M16" s="283" t="s">
        <v>172</v>
      </c>
      <c r="N16" s="279" t="s">
        <v>83</v>
      </c>
      <c r="O16" s="284" t="s">
        <v>58</v>
      </c>
      <c r="P16"/>
    </row>
    <row r="17" spans="2:14" ht="15.75">
      <c r="B17" s="170" t="s">
        <v>2</v>
      </c>
      <c r="C17" s="171">
        <v>17781918</v>
      </c>
      <c r="E17" s="363" t="s">
        <v>56</v>
      </c>
      <c r="F17" s="364"/>
      <c r="G17" s="365"/>
      <c r="H17" s="172" t="s">
        <v>58</v>
      </c>
      <c r="I17" s="372" t="s">
        <v>69</v>
      </c>
      <c r="J17" s="373"/>
      <c r="K17" s="373"/>
      <c r="L17" s="374"/>
      <c r="M17" s="146"/>
    </row>
    <row r="18" spans="2:14" ht="18.75">
      <c r="B18" s="91" t="s">
        <v>1</v>
      </c>
      <c r="C18" s="52">
        <f>SUM(C4)</f>
        <v>318917</v>
      </c>
      <c r="E18" s="368" t="s">
        <v>123</v>
      </c>
      <c r="F18" s="369"/>
      <c r="G18" s="100">
        <v>3000000</v>
      </c>
      <c r="H18" s="169"/>
      <c r="I18" s="366"/>
      <c r="J18" s="348"/>
      <c r="K18" s="348"/>
      <c r="L18" s="367"/>
      <c r="M18" s="147"/>
    </row>
    <row r="19" spans="2:14" ht="18.75">
      <c r="B19" s="359" t="s">
        <v>55</v>
      </c>
      <c r="C19" s="361">
        <f>C17+C18</f>
        <v>18100835</v>
      </c>
      <c r="E19" s="368" t="s">
        <v>82</v>
      </c>
      <c r="F19" s="369"/>
      <c r="G19" s="100">
        <v>5000000</v>
      </c>
      <c r="H19" s="169"/>
      <c r="I19" s="366"/>
      <c r="J19" s="348"/>
      <c r="K19" s="348"/>
      <c r="L19" s="367"/>
      <c r="M19" s="147"/>
    </row>
    <row r="20" spans="2:14" ht="18.75">
      <c r="B20" s="360"/>
      <c r="C20" s="362"/>
      <c r="E20" s="370" t="s">
        <v>84</v>
      </c>
      <c r="F20" s="371"/>
      <c r="G20" s="100">
        <v>3000000</v>
      </c>
      <c r="H20" s="169">
        <v>3040430</v>
      </c>
      <c r="I20" s="366"/>
      <c r="J20" s="348"/>
      <c r="K20" s="348"/>
      <c r="L20" s="367"/>
      <c r="M20" s="147"/>
    </row>
    <row r="21" spans="2:14" ht="19.5" thickBot="1">
      <c r="B21" s="48" t="s">
        <v>3</v>
      </c>
      <c r="C21" s="51">
        <v>18000000</v>
      </c>
      <c r="E21" s="351" t="s">
        <v>149</v>
      </c>
      <c r="F21" s="352"/>
      <c r="G21" s="100">
        <v>3000000</v>
      </c>
      <c r="H21" s="169"/>
      <c r="I21" s="348"/>
      <c r="J21" s="349"/>
      <c r="K21" s="349"/>
      <c r="L21" s="350"/>
      <c r="M21" s="147"/>
      <c r="N21" s="53"/>
    </row>
    <row r="22" spans="2:14" ht="18.75">
      <c r="B22"/>
      <c r="C22"/>
      <c r="E22" s="351" t="s">
        <v>83</v>
      </c>
      <c r="F22" s="352"/>
      <c r="G22" s="100">
        <v>5000000</v>
      </c>
      <c r="H22" s="169">
        <v>12113598</v>
      </c>
      <c r="I22" s="348"/>
      <c r="J22" s="349"/>
      <c r="K22" s="349"/>
      <c r="L22" s="350"/>
      <c r="M22" s="147"/>
      <c r="N22" s="53"/>
    </row>
    <row r="23" spans="2:14" ht="15.75" thickBot="1">
      <c r="E23" s="95"/>
      <c r="F23" s="152"/>
      <c r="G23" s="96"/>
      <c r="H23" s="97"/>
      <c r="I23" s="98"/>
      <c r="J23" s="98"/>
      <c r="K23" s="98"/>
      <c r="L23" s="99"/>
      <c r="M23"/>
    </row>
  </sheetData>
  <mergeCells count="15">
    <mergeCell ref="I22:L22"/>
    <mergeCell ref="E22:F22"/>
    <mergeCell ref="A1:O2"/>
    <mergeCell ref="B19:B20"/>
    <mergeCell ref="C19:C20"/>
    <mergeCell ref="E17:G17"/>
    <mergeCell ref="I21:L21"/>
    <mergeCell ref="I20:L20"/>
    <mergeCell ref="I19:L19"/>
    <mergeCell ref="I18:L18"/>
    <mergeCell ref="E18:F18"/>
    <mergeCell ref="E19:F19"/>
    <mergeCell ref="E20:F20"/>
    <mergeCell ref="I17:L17"/>
    <mergeCell ref="E21:F21"/>
  </mergeCells>
  <conditionalFormatting sqref="H18:H22">
    <cfRule type="cellIs" dxfId="18" priority="6" operator="greaterThan">
      <formula>$G$18</formula>
    </cfRule>
  </conditionalFormatting>
  <conditionalFormatting sqref="C19:C20">
    <cfRule type="cellIs" dxfId="17" priority="1" operator="greaterThan">
      <formula>20000000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27" orientation="landscape" verticalDpi="300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opLeftCell="B1" workbookViewId="0">
      <selection activeCell="E3" sqref="E3:H5"/>
    </sheetView>
  </sheetViews>
  <sheetFormatPr baseColWidth="10" defaultRowHeight="15"/>
  <cols>
    <col min="1" max="1" width="5.5703125" style="173" customWidth="1"/>
    <col min="2" max="2" width="32" customWidth="1"/>
    <col min="3" max="3" width="38.140625" customWidth="1"/>
    <col min="4" max="4" width="7.140625" customWidth="1"/>
    <col min="5" max="5" width="9.42578125" customWidth="1"/>
    <col min="6" max="6" width="21.28515625" bestFit="1" customWidth="1"/>
    <col min="7" max="7" width="50.42578125" bestFit="1" customWidth="1"/>
    <col min="8" max="8" width="16" customWidth="1"/>
  </cols>
  <sheetData>
    <row r="1" spans="1:9" ht="15.75" thickBot="1"/>
    <row r="2" spans="1:9" ht="19.5" thickBot="1">
      <c r="A2" s="173" t="s">
        <v>137</v>
      </c>
      <c r="B2" s="375" t="s">
        <v>26</v>
      </c>
      <c r="C2" s="376"/>
    </row>
    <row r="3" spans="1:9">
      <c r="A3" s="173">
        <v>10</v>
      </c>
      <c r="B3" s="41">
        <v>9910000003</v>
      </c>
      <c r="C3" s="43" t="s">
        <v>54</v>
      </c>
      <c r="E3" s="154" t="s">
        <v>70</v>
      </c>
      <c r="F3" s="156" t="s">
        <v>73</v>
      </c>
      <c r="G3" s="154" t="s">
        <v>71</v>
      </c>
      <c r="H3" s="154" t="s">
        <v>72</v>
      </c>
      <c r="I3" s="25"/>
    </row>
    <row r="4" spans="1:9" ht="15.75" thickBot="1">
      <c r="A4" s="173">
        <v>13</v>
      </c>
      <c r="B4" s="89" t="s">
        <v>27</v>
      </c>
      <c r="C4" s="90" t="s">
        <v>80</v>
      </c>
      <c r="E4" s="157">
        <v>1</v>
      </c>
      <c r="F4" s="338" t="s">
        <v>191</v>
      </c>
      <c r="G4" s="339" t="s">
        <v>194</v>
      </c>
      <c r="H4" s="190">
        <v>266110</v>
      </c>
      <c r="I4" s="53">
        <f>E4*H4</f>
        <v>266110</v>
      </c>
    </row>
    <row r="5" spans="1:9" ht="16.5" thickBot="1">
      <c r="A5" s="173">
        <v>5</v>
      </c>
      <c r="B5" s="22">
        <v>3200000000</v>
      </c>
      <c r="C5" s="54" t="s">
        <v>28</v>
      </c>
      <c r="D5" s="88"/>
      <c r="E5" s="337">
        <v>1</v>
      </c>
      <c r="F5" s="275">
        <v>111110000</v>
      </c>
      <c r="G5" s="340" t="s">
        <v>30</v>
      </c>
      <c r="H5" s="327">
        <v>140000</v>
      </c>
      <c r="I5" s="53">
        <f t="shared" ref="I5:I12" si="0">E5*H5</f>
        <v>140000</v>
      </c>
    </row>
    <row r="6" spans="1:9" ht="15.75">
      <c r="A6" s="173">
        <v>19</v>
      </c>
      <c r="B6" s="22">
        <v>11112222</v>
      </c>
      <c r="C6" s="54" t="s">
        <v>29</v>
      </c>
      <c r="E6" s="157"/>
      <c r="F6" s="183"/>
      <c r="G6" s="183"/>
      <c r="H6" s="207"/>
      <c r="I6" s="53">
        <f t="shared" si="0"/>
        <v>0</v>
      </c>
    </row>
    <row r="7" spans="1:9" ht="15.75">
      <c r="B7" s="150">
        <v>38827</v>
      </c>
      <c r="C7" s="151" t="s">
        <v>109</v>
      </c>
      <c r="E7" s="157"/>
      <c r="F7" s="183"/>
      <c r="G7" s="183"/>
      <c r="H7" s="207"/>
      <c r="I7" s="53">
        <f t="shared" si="0"/>
        <v>0</v>
      </c>
    </row>
    <row r="8" spans="1:9" ht="15.75">
      <c r="B8" s="150">
        <v>18942</v>
      </c>
      <c r="C8" s="151" t="s">
        <v>110</v>
      </c>
      <c r="E8" s="157"/>
      <c r="F8" s="183"/>
      <c r="G8" s="183"/>
      <c r="H8" s="207"/>
      <c r="I8" s="53">
        <f t="shared" si="0"/>
        <v>0</v>
      </c>
    </row>
    <row r="9" spans="1:9" ht="16.5" thickBot="1">
      <c r="A9" s="173">
        <v>15</v>
      </c>
      <c r="B9" s="92">
        <v>111110000</v>
      </c>
      <c r="C9" s="55" t="s">
        <v>30</v>
      </c>
      <c r="E9" s="157"/>
      <c r="F9" s="183"/>
      <c r="G9" s="183"/>
      <c r="H9" s="207"/>
      <c r="I9" s="53">
        <f t="shared" si="0"/>
        <v>0</v>
      </c>
    </row>
    <row r="10" spans="1:9" ht="15.75">
      <c r="B10" s="44"/>
      <c r="C10" s="45"/>
      <c r="E10" s="157"/>
      <c r="F10" s="184"/>
      <c r="G10" s="208"/>
      <c r="H10" s="207"/>
      <c r="I10" s="53">
        <f t="shared" si="0"/>
        <v>0</v>
      </c>
    </row>
    <row r="11" spans="1:9" ht="16.5" thickBot="1">
      <c r="E11" s="157"/>
      <c r="F11" s="184"/>
      <c r="G11" s="208"/>
      <c r="H11" s="207"/>
      <c r="I11" s="53">
        <f t="shared" si="0"/>
        <v>0</v>
      </c>
    </row>
    <row r="12" spans="1:9" s="59" customFormat="1" ht="19.5" thickBot="1">
      <c r="A12" s="174"/>
      <c r="B12" s="58" t="s">
        <v>26</v>
      </c>
      <c r="C12" s="58" t="s">
        <v>74</v>
      </c>
      <c r="E12" s="157"/>
      <c r="F12" s="158"/>
      <c r="G12" s="155"/>
      <c r="H12" s="159"/>
      <c r="I12" s="53">
        <f t="shared" si="0"/>
        <v>0</v>
      </c>
    </row>
    <row r="13" spans="1:9" ht="15.75">
      <c r="B13" s="60" t="s">
        <v>59</v>
      </c>
      <c r="C13" s="61" t="s">
        <v>60</v>
      </c>
      <c r="E13" s="157"/>
      <c r="F13" s="158"/>
      <c r="G13" s="155"/>
      <c r="H13" s="159"/>
      <c r="I13" s="137"/>
    </row>
    <row r="14" spans="1:9">
      <c r="B14" s="62" t="s">
        <v>61</v>
      </c>
      <c r="C14" s="71" t="s">
        <v>62</v>
      </c>
      <c r="D14" s="72"/>
      <c r="E14" s="73"/>
      <c r="F14" s="74"/>
      <c r="G14" s="73"/>
      <c r="I14" s="137">
        <f>SUM(I4:I13)</f>
        <v>406110</v>
      </c>
    </row>
    <row r="15" spans="1:9" ht="15.75">
      <c r="B15" s="62" t="s">
        <v>63</v>
      </c>
      <c r="C15" s="71" t="s">
        <v>64</v>
      </c>
      <c r="D15" s="70"/>
      <c r="E15" s="76" t="s">
        <v>44</v>
      </c>
      <c r="F15" s="77"/>
      <c r="G15" s="75"/>
    </row>
    <row r="16" spans="1:9" ht="15.75" thickBot="1">
      <c r="B16" s="62" t="s">
        <v>65</v>
      </c>
      <c r="C16" s="63" t="s">
        <v>66</v>
      </c>
      <c r="E16" s="76" t="s">
        <v>125</v>
      </c>
      <c r="F16" s="25"/>
      <c r="G16" s="79" t="s">
        <v>77</v>
      </c>
      <c r="I16" s="137"/>
    </row>
    <row r="17" spans="2:9" ht="15.75" thickBot="1">
      <c r="B17" s="62" t="s">
        <v>67</v>
      </c>
      <c r="C17" s="63" t="s">
        <v>68</v>
      </c>
      <c r="E17" s="64" t="s">
        <v>70</v>
      </c>
      <c r="F17" s="65" t="s">
        <v>73</v>
      </c>
      <c r="G17" s="65" t="s">
        <v>71</v>
      </c>
      <c r="H17" s="65" t="s">
        <v>72</v>
      </c>
    </row>
    <row r="18" spans="2:9" ht="15.75" thickBot="1">
      <c r="B18" s="56"/>
      <c r="C18" s="57"/>
      <c r="E18" s="66">
        <v>1</v>
      </c>
      <c r="F18" s="67">
        <v>3200000000</v>
      </c>
      <c r="G18" s="68" t="s">
        <v>28</v>
      </c>
      <c r="H18" s="69">
        <v>1586764</v>
      </c>
    </row>
    <row r="19" spans="2:9">
      <c r="C19">
        <f>27042*5</f>
        <v>135210</v>
      </c>
      <c r="D19" s="70"/>
      <c r="E19" s="346" t="s">
        <v>126</v>
      </c>
      <c r="F19" s="346"/>
      <c r="G19" s="346"/>
      <c r="H19" s="346"/>
      <c r="I19" s="346"/>
    </row>
    <row r="20" spans="2:9">
      <c r="E20" s="78" t="s">
        <v>75</v>
      </c>
      <c r="F20" s="79"/>
    </row>
    <row r="21" spans="2:9" ht="15.75" thickBot="1">
      <c r="B21" s="80"/>
      <c r="C21" s="81"/>
      <c r="E21" s="76" t="s">
        <v>76</v>
      </c>
      <c r="F21" s="79"/>
      <c r="G21" s="79" t="s">
        <v>77</v>
      </c>
    </row>
    <row r="22" spans="2:9" ht="15.75" thickBot="1">
      <c r="B22" s="80" t="s">
        <v>7</v>
      </c>
      <c r="C22" s="82"/>
      <c r="E22" s="64" t="s">
        <v>70</v>
      </c>
      <c r="F22" s="65" t="s">
        <v>73</v>
      </c>
      <c r="G22" s="65" t="s">
        <v>71</v>
      </c>
      <c r="H22" s="65" t="s">
        <v>72</v>
      </c>
    </row>
    <row r="23" spans="2:9" ht="15.75" thickBot="1">
      <c r="E23" s="66">
        <v>1</v>
      </c>
      <c r="F23" s="67">
        <v>3200000000</v>
      </c>
      <c r="G23" s="68" t="s">
        <v>28</v>
      </c>
      <c r="H23" s="69">
        <v>668271</v>
      </c>
    </row>
    <row r="24" spans="2:9" ht="41.25" customHeight="1"/>
    <row r="25" spans="2:9">
      <c r="E25" s="79" t="s">
        <v>8</v>
      </c>
      <c r="F25" s="79"/>
    </row>
    <row r="26" spans="2:9" ht="15.75" thickBot="1">
      <c r="E26" s="79" t="s">
        <v>78</v>
      </c>
      <c r="F26" s="79"/>
      <c r="G26" s="79" t="s">
        <v>77</v>
      </c>
    </row>
    <row r="27" spans="2:9" ht="15.75" thickBot="1">
      <c r="E27" s="64" t="s">
        <v>70</v>
      </c>
      <c r="F27" s="65" t="s">
        <v>73</v>
      </c>
      <c r="G27" s="65" t="s">
        <v>71</v>
      </c>
      <c r="H27" s="65" t="s">
        <v>72</v>
      </c>
    </row>
    <row r="28" spans="2:9" ht="15.75" thickBot="1">
      <c r="E28" s="66">
        <v>1</v>
      </c>
      <c r="F28" s="67">
        <v>3200000000</v>
      </c>
      <c r="G28" s="68" t="s">
        <v>28</v>
      </c>
      <c r="H28" s="69" t="s">
        <v>79</v>
      </c>
    </row>
  </sheetData>
  <mergeCells count="2">
    <mergeCell ref="B2:C2"/>
    <mergeCell ref="E19:I19"/>
  </mergeCells>
  <hyperlinks>
    <hyperlink ref="E20" r:id="rId1" display="http://www.mercantil.com/empresa/hospital-regional-de-copiapo/copiapo/300013193/esp"/>
  </hyperlinks>
  <pageMargins left="0.7" right="0.7" top="0.75" bottom="0.75" header="0.3" footer="0.3"/>
  <pageSetup paperSize="9" orientation="portrait" horizontalDpi="300" verticalDpi="300"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23"/>
  <sheetViews>
    <sheetView workbookViewId="0">
      <selection activeCell="C4" sqref="C4"/>
    </sheetView>
  </sheetViews>
  <sheetFormatPr baseColWidth="10" defaultRowHeight="15"/>
  <cols>
    <col min="2" max="2" width="59.140625" bestFit="1" customWidth="1"/>
    <col min="3" max="3" width="24.28515625" customWidth="1"/>
    <col min="5" max="5" width="11.42578125" customWidth="1"/>
  </cols>
  <sheetData>
    <row r="2" spans="2:12">
      <c r="B2" s="142" t="s">
        <v>104</v>
      </c>
      <c r="C2" s="142" t="s">
        <v>5</v>
      </c>
      <c r="L2">
        <v>180</v>
      </c>
    </row>
    <row r="3" spans="2:12">
      <c r="B3" s="143" t="s">
        <v>102</v>
      </c>
      <c r="C3" s="143" t="s">
        <v>103</v>
      </c>
    </row>
    <row r="4" spans="2:12">
      <c r="B4" s="143" t="s">
        <v>140</v>
      </c>
      <c r="C4" s="143" t="s">
        <v>105</v>
      </c>
    </row>
    <row r="5" spans="2:12">
      <c r="B5" s="143" t="s">
        <v>131</v>
      </c>
      <c r="C5" s="143" t="s">
        <v>106</v>
      </c>
    </row>
    <row r="6" spans="2:12">
      <c r="B6" s="143" t="s">
        <v>75</v>
      </c>
      <c r="C6" s="143" t="s">
        <v>81</v>
      </c>
    </row>
    <row r="7" spans="2:12">
      <c r="B7" s="143" t="s">
        <v>111</v>
      </c>
      <c r="C7" s="143" t="s">
        <v>112</v>
      </c>
    </row>
    <row r="8" spans="2:12">
      <c r="B8" s="143" t="s">
        <v>113</v>
      </c>
      <c r="C8" s="143" t="s">
        <v>114</v>
      </c>
    </row>
    <row r="9" spans="2:12">
      <c r="B9" s="143" t="s">
        <v>115</v>
      </c>
      <c r="C9" s="143" t="s">
        <v>107</v>
      </c>
    </row>
    <row r="10" spans="2:12">
      <c r="B10" s="143" t="s">
        <v>116</v>
      </c>
      <c r="C10" s="143" t="s">
        <v>117</v>
      </c>
    </row>
    <row r="11" spans="2:12">
      <c r="B11" s="143" t="s">
        <v>128</v>
      </c>
      <c r="C11" s="143" t="s">
        <v>53</v>
      </c>
      <c r="E11" s="346" t="s">
        <v>126</v>
      </c>
      <c r="F11" s="346"/>
      <c r="G11" s="346"/>
      <c r="H11" s="346"/>
      <c r="I11" s="346"/>
    </row>
    <row r="12" spans="2:12">
      <c r="B12" s="143" t="s">
        <v>118</v>
      </c>
      <c r="C12" s="143" t="s">
        <v>119</v>
      </c>
    </row>
    <row r="13" spans="2:12">
      <c r="B13" s="143" t="s">
        <v>120</v>
      </c>
      <c r="C13" s="143" t="s">
        <v>121</v>
      </c>
    </row>
    <row r="14" spans="2:12">
      <c r="B14" s="143" t="s">
        <v>133</v>
      </c>
      <c r="C14" s="143" t="s">
        <v>132</v>
      </c>
    </row>
    <row r="15" spans="2:12">
      <c r="B15" s="143" t="s">
        <v>135</v>
      </c>
      <c r="C15" s="143" t="s">
        <v>134</v>
      </c>
      <c r="E15" s="346" t="s">
        <v>136</v>
      </c>
      <c r="F15" s="346"/>
      <c r="G15" s="346"/>
      <c r="H15" s="346"/>
      <c r="I15" s="346"/>
    </row>
    <row r="16" spans="2:12">
      <c r="B16" s="189" t="s">
        <v>141</v>
      </c>
      <c r="C16" s="143" t="s">
        <v>142</v>
      </c>
    </row>
    <row r="17" spans="2:3">
      <c r="B17" s="143" t="s">
        <v>147</v>
      </c>
      <c r="C17" s="143" t="s">
        <v>148</v>
      </c>
    </row>
    <row r="18" spans="2:3">
      <c r="B18" s="143"/>
      <c r="C18" s="143"/>
    </row>
    <row r="19" spans="2:3">
      <c r="B19" s="143"/>
      <c r="C19" s="143"/>
    </row>
    <row r="20" spans="2:3">
      <c r="B20" s="143"/>
      <c r="C20" s="143"/>
    </row>
    <row r="21" spans="2:3">
      <c r="B21" s="143"/>
      <c r="C21" s="143"/>
    </row>
    <row r="22" spans="2:3">
      <c r="B22" s="143"/>
      <c r="C22" s="143"/>
    </row>
    <row r="23" spans="2:3">
      <c r="B23" s="143"/>
      <c r="C23" s="143"/>
    </row>
  </sheetData>
  <mergeCells count="2">
    <mergeCell ref="E11:I11"/>
    <mergeCell ref="E15:I15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1-4</vt:lpstr>
      <vt:lpstr>5-10</vt:lpstr>
      <vt:lpstr>11-15</vt:lpstr>
      <vt:lpstr>16-20</vt:lpstr>
      <vt:lpstr>21-25</vt:lpstr>
      <vt:lpstr>26-30</vt:lpstr>
      <vt:lpstr>Detalle de Facturacion </vt:lpstr>
      <vt:lpstr>Codigos </vt:lpstr>
      <vt:lpstr>LISTADO CLINICAS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Rosse Bustamante</dc:creator>
  <cp:lastModifiedBy>Secretaria Servicio Tecnico</cp:lastModifiedBy>
  <cp:lastPrinted>2019-03-07T12:18:29Z</cp:lastPrinted>
  <dcterms:created xsi:type="dcterms:W3CDTF">2016-04-27T13:00:55Z</dcterms:created>
  <dcterms:modified xsi:type="dcterms:W3CDTF">2019-06-10T15:22:17Z</dcterms:modified>
</cp:coreProperties>
</file>