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19\"/>
    </mc:Choice>
  </mc:AlternateContent>
  <xr:revisionPtr revIDLastSave="0" documentId="13_ncr:1_{B79852BA-F111-4A4B-893B-67E7A0C32D1B}" xr6:coauthVersionLast="40" xr6:coauthVersionMax="40" xr10:uidLastSave="{00000000-0000-0000-0000-000000000000}"/>
  <bookViews>
    <workbookView xWindow="0" yWindow="0" windowWidth="20490" windowHeight="7545" tabRatio="574" activeTab="6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Detalle de Facturacion " sheetId="1" r:id="rId7"/>
    <sheet name="Codigos " sheetId="4" r:id="rId8"/>
    <sheet name="LISTADO CLINICAS" sheetId="24" r:id="rId9"/>
  </sheets>
  <calcPr calcId="181029"/>
</workbook>
</file>

<file path=xl/calcChain.xml><?xml version="1.0" encoding="utf-8"?>
<calcChain xmlns="http://schemas.openxmlformats.org/spreadsheetml/2006/main">
  <c r="H26" i="1" l="1"/>
  <c r="F13" i="21" l="1"/>
  <c r="F68" i="3"/>
  <c r="F67" i="3"/>
  <c r="F66" i="3"/>
  <c r="F52" i="3"/>
  <c r="I5" i="4"/>
  <c r="I4" i="4"/>
  <c r="I8" i="4" l="1"/>
  <c r="F43" i="2" l="1"/>
  <c r="F42" i="2"/>
  <c r="F41" i="2"/>
  <c r="F40" i="2"/>
  <c r="C21" i="1" l="1"/>
  <c r="F27" i="20" l="1"/>
  <c r="F42" i="21" l="1"/>
  <c r="H23" i="1" l="1"/>
  <c r="H24" i="1"/>
  <c r="H25" i="1"/>
  <c r="H22" i="1"/>
  <c r="C22" i="1" l="1"/>
  <c r="C23" i="1" l="1"/>
  <c r="F15" i="23"/>
  <c r="F82" i="2"/>
  <c r="F43" i="21" l="1"/>
  <c r="F77" i="23" l="1"/>
  <c r="F76" i="23"/>
  <c r="I6" i="4" l="1"/>
  <c r="I7" i="4"/>
  <c r="I9" i="4"/>
  <c r="I10" i="4"/>
  <c r="I11" i="4"/>
  <c r="I12" i="4"/>
  <c r="I14" i="4" l="1"/>
  <c r="C19" i="4"/>
  <c r="F27" i="2"/>
  <c r="F39" i="2"/>
  <c r="F44" i="2" s="1"/>
  <c r="F14" i="23"/>
  <c r="F16" i="23" s="1"/>
  <c r="F73" i="21"/>
  <c r="F74" i="21"/>
  <c r="F58" i="21"/>
  <c r="F59" i="21" s="1"/>
  <c r="F74" i="22"/>
  <c r="F75" i="22" s="1"/>
  <c r="F59" i="22"/>
  <c r="F60" i="22" s="1"/>
  <c r="F44" i="22"/>
  <c r="F45" i="22" s="1"/>
  <c r="F29" i="22"/>
  <c r="F30" i="22" s="1"/>
  <c r="F14" i="22"/>
  <c r="F15" i="22" s="1"/>
  <c r="F75" i="23"/>
  <c r="F78" i="23" s="1"/>
  <c r="F60" i="23"/>
  <c r="F61" i="23" s="1"/>
  <c r="F45" i="23"/>
  <c r="F46" i="23" s="1"/>
  <c r="F30" i="23"/>
  <c r="F31" i="23" s="1"/>
  <c r="F41" i="21"/>
  <c r="F44" i="21" s="1"/>
  <c r="F26" i="21"/>
  <c r="F27" i="21" s="1"/>
  <c r="F12" i="21"/>
  <c r="F14" i="21" s="1"/>
  <c r="F51" i="3"/>
  <c r="F53" i="3" s="1"/>
  <c r="F38" i="3"/>
  <c r="F39" i="3" s="1"/>
  <c r="F25" i="3"/>
  <c r="F26" i="3" s="1"/>
  <c r="F65" i="3"/>
  <c r="F69" i="3" s="1"/>
  <c r="F12" i="3"/>
  <c r="F13" i="3" s="1"/>
  <c r="F83" i="2"/>
  <c r="F69" i="2"/>
  <c r="F70" i="2" s="1"/>
  <c r="F56" i="2"/>
  <c r="F57" i="2" s="1"/>
  <c r="F54" i="20"/>
  <c r="F55" i="20" s="1"/>
  <c r="F41" i="20"/>
  <c r="F42" i="20" s="1"/>
  <c r="F28" i="20"/>
  <c r="F12" i="20"/>
  <c r="F13" i="20" s="1"/>
  <c r="F13" i="2"/>
  <c r="F14" i="2" s="1"/>
  <c r="F75" i="21" l="1"/>
</calcChain>
</file>

<file path=xl/sharedStrings.xml><?xml version="1.0" encoding="utf-8"?>
<sst xmlns="http://schemas.openxmlformats.org/spreadsheetml/2006/main" count="851" uniqueCount="205">
  <si>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</si>
  <si>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</si>
  <si>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</si>
  <si>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</si>
  <si>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</si>
  <si>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</si>
  <si>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</si>
  <si>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</si>
  <si>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</si>
  <si>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</si>
  <si>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</si>
  <si>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</si>
  <si>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</si>
  <si>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</si>
  <si>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</si>
  <si>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</si>
  <si>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</si>
  <si>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</si>
  <si>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</si>
  <si>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</si>
  <si>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</si>
  <si>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</si>
  <si>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</si>
  <si>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</si>
  <si>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</si>
  <si>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</si>
  <si>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</si>
  <si>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</si>
  <si>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</si>
  <si>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MANO DE OBRA</t>
  </si>
  <si>
    <t>Cristian Yañez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</si>
  <si>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</si>
  <si>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</si>
  <si>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</si>
  <si>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</si>
  <si>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</si>
  <si>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</si>
  <si>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</si>
  <si>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</si>
  <si>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</si>
  <si>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</si>
  <si>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</si>
  <si>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</si>
  <si>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</si>
  <si>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</si>
  <si>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</si>
  <si>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</si>
  <si>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</si>
  <si>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</si>
  <si>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</si>
  <si>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</si>
  <si>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</si>
  <si>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</si>
  <si>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</si>
  <si>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</si>
  <si>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</si>
  <si>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</si>
  <si>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</si>
  <si>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</si>
  <si>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</si>
  <si>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</si>
  <si>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</si>
  <si>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</si>
  <si>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</si>
  <si>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</si>
  <si>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</si>
  <si>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</si>
  <si>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</si>
  <si>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</si>
  <si>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</si>
  <si>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</si>
  <si>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</si>
  <si>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</si>
  <si>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</si>
  <si>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</si>
  <si>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</si>
  <si>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</si>
  <si>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</si>
  <si>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</si>
  <si>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</si>
  <si>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</si>
  <si>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</si>
  <si>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</si>
  <si>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</si>
  <si>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</si>
  <si>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Nelson Reyes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</si>
  <si>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</si>
  <si>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</si>
  <si>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</si>
  <si>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</si>
  <si>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</si>
  <si>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</si>
  <si>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</si>
  <si>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</si>
  <si>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</si>
  <si>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</si>
  <si>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</si>
  <si>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</si>
  <si>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</si>
  <si>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</si>
  <si>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</si>
  <si>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</si>
  <si>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</si>
  <si>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</si>
  <si>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</si>
  <si>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</si>
  <si>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</si>
  <si>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</si>
  <si>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</si>
  <si>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</si>
  <si>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</si>
  <si>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</si>
  <si>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</si>
  <si>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</si>
  <si>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</si>
  <si>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</si>
  <si>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</si>
  <si>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</si>
  <si>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</si>
  <si>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</si>
  <si>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</si>
  <si>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</si>
  <si>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</si>
  <si>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</si>
  <si>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</si>
  <si>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</si>
  <si>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</si>
  <si>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</si>
  <si>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 xml:space="preserve">FACTURA CORRESPONDIENTE AL MES DE ENERO DE 2019 </t>
  </si>
  <si>
    <t>Facturación Mes de ENERO 2019</t>
  </si>
  <si>
    <t>PUC</t>
  </si>
  <si>
    <t>CALIBRACION ECHOSENS</t>
  </si>
  <si>
    <t>CLINICA INDISA</t>
  </si>
  <si>
    <t>SI</t>
  </si>
  <si>
    <t>15 CCDIN</t>
  </si>
  <si>
    <t>CLINICA LAS CONDES</t>
  </si>
  <si>
    <t>CLINICA LAS CONDES SEPTIEMBRE 2018</t>
  </si>
  <si>
    <t>1 KIT BATERIA</t>
  </si>
  <si>
    <t>MANTENCION LASER</t>
  </si>
  <si>
    <t>HOSPITAL LA FLORIDA</t>
  </si>
  <si>
    <t>LICENCIA ELPAS</t>
  </si>
  <si>
    <t>CLINICA AVANSALUD</t>
  </si>
  <si>
    <t>INSTALACION DE LLAMADO</t>
  </si>
  <si>
    <t>CLINICA CHILLAN</t>
  </si>
  <si>
    <t>BATERIA KIT</t>
  </si>
  <si>
    <t>FAVOR HECER MENCION EN FACTURA A:  “HES N° 1000055852”</t>
  </si>
  <si>
    <t>FAVOR HECER MENCION EN FACTURA A:  “HES N° 1000055863”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</si>
  <si>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</si>
  <si>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</si>
  <si>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</si>
  <si>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</si>
  <si>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</si>
  <si>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ENVIADO A CLC</t>
  </si>
  <si>
    <t>LOS ANDES</t>
  </si>
  <si>
    <t>HOSPITAL CLINICO VIÑA DEL MAR</t>
  </si>
  <si>
    <t>CLINICA ALEMANA</t>
  </si>
  <si>
    <t>EM 005-19</t>
  </si>
  <si>
    <t>10 PERAS CCDIN</t>
  </si>
  <si>
    <t>1 DISCO DURO HDD SATA</t>
  </si>
  <si>
    <t>1 R4KESR 5 CCDIN</t>
  </si>
  <si>
    <t>1 R4K4 BULB, 1 R4K DUTY, PROGRAMACION CABLEADO MANO DE OBRA</t>
  </si>
  <si>
    <t>81698900-0</t>
  </si>
  <si>
    <t>QF 039.2</t>
  </si>
  <si>
    <t>92051000-0</t>
  </si>
  <si>
    <t>INSTITUTO DE DIAGNOSTICO S.A.</t>
  </si>
  <si>
    <t>CCDIN</t>
  </si>
  <si>
    <t>PERA DE LLAMADO</t>
  </si>
  <si>
    <t>cant.</t>
  </si>
  <si>
    <t>C. mantencion FEBRERO 2019</t>
  </si>
  <si>
    <t>269426 - 271103</t>
  </si>
  <si>
    <t>GH3 ADAPTER</t>
  </si>
  <si>
    <t>MANTENCION HOTLINE</t>
  </si>
  <si>
    <t>CLINICA ALEMANA DE SANTIAGO</t>
  </si>
  <si>
    <t>96770100-9</t>
  </si>
  <si>
    <t>FAVOR HECER MENCION EN FACTURA A:  “HES N° 1000055936”</t>
  </si>
  <si>
    <t>78040520-1</t>
  </si>
  <si>
    <t>R4KPB11</t>
  </si>
  <si>
    <t>MODULO AYUDA</t>
  </si>
  <si>
    <t>R4KCAL</t>
  </si>
  <si>
    <t>LUZ INDICADORA DE CAMA</t>
  </si>
  <si>
    <t>DCV100</t>
  </si>
  <si>
    <t>CONTROLADOR DE LLAMADO ENFERMERA</t>
  </si>
  <si>
    <t>CLINICA UNIVERSIDAD DE LOS ANDES</t>
  </si>
  <si>
    <t>71.614.000-8</t>
  </si>
  <si>
    <t>01604-040-18</t>
  </si>
  <si>
    <t>96.770.100-9</t>
  </si>
  <si>
    <t>76.082.113-6</t>
  </si>
  <si>
    <t>96.963.660-3</t>
  </si>
  <si>
    <t>CALL CORD DIN-CONECTOR</t>
  </si>
  <si>
    <t>SOCIEDAD CONSESIONARIA SAN JOSE TECNOCONTROL</t>
  </si>
  <si>
    <t>ENVIADO</t>
  </si>
  <si>
    <t>R4KESR</t>
  </si>
  <si>
    <t>MODULO DE AYUDA Y PRESENCIA</t>
  </si>
  <si>
    <t>CLA214D</t>
  </si>
  <si>
    <t>R4k 4 Bulb Audio Duty Cl</t>
  </si>
  <si>
    <t>R4KDY</t>
  </si>
  <si>
    <t>VISITA TECNICA, REPARACION ESTACIONES CLIENTES</t>
  </si>
  <si>
    <t>REPARACION SENSORES</t>
  </si>
  <si>
    <t>01605-004-19</t>
  </si>
  <si>
    <t xml:space="preserve">REPARACIONES VARIAS </t>
  </si>
  <si>
    <t xml:space="preserve">CALL CORD-DIN CONNECTOR </t>
  </si>
  <si>
    <t>R4K Duty Station</t>
  </si>
  <si>
    <t>01605-005-19</t>
  </si>
  <si>
    <t xml:space="preserve">Reparacion Sensores </t>
  </si>
  <si>
    <t xml:space="preserve">Reparación Sensores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</si>
</sst>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$&quot;\ #,##0;\-&quot;$&quot;\ #,##0"/>
    <numFmt numFmtId="165" formatCode="&quot;$&quot;\ #,##0;[Red]\-&quot;$&quot;\ #,##0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[$$-340A]\ #,##0"/>
    <numFmt numFmtId="169" formatCode="_(&quot;Ch$&quot;* #,##0.00_);_(&quot;Ch$&quot;* \(#,##0.00\);_(&quot;Ch$&quot;* &quot;-&quot;??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$&quot;\ * #,##0_-;\-&quot;$&quot;\ * #,##0_-;_-&quot;$&quot;\ * &quot;-&quot;??_-;_-@_-"/>
    <numFmt numFmtId="173" formatCode="#,##0_ ;\-#,##0\ 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name val="Calibri"/>
      <family val="2"/>
      <scheme val="minor"/>
    </font>
    <font>
      <sz val="9"/>
      <name val="Bookman Old Style"/>
      <family val="1"/>
    </font>
    <font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sz val="9"/>
      <color theme="1"/>
      <name val="Bookman Old Style"/>
      <family val="1"/>
    </font>
    <font>
      <sz val="9"/>
      <color theme="1"/>
      <name val="Book Antiqua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87">
    <xf numFmtId="0" fontId="0" fillId="0" borderId="0"/>
    <xf numFmtId="168" fontId="1" fillId="0" borderId="0"/>
    <xf numFmtId="168" fontId="3" fillId="0" borderId="0"/>
    <xf numFmtId="168" fontId="3" fillId="0" borderId="0"/>
    <xf numFmtId="169" fontId="3" fillId="0" borderId="0" applyFont="0" applyFill="0" applyBorder="0" applyAlignment="0" applyProtection="0"/>
    <xf numFmtId="168" fontId="1" fillId="0" borderId="0"/>
    <xf numFmtId="168" fontId="4" fillId="0" borderId="0"/>
    <xf numFmtId="168" fontId="3" fillId="0" borderId="0"/>
    <xf numFmtId="168" fontId="5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" fillId="0" borderId="0"/>
    <xf numFmtId="0" fontId="14" fillId="0" borderId="0"/>
    <xf numFmtId="0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6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44">
    <xf numFmtId="0" fontId="0" fillId="0" borderId="0" xfId="0"/>
    <xf numFmtId="0" fontId="8" fillId="3" borderId="15" xfId="1" applyNumberFormat="1" applyFont="1" applyFill="1" applyBorder="1" applyAlignment="1">
      <alignment horizontal="right"/>
    </xf>
    <xf numFmtId="168" fontId="11" fillId="5" borderId="0" xfId="1" applyFont="1" applyFill="1" applyAlignment="1">
      <alignment horizontal="center" vertical="center"/>
    </xf>
    <xf numFmtId="168" fontId="12" fillId="5" borderId="0" xfId="1" applyFont="1" applyFill="1" applyAlignment="1">
      <alignment vertical="center"/>
    </xf>
    <xf numFmtId="168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8" fontId="11" fillId="5" borderId="0" xfId="1" applyFont="1" applyFill="1" applyAlignment="1">
      <alignment horizontal="center"/>
    </xf>
    <xf numFmtId="168" fontId="12" fillId="5" borderId="0" xfId="1" applyFont="1" applyFill="1" applyAlignment="1">
      <alignment horizontal="center"/>
    </xf>
    <xf numFmtId="168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8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168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8" fontId="11" fillId="5" borderId="0" xfId="1" applyFont="1" applyFill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8" fontId="10" fillId="6" borderId="25" xfId="1" applyFont="1" applyFill="1" applyBorder="1" applyAlignment="1">
      <alignment horizontal="center"/>
    </xf>
    <xf numFmtId="168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8" fontId="10" fillId="6" borderId="24" xfId="1" applyFont="1" applyFill="1" applyBorder="1" applyAlignment="1">
      <alignment horizontal="center"/>
    </xf>
    <xf numFmtId="168" fontId="10" fillId="6" borderId="22" xfId="1" applyNumberFormat="1" applyFont="1" applyFill="1" applyBorder="1" applyAlignment="1">
      <alignment horizontal="left"/>
    </xf>
    <xf numFmtId="168" fontId="10" fillId="6" borderId="21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right"/>
    </xf>
    <xf numFmtId="168" fontId="11" fillId="5" borderId="0" xfId="1" applyFont="1" applyFill="1" applyAlignment="1">
      <alignment horizontal="center" vertical="center"/>
    </xf>
    <xf numFmtId="168" fontId="12" fillId="5" borderId="0" xfId="1" applyFont="1" applyFill="1" applyAlignment="1">
      <alignment vertical="center"/>
    </xf>
    <xf numFmtId="168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8" fontId="11" fillId="5" borderId="0" xfId="1" applyFont="1" applyFill="1" applyAlignment="1">
      <alignment horizontal="center"/>
    </xf>
    <xf numFmtId="168" fontId="12" fillId="5" borderId="0" xfId="1" applyFont="1" applyFill="1" applyAlignment="1">
      <alignment horizontal="center"/>
    </xf>
    <xf numFmtId="168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8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168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8" fontId="11" fillId="5" borderId="0" xfId="1" applyFont="1" applyFill="1" applyAlignment="1">
      <alignment horizontal="right"/>
    </xf>
    <xf numFmtId="168" fontId="11" fillId="5" borderId="0" xfId="1" applyFont="1" applyFill="1" applyAlignment="1">
      <alignment horizontal="center" vertical="center"/>
    </xf>
    <xf numFmtId="168" fontId="12" fillId="5" borderId="0" xfId="1" applyFont="1" applyFill="1" applyAlignment="1">
      <alignment vertical="center"/>
    </xf>
    <xf numFmtId="168" fontId="11" fillId="5" borderId="0" xfId="1" applyNumberFormat="1" applyFont="1" applyFill="1" applyAlignment="1">
      <alignment horizontal="right" vertical="center"/>
    </xf>
    <xf numFmtId="168" fontId="12" fillId="5" borderId="0" xfId="1" applyFont="1" applyFill="1" applyAlignment="1">
      <alignment vertical="center"/>
    </xf>
    <xf numFmtId="168" fontId="11" fillId="5" borderId="0" xfId="1" applyNumberFormat="1" applyFont="1" applyFill="1" applyAlignment="1">
      <alignment horizontal="right" vertical="center"/>
    </xf>
    <xf numFmtId="168" fontId="11" fillId="5" borderId="0" xfId="1" applyNumberFormat="1" applyFont="1" applyFill="1" applyAlignment="1">
      <alignment horizontal="right"/>
    </xf>
    <xf numFmtId="168" fontId="11" fillId="5" borderId="0" xfId="1" applyFont="1" applyFill="1"/>
    <xf numFmtId="168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8" fontId="11" fillId="5" borderId="0" xfId="1" applyNumberFormat="1" applyFont="1" applyFill="1" applyBorder="1" applyAlignment="1">
      <alignment horizontal="right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8" fontId="12" fillId="5" borderId="0" xfId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8" fontId="11" fillId="5" borderId="0" xfId="1" applyFont="1" applyFill="1" applyBorder="1"/>
    <xf numFmtId="168" fontId="11" fillId="5" borderId="0" xfId="1" applyFont="1" applyFill="1" applyBorder="1" applyAlignment="1">
      <alignment horizontal="right"/>
    </xf>
    <xf numFmtId="168" fontId="12" fillId="5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/>
    </xf>
    <xf numFmtId="168" fontId="8" fillId="6" borderId="25" xfId="1" applyFont="1" applyFill="1" applyBorder="1" applyAlignment="1">
      <alignment horizontal="center"/>
    </xf>
    <xf numFmtId="168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8" fontId="8" fillId="6" borderId="22" xfId="1" applyNumberFormat="1" applyFont="1" applyFill="1" applyBorder="1" applyAlignment="1">
      <alignment horizontal="left"/>
    </xf>
    <xf numFmtId="168" fontId="8" fillId="6" borderId="21" xfId="1" applyNumberFormat="1" applyFont="1" applyFill="1" applyBorder="1" applyAlignment="1">
      <alignment horizontal="right"/>
    </xf>
    <xf numFmtId="0" fontId="21" fillId="10" borderId="0" xfId="0" applyFont="1" applyFill="1" applyAlignment="1">
      <alignment vertical="top" wrapText="1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8" fontId="8" fillId="6" borderId="24" xfId="1" applyFont="1" applyFill="1" applyBorder="1" applyAlignment="1">
      <alignment horizontal="center"/>
    </xf>
    <xf numFmtId="0" fontId="0" fillId="0" borderId="0" xfId="0"/>
    <xf numFmtId="0" fontId="1" fillId="8" borderId="13" xfId="9" applyNumberFormat="1" applyFill="1" applyBorder="1" applyAlignment="1">
      <alignment horizontal="left"/>
    </xf>
    <xf numFmtId="168" fontId="10" fillId="6" borderId="1" xfId="1" applyFont="1" applyFill="1" applyBorder="1" applyAlignment="1">
      <alignment horizontal="center"/>
    </xf>
    <xf numFmtId="168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8" fontId="0" fillId="2" borderId="0" xfId="9" applyFont="1" applyFill="1" applyBorder="1"/>
    <xf numFmtId="168" fontId="10" fillId="6" borderId="1" xfId="1" applyNumberFormat="1" applyFont="1" applyFill="1" applyBorder="1" applyAlignment="1">
      <alignment horizontal="center"/>
    </xf>
    <xf numFmtId="0" fontId="18" fillId="13" borderId="0" xfId="0" applyFont="1" applyFill="1" applyAlignment="1">
      <alignment horizontal="center" vertical="center"/>
    </xf>
    <xf numFmtId="168" fontId="11" fillId="5" borderId="0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43" xfId="0" applyFont="1" applyFill="1" applyBorder="1" applyAlignment="1">
      <alignment horizontal="left" vertical="center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8" fontId="20" fillId="14" borderId="28" xfId="0" applyNumberFormat="1" applyFont="1" applyFill="1" applyBorder="1" applyAlignment="1">
      <alignment horizontal="center" vertical="center"/>
    </xf>
    <xf numFmtId="168" fontId="20" fillId="3" borderId="38" xfId="0" applyNumberFormat="1" applyFont="1" applyFill="1" applyBorder="1" applyAlignment="1">
      <alignment horizontal="center" vertical="center"/>
    </xf>
    <xf numFmtId="165" fontId="17" fillId="0" borderId="0" xfId="0" applyNumberFormat="1" applyFont="1"/>
    <xf numFmtId="0" fontId="0" fillId="0" borderId="0" xfId="0" applyFont="1"/>
    <xf numFmtId="168" fontId="0" fillId="8" borderId="16" xfId="9" applyFont="1" applyFill="1" applyBorder="1"/>
    <xf numFmtId="168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29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4" fillId="9" borderId="23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/>
    </xf>
    <xf numFmtId="0" fontId="34" fillId="4" borderId="44" xfId="0" applyFont="1" applyFill="1" applyBorder="1" applyAlignment="1">
      <alignment horizontal="center" vertical="center"/>
    </xf>
    <xf numFmtId="165" fontId="34" fillId="4" borderId="3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17" fillId="0" borderId="0" xfId="0" applyFont="1" applyBorder="1"/>
    <xf numFmtId="0" fontId="0" fillId="8" borderId="32" xfId="0" applyFont="1" applyFill="1" applyBorder="1"/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32" fillId="2" borderId="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2" borderId="0" xfId="0" applyFont="1" applyFill="1" applyBorder="1" applyAlignment="1">
      <alignment horizontal="center" vertical="center"/>
    </xf>
    <xf numFmtId="0" fontId="37" fillId="0" borderId="0" xfId="33" applyFont="1" applyAlignment="1">
      <alignment vertical="center"/>
    </xf>
    <xf numFmtId="0" fontId="37" fillId="0" borderId="0" xfId="0" applyFont="1"/>
    <xf numFmtId="0" fontId="39" fillId="4" borderId="34" xfId="0" applyFont="1" applyFill="1" applyBorder="1" applyAlignment="1">
      <alignment horizontal="right" vertical="center"/>
    </xf>
    <xf numFmtId="0" fontId="40" fillId="4" borderId="33" xfId="0" applyFont="1" applyFill="1" applyBorder="1" applyAlignment="1">
      <alignment horizontal="center" vertical="center" wrapText="1"/>
    </xf>
    <xf numFmtId="0" fontId="40" fillId="4" borderId="33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8" fontId="8" fillId="3" borderId="12" xfId="1" applyFont="1" applyFill="1" applyBorder="1" applyAlignment="1">
      <alignment horizontal="center"/>
    </xf>
    <xf numFmtId="168" fontId="8" fillId="3" borderId="23" xfId="1" applyFont="1" applyFill="1" applyBorder="1" applyAlignment="1">
      <alignment horizontal="center"/>
    </xf>
    <xf numFmtId="168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4" fillId="0" borderId="0" xfId="0" applyNumberFormat="1" applyFont="1" applyFill="1" applyBorder="1" applyAlignment="1" applyProtection="1">
      <alignment vertical="center"/>
    </xf>
    <xf numFmtId="0" fontId="35" fillId="4" borderId="34" xfId="0" applyFont="1" applyFill="1" applyBorder="1" applyAlignment="1">
      <alignment horizontal="left" vertical="center"/>
    </xf>
    <xf numFmtId="0" fontId="35" fillId="4" borderId="33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0" fillId="0" borderId="0" xfId="0" applyAlignment="1"/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8" fontId="11" fillId="5" borderId="0" xfId="1" applyFont="1" applyFill="1" applyAlignment="1">
      <alignment horizontal="center" vertical="center"/>
    </xf>
    <xf numFmtId="0" fontId="10" fillId="6" borderId="13" xfId="1" applyNumberFormat="1" applyFont="1" applyFill="1" applyBorder="1" applyAlignment="1">
      <alignment horizontal="right"/>
    </xf>
    <xf numFmtId="168" fontId="11" fillId="5" borderId="0" xfId="1" applyFont="1" applyFill="1" applyAlignment="1">
      <alignment horizontal="center"/>
    </xf>
    <xf numFmtId="168" fontId="12" fillId="5" borderId="0" xfId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right"/>
    </xf>
    <xf numFmtId="168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8" fontId="11" fillId="5" borderId="0" xfId="1" applyNumberFormat="1" applyFont="1" applyFill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9" fillId="0" borderId="42" xfId="0" applyFont="1" applyBorder="1"/>
    <xf numFmtId="0" fontId="0" fillId="0" borderId="42" xfId="0" applyBorder="1" applyAlignment="1"/>
    <xf numFmtId="0" fontId="0" fillId="0" borderId="33" xfId="0" applyBorder="1" applyAlignment="1"/>
    <xf numFmtId="172" fontId="2" fillId="16" borderId="1" xfId="34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68" fontId="11" fillId="5" borderId="0" xfId="1" applyFont="1" applyFill="1" applyBorder="1" applyAlignment="1">
      <alignment horizontal="center" vertical="center"/>
    </xf>
    <xf numFmtId="168" fontId="12" fillId="5" borderId="0" xfId="1" applyFont="1" applyFill="1" applyBorder="1" applyAlignment="1">
      <alignment vertical="center"/>
    </xf>
    <xf numFmtId="168" fontId="11" fillId="5" borderId="0" xfId="1" applyNumberFormat="1" applyFont="1" applyFill="1" applyBorder="1" applyAlignment="1">
      <alignment horizontal="right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8" fontId="8" fillId="3" borderId="1" xfId="1" applyFont="1" applyFill="1" applyBorder="1" applyAlignment="1">
      <alignment horizontal="center"/>
    </xf>
    <xf numFmtId="168" fontId="8" fillId="3" borderId="1" xfId="1" applyNumberFormat="1" applyFont="1" applyFill="1" applyBorder="1" applyAlignment="1">
      <alignment horizontal="center"/>
    </xf>
    <xf numFmtId="168" fontId="10" fillId="6" borderId="1" xfId="1" applyNumberFormat="1" applyFont="1" applyFill="1" applyBorder="1" applyAlignment="1">
      <alignment horizontal="right"/>
    </xf>
    <xf numFmtId="0" fontId="10" fillId="6" borderId="1" xfId="1" applyNumberFormat="1" applyFont="1" applyFill="1" applyBorder="1"/>
    <xf numFmtId="168" fontId="10" fillId="6" borderId="1" xfId="1" applyNumberFormat="1" applyFont="1" applyFill="1" applyBorder="1" applyAlignment="1">
      <alignment horizontal="left"/>
    </xf>
    <xf numFmtId="168" fontId="12" fillId="5" borderId="0" xfId="1" applyFont="1" applyFill="1" applyBorder="1" applyAlignment="1">
      <alignment horizontal="center" vertical="center"/>
    </xf>
    <xf numFmtId="168" fontId="11" fillId="5" borderId="0" xfId="1" applyNumberFormat="1" applyFont="1" applyFill="1" applyBorder="1" applyAlignment="1">
      <alignment horizontal="center" vertical="center"/>
    </xf>
    <xf numFmtId="0" fontId="8" fillId="6" borderId="10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6" borderId="13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 wrapText="1"/>
    </xf>
    <xf numFmtId="0" fontId="10" fillId="6" borderId="15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/>
    </xf>
    <xf numFmtId="168" fontId="11" fillId="5" borderId="17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0" fontId="10" fillId="6" borderId="16" xfId="1" applyNumberFormat="1" applyFont="1" applyFill="1" applyBorder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5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center" vertical="center"/>
    </xf>
    <xf numFmtId="168" fontId="11" fillId="5" borderId="0" xfId="1" applyFont="1" applyFill="1" applyAlignment="1">
      <alignment vertical="center"/>
    </xf>
    <xf numFmtId="0" fontId="10" fillId="6" borderId="18" xfId="1" applyNumberFormat="1" applyFont="1" applyFill="1" applyBorder="1" applyAlignment="1">
      <alignment horizontal="right" vertical="center"/>
    </xf>
    <xf numFmtId="0" fontId="10" fillId="6" borderId="19" xfId="1" applyNumberFormat="1" applyFont="1" applyFill="1" applyBorder="1" applyAlignment="1">
      <alignment horizontal="center" vertical="center"/>
    </xf>
    <xf numFmtId="168" fontId="11" fillId="5" borderId="0" xfId="1" applyFont="1" applyFill="1" applyAlignment="1">
      <alignment horizontal="right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10" fillId="6" borderId="20" xfId="1" applyNumberFormat="1" applyFont="1" applyFill="1" applyBorder="1" applyAlignment="1">
      <alignment horizontal="right" vertical="center"/>
    </xf>
    <xf numFmtId="0" fontId="8" fillId="3" borderId="23" xfId="1" applyNumberFormat="1" applyFont="1" applyFill="1" applyBorder="1" applyAlignment="1">
      <alignment horizontal="center" vertical="center"/>
    </xf>
    <xf numFmtId="168" fontId="8" fillId="3" borderId="12" xfId="1" applyFont="1" applyFill="1" applyBorder="1" applyAlignment="1">
      <alignment horizontal="center" vertical="center"/>
    </xf>
    <xf numFmtId="168" fontId="8" fillId="3" borderId="23" xfId="1" applyFont="1" applyFill="1" applyBorder="1" applyAlignment="1">
      <alignment horizontal="center" vertical="center"/>
    </xf>
    <xf numFmtId="168" fontId="8" fillId="3" borderId="23" xfId="1" applyNumberFormat="1" applyFont="1" applyFill="1" applyBorder="1" applyAlignment="1">
      <alignment horizontal="right" vertical="center"/>
    </xf>
    <xf numFmtId="0" fontId="8" fillId="6" borderId="27" xfId="1" applyNumberFormat="1" applyFont="1" applyFill="1" applyBorder="1" applyAlignment="1">
      <alignment horizontal="center" vertical="center"/>
    </xf>
    <xf numFmtId="168" fontId="8" fillId="6" borderId="25" xfId="1" applyFont="1" applyFill="1" applyBorder="1" applyAlignment="1">
      <alignment horizontal="center" vertical="center"/>
    </xf>
    <xf numFmtId="168" fontId="8" fillId="6" borderId="14" xfId="1" applyNumberFormat="1" applyFont="1" applyFill="1" applyBorder="1" applyAlignment="1">
      <alignment horizontal="right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8" fontId="8" fillId="6" borderId="24" xfId="1" applyFont="1" applyFill="1" applyBorder="1" applyAlignment="1">
      <alignment horizontal="center" vertical="center"/>
    </xf>
    <xf numFmtId="168" fontId="8" fillId="6" borderId="22" xfId="1" applyNumberFormat="1" applyFont="1" applyFill="1" applyBorder="1" applyAlignment="1">
      <alignment horizontal="left" vertical="center"/>
    </xf>
    <xf numFmtId="168" fontId="8" fillId="6" borderId="21" xfId="1" applyNumberFormat="1" applyFont="1" applyFill="1" applyBorder="1" applyAlignment="1">
      <alignment horizontal="right" vertical="center"/>
    </xf>
    <xf numFmtId="0" fontId="8" fillId="6" borderId="37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13" xfId="1" applyNumberFormat="1" applyFont="1" applyFill="1" applyBorder="1" applyAlignment="1">
      <alignment horizontal="center" vertical="center"/>
    </xf>
    <xf numFmtId="168" fontId="8" fillId="6" borderId="7" xfId="1" applyFont="1" applyFill="1" applyBorder="1" applyAlignment="1">
      <alignment horizontal="center" vertical="center"/>
    </xf>
    <xf numFmtId="168" fontId="8" fillId="6" borderId="29" xfId="1" applyFont="1" applyFill="1" applyBorder="1" applyAlignment="1">
      <alignment horizontal="center" vertical="center"/>
    </xf>
    <xf numFmtId="168" fontId="8" fillId="6" borderId="40" xfId="1" applyNumberFormat="1" applyFont="1" applyFill="1" applyBorder="1" applyAlignment="1">
      <alignment horizontal="right" vertical="center"/>
    </xf>
    <xf numFmtId="0" fontId="46" fillId="0" borderId="0" xfId="0" applyFont="1" applyFill="1" applyBorder="1"/>
    <xf numFmtId="165" fontId="0" fillId="0" borderId="0" xfId="0" applyNumberFormat="1" applyFont="1"/>
    <xf numFmtId="0" fontId="47" fillId="13" borderId="0" xfId="0" applyFont="1" applyFill="1" applyAlignment="1">
      <alignment horizontal="center" vertical="center"/>
    </xf>
    <xf numFmtId="0" fontId="48" fillId="13" borderId="0" xfId="0" applyFont="1" applyFill="1" applyAlignment="1">
      <alignment horizontal="center" vertical="center"/>
    </xf>
    <xf numFmtId="0" fontId="48" fillId="13" borderId="3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42" fillId="17" borderId="0" xfId="0" applyFont="1" applyFill="1" applyAlignment="1">
      <alignment horizontal="center" vertical="center"/>
    </xf>
    <xf numFmtId="0" fontId="0" fillId="0" borderId="1" xfId="0" applyBorder="1"/>
    <xf numFmtId="0" fontId="8" fillId="6" borderId="46" xfId="1" applyNumberFormat="1" applyFont="1" applyFill="1" applyBorder="1" applyAlignment="1">
      <alignment horizontal="center"/>
    </xf>
    <xf numFmtId="0" fontId="8" fillId="6" borderId="38" xfId="1" applyNumberFormat="1" applyFont="1" applyFill="1" applyBorder="1" applyAlignment="1">
      <alignment horizontal="center"/>
    </xf>
    <xf numFmtId="168" fontId="8" fillId="6" borderId="16" xfId="1" applyNumberFormat="1" applyFont="1" applyFill="1" applyBorder="1" applyAlignment="1">
      <alignment horizontal="right"/>
    </xf>
    <xf numFmtId="0" fontId="42" fillId="15" borderId="0" xfId="0" applyFont="1" applyFill="1" applyBorder="1" applyAlignment="1">
      <alignment horizontal="center"/>
    </xf>
    <xf numFmtId="165" fontId="43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48" fillId="13" borderId="0" xfId="0" applyFont="1" applyFill="1" applyAlignment="1">
      <alignment horizontal="center" vertical="center" wrapText="1"/>
    </xf>
    <xf numFmtId="0" fontId="8" fillId="6" borderId="13" xfId="1" applyNumberFormat="1" applyFont="1" applyFill="1" applyBorder="1" applyAlignment="1">
      <alignment horizontal="center"/>
    </xf>
    <xf numFmtId="0" fontId="1" fillId="8" borderId="18" xfId="9" applyNumberFormat="1" applyFill="1" applyBorder="1" applyAlignment="1">
      <alignment horizontal="left"/>
    </xf>
    <xf numFmtId="168" fontId="0" fillId="8" borderId="19" xfId="9" applyFont="1" applyFill="1" applyBorder="1"/>
    <xf numFmtId="0" fontId="19" fillId="0" borderId="42" xfId="0" applyFont="1" applyBorder="1" applyAlignment="1">
      <alignment horizontal="center"/>
    </xf>
    <xf numFmtId="0" fontId="0" fillId="0" borderId="0" xfId="0"/>
    <xf numFmtId="0" fontId="22" fillId="12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27" fillId="9" borderId="1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center" vertical="center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0" fontId="8" fillId="6" borderId="25" xfId="1" applyNumberFormat="1" applyFont="1" applyFill="1" applyBorder="1" applyAlignment="1">
      <alignment horizontal="center"/>
    </xf>
    <xf numFmtId="168" fontId="8" fillId="6" borderId="10" xfId="1" applyFont="1" applyFill="1" applyBorder="1" applyAlignment="1">
      <alignment horizontal="center"/>
    </xf>
    <xf numFmtId="168" fontId="8" fillId="6" borderId="6" xfId="1" applyFont="1" applyFill="1" applyBorder="1" applyAlignment="1">
      <alignment horizontal="center" vertical="center"/>
    </xf>
    <xf numFmtId="168" fontId="8" fillId="6" borderId="31" xfId="1" applyNumberFormat="1" applyFont="1" applyFill="1" applyBorder="1" applyAlignment="1">
      <alignment horizontal="right" vertical="center"/>
    </xf>
    <xf numFmtId="0" fontId="48" fillId="13" borderId="0" xfId="0" applyFont="1" applyFill="1" applyAlignment="1">
      <alignment vertical="center"/>
    </xf>
    <xf numFmtId="0" fontId="17" fillId="0" borderId="0" xfId="0" applyFont="1" applyAlignment="1"/>
    <xf numFmtId="168" fontId="8" fillId="6" borderId="6" xfId="1" applyFont="1" applyFill="1" applyBorder="1" applyAlignment="1">
      <alignment horizontal="center"/>
    </xf>
    <xf numFmtId="168" fontId="8" fillId="6" borderId="31" xfId="1" applyNumberFormat="1" applyFont="1" applyFill="1" applyBorder="1" applyAlignment="1">
      <alignment horizontal="right"/>
    </xf>
    <xf numFmtId="0" fontId="26" fillId="3" borderId="4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vertical="center"/>
    </xf>
    <xf numFmtId="0" fontId="22" fillId="12" borderId="0" xfId="0" applyFont="1" applyFill="1" applyBorder="1" applyAlignment="1">
      <alignment horizontal="center" vertical="center"/>
    </xf>
    <xf numFmtId="0" fontId="46" fillId="0" borderId="0" xfId="0" applyFont="1" applyFill="1"/>
    <xf numFmtId="0" fontId="27" fillId="4" borderId="32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68" fontId="41" fillId="16" borderId="1" xfId="0" applyNumberFormat="1" applyFont="1" applyFill="1" applyBorder="1" applyAlignment="1">
      <alignment horizontal="right" vertical="center"/>
    </xf>
    <xf numFmtId="168" fontId="8" fillId="6" borderId="10" xfId="1" applyFont="1" applyFill="1" applyBorder="1" applyAlignment="1">
      <alignment horizontal="center" vertical="center"/>
    </xf>
    <xf numFmtId="168" fontId="8" fillId="6" borderId="16" xfId="1" applyNumberFormat="1" applyFont="1" applyFill="1" applyBorder="1" applyAlignment="1">
      <alignment horizontal="right" vertical="center"/>
    </xf>
    <xf numFmtId="0" fontId="0" fillId="0" borderId="0" xfId="0" applyFont="1" applyFill="1"/>
    <xf numFmtId="0" fontId="26" fillId="3" borderId="5" xfId="0" applyFont="1" applyFill="1" applyBorder="1" applyAlignment="1">
      <alignment horizontal="left" vertical="center"/>
    </xf>
    <xf numFmtId="168" fontId="26" fillId="3" borderId="9" xfId="0" applyNumberFormat="1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4" fontId="26" fillId="3" borderId="30" xfId="0" applyNumberFormat="1" applyFont="1" applyFill="1" applyBorder="1" applyAlignment="1">
      <alignment horizontal="center" vertical="center"/>
    </xf>
    <xf numFmtId="0" fontId="26" fillId="3" borderId="9" xfId="0" applyNumberFormat="1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vertical="center"/>
    </xf>
    <xf numFmtId="0" fontId="26" fillId="18" borderId="5" xfId="0" applyFont="1" applyFill="1" applyBorder="1" applyAlignment="1">
      <alignment horizontal="left" vertical="center"/>
    </xf>
    <xf numFmtId="0" fontId="26" fillId="18" borderId="30" xfId="0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14" fontId="26" fillId="18" borderId="30" xfId="0" applyNumberFormat="1" applyFont="1" applyFill="1" applyBorder="1" applyAlignment="1">
      <alignment horizontal="center" vertical="center"/>
    </xf>
    <xf numFmtId="0" fontId="26" fillId="18" borderId="9" xfId="0" applyFont="1" applyFill="1" applyBorder="1" applyAlignment="1">
      <alignment horizontal="center" vertical="center"/>
    </xf>
    <xf numFmtId="0" fontId="26" fillId="18" borderId="30" xfId="0" applyFont="1" applyFill="1" applyBorder="1" applyAlignment="1">
      <alignment vertical="center"/>
    </xf>
    <xf numFmtId="0" fontId="26" fillId="18" borderId="9" xfId="0" applyNumberFormat="1" applyFont="1" applyFill="1" applyBorder="1" applyAlignment="1">
      <alignment horizontal="center" vertical="center"/>
    </xf>
    <xf numFmtId="14" fontId="26" fillId="3" borderId="9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9" xfId="0" applyNumberFormat="1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168" fontId="26" fillId="18" borderId="9" xfId="0" applyNumberFormat="1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left" vertical="center"/>
    </xf>
    <xf numFmtId="168" fontId="20" fillId="14" borderId="37" xfId="0" applyNumberFormat="1" applyFont="1" applyFill="1" applyBorder="1" applyAlignment="1">
      <alignment horizontal="center" vertical="center"/>
    </xf>
    <xf numFmtId="0" fontId="41" fillId="14" borderId="3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6" fillId="18" borderId="0" xfId="0" applyFont="1" applyFill="1" applyBorder="1" applyAlignment="1">
      <alignment horizontal="center" vertical="center"/>
    </xf>
    <xf numFmtId="0" fontId="26" fillId="18" borderId="5" xfId="0" applyFont="1" applyFill="1" applyBorder="1" applyAlignment="1">
      <alignment horizontal="center" vertical="center"/>
    </xf>
    <xf numFmtId="168" fontId="26" fillId="3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0" fillId="0" borderId="0" xfId="0" applyFont="1"/>
    <xf numFmtId="0" fontId="46" fillId="3" borderId="54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left" vertical="center"/>
    </xf>
    <xf numFmtId="0" fontId="44" fillId="0" borderId="0" xfId="0" applyFont="1"/>
    <xf numFmtId="0" fontId="8" fillId="6" borderId="23" xfId="1" applyNumberFormat="1" applyFont="1" applyFill="1" applyBorder="1" applyAlignment="1">
      <alignment horizontal="center"/>
    </xf>
    <xf numFmtId="0" fontId="53" fillId="4" borderId="23" xfId="0" applyFont="1" applyFill="1" applyBorder="1" applyAlignment="1">
      <alignment horizontal="center" vertical="center"/>
    </xf>
    <xf numFmtId="168" fontId="8" fillId="6" borderId="23" xfId="1" applyFont="1" applyFill="1" applyBorder="1" applyAlignment="1">
      <alignment horizontal="center"/>
    </xf>
    <xf numFmtId="168" fontId="8" fillId="6" borderId="23" xfId="1" applyNumberFormat="1" applyFont="1" applyFill="1" applyBorder="1" applyAlignment="1">
      <alignment horizontal="right"/>
    </xf>
    <xf numFmtId="168" fontId="8" fillId="6" borderId="27" xfId="1" applyFont="1" applyFill="1" applyBorder="1" applyAlignment="1">
      <alignment horizontal="center"/>
    </xf>
    <xf numFmtId="168" fontId="8" fillId="6" borderId="27" xfId="1" applyNumberFormat="1" applyFont="1" applyFill="1" applyBorder="1" applyAlignment="1">
      <alignment horizontal="right"/>
    </xf>
    <xf numFmtId="0" fontId="26" fillId="4" borderId="55" xfId="0" applyFont="1" applyFill="1" applyBorder="1" applyAlignment="1">
      <alignment horizontal="center" vertical="center"/>
    </xf>
    <xf numFmtId="0" fontId="54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5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7" fillId="3" borderId="54" xfId="0" applyFont="1" applyFill="1" applyBorder="1" applyAlignment="1">
      <alignment horizontal="center" vertical="center"/>
    </xf>
    <xf numFmtId="0" fontId="34" fillId="4" borderId="42" xfId="0" applyFont="1" applyFill="1" applyBorder="1" applyAlignment="1">
      <alignment horizontal="center" vertical="center"/>
    </xf>
    <xf numFmtId="168" fontId="26" fillId="4" borderId="56" xfId="0" applyNumberFormat="1" applyFont="1" applyFill="1" applyBorder="1" applyAlignment="1">
      <alignment horizontal="center" vertical="center"/>
    </xf>
    <xf numFmtId="0" fontId="46" fillId="4" borderId="0" xfId="0" applyFont="1" applyFill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3" borderId="54" xfId="0" applyFont="1" applyFill="1" applyBorder="1" applyAlignment="1">
      <alignment horizontal="center"/>
    </xf>
    <xf numFmtId="168" fontId="17" fillId="4" borderId="4" xfId="0" applyNumberFormat="1" applyFont="1" applyFill="1" applyBorder="1" applyAlignment="1">
      <alignment horizontal="center" vertical="center"/>
    </xf>
    <xf numFmtId="168" fontId="8" fillId="6" borderId="24" xfId="1" applyNumberFormat="1" applyFont="1" applyFill="1" applyBorder="1" applyAlignment="1">
      <alignment horizontal="left"/>
    </xf>
    <xf numFmtId="0" fontId="54" fillId="4" borderId="23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8" fillId="6" borderId="23" xfId="1" applyNumberFormat="1" applyFont="1" applyFill="1" applyBorder="1"/>
    <xf numFmtId="0" fontId="50" fillId="0" borderId="0" xfId="0" applyFont="1" applyAlignment="1">
      <alignment vertical="center"/>
    </xf>
    <xf numFmtId="0" fontId="46" fillId="4" borderId="0" xfId="0" applyFont="1" applyFill="1" applyAlignment="1">
      <alignment horizontal="center" vertical="center"/>
    </xf>
    <xf numFmtId="165" fontId="52" fillId="4" borderId="59" xfId="0" applyNumberFormat="1" applyFont="1" applyFill="1" applyBorder="1" applyAlignment="1">
      <alignment horizontal="center" vertical="center"/>
    </xf>
    <xf numFmtId="0" fontId="0" fillId="10" borderId="61" xfId="0" applyFill="1" applyBorder="1"/>
    <xf numFmtId="0" fontId="56" fillId="10" borderId="60" xfId="0" applyFont="1" applyFill="1" applyBorder="1" applyAlignment="1">
      <alignment vertical="top" wrapText="1"/>
    </xf>
    <xf numFmtId="0" fontId="26" fillId="4" borderId="56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0" fillId="6" borderId="62" xfId="1" applyNumberFormat="1" applyFont="1" applyFill="1" applyBorder="1" applyAlignment="1">
      <alignment horizontal="right"/>
    </xf>
    <xf numFmtId="0" fontId="26" fillId="4" borderId="5" xfId="0" applyFont="1" applyFill="1" applyBorder="1" applyAlignment="1">
      <alignment horizontal="center" vertical="center"/>
    </xf>
    <xf numFmtId="0" fontId="10" fillId="6" borderId="58" xfId="1" applyNumberFormat="1" applyFont="1" applyFill="1" applyBorder="1" applyAlignment="1">
      <alignment horizontal="right"/>
    </xf>
    <xf numFmtId="0" fontId="56" fillId="4" borderId="63" xfId="0" applyFont="1" applyFill="1" applyBorder="1" applyAlignment="1">
      <alignment horizontal="center" vertical="top" wrapText="1"/>
    </xf>
    <xf numFmtId="165" fontId="34" fillId="4" borderId="34" xfId="0" applyNumberFormat="1" applyFont="1" applyFill="1" applyBorder="1" applyAlignment="1">
      <alignment horizontal="center" vertical="center" wrapText="1"/>
    </xf>
    <xf numFmtId="0" fontId="8" fillId="6" borderId="34" xfId="1" applyNumberFormat="1" applyFont="1" applyFill="1" applyBorder="1" applyAlignment="1">
      <alignment horizontal="center"/>
    </xf>
    <xf numFmtId="0" fontId="8" fillId="6" borderId="34" xfId="1" applyNumberFormat="1" applyFont="1" applyFill="1" applyBorder="1"/>
    <xf numFmtId="0" fontId="34" fillId="4" borderId="23" xfId="0" applyFont="1" applyFill="1" applyBorder="1" applyAlignment="1">
      <alignment horizontal="center" vertical="center"/>
    </xf>
    <xf numFmtId="0" fontId="57" fillId="4" borderId="57" xfId="0" applyFont="1" applyFill="1" applyBorder="1" applyAlignment="1">
      <alignment horizontal="center" vertical="center"/>
    </xf>
    <xf numFmtId="0" fontId="26" fillId="18" borderId="6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/>
    </xf>
    <xf numFmtId="0" fontId="26" fillId="18" borderId="0" xfId="0" applyFont="1" applyFill="1" applyAlignment="1">
      <alignment horizontal="center"/>
    </xf>
    <xf numFmtId="0" fontId="17" fillId="18" borderId="9" xfId="0" applyFont="1" applyFill="1" applyBorder="1" applyAlignment="1">
      <alignment horizontal="center" vertical="center"/>
    </xf>
    <xf numFmtId="0" fontId="17" fillId="18" borderId="0" xfId="0" applyFont="1" applyFill="1" applyAlignment="1">
      <alignment horizontal="center" vertical="center"/>
    </xf>
    <xf numFmtId="0" fontId="17" fillId="18" borderId="1" xfId="0" applyFont="1" applyFill="1" applyBorder="1"/>
    <xf numFmtId="168" fontId="17" fillId="18" borderId="8" xfId="0" applyNumberFormat="1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horizontal="center"/>
    </xf>
    <xf numFmtId="0" fontId="45" fillId="18" borderId="57" xfId="0" applyFont="1" applyFill="1" applyBorder="1" applyAlignment="1">
      <alignment vertical="center"/>
    </xf>
    <xf numFmtId="168" fontId="17" fillId="18" borderId="9" xfId="0" applyNumberFormat="1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33" fillId="4" borderId="30" xfId="0" applyFont="1" applyFill="1" applyBorder="1" applyAlignment="1">
      <alignment horizontal="center" vertical="center"/>
    </xf>
    <xf numFmtId="0" fontId="27" fillId="4" borderId="52" xfId="0" applyFont="1" applyFill="1" applyBorder="1" applyAlignment="1">
      <alignment horizontal="center" vertical="center"/>
    </xf>
    <xf numFmtId="165" fontId="27" fillId="4" borderId="30" xfId="0" applyNumberFormat="1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68" fontId="0" fillId="4" borderId="1" xfId="9" applyFont="1" applyFill="1" applyBorder="1" applyAlignment="1">
      <alignment horizontal="center"/>
    </xf>
    <xf numFmtId="0" fontId="0" fillId="4" borderId="1" xfId="9" applyNumberFormat="1" applyFont="1" applyFill="1" applyBorder="1" applyAlignment="1">
      <alignment horizontal="center"/>
    </xf>
    <xf numFmtId="165" fontId="17" fillId="4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/>
    </xf>
    <xf numFmtId="0" fontId="26" fillId="18" borderId="6" xfId="0" applyFont="1" applyFill="1" applyBorder="1" applyAlignment="1">
      <alignment horizontal="center" vertical="center" wrapText="1"/>
    </xf>
    <xf numFmtId="173" fontId="58" fillId="4" borderId="1" xfId="84" applyNumberFormat="1" applyFont="1" applyFill="1" applyBorder="1" applyAlignment="1">
      <alignment horizontal="center" vertical="center"/>
    </xf>
    <xf numFmtId="0" fontId="1" fillId="4" borderId="15" xfId="9" applyNumberFormat="1" applyFill="1" applyBorder="1" applyAlignment="1">
      <alignment horizontal="center"/>
    </xf>
    <xf numFmtId="168" fontId="0" fillId="4" borderId="16" xfId="9" applyFont="1" applyFill="1" applyBorder="1" applyAlignment="1">
      <alignment horizontal="center"/>
    </xf>
    <xf numFmtId="3" fontId="62" fillId="4" borderId="33" xfId="0" applyNumberFormat="1" applyFont="1" applyFill="1" applyBorder="1" applyAlignment="1">
      <alignment horizontal="center" vertical="center"/>
    </xf>
    <xf numFmtId="168" fontId="8" fillId="6" borderId="65" xfId="1" applyNumberFormat="1" applyFont="1" applyFill="1" applyBorder="1" applyAlignment="1">
      <alignment horizontal="right"/>
    </xf>
    <xf numFmtId="168" fontId="8" fillId="6" borderId="59" xfId="1" applyNumberFormat="1" applyFont="1" applyFill="1" applyBorder="1" applyAlignment="1">
      <alignment horizontal="right"/>
    </xf>
    <xf numFmtId="168" fontId="8" fillId="6" borderId="66" xfId="1" applyFont="1" applyFill="1" applyBorder="1" applyAlignment="1">
      <alignment horizontal="center"/>
    </xf>
    <xf numFmtId="168" fontId="8" fillId="6" borderId="67" xfId="1" applyNumberFormat="1" applyFont="1" applyFill="1" applyBorder="1" applyAlignment="1">
      <alignment horizontal="left"/>
    </xf>
    <xf numFmtId="0" fontId="62" fillId="4" borderId="23" xfId="0" applyFont="1" applyFill="1" applyBorder="1" applyAlignment="1">
      <alignment horizontal="center" vertical="center"/>
    </xf>
    <xf numFmtId="3" fontId="62" fillId="4" borderId="23" xfId="0" applyNumberFormat="1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/>
    </xf>
    <xf numFmtId="0" fontId="62" fillId="4" borderId="23" xfId="0" applyFont="1" applyFill="1" applyBorder="1"/>
    <xf numFmtId="0" fontId="63" fillId="4" borderId="23" xfId="0" applyFont="1" applyFill="1" applyBorder="1"/>
    <xf numFmtId="0" fontId="26" fillId="4" borderId="0" xfId="0" applyFont="1" applyFill="1" applyAlignment="1">
      <alignment horizontal="center"/>
    </xf>
    <xf numFmtId="3" fontId="62" fillId="4" borderId="23" xfId="0" applyNumberFormat="1" applyFont="1" applyFill="1" applyBorder="1" applyAlignment="1">
      <alignment horizontal="center"/>
    </xf>
    <xf numFmtId="168" fontId="8" fillId="6" borderId="68" xfId="1" applyNumberFormat="1" applyFont="1" applyFill="1" applyBorder="1" applyAlignment="1">
      <alignment horizontal="right"/>
    </xf>
    <xf numFmtId="3" fontId="39" fillId="4" borderId="33" xfId="0" applyNumberFormat="1" applyFont="1" applyFill="1" applyBorder="1" applyAlignment="1">
      <alignment horizontal="center" vertical="center"/>
    </xf>
    <xf numFmtId="165" fontId="66" fillId="4" borderId="33" xfId="0" applyNumberFormat="1" applyFont="1" applyFill="1" applyBorder="1" applyAlignment="1">
      <alignment horizontal="center" vertical="center"/>
    </xf>
    <xf numFmtId="165" fontId="35" fillId="4" borderId="33" xfId="0" applyNumberFormat="1" applyFont="1" applyFill="1" applyBorder="1" applyAlignment="1">
      <alignment horizontal="center" vertical="center"/>
    </xf>
    <xf numFmtId="0" fontId="52" fillId="4" borderId="23" xfId="0" applyFont="1" applyFill="1" applyBorder="1" applyAlignment="1">
      <alignment horizontal="center" vertical="center"/>
    </xf>
    <xf numFmtId="0" fontId="65" fillId="4" borderId="23" xfId="0" applyFont="1" applyFill="1" applyBorder="1" applyAlignment="1">
      <alignment horizontal="center" vertical="center"/>
    </xf>
    <xf numFmtId="0" fontId="62" fillId="4" borderId="23" xfId="0" applyFont="1" applyFill="1" applyBorder="1" applyAlignment="1">
      <alignment horizontal="center"/>
    </xf>
    <xf numFmtId="0" fontId="64" fillId="4" borderId="23" xfId="0" applyFont="1" applyFill="1" applyBorder="1" applyAlignment="1">
      <alignment horizontal="center"/>
    </xf>
    <xf numFmtId="0" fontId="59" fillId="4" borderId="23" xfId="0" applyFont="1" applyFill="1" applyBorder="1" applyAlignment="1">
      <alignment horizontal="center"/>
    </xf>
    <xf numFmtId="0" fontId="50" fillId="4" borderId="0" xfId="0" applyFont="1" applyFill="1" applyAlignment="1">
      <alignment horizontal="center" vertical="center"/>
    </xf>
    <xf numFmtId="0" fontId="67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68" fontId="8" fillId="6" borderId="65" xfId="1" applyNumberFormat="1" applyFont="1" applyFill="1" applyBorder="1" applyAlignment="1">
      <alignment horizontal="right" vertical="center"/>
    </xf>
    <xf numFmtId="168" fontId="8" fillId="6" borderId="59" xfId="1" applyNumberFormat="1" applyFont="1" applyFill="1" applyBorder="1" applyAlignment="1">
      <alignment horizontal="right" vertical="center"/>
    </xf>
    <xf numFmtId="0" fontId="8" fillId="6" borderId="34" xfId="1" applyNumberFormat="1" applyFont="1" applyFill="1" applyBorder="1" applyAlignment="1">
      <alignment horizontal="center" vertical="center"/>
    </xf>
    <xf numFmtId="0" fontId="8" fillId="6" borderId="34" xfId="1" applyNumberFormat="1" applyFont="1" applyFill="1" applyBorder="1" applyAlignment="1">
      <alignment vertical="center"/>
    </xf>
    <xf numFmtId="168" fontId="8" fillId="6" borderId="66" xfId="1" applyFont="1" applyFill="1" applyBorder="1" applyAlignment="1">
      <alignment horizontal="center" vertical="center"/>
    </xf>
    <xf numFmtId="168" fontId="8" fillId="6" borderId="67" xfId="1" applyNumberFormat="1" applyFont="1" applyFill="1" applyBorder="1" applyAlignment="1">
      <alignment horizontal="left" vertical="center"/>
    </xf>
    <xf numFmtId="0" fontId="59" fillId="4" borderId="0" xfId="0" applyFont="1" applyFill="1" applyAlignment="1">
      <alignment horizontal="center"/>
    </xf>
    <xf numFmtId="0" fontId="51" fillId="18" borderId="5" xfId="0" applyFont="1" applyFill="1" applyBorder="1" applyAlignment="1">
      <alignment horizontal="left" vertical="center"/>
    </xf>
    <xf numFmtId="0" fontId="45" fillId="18" borderId="55" xfId="0" applyFont="1" applyFill="1" applyBorder="1" applyAlignment="1">
      <alignment vertical="center"/>
    </xf>
    <xf numFmtId="168" fontId="26" fillId="18" borderId="30" xfId="0" applyNumberFormat="1" applyFont="1" applyFill="1" applyBorder="1" applyAlignment="1">
      <alignment horizontal="center" vertical="center"/>
    </xf>
    <xf numFmtId="0" fontId="58" fillId="4" borderId="2" xfId="31" applyFont="1" applyFill="1" applyBorder="1" applyAlignment="1">
      <alignment horizontal="center"/>
    </xf>
    <xf numFmtId="173" fontId="58" fillId="4" borderId="6" xfId="31" applyNumberFormat="1" applyFont="1" applyFill="1" applyBorder="1" applyAlignment="1">
      <alignment horizontal="center"/>
    </xf>
    <xf numFmtId="0" fontId="26" fillId="4" borderId="69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vertical="center"/>
    </xf>
    <xf numFmtId="0" fontId="26" fillId="3" borderId="64" xfId="0" applyFont="1" applyFill="1" applyBorder="1" applyAlignment="1">
      <alignment horizontal="center"/>
    </xf>
    <xf numFmtId="0" fontId="62" fillId="4" borderId="0" xfId="0" applyFont="1" applyFill="1" applyAlignment="1">
      <alignment horizontal="center" vertical="center"/>
    </xf>
    <xf numFmtId="3" fontId="62" fillId="4" borderId="59" xfId="0" applyNumberFormat="1" applyFont="1" applyFill="1" applyBorder="1" applyAlignment="1">
      <alignment horizontal="center" vertical="center"/>
    </xf>
    <xf numFmtId="0" fontId="26" fillId="4" borderId="54" xfId="0" applyFont="1" applyFill="1" applyBorder="1" applyAlignment="1">
      <alignment horizontal="center" vertical="center"/>
    </xf>
    <xf numFmtId="0" fontId="26" fillId="18" borderId="8" xfId="0" applyFont="1" applyFill="1" applyBorder="1" applyAlignment="1">
      <alignment horizontal="center" vertical="center"/>
    </xf>
    <xf numFmtId="168" fontId="26" fillId="18" borderId="8" xfId="0" applyNumberFormat="1" applyFont="1" applyFill="1" applyBorder="1" applyAlignment="1">
      <alignment horizontal="center" vertical="center"/>
    </xf>
    <xf numFmtId="0" fontId="45" fillId="18" borderId="8" xfId="0" applyFont="1" applyFill="1" applyBorder="1" applyAlignment="1">
      <alignment vertical="center"/>
    </xf>
    <xf numFmtId="0" fontId="26" fillId="18" borderId="5" xfId="0" applyFont="1" applyFill="1" applyBorder="1" applyAlignment="1">
      <alignment vertical="center"/>
    </xf>
    <xf numFmtId="0" fontId="10" fillId="3" borderId="1" xfId="1" applyNumberFormat="1" applyFont="1" applyFill="1" applyBorder="1" applyAlignment="1">
      <alignment horizontal="center"/>
    </xf>
    <xf numFmtId="0" fontId="26" fillId="18" borderId="9" xfId="0" applyFont="1" applyFill="1" applyBorder="1" applyAlignment="1">
      <alignment horizontal="center" vertical="center" wrapText="1"/>
    </xf>
    <xf numFmtId="0" fontId="17" fillId="18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5" fillId="11" borderId="39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11" borderId="35" xfId="0" applyFont="1" applyFill="1" applyBorder="1" applyAlignment="1">
      <alignment horizontal="center" vertical="center"/>
    </xf>
    <xf numFmtId="0" fontId="25" fillId="11" borderId="41" xfId="0" applyFont="1" applyFill="1" applyBorder="1" applyAlignment="1">
      <alignment horizontal="center" vertical="center"/>
    </xf>
    <xf numFmtId="0" fontId="25" fillId="11" borderId="42" xfId="0" applyFont="1" applyFill="1" applyBorder="1" applyAlignment="1">
      <alignment horizontal="center" vertical="center"/>
    </xf>
    <xf numFmtId="0" fontId="25" fillId="11" borderId="33" xfId="0" applyFont="1" applyFill="1" applyBorder="1" applyAlignment="1">
      <alignment horizontal="center" vertical="center"/>
    </xf>
    <xf numFmtId="0" fontId="2" fillId="14" borderId="48" xfId="0" applyFont="1" applyFill="1" applyBorder="1" applyAlignment="1">
      <alignment horizontal="left" vertical="center"/>
    </xf>
    <xf numFmtId="0" fontId="2" fillId="14" borderId="49" xfId="0" applyFont="1" applyFill="1" applyBorder="1" applyAlignment="1">
      <alignment horizontal="left" vertical="center"/>
    </xf>
    <xf numFmtId="168" fontId="23" fillId="14" borderId="50" xfId="0" applyNumberFormat="1" applyFont="1" applyFill="1" applyBorder="1" applyAlignment="1">
      <alignment horizontal="center" vertical="center"/>
    </xf>
    <xf numFmtId="168" fontId="23" fillId="14" borderId="37" xfId="0" applyNumberFormat="1" applyFont="1" applyFill="1" applyBorder="1" applyAlignment="1">
      <alignment horizontal="center" vertical="center"/>
    </xf>
    <xf numFmtId="165" fontId="43" fillId="0" borderId="1" xfId="0" applyNumberFormat="1" applyFont="1" applyFill="1" applyBorder="1" applyAlignment="1">
      <alignment horizontal="center"/>
    </xf>
    <xf numFmtId="165" fontId="43" fillId="0" borderId="32" xfId="0" applyNumberFormat="1" applyFont="1" applyFill="1" applyBorder="1" applyAlignment="1">
      <alignment horizontal="center"/>
    </xf>
    <xf numFmtId="165" fontId="43" fillId="0" borderId="16" xfId="0" applyNumberFormat="1" applyFont="1" applyFill="1" applyBorder="1" applyAlignment="1">
      <alignment horizontal="center"/>
    </xf>
    <xf numFmtId="0" fontId="41" fillId="14" borderId="53" xfId="0" applyFont="1" applyFill="1" applyBorder="1" applyAlignment="1">
      <alignment horizontal="center" vertical="center" wrapText="1"/>
    </xf>
    <xf numFmtId="0" fontId="41" fillId="14" borderId="51" xfId="0" applyFont="1" applyFill="1" applyBorder="1" applyAlignment="1">
      <alignment horizontal="center" vertical="center" wrapText="1"/>
    </xf>
    <xf numFmtId="0" fontId="41" fillId="14" borderId="7" xfId="0" applyFont="1" applyFill="1" applyBorder="1" applyAlignment="1">
      <alignment horizontal="center" vertical="center" wrapText="1"/>
    </xf>
    <xf numFmtId="0" fontId="2" fillId="16" borderId="47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168" fontId="2" fillId="16" borderId="47" xfId="0" applyNumberFormat="1" applyFont="1" applyFill="1" applyBorder="1" applyAlignment="1">
      <alignment horizontal="center" vertical="center"/>
    </xf>
    <xf numFmtId="168" fontId="2" fillId="16" borderId="10" xfId="0" applyNumberFormat="1" applyFont="1" applyFill="1" applyBorder="1" applyAlignment="1">
      <alignment horizontal="center" vertical="center"/>
    </xf>
    <xf numFmtId="168" fontId="2" fillId="16" borderId="47" xfId="0" applyNumberFormat="1" applyFont="1" applyFill="1" applyBorder="1" applyAlignment="1">
      <alignment horizontal="center"/>
    </xf>
    <xf numFmtId="168" fontId="2" fillId="16" borderId="10" xfId="0" applyNumberFormat="1" applyFont="1" applyFill="1" applyBorder="1" applyAlignment="1">
      <alignment horizontal="center"/>
    </xf>
    <xf numFmtId="0" fontId="42" fillId="15" borderId="30" xfId="0" applyFont="1" applyFill="1" applyBorder="1" applyAlignment="1">
      <alignment horizontal="center"/>
    </xf>
    <xf numFmtId="0" fontId="42" fillId="15" borderId="52" xfId="0" applyFont="1" applyFill="1" applyBorder="1" applyAlignment="1">
      <alignment horizontal="center"/>
    </xf>
    <xf numFmtId="0" fontId="42" fillId="15" borderId="40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9" fillId="8" borderId="12" xfId="0" applyFont="1" applyFill="1" applyBorder="1" applyAlignment="1">
      <alignment horizontal="center"/>
    </xf>
  </cellXfs>
  <cellStyles count="87">
    <cellStyle name="Comma 2" xfId="20" xr:uid="{00000000-0005-0000-0000-000000000000}"/>
    <cellStyle name="Comma 2 2" xfId="28" xr:uid="{00000000-0005-0000-0000-000001000000}"/>
    <cellStyle name="Comma 2 2 2" xfId="36" xr:uid="{00000000-0005-0000-0000-000002000000}"/>
    <cellStyle name="Comma 2 2 2 2" xfId="45" xr:uid="{00000000-0005-0000-0000-000003000000}"/>
    <cellStyle name="Comma 2 2 2 2 2" xfId="63" xr:uid="{00000000-0005-0000-0000-000004000000}"/>
    <cellStyle name="Comma 2 2 2 2 3" xfId="81" xr:uid="{00000000-0005-0000-0000-000005000000}"/>
    <cellStyle name="Comma 2 2 2 3" xfId="54" xr:uid="{00000000-0005-0000-0000-000006000000}"/>
    <cellStyle name="Comma 2 2 2 4" xfId="72" xr:uid="{00000000-0005-0000-0000-000007000000}"/>
    <cellStyle name="Comma 2 2 3" xfId="40" xr:uid="{00000000-0005-0000-0000-000008000000}"/>
    <cellStyle name="Comma 2 2 3 2" xfId="58" xr:uid="{00000000-0005-0000-0000-000009000000}"/>
    <cellStyle name="Comma 2 2 3 3" xfId="76" xr:uid="{00000000-0005-0000-0000-00000A000000}"/>
    <cellStyle name="Comma 2 2 4" xfId="49" xr:uid="{00000000-0005-0000-0000-00000B000000}"/>
    <cellStyle name="Comma 2 2 5" xfId="67" xr:uid="{00000000-0005-0000-0000-00000C000000}"/>
    <cellStyle name="Currency 2" xfId="22" xr:uid="{00000000-0005-0000-0000-00000D000000}"/>
    <cellStyle name="Currency 2 2" xfId="30" xr:uid="{00000000-0005-0000-0000-00000E000000}"/>
    <cellStyle name="Currency 2 2 2" xfId="38" xr:uid="{00000000-0005-0000-0000-00000F000000}"/>
    <cellStyle name="Currency 2 2 2 2" xfId="47" xr:uid="{00000000-0005-0000-0000-000010000000}"/>
    <cellStyle name="Currency 2 2 2 2 2" xfId="65" xr:uid="{00000000-0005-0000-0000-000011000000}"/>
    <cellStyle name="Currency 2 2 2 2 3" xfId="83" xr:uid="{00000000-0005-0000-0000-000012000000}"/>
    <cellStyle name="Currency 2 2 2 3" xfId="56" xr:uid="{00000000-0005-0000-0000-000013000000}"/>
    <cellStyle name="Currency 2 2 2 4" xfId="74" xr:uid="{00000000-0005-0000-0000-000014000000}"/>
    <cellStyle name="Currency 2 2 3" xfId="42" xr:uid="{00000000-0005-0000-0000-000015000000}"/>
    <cellStyle name="Currency 2 2 3 2" xfId="60" xr:uid="{00000000-0005-0000-0000-000016000000}"/>
    <cellStyle name="Currency 2 2 3 3" xfId="78" xr:uid="{00000000-0005-0000-0000-000017000000}"/>
    <cellStyle name="Currency 2 2 4" xfId="51" xr:uid="{00000000-0005-0000-0000-000018000000}"/>
    <cellStyle name="Currency 2 2 5" xfId="69" xr:uid="{00000000-0005-0000-0000-000019000000}"/>
    <cellStyle name="Hipervínculo" xfId="33" builtinId="8"/>
    <cellStyle name="Hipervínculo 2" xfId="85" xr:uid="{00000000-0005-0000-0000-00001B000000}"/>
    <cellStyle name="Millares 2" xfId="19" xr:uid="{00000000-0005-0000-0000-00001C000000}"/>
    <cellStyle name="Millares 2 2" xfId="27" xr:uid="{00000000-0005-0000-0000-00001D000000}"/>
    <cellStyle name="Millares 2 2 2" xfId="35" xr:uid="{00000000-0005-0000-0000-00001E000000}"/>
    <cellStyle name="Millares 2 2 2 2" xfId="44" xr:uid="{00000000-0005-0000-0000-00001F000000}"/>
    <cellStyle name="Millares 2 2 2 2 2" xfId="62" xr:uid="{00000000-0005-0000-0000-000020000000}"/>
    <cellStyle name="Millares 2 2 2 2 3" xfId="80" xr:uid="{00000000-0005-0000-0000-000021000000}"/>
    <cellStyle name="Millares 2 2 2 3" xfId="53" xr:uid="{00000000-0005-0000-0000-000022000000}"/>
    <cellStyle name="Millares 2 2 2 4" xfId="71" xr:uid="{00000000-0005-0000-0000-000023000000}"/>
    <cellStyle name="Millares 2 2 3" xfId="39" xr:uid="{00000000-0005-0000-0000-000024000000}"/>
    <cellStyle name="Millares 2 2 3 2" xfId="57" xr:uid="{00000000-0005-0000-0000-000025000000}"/>
    <cellStyle name="Millares 2 2 3 3" xfId="75" xr:uid="{00000000-0005-0000-0000-000026000000}"/>
    <cellStyle name="Millares 2 2 4" xfId="48" xr:uid="{00000000-0005-0000-0000-000027000000}"/>
    <cellStyle name="Millares 2 2 5" xfId="66" xr:uid="{00000000-0005-0000-0000-000028000000}"/>
    <cellStyle name="Moneda" xfId="34" builtinId="4"/>
    <cellStyle name="Moneda 2" xfId="4" xr:uid="{00000000-0005-0000-0000-00002A000000}"/>
    <cellStyle name="Moneda 2 2" xfId="21" xr:uid="{00000000-0005-0000-0000-00002B000000}"/>
    <cellStyle name="Moneda 2 2 2" xfId="29" xr:uid="{00000000-0005-0000-0000-00002C000000}"/>
    <cellStyle name="Moneda 2 2 2 2" xfId="37" xr:uid="{00000000-0005-0000-0000-00002D000000}"/>
    <cellStyle name="Moneda 2 2 2 2 2" xfId="46" xr:uid="{00000000-0005-0000-0000-00002E000000}"/>
    <cellStyle name="Moneda 2 2 2 2 2 2" xfId="64" xr:uid="{00000000-0005-0000-0000-00002F000000}"/>
    <cellStyle name="Moneda 2 2 2 2 2 3" xfId="82" xr:uid="{00000000-0005-0000-0000-000030000000}"/>
    <cellStyle name="Moneda 2 2 2 2 3" xfId="55" xr:uid="{00000000-0005-0000-0000-000031000000}"/>
    <cellStyle name="Moneda 2 2 2 2 4" xfId="73" xr:uid="{00000000-0005-0000-0000-000032000000}"/>
    <cellStyle name="Moneda 2 2 2 3" xfId="41" xr:uid="{00000000-0005-0000-0000-000033000000}"/>
    <cellStyle name="Moneda 2 2 2 3 2" xfId="59" xr:uid="{00000000-0005-0000-0000-000034000000}"/>
    <cellStyle name="Moneda 2 2 2 3 3" xfId="77" xr:uid="{00000000-0005-0000-0000-000035000000}"/>
    <cellStyle name="Moneda 2 2 2 4" xfId="50" xr:uid="{00000000-0005-0000-0000-000036000000}"/>
    <cellStyle name="Moneda 2 2 2 5" xfId="68" xr:uid="{00000000-0005-0000-0000-000037000000}"/>
    <cellStyle name="Moneda 3" xfId="43" xr:uid="{00000000-0005-0000-0000-000038000000}"/>
    <cellStyle name="Moneda 3 2" xfId="61" xr:uid="{00000000-0005-0000-0000-000039000000}"/>
    <cellStyle name="Moneda 3 3" xfId="79" xr:uid="{00000000-0005-0000-0000-00003A000000}"/>
    <cellStyle name="Moneda 4" xfId="52" xr:uid="{00000000-0005-0000-0000-00003B000000}"/>
    <cellStyle name="Moneda 5" xfId="70" xr:uid="{00000000-0005-0000-0000-00003C000000}"/>
    <cellStyle name="Normal" xfId="0" builtinId="0"/>
    <cellStyle name="Normal 10" xfId="12" xr:uid="{00000000-0005-0000-0000-00003E000000}"/>
    <cellStyle name="Normal 11" xfId="13" xr:uid="{00000000-0005-0000-0000-00003F000000}"/>
    <cellStyle name="Normal 12" xfId="14" xr:uid="{00000000-0005-0000-0000-000040000000}"/>
    <cellStyle name="Normal 13" xfId="15" xr:uid="{00000000-0005-0000-0000-000041000000}"/>
    <cellStyle name="Normal 14" xfId="31" xr:uid="{00000000-0005-0000-0000-000042000000}"/>
    <cellStyle name="Normal 15" xfId="84" xr:uid="{00000000-0005-0000-0000-000043000000}"/>
    <cellStyle name="Normal 2" xfId="2" xr:uid="{00000000-0005-0000-0000-000044000000}"/>
    <cellStyle name="Normal 2 2" xfId="16" xr:uid="{00000000-0005-0000-0000-000045000000}"/>
    <cellStyle name="Normal 2 3" xfId="32" xr:uid="{00000000-0005-0000-0000-000046000000}"/>
    <cellStyle name="Normal 3" xfId="3" xr:uid="{00000000-0005-0000-0000-000047000000}"/>
    <cellStyle name="Normal 3 2" xfId="5" xr:uid="{00000000-0005-0000-0000-000048000000}"/>
    <cellStyle name="Normal 3 3" xfId="7" xr:uid="{00000000-0005-0000-0000-000049000000}"/>
    <cellStyle name="Normal 3 4" xfId="23" xr:uid="{00000000-0005-0000-0000-00004A000000}"/>
    <cellStyle name="Normal 3 5" xfId="86" xr:uid="{00000000-0005-0000-0000-00004B000000}"/>
    <cellStyle name="Normal 4" xfId="6" xr:uid="{00000000-0005-0000-0000-00004C000000}"/>
    <cellStyle name="Normal 4 2" xfId="24" xr:uid="{00000000-0005-0000-0000-00004D000000}"/>
    <cellStyle name="Normal 5" xfId="1" xr:uid="{00000000-0005-0000-0000-00004E000000}"/>
    <cellStyle name="Normal 5 2" xfId="26" xr:uid="{00000000-0005-0000-0000-00004F000000}"/>
    <cellStyle name="Normal 5 3" xfId="25" xr:uid="{00000000-0005-0000-0000-000050000000}"/>
    <cellStyle name="Normal 6" xfId="8" xr:uid="{00000000-0005-0000-0000-000051000000}"/>
    <cellStyle name="Normal 6 2" xfId="18" xr:uid="{00000000-0005-0000-0000-000052000000}"/>
    <cellStyle name="Normal 7" xfId="9" xr:uid="{00000000-0005-0000-0000-000053000000}"/>
    <cellStyle name="Normal 7 2" xfId="17" xr:uid="{00000000-0005-0000-0000-000054000000}"/>
    <cellStyle name="Normal 8" xfId="10" xr:uid="{00000000-0005-0000-0000-000055000000}"/>
    <cellStyle name="Normal 9" xfId="11" xr:uid="{00000000-0005-0000-0000-000056000000}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</font>
      <alignment horizontal="general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8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66FFFF"/>
      <color rgb="FFFFCCCC"/>
      <color rgb="FFE20076"/>
      <color rgb="FF66FF99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O20" totalsRowShown="0" headerRowDxfId="27" dataDxfId="26">
  <autoFilter ref="A3:O20" xr:uid="{00000000-0009-0000-0100-000001000000}"/>
  <sortState ref="A4:N31">
    <sortCondition ref="A3:A31"/>
  </sortState>
  <tableColumns count="15">
    <tableColumn id="1" xr3:uid="{00000000-0010-0000-0000-000001000000}" name="N°" dataDxfId="25"/>
    <tableColumn id="2" xr3:uid="{00000000-0010-0000-0000-000002000000}" name="CLINICA/HOSPITAL" dataDxfId="24"/>
    <tableColumn id="3" xr3:uid="{00000000-0010-0000-0000-000003000000}" name="MONTO NETO" dataDxfId="23"/>
    <tableColumn id="4" xr3:uid="{00000000-0010-0000-0000-000004000000}" name="REALIZADO" dataDxfId="22"/>
    <tableColumn id="5" xr3:uid="{00000000-0010-0000-0000-000005000000}" name="PRESUPUESTO" dataDxfId="21"/>
    <tableColumn id="15" xr3:uid="{00000000-0010-0000-0000-00000F000000}" name="DESCRIPCION" dataDxfId="20"/>
    <tableColumn id="6" xr3:uid="{00000000-0010-0000-0000-000006000000}" name="O/V" dataDxfId="19"/>
    <tableColumn id="7" xr3:uid="{00000000-0010-0000-0000-000007000000}" name="ORDEN DE COMPRA" dataDxfId="18"/>
    <tableColumn id="8" xr3:uid="{00000000-0010-0000-0000-000008000000}" name="GUIA DESPACHO" dataDxfId="17"/>
    <tableColumn id="10" xr3:uid="{00000000-0010-0000-0000-00000A000000}" name="SOLICITUD DE HES" dataDxfId="16"/>
    <tableColumn id="13" xr3:uid="{00000000-0010-0000-0000-00000D000000}" name="HES" dataDxfId="15"/>
    <tableColumn id="9" xr3:uid="{00000000-0010-0000-0000-000009000000}" name="FACTURA" dataDxfId="14"/>
    <tableColumn id="14" xr3:uid="{00000000-0010-0000-0000-00000E000000}" name="ENCARGADO ENTREGA DE FACTURA" dataDxfId="13"/>
    <tableColumn id="11" xr3:uid="{00000000-0010-0000-0000-00000B000000}" name="ENCARGADO" dataDxfId="12"/>
    <tableColumn id="12" xr3:uid="{00000000-0010-0000-0000-00000C000000}" name="OBSERVACIÓN " dataDxfId="1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workbookViewId="0">
      <selection activeCell="I10" sqref="I10"/>
    </sheetView>
  </sheetViews>
  <sheetFormatPr baseColWidth="10" defaultRowHeight="15"/>
  <cols>
    <col min="1" max="1" width="11.42578125" style="76"/>
    <col min="2" max="2" width="31.5703125" style="76" customWidth="1"/>
    <col min="3" max="3" width="40.85546875" style="76" customWidth="1"/>
    <col min="4" max="16384" width="11.42578125" style="76"/>
  </cols>
  <sheetData>
    <row r="1" spans="2:7">
      <c r="B1" s="414" t="s">
        <v>128</v>
      </c>
      <c r="C1" s="414"/>
      <c r="D1" s="414"/>
      <c r="E1" s="414"/>
      <c r="F1" s="414"/>
      <c r="G1" s="110"/>
    </row>
    <row r="2" spans="2:7">
      <c r="B2" s="157"/>
      <c r="C2" s="158" t="s">
        <v>4</v>
      </c>
      <c r="D2" s="159"/>
      <c r="E2" s="160"/>
      <c r="F2" s="161"/>
      <c r="G2" s="110"/>
    </row>
    <row r="3" spans="2:7">
      <c r="B3" s="162" t="s">
        <v>5</v>
      </c>
      <c r="C3" s="163" t="s">
        <v>107</v>
      </c>
      <c r="D3" s="84"/>
      <c r="E3" s="58" t="s">
        <v>6</v>
      </c>
      <c r="F3" s="50"/>
      <c r="G3" s="110"/>
    </row>
    <row r="4" spans="2:7">
      <c r="B4" s="162" t="s">
        <v>7</v>
      </c>
      <c r="C4" s="164" t="s">
        <v>8</v>
      </c>
      <c r="D4" s="84"/>
      <c r="E4" s="59"/>
      <c r="F4" s="50"/>
      <c r="G4" s="110"/>
    </row>
    <row r="5" spans="2:7">
      <c r="B5" s="162" t="s">
        <v>9</v>
      </c>
      <c r="C5" s="406">
        <v>271123</v>
      </c>
      <c r="D5" s="165"/>
      <c r="E5" s="59" t="s">
        <v>10</v>
      </c>
      <c r="F5" s="50"/>
      <c r="G5" s="110"/>
    </row>
    <row r="6" spans="2:7">
      <c r="B6" s="162" t="s">
        <v>11</v>
      </c>
      <c r="C6" s="53"/>
      <c r="D6" s="84"/>
      <c r="E6" s="60"/>
      <c r="F6" s="50"/>
      <c r="G6" s="110"/>
    </row>
    <row r="7" spans="2:7">
      <c r="B7" s="166" t="s">
        <v>12</v>
      </c>
      <c r="C7" s="255">
        <v>95849</v>
      </c>
      <c r="D7" s="84"/>
      <c r="E7" s="61"/>
      <c r="F7" s="50"/>
      <c r="G7" s="110"/>
    </row>
    <row r="8" spans="2:7">
      <c r="B8" s="162" t="s">
        <v>13</v>
      </c>
      <c r="C8" s="53" t="s">
        <v>43</v>
      </c>
      <c r="D8" s="84"/>
      <c r="E8" s="61"/>
      <c r="F8" s="50"/>
      <c r="G8" s="110"/>
    </row>
    <row r="9" spans="2:7">
      <c r="B9" s="162" t="s">
        <v>14</v>
      </c>
      <c r="C9" s="53" t="s">
        <v>43</v>
      </c>
      <c r="D9" s="84"/>
      <c r="E9" s="62"/>
      <c r="F9" s="50"/>
      <c r="G9" s="110"/>
    </row>
    <row r="10" spans="2:7">
      <c r="B10" s="162" t="s">
        <v>15</v>
      </c>
      <c r="C10" s="53"/>
      <c r="D10" s="84"/>
      <c r="E10" s="62"/>
      <c r="F10" s="50"/>
      <c r="G10" s="110"/>
    </row>
    <row r="11" spans="2:7">
      <c r="B11" s="167" t="s">
        <v>17</v>
      </c>
      <c r="C11" s="167" t="s">
        <v>18</v>
      </c>
      <c r="D11" s="168" t="s">
        <v>19</v>
      </c>
      <c r="E11" s="168" t="s">
        <v>20</v>
      </c>
      <c r="F11" s="169" t="s">
        <v>21</v>
      </c>
    </row>
    <row r="12" spans="2:7">
      <c r="B12" s="53">
        <v>3200000000</v>
      </c>
      <c r="C12" s="53" t="s">
        <v>28</v>
      </c>
      <c r="D12" s="53">
        <v>1</v>
      </c>
      <c r="E12" s="78">
        <v>318917</v>
      </c>
      <c r="F12" s="170">
        <f>E12*D12</f>
        <v>318917</v>
      </c>
    </row>
    <row r="13" spans="2:7">
      <c r="B13" s="53"/>
      <c r="C13" s="171"/>
      <c r="D13" s="78"/>
      <c r="E13" s="172" t="s">
        <v>22</v>
      </c>
      <c r="F13" s="170">
        <f>F12</f>
        <v>318917</v>
      </c>
    </row>
    <row r="16" spans="2:7">
      <c r="B16" s="415" t="s">
        <v>145</v>
      </c>
      <c r="C16" s="415"/>
      <c r="D16" s="415"/>
      <c r="E16" s="415"/>
      <c r="F16" s="415"/>
    </row>
    <row r="17" spans="2:7">
      <c r="B17" s="157"/>
      <c r="C17" s="158" t="s">
        <v>23</v>
      </c>
      <c r="D17" s="159"/>
      <c r="E17" s="173"/>
      <c r="F17" s="174"/>
      <c r="G17" s="110"/>
    </row>
    <row r="18" spans="2:7">
      <c r="B18" s="162" t="s">
        <v>5</v>
      </c>
      <c r="C18" s="163" t="s">
        <v>53</v>
      </c>
      <c r="D18" s="84"/>
      <c r="E18" s="58" t="s">
        <v>6</v>
      </c>
      <c r="F18" s="150"/>
      <c r="G18" s="110"/>
    </row>
    <row r="19" spans="2:7">
      <c r="B19" s="162" t="s">
        <v>7</v>
      </c>
      <c r="C19" s="164" t="s">
        <v>44</v>
      </c>
      <c r="D19" s="84"/>
      <c r="E19" s="59"/>
      <c r="F19" s="150"/>
      <c r="G19" s="110"/>
    </row>
    <row r="20" spans="2:7">
      <c r="B20" s="162" t="s">
        <v>9</v>
      </c>
      <c r="C20" s="53">
        <v>262884</v>
      </c>
      <c r="D20" s="165"/>
      <c r="E20" s="59" t="s">
        <v>10</v>
      </c>
      <c r="F20" s="150"/>
      <c r="G20" s="110"/>
    </row>
    <row r="21" spans="2:7">
      <c r="B21" s="166" t="s">
        <v>12</v>
      </c>
      <c r="C21" s="167">
        <v>90127</v>
      </c>
      <c r="D21" s="84"/>
      <c r="E21" s="60"/>
      <c r="F21" s="150"/>
      <c r="G21" s="110"/>
    </row>
    <row r="22" spans="2:7">
      <c r="B22" s="162" t="s">
        <v>13</v>
      </c>
      <c r="C22" s="53">
        <v>4700020296</v>
      </c>
      <c r="D22" s="84"/>
      <c r="E22" s="84"/>
      <c r="F22" s="150"/>
      <c r="G22" s="110"/>
    </row>
    <row r="23" spans="2:7">
      <c r="B23" s="162" t="s">
        <v>14</v>
      </c>
      <c r="C23" s="53">
        <v>7296</v>
      </c>
      <c r="D23" s="84"/>
      <c r="E23" s="84"/>
      <c r="F23" s="150"/>
      <c r="G23" s="110"/>
    </row>
    <row r="24" spans="2:7">
      <c r="B24" s="162" t="s">
        <v>15</v>
      </c>
      <c r="C24" s="53"/>
      <c r="D24" s="84"/>
      <c r="E24" s="84"/>
      <c r="F24" s="150"/>
      <c r="G24" s="110"/>
    </row>
    <row r="25" spans="2:7">
      <c r="B25" s="162" t="s">
        <v>16</v>
      </c>
      <c r="C25" s="53"/>
      <c r="D25" s="84"/>
      <c r="E25" s="84"/>
      <c r="F25" s="150"/>
      <c r="G25" s="110"/>
    </row>
    <row r="26" spans="2:7">
      <c r="B26" s="167" t="s">
        <v>17</v>
      </c>
      <c r="C26" s="167" t="s">
        <v>18</v>
      </c>
      <c r="D26" s="168" t="s">
        <v>19</v>
      </c>
      <c r="E26" s="168" t="s">
        <v>20</v>
      </c>
      <c r="F26" s="169" t="s">
        <v>21</v>
      </c>
    </row>
    <row r="27" spans="2:7" s="231" customFormat="1">
      <c r="B27" s="53">
        <v>350009</v>
      </c>
      <c r="C27" s="54" t="s">
        <v>144</v>
      </c>
      <c r="D27" s="53">
        <v>1</v>
      </c>
      <c r="E27" s="78">
        <v>84700</v>
      </c>
      <c r="F27" s="82">
        <f>D27*E27</f>
        <v>84700</v>
      </c>
    </row>
    <row r="28" spans="2:7">
      <c r="B28" s="53"/>
      <c r="C28" s="171"/>
      <c r="D28" s="78"/>
      <c r="E28" s="82" t="s">
        <v>22</v>
      </c>
      <c r="F28" s="82">
        <f>SUM(F27:F27)</f>
        <v>84700</v>
      </c>
    </row>
    <row r="31" spans="2:7">
      <c r="B31" s="415" t="s">
        <v>146</v>
      </c>
      <c r="C31" s="415"/>
      <c r="D31" s="415"/>
      <c r="E31" s="415"/>
      <c r="F31" s="415"/>
    </row>
    <row r="32" spans="2:7">
      <c r="B32" s="157"/>
      <c r="C32" s="158" t="s">
        <v>24</v>
      </c>
      <c r="D32" s="159"/>
      <c r="E32" s="173"/>
      <c r="F32" s="174"/>
      <c r="G32" s="110"/>
    </row>
    <row r="33" spans="2:7">
      <c r="B33" s="162" t="s">
        <v>5</v>
      </c>
      <c r="C33" s="163" t="s">
        <v>53</v>
      </c>
      <c r="D33" s="84"/>
      <c r="E33" s="58" t="s">
        <v>6</v>
      </c>
      <c r="F33" s="150"/>
      <c r="G33" s="110"/>
    </row>
    <row r="34" spans="2:7">
      <c r="B34" s="162" t="s">
        <v>7</v>
      </c>
      <c r="C34" s="164" t="s">
        <v>44</v>
      </c>
      <c r="D34" s="84"/>
      <c r="E34" s="59"/>
      <c r="F34" s="150"/>
      <c r="G34" s="110"/>
    </row>
    <row r="35" spans="2:7">
      <c r="B35" s="162" t="s">
        <v>9</v>
      </c>
      <c r="C35" s="53">
        <v>271138</v>
      </c>
      <c r="D35" s="165"/>
      <c r="E35" s="59" t="s">
        <v>10</v>
      </c>
      <c r="F35" s="150"/>
      <c r="G35" s="110"/>
    </row>
    <row r="36" spans="2:7">
      <c r="B36" s="166" t="s">
        <v>12</v>
      </c>
      <c r="C36" s="300">
        <v>94390</v>
      </c>
      <c r="D36" s="84"/>
      <c r="E36" s="60"/>
      <c r="F36" s="150"/>
      <c r="G36" s="110"/>
    </row>
    <row r="37" spans="2:7">
      <c r="B37" s="162" t="s">
        <v>13</v>
      </c>
      <c r="C37" s="53">
        <v>4700021569</v>
      </c>
      <c r="D37" s="84"/>
      <c r="E37" s="84"/>
      <c r="F37" s="150"/>
      <c r="G37" s="110"/>
    </row>
    <row r="38" spans="2:7">
      <c r="B38" s="162" t="s">
        <v>14</v>
      </c>
      <c r="C38" s="53">
        <v>7324</v>
      </c>
      <c r="D38" s="84"/>
      <c r="E38" s="84"/>
      <c r="F38" s="150"/>
      <c r="G38" s="110"/>
    </row>
    <row r="39" spans="2:7">
      <c r="B39" s="162" t="s">
        <v>15</v>
      </c>
      <c r="C39" s="53"/>
      <c r="D39" s="84"/>
      <c r="E39" s="84"/>
      <c r="F39" s="150"/>
      <c r="G39" s="110"/>
    </row>
    <row r="40" spans="2:7">
      <c r="B40" s="167" t="s">
        <v>17</v>
      </c>
      <c r="C40" s="167" t="s">
        <v>18</v>
      </c>
      <c r="D40" s="168" t="s">
        <v>19</v>
      </c>
      <c r="E40" s="168" t="s">
        <v>20</v>
      </c>
      <c r="F40" s="169" t="s">
        <v>21</v>
      </c>
    </row>
    <row r="41" spans="2:7">
      <c r="B41" s="53">
        <v>3200000000</v>
      </c>
      <c r="C41" s="54" t="s">
        <v>28</v>
      </c>
      <c r="D41" s="53">
        <v>1</v>
      </c>
      <c r="E41" s="78">
        <v>1012246</v>
      </c>
      <c r="F41" s="82">
        <f>E41*D41</f>
        <v>1012246</v>
      </c>
    </row>
    <row r="42" spans="2:7">
      <c r="B42" s="53"/>
      <c r="C42" s="171"/>
      <c r="D42" s="78"/>
      <c r="E42" s="82" t="s">
        <v>22</v>
      </c>
      <c r="F42" s="82">
        <f>SUM(F41:F41)</f>
        <v>1012246</v>
      </c>
    </row>
    <row r="45" spans="2:7">
      <c r="B45" s="157"/>
      <c r="C45" s="158" t="s">
        <v>86</v>
      </c>
      <c r="D45" s="159"/>
      <c r="E45" s="173"/>
      <c r="F45" s="174"/>
    </row>
    <row r="46" spans="2:7">
      <c r="B46" s="162" t="s">
        <v>5</v>
      </c>
      <c r="C46" s="163" t="s">
        <v>161</v>
      </c>
      <c r="D46" s="84"/>
      <c r="E46" s="58" t="s">
        <v>6</v>
      </c>
      <c r="F46" s="150"/>
    </row>
    <row r="47" spans="2:7">
      <c r="B47" s="162" t="s">
        <v>7</v>
      </c>
      <c r="C47" s="164" t="s">
        <v>148</v>
      </c>
      <c r="D47" s="84"/>
      <c r="E47" s="59"/>
      <c r="F47" s="150"/>
    </row>
    <row r="48" spans="2:7">
      <c r="B48" s="162" t="s">
        <v>9</v>
      </c>
      <c r="C48" s="53">
        <v>267809</v>
      </c>
      <c r="D48" s="165"/>
      <c r="E48" s="59" t="s">
        <v>10</v>
      </c>
      <c r="F48" s="150"/>
    </row>
    <row r="49" spans="2:6">
      <c r="B49" s="166" t="s">
        <v>12</v>
      </c>
      <c r="C49" s="167">
        <v>93516</v>
      </c>
      <c r="D49" s="84"/>
      <c r="E49" s="60"/>
      <c r="F49" s="150"/>
    </row>
    <row r="50" spans="2:6">
      <c r="B50" s="162" t="s">
        <v>13</v>
      </c>
      <c r="C50" s="53">
        <v>60062975</v>
      </c>
      <c r="D50" s="84"/>
      <c r="E50" s="84"/>
      <c r="F50" s="150"/>
    </row>
    <row r="51" spans="2:6">
      <c r="B51" s="162" t="s">
        <v>14</v>
      </c>
      <c r="C51" s="53">
        <v>7166</v>
      </c>
      <c r="D51" s="84"/>
      <c r="E51" s="84"/>
      <c r="F51" s="150"/>
    </row>
    <row r="52" spans="2:6">
      <c r="B52" s="162" t="s">
        <v>15</v>
      </c>
      <c r="C52" s="53" t="s">
        <v>162</v>
      </c>
      <c r="D52" s="84"/>
      <c r="E52" s="84"/>
      <c r="F52" s="150"/>
    </row>
    <row r="53" spans="2:6">
      <c r="B53" s="167" t="s">
        <v>17</v>
      </c>
      <c r="C53" s="167" t="s">
        <v>18</v>
      </c>
      <c r="D53" s="168" t="s">
        <v>19</v>
      </c>
      <c r="E53" s="168" t="s">
        <v>20</v>
      </c>
      <c r="F53" s="169" t="s">
        <v>21</v>
      </c>
    </row>
    <row r="54" spans="2:6">
      <c r="B54" s="53">
        <v>3200000000</v>
      </c>
      <c r="C54" s="54" t="s">
        <v>28</v>
      </c>
      <c r="D54" s="53">
        <v>1</v>
      </c>
      <c r="E54" s="78">
        <v>2440000</v>
      </c>
      <c r="F54" s="82">
        <f>E54*D54</f>
        <v>2440000</v>
      </c>
    </row>
    <row r="55" spans="2:6">
      <c r="B55" s="53"/>
      <c r="C55" s="171"/>
      <c r="D55" s="78"/>
      <c r="E55" s="82" t="s">
        <v>22</v>
      </c>
      <c r="F55" s="82">
        <f>F54</f>
        <v>2440000</v>
      </c>
    </row>
  </sheetData>
  <mergeCells count="3">
    <mergeCell ref="B1:F1"/>
    <mergeCell ref="B16:F16"/>
    <mergeCell ref="B31:F3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83"/>
  <sheetViews>
    <sheetView topLeftCell="A61" workbookViewId="0">
      <selection activeCell="C74" sqref="C74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71"/>
    </row>
    <row r="3" spans="2:6" ht="15.75" thickBot="1">
      <c r="B3" s="415"/>
      <c r="C3" s="415"/>
      <c r="D3" s="415"/>
      <c r="E3" s="415"/>
      <c r="F3" s="415"/>
    </row>
    <row r="4" spans="2:6" ht="15.75" thickBot="1">
      <c r="B4" s="87"/>
      <c r="C4" s="88" t="s">
        <v>25</v>
      </c>
      <c r="D4" s="2"/>
      <c r="E4" s="3"/>
      <c r="F4" s="4"/>
    </row>
    <row r="5" spans="2:6">
      <c r="B5" s="5" t="s">
        <v>5</v>
      </c>
      <c r="C5" s="163" t="s">
        <v>163</v>
      </c>
      <c r="D5" s="6"/>
      <c r="E5" s="7" t="s">
        <v>6</v>
      </c>
      <c r="F5" s="8"/>
    </row>
    <row r="6" spans="2:6">
      <c r="B6" s="9" t="s">
        <v>7</v>
      </c>
      <c r="C6" s="164" t="s">
        <v>164</v>
      </c>
      <c r="D6" s="10"/>
      <c r="E6" s="11"/>
      <c r="F6" s="8"/>
    </row>
    <row r="7" spans="2:6">
      <c r="B7" s="9" t="s">
        <v>9</v>
      </c>
      <c r="C7" s="262">
        <v>267648</v>
      </c>
      <c r="D7" s="12"/>
      <c r="E7" s="11" t="s">
        <v>10</v>
      </c>
      <c r="F7" s="8"/>
    </row>
    <row r="8" spans="2:6">
      <c r="B8" s="1" t="s">
        <v>12</v>
      </c>
      <c r="C8" s="261">
        <v>93519</v>
      </c>
      <c r="D8" s="6"/>
      <c r="E8" s="147"/>
      <c r="F8" s="8"/>
    </row>
    <row r="9" spans="2:6">
      <c r="B9" s="9" t="s">
        <v>13</v>
      </c>
      <c r="C9" s="262">
        <v>307061</v>
      </c>
      <c r="D9" s="6"/>
      <c r="E9" s="13"/>
      <c r="F9" s="8"/>
    </row>
    <row r="10" spans="2:6">
      <c r="B10" s="14" t="s">
        <v>14</v>
      </c>
      <c r="C10" s="15">
        <v>7205</v>
      </c>
      <c r="D10" s="6"/>
      <c r="E10" s="16"/>
      <c r="F10" s="8"/>
    </row>
    <row r="11" spans="2:6" ht="15.75" thickBot="1">
      <c r="B11" s="14" t="s">
        <v>15</v>
      </c>
      <c r="C11" s="15"/>
      <c r="D11" s="6"/>
      <c r="E11" s="16"/>
      <c r="F11" s="8"/>
    </row>
    <row r="12" spans="2:6" ht="15.75" thickBot="1">
      <c r="B12" s="125" t="s">
        <v>17</v>
      </c>
      <c r="C12" s="125" t="s">
        <v>18</v>
      </c>
      <c r="D12" s="126" t="s">
        <v>19</v>
      </c>
      <c r="E12" s="127" t="s">
        <v>20</v>
      </c>
      <c r="F12" s="128" t="s">
        <v>21</v>
      </c>
    </row>
    <row r="13" spans="2:6">
      <c r="B13" s="17" t="s">
        <v>165</v>
      </c>
      <c r="C13" s="17" t="s">
        <v>166</v>
      </c>
      <c r="D13" s="18">
        <v>15</v>
      </c>
      <c r="E13" s="19">
        <v>42350</v>
      </c>
      <c r="F13" s="20">
        <f>E13*D13</f>
        <v>635250</v>
      </c>
    </row>
    <row r="14" spans="2:6" ht="15.75" thickBot="1">
      <c r="B14" s="21"/>
      <c r="C14" s="22"/>
      <c r="D14" s="23"/>
      <c r="E14" s="24" t="s">
        <v>22</v>
      </c>
      <c r="F14" s="25">
        <f>F13</f>
        <v>635250</v>
      </c>
    </row>
    <row r="16" spans="2:6" ht="15.75" thickBot="1">
      <c r="B16" s="415" t="s">
        <v>174</v>
      </c>
      <c r="C16" s="415"/>
      <c r="D16" s="415"/>
      <c r="E16" s="415"/>
      <c r="F16" s="415"/>
    </row>
    <row r="17" spans="2:6" ht="15.75" thickBot="1">
      <c r="B17" s="87"/>
      <c r="C17" s="88" t="s">
        <v>31</v>
      </c>
      <c r="D17" s="27"/>
      <c r="E17" s="28"/>
      <c r="F17" s="29"/>
    </row>
    <row r="18" spans="2:6">
      <c r="B18" s="30" t="s">
        <v>5</v>
      </c>
      <c r="C18" s="163" t="s">
        <v>53</v>
      </c>
      <c r="D18" s="31"/>
      <c r="E18" s="32" t="s">
        <v>6</v>
      </c>
      <c r="F18" s="33"/>
    </row>
    <row r="19" spans="2:6">
      <c r="B19" s="34" t="s">
        <v>7</v>
      </c>
      <c r="C19" s="164" t="s">
        <v>135</v>
      </c>
      <c r="D19" s="35"/>
      <c r="E19" s="36"/>
      <c r="F19" s="33"/>
    </row>
    <row r="20" spans="2:6">
      <c r="B20" s="34" t="s">
        <v>9</v>
      </c>
      <c r="C20" s="145">
        <v>271139</v>
      </c>
      <c r="D20" s="37"/>
      <c r="E20" s="36" t="s">
        <v>10</v>
      </c>
      <c r="F20" s="33"/>
    </row>
    <row r="21" spans="2:6">
      <c r="B21" s="26" t="s">
        <v>12</v>
      </c>
      <c r="C21" s="300">
        <v>94409</v>
      </c>
      <c r="D21" s="31"/>
      <c r="E21" s="147"/>
      <c r="F21" s="33"/>
    </row>
    <row r="22" spans="2:6">
      <c r="B22" s="34" t="s">
        <v>13</v>
      </c>
      <c r="C22" s="262">
        <v>4700022209</v>
      </c>
      <c r="D22" s="31"/>
      <c r="E22" s="38"/>
      <c r="F22" s="33"/>
    </row>
    <row r="23" spans="2:6">
      <c r="B23" s="39" t="s">
        <v>14</v>
      </c>
      <c r="C23" s="149">
        <v>7333</v>
      </c>
      <c r="D23" s="31"/>
      <c r="E23" s="40"/>
      <c r="F23" s="33"/>
    </row>
    <row r="24" spans="2:6" ht="15.75" thickBot="1">
      <c r="B24" s="39" t="s">
        <v>15</v>
      </c>
      <c r="C24" s="72"/>
      <c r="D24" s="31"/>
      <c r="E24" s="40"/>
      <c r="F24" s="33"/>
    </row>
    <row r="25" spans="2:6" ht="15.75" thickBot="1">
      <c r="B25" s="125" t="s">
        <v>17</v>
      </c>
      <c r="C25" s="125" t="s">
        <v>18</v>
      </c>
      <c r="D25" s="126" t="s">
        <v>19</v>
      </c>
      <c r="E25" s="127" t="s">
        <v>20</v>
      </c>
      <c r="F25" s="128" t="s">
        <v>21</v>
      </c>
    </row>
    <row r="26" spans="2:6" s="76" customFormat="1">
      <c r="B26" s="65">
        <v>9910000003</v>
      </c>
      <c r="C26" s="17" t="s">
        <v>54</v>
      </c>
      <c r="D26" s="227">
        <v>1</v>
      </c>
      <c r="E26" s="67">
        <v>472010</v>
      </c>
      <c r="F26" s="67">
        <v>472010</v>
      </c>
    </row>
    <row r="27" spans="2:6" ht="15.75" thickBot="1">
      <c r="B27" s="68"/>
      <c r="C27" s="129"/>
      <c r="D27" s="75"/>
      <c r="E27" s="69" t="s">
        <v>22</v>
      </c>
      <c r="F27" s="70">
        <f>SUM(F26:F26)</f>
        <v>472010</v>
      </c>
    </row>
    <row r="29" spans="2:6" ht="15.75" thickBot="1">
      <c r="B29" s="415"/>
      <c r="C29" s="415"/>
      <c r="D29" s="415"/>
      <c r="E29" s="415"/>
      <c r="F29" s="415"/>
    </row>
    <row r="30" spans="2:6" ht="15.75" thickBot="1">
      <c r="B30" s="87"/>
      <c r="C30" s="88" t="s">
        <v>32</v>
      </c>
      <c r="D30" s="41"/>
      <c r="E30" s="42"/>
      <c r="F30" s="43"/>
    </row>
    <row r="31" spans="2:6">
      <c r="B31" s="139" t="s">
        <v>5</v>
      </c>
      <c r="C31" s="163" t="s">
        <v>120</v>
      </c>
      <c r="D31" s="140"/>
      <c r="E31" s="141" t="s">
        <v>6</v>
      </c>
      <c r="F31" s="46"/>
    </row>
    <row r="32" spans="2:6">
      <c r="B32" s="142" t="s">
        <v>7</v>
      </c>
      <c r="C32" s="164" t="s">
        <v>141</v>
      </c>
      <c r="D32" s="143"/>
      <c r="E32" s="144"/>
      <c r="F32" s="46"/>
    </row>
    <row r="33" spans="2:6">
      <c r="B33" s="142" t="s">
        <v>9</v>
      </c>
      <c r="C33" s="262" t="s">
        <v>169</v>
      </c>
      <c r="D33" s="146"/>
      <c r="E33" s="144" t="s">
        <v>10</v>
      </c>
      <c r="F33" s="46"/>
    </row>
    <row r="34" spans="2:6">
      <c r="B34" s="136" t="s">
        <v>12</v>
      </c>
      <c r="C34" s="261">
        <v>94575</v>
      </c>
      <c r="D34" s="140"/>
      <c r="E34" s="147"/>
      <c r="F34" s="46"/>
    </row>
    <row r="35" spans="2:6">
      <c r="B35" s="142" t="s">
        <v>13</v>
      </c>
      <c r="C35" s="262">
        <v>1610</v>
      </c>
      <c r="D35" s="140"/>
      <c r="E35" s="47"/>
      <c r="F35" s="46"/>
    </row>
    <row r="36" spans="2:6">
      <c r="B36" s="148" t="s">
        <v>14</v>
      </c>
      <c r="C36" s="149">
        <v>7120</v>
      </c>
      <c r="D36" s="140"/>
      <c r="E36" s="48"/>
      <c r="F36" s="46"/>
    </row>
    <row r="37" spans="2:6" ht="15.75" thickBot="1">
      <c r="B37" s="148" t="s">
        <v>15</v>
      </c>
      <c r="C37" s="72"/>
      <c r="D37" s="140"/>
      <c r="E37" s="48"/>
      <c r="F37" s="46"/>
    </row>
    <row r="38" spans="2:6" ht="15.75" thickBot="1">
      <c r="B38" s="125" t="s">
        <v>17</v>
      </c>
      <c r="C38" s="125" t="s">
        <v>18</v>
      </c>
      <c r="D38" s="126" t="s">
        <v>19</v>
      </c>
      <c r="E38" s="127" t="s">
        <v>20</v>
      </c>
      <c r="F38" s="128" t="s">
        <v>21</v>
      </c>
    </row>
    <row r="39" spans="2:6" s="76" customFormat="1" ht="15.75" thickBot="1">
      <c r="B39" s="303" t="s">
        <v>176</v>
      </c>
      <c r="C39" s="304" t="s">
        <v>177</v>
      </c>
      <c r="D39" s="303">
        <v>3</v>
      </c>
      <c r="E39" s="305">
        <v>83160</v>
      </c>
      <c r="F39" s="306">
        <f t="shared" ref="F39" si="0">E39*D39</f>
        <v>249480</v>
      </c>
    </row>
    <row r="40" spans="2:6" s="231" customFormat="1" ht="15.75" thickBot="1">
      <c r="B40" s="303" t="s">
        <v>178</v>
      </c>
      <c r="C40" s="304" t="s">
        <v>179</v>
      </c>
      <c r="D40" s="303">
        <v>3</v>
      </c>
      <c r="E40" s="305">
        <v>62370</v>
      </c>
      <c r="F40" s="306">
        <f>D40*E40</f>
        <v>187110</v>
      </c>
    </row>
    <row r="41" spans="2:6" s="231" customFormat="1" ht="15.75" thickBot="1">
      <c r="B41" s="303" t="s">
        <v>180</v>
      </c>
      <c r="C41" s="304" t="s">
        <v>181</v>
      </c>
      <c r="D41" s="303">
        <v>1</v>
      </c>
      <c r="E41" s="305">
        <v>204050</v>
      </c>
      <c r="F41" s="306">
        <f>D41*E41</f>
        <v>204050</v>
      </c>
    </row>
    <row r="42" spans="2:6" s="231" customFormat="1" ht="15.75" thickBot="1">
      <c r="B42" s="303">
        <v>111110000</v>
      </c>
      <c r="C42" s="304" t="s">
        <v>29</v>
      </c>
      <c r="D42" s="303">
        <v>1</v>
      </c>
      <c r="E42" s="305">
        <v>351963</v>
      </c>
      <c r="F42" s="306">
        <f>D42*E42</f>
        <v>351963</v>
      </c>
    </row>
    <row r="43" spans="2:6" s="231" customFormat="1" ht="15.75" thickBot="1">
      <c r="B43" s="220">
        <v>9910000003</v>
      </c>
      <c r="C43" s="304" t="s">
        <v>54</v>
      </c>
      <c r="D43" s="65">
        <v>1</v>
      </c>
      <c r="E43" s="307">
        <v>31500</v>
      </c>
      <c r="F43" s="308">
        <f>D43*E43</f>
        <v>31500</v>
      </c>
    </row>
    <row r="44" spans="2:6" ht="15.75" thickBot="1">
      <c r="B44" s="68"/>
      <c r="C44" s="129"/>
      <c r="D44" s="75"/>
      <c r="E44" s="69" t="s">
        <v>22</v>
      </c>
      <c r="F44" s="70">
        <f>SUM(F39:F43)</f>
        <v>1024103</v>
      </c>
    </row>
    <row r="46" spans="2:6" ht="15.75" thickBot="1">
      <c r="B46" s="415"/>
      <c r="C46" s="415"/>
      <c r="D46" s="415"/>
      <c r="E46" s="415"/>
      <c r="F46" s="415"/>
    </row>
    <row r="47" spans="2:6" ht="15.75" thickBot="1">
      <c r="B47" s="87"/>
      <c r="C47" s="88" t="s">
        <v>33</v>
      </c>
      <c r="D47" s="138"/>
      <c r="E47" s="44"/>
      <c r="F47" s="45"/>
    </row>
    <row r="48" spans="2:6">
      <c r="B48" s="139" t="s">
        <v>5</v>
      </c>
      <c r="C48" s="163" t="s">
        <v>183</v>
      </c>
      <c r="D48" s="140"/>
      <c r="E48" s="141" t="s">
        <v>6</v>
      </c>
      <c r="F48" s="46"/>
    </row>
    <row r="49" spans="2:6">
      <c r="B49" s="142" t="s">
        <v>7</v>
      </c>
      <c r="C49" s="164" t="s">
        <v>182</v>
      </c>
      <c r="D49" s="143"/>
      <c r="E49" s="144"/>
      <c r="F49" s="46"/>
    </row>
    <row r="50" spans="2:6">
      <c r="B50" s="142" t="s">
        <v>9</v>
      </c>
      <c r="C50" s="309">
        <v>271487</v>
      </c>
      <c r="D50" s="146"/>
      <c r="E50" s="144" t="s">
        <v>10</v>
      </c>
      <c r="F50" s="46"/>
    </row>
    <row r="51" spans="2:6">
      <c r="B51" s="136" t="s">
        <v>12</v>
      </c>
      <c r="C51" s="261">
        <v>96167</v>
      </c>
      <c r="D51" s="140"/>
      <c r="E51" s="147"/>
      <c r="F51" s="46"/>
    </row>
    <row r="52" spans="2:6">
      <c r="B52" s="142" t="s">
        <v>13</v>
      </c>
      <c r="C52" s="309">
        <v>7600022215</v>
      </c>
      <c r="D52" s="140"/>
      <c r="E52" s="47"/>
      <c r="F52" s="46"/>
    </row>
    <row r="53" spans="2:6">
      <c r="B53" s="148" t="s">
        <v>14</v>
      </c>
      <c r="C53" s="149">
        <v>7121</v>
      </c>
      <c r="D53" s="140"/>
      <c r="E53" s="48"/>
      <c r="F53" s="46"/>
    </row>
    <row r="54" spans="2:6" ht="15.75" thickBot="1">
      <c r="B54" s="148" t="s">
        <v>15</v>
      </c>
      <c r="C54" s="72"/>
      <c r="D54" s="140"/>
      <c r="E54" s="48"/>
      <c r="F54" s="46"/>
    </row>
    <row r="55" spans="2:6" ht="15.75" thickBot="1">
      <c r="B55" s="125" t="s">
        <v>17</v>
      </c>
      <c r="C55" s="125" t="s">
        <v>18</v>
      </c>
      <c r="D55" s="126" t="s">
        <v>19</v>
      </c>
      <c r="E55" s="127" t="s">
        <v>20</v>
      </c>
      <c r="F55" s="128" t="s">
        <v>21</v>
      </c>
    </row>
    <row r="56" spans="2:6" ht="15.75">
      <c r="B56" s="310">
        <v>3200000000</v>
      </c>
      <c r="C56" s="311" t="s">
        <v>28</v>
      </c>
      <c r="D56" s="74">
        <v>1</v>
      </c>
      <c r="E56" s="66">
        <v>1741142</v>
      </c>
      <c r="F56" s="67">
        <f>E56*D56</f>
        <v>1741142</v>
      </c>
    </row>
    <row r="57" spans="2:6" ht="15.75" thickBot="1">
      <c r="B57" s="68"/>
      <c r="C57" s="129"/>
      <c r="D57" s="75"/>
      <c r="E57" s="69" t="s">
        <v>22</v>
      </c>
      <c r="F57" s="70">
        <f>F56</f>
        <v>1741142</v>
      </c>
    </row>
    <row r="59" spans="2:6" ht="15.75" thickBot="1">
      <c r="B59" s="415"/>
      <c r="C59" s="415"/>
      <c r="D59" s="415"/>
      <c r="E59" s="415"/>
      <c r="F59" s="415"/>
    </row>
    <row r="60" spans="2:6" ht="15.75" thickBot="1">
      <c r="B60" s="87"/>
      <c r="C60" s="88" t="s">
        <v>34</v>
      </c>
      <c r="D60" s="138"/>
      <c r="E60" s="44"/>
      <c r="F60" s="45"/>
    </row>
    <row r="61" spans="2:6">
      <c r="B61" s="139" t="s">
        <v>5</v>
      </c>
      <c r="C61" s="313" t="s">
        <v>147</v>
      </c>
      <c r="D61" s="140"/>
      <c r="E61" s="141" t="s">
        <v>6</v>
      </c>
      <c r="F61" s="46"/>
    </row>
    <row r="62" spans="2:6">
      <c r="B62" s="142" t="s">
        <v>7</v>
      </c>
      <c r="C62" s="312" t="s">
        <v>148</v>
      </c>
      <c r="D62" s="143"/>
      <c r="E62" s="144"/>
      <c r="F62" s="46"/>
    </row>
    <row r="63" spans="2:6">
      <c r="B63" s="142" t="s">
        <v>9</v>
      </c>
      <c r="C63" s="309">
        <v>271485</v>
      </c>
      <c r="D63" s="146"/>
      <c r="E63" s="144" t="s">
        <v>10</v>
      </c>
      <c r="F63" s="46"/>
    </row>
    <row r="64" spans="2:6">
      <c r="B64" s="136" t="s">
        <v>12</v>
      </c>
      <c r="C64" s="314">
        <v>95633</v>
      </c>
      <c r="D64" s="140"/>
      <c r="E64" s="147"/>
      <c r="F64" s="46"/>
    </row>
    <row r="65" spans="2:6">
      <c r="B65" s="142" t="s">
        <v>13</v>
      </c>
      <c r="C65" s="309">
        <v>60064152</v>
      </c>
      <c r="D65" s="140"/>
      <c r="E65" s="47"/>
      <c r="F65" s="46"/>
    </row>
    <row r="66" spans="2:6">
      <c r="B66" s="148" t="s">
        <v>14</v>
      </c>
      <c r="C66" s="149">
        <v>7167</v>
      </c>
      <c r="D66" s="140"/>
      <c r="E66" s="48"/>
      <c r="F66" s="46"/>
    </row>
    <row r="67" spans="2:6" ht="15.75" thickBot="1">
      <c r="B67" s="148" t="s">
        <v>15</v>
      </c>
      <c r="C67" s="72" t="s">
        <v>162</v>
      </c>
      <c r="D67" s="140"/>
      <c r="E67" s="48"/>
      <c r="F67" s="46"/>
    </row>
    <row r="68" spans="2:6" ht="15.75" thickBot="1">
      <c r="B68" s="125" t="s">
        <v>17</v>
      </c>
      <c r="C68" s="125" t="s">
        <v>18</v>
      </c>
      <c r="D68" s="126" t="s">
        <v>19</v>
      </c>
      <c r="E68" s="127" t="s">
        <v>20</v>
      </c>
      <c r="F68" s="128" t="s">
        <v>21</v>
      </c>
    </row>
    <row r="69" spans="2:6" ht="16.5" thickBot="1">
      <c r="B69" s="310">
        <v>111110000</v>
      </c>
      <c r="C69" s="315" t="s">
        <v>29</v>
      </c>
      <c r="D69" s="74">
        <v>1</v>
      </c>
      <c r="E69" s="316">
        <v>365700</v>
      </c>
      <c r="F69" s="67">
        <f>E69*D69</f>
        <v>365700</v>
      </c>
    </row>
    <row r="70" spans="2:6" ht="15.75" thickBot="1">
      <c r="B70" s="68"/>
      <c r="C70" s="129"/>
      <c r="D70" s="75"/>
      <c r="E70" s="69" t="s">
        <v>22</v>
      </c>
      <c r="F70" s="70">
        <f>F69</f>
        <v>365700</v>
      </c>
    </row>
    <row r="72" spans="2:6" ht="15.75" thickBot="1">
      <c r="B72" s="415"/>
      <c r="C72" s="415"/>
      <c r="D72" s="415"/>
      <c r="E72" s="415"/>
      <c r="F72" s="415"/>
    </row>
    <row r="73" spans="2:6" ht="15.75" thickBot="1">
      <c r="B73" s="87"/>
      <c r="C73" s="88" t="s">
        <v>35</v>
      </c>
      <c r="D73" s="138"/>
      <c r="E73" s="44"/>
      <c r="F73" s="45"/>
    </row>
    <row r="74" spans="2:6">
      <c r="B74" s="139" t="s">
        <v>5</v>
      </c>
      <c r="C74" s="317" t="s">
        <v>185</v>
      </c>
      <c r="D74" s="140"/>
      <c r="E74" s="141" t="s">
        <v>6</v>
      </c>
      <c r="F74" s="46"/>
    </row>
    <row r="75" spans="2:6">
      <c r="B75" s="142" t="s">
        <v>7</v>
      </c>
      <c r="C75" s="313" t="s">
        <v>172</v>
      </c>
      <c r="D75" s="143"/>
      <c r="E75" s="144"/>
      <c r="F75" s="46"/>
    </row>
    <row r="76" spans="2:6">
      <c r="B76" s="142" t="s">
        <v>9</v>
      </c>
      <c r="C76" s="318">
        <v>271486</v>
      </c>
      <c r="D76" s="146"/>
      <c r="E76" s="144" t="s">
        <v>10</v>
      </c>
      <c r="F76" s="46"/>
    </row>
    <row r="77" spans="2:6">
      <c r="B77" s="136" t="s">
        <v>12</v>
      </c>
      <c r="C77" s="319">
        <v>95987</v>
      </c>
      <c r="D77" s="140"/>
      <c r="E77" s="147"/>
      <c r="F77" s="46"/>
    </row>
    <row r="78" spans="2:6">
      <c r="B78" s="142" t="s">
        <v>13</v>
      </c>
      <c r="C78" s="318">
        <v>4500199897</v>
      </c>
      <c r="D78" s="140"/>
      <c r="E78" s="47"/>
      <c r="F78" s="46"/>
    </row>
    <row r="79" spans="2:6">
      <c r="B79" s="148" t="s">
        <v>14</v>
      </c>
      <c r="C79" s="149">
        <v>7117</v>
      </c>
      <c r="D79" s="140"/>
      <c r="E79" s="48"/>
      <c r="F79" s="46"/>
    </row>
    <row r="80" spans="2:6" ht="15.75" thickBot="1">
      <c r="B80" s="148" t="s">
        <v>15</v>
      </c>
      <c r="C80" s="72"/>
      <c r="D80" s="140"/>
      <c r="E80" s="48"/>
      <c r="F80" s="46"/>
    </row>
    <row r="81" spans="2:6" ht="15.75" thickBot="1">
      <c r="B81" s="125" t="s">
        <v>17</v>
      </c>
      <c r="C81" s="125" t="s">
        <v>18</v>
      </c>
      <c r="D81" s="126" t="s">
        <v>19</v>
      </c>
      <c r="E81" s="127" t="s">
        <v>20</v>
      </c>
      <c r="F81" s="128" t="s">
        <v>21</v>
      </c>
    </row>
    <row r="82" spans="2:6" ht="16.5" thickBot="1">
      <c r="B82" s="322">
        <v>3200000000</v>
      </c>
      <c r="C82" s="323" t="s">
        <v>28</v>
      </c>
      <c r="D82" s="303">
        <v>1</v>
      </c>
      <c r="E82" s="320">
        <v>728000</v>
      </c>
      <c r="F82" s="67">
        <f>D82*E82</f>
        <v>728000</v>
      </c>
    </row>
    <row r="83" spans="2:6" ht="15.75" thickBot="1">
      <c r="B83" s="303"/>
      <c r="C83" s="324"/>
      <c r="D83" s="305"/>
      <c r="E83" s="321" t="s">
        <v>22</v>
      </c>
      <c r="F83" s="70">
        <f>F82</f>
        <v>728000</v>
      </c>
    </row>
  </sheetData>
  <mergeCells count="6">
    <mergeCell ref="B72:F72"/>
    <mergeCell ref="B16:F16"/>
    <mergeCell ref="B3:F3"/>
    <mergeCell ref="B29:F29"/>
    <mergeCell ref="B46:F46"/>
    <mergeCell ref="B59:F59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topLeftCell="A49" workbookViewId="0">
      <selection activeCell="B56" sqref="B56:F69"/>
    </sheetView>
  </sheetViews>
  <sheetFormatPr baseColWidth="10" defaultRowHeight="15"/>
  <cols>
    <col min="2" max="2" width="35.28515625" style="56" customWidth="1"/>
    <col min="3" max="3" width="41.28515625" style="64" customWidth="1"/>
    <col min="4" max="4" width="11.42578125" style="64"/>
    <col min="5" max="5" width="12.28515625" style="73" customWidth="1"/>
    <col min="6" max="6" width="11.42578125" style="73"/>
  </cols>
  <sheetData>
    <row r="1" spans="1:6">
      <c r="B1" s="416"/>
      <c r="C1" s="416"/>
      <c r="D1" s="416"/>
      <c r="E1" s="416"/>
      <c r="F1" s="416"/>
    </row>
    <row r="2" spans="1:6" s="51" customFormat="1" ht="15.75" thickBot="1">
      <c r="B2" s="415"/>
      <c r="C2" s="415"/>
      <c r="D2" s="415"/>
      <c r="E2" s="415"/>
      <c r="F2" s="415"/>
    </row>
    <row r="3" spans="1:6" ht="15.75" thickBot="1">
      <c r="B3" s="87"/>
      <c r="C3" s="88" t="s">
        <v>87</v>
      </c>
      <c r="D3" s="138"/>
      <c r="E3" s="44"/>
      <c r="F3" s="45"/>
    </row>
    <row r="4" spans="1:6">
      <c r="B4" s="139" t="s">
        <v>5</v>
      </c>
      <c r="C4" s="326" t="s">
        <v>186</v>
      </c>
      <c r="D4" s="140"/>
      <c r="E4" s="141" t="s">
        <v>6</v>
      </c>
      <c r="F4" s="46"/>
    </row>
    <row r="5" spans="1:6">
      <c r="B5" s="142" t="s">
        <v>7</v>
      </c>
      <c r="C5" s="340" t="s">
        <v>189</v>
      </c>
      <c r="D5" s="143"/>
      <c r="E5" s="144"/>
      <c r="F5" s="46"/>
    </row>
    <row r="6" spans="1:6">
      <c r="B6" s="142" t="s">
        <v>9</v>
      </c>
      <c r="C6" s="318">
        <v>271493</v>
      </c>
      <c r="D6" s="146"/>
      <c r="E6" s="144" t="s">
        <v>10</v>
      </c>
      <c r="F6" s="46"/>
    </row>
    <row r="7" spans="1:6">
      <c r="B7" s="136" t="s">
        <v>12</v>
      </c>
      <c r="C7" s="319">
        <v>96177</v>
      </c>
      <c r="D7" s="140"/>
      <c r="E7" s="147"/>
      <c r="F7" s="46"/>
    </row>
    <row r="8" spans="1:6">
      <c r="B8" s="142" t="s">
        <v>13</v>
      </c>
      <c r="C8" s="309" t="s">
        <v>184</v>
      </c>
      <c r="D8" s="140"/>
      <c r="E8" s="47"/>
      <c r="F8" s="46"/>
    </row>
    <row r="9" spans="1:6">
      <c r="B9" s="148" t="s">
        <v>14</v>
      </c>
      <c r="C9" s="309">
        <v>2604</v>
      </c>
      <c r="D9" s="140"/>
      <c r="E9" s="48"/>
      <c r="F9" s="46"/>
    </row>
    <row r="10" spans="1:6" ht="15.75" thickBot="1">
      <c r="B10" s="148" t="s">
        <v>15</v>
      </c>
      <c r="C10" s="72"/>
      <c r="D10" s="140"/>
      <c r="E10" s="48"/>
      <c r="F10" s="46"/>
    </row>
    <row r="11" spans="1:6" ht="15.75" thickBot="1">
      <c r="B11" s="125" t="s">
        <v>17</v>
      </c>
      <c r="C11" s="125" t="s">
        <v>18</v>
      </c>
      <c r="D11" s="126" t="s">
        <v>19</v>
      </c>
      <c r="E11" s="127" t="s">
        <v>20</v>
      </c>
      <c r="F11" s="128" t="s">
        <v>21</v>
      </c>
    </row>
    <row r="12" spans="1:6" ht="16.5" thickBot="1">
      <c r="B12" s="310" t="s">
        <v>27</v>
      </c>
      <c r="C12" s="288" t="s">
        <v>140</v>
      </c>
      <c r="D12" s="74">
        <v>1</v>
      </c>
      <c r="E12" s="327">
        <v>507500</v>
      </c>
      <c r="F12" s="67">
        <f>E12*D12</f>
        <v>507500</v>
      </c>
    </row>
    <row r="13" spans="1:6" ht="15.75" thickBot="1">
      <c r="B13" s="68"/>
      <c r="C13" s="129"/>
      <c r="D13" s="75"/>
      <c r="E13" s="69" t="s">
        <v>22</v>
      </c>
      <c r="F13" s="70">
        <f>F12</f>
        <v>507500</v>
      </c>
    </row>
    <row r="14" spans="1:6">
      <c r="B14" s="76"/>
      <c r="C14" s="76"/>
      <c r="D14" s="76"/>
      <c r="E14" s="76"/>
      <c r="F14" s="76"/>
    </row>
    <row r="15" spans="1:6" ht="15.75" thickBot="1">
      <c r="B15" s="415"/>
      <c r="C15" s="415"/>
      <c r="D15" s="415"/>
      <c r="E15" s="415"/>
      <c r="F15" s="415"/>
    </row>
    <row r="16" spans="1:6" ht="15.75" thickBot="1">
      <c r="A16" s="76"/>
      <c r="B16" s="87"/>
      <c r="C16" s="88" t="s">
        <v>36</v>
      </c>
      <c r="D16" s="138"/>
      <c r="E16" s="44"/>
      <c r="F16" s="45"/>
    </row>
    <row r="17" spans="2:6" ht="15.75" thickBot="1">
      <c r="B17" s="334" t="s">
        <v>5</v>
      </c>
      <c r="C17" s="335" t="s">
        <v>187</v>
      </c>
      <c r="D17" s="140"/>
      <c r="E17" s="141" t="s">
        <v>6</v>
      </c>
      <c r="F17" s="46"/>
    </row>
    <row r="18" spans="2:6">
      <c r="B18" s="332" t="s">
        <v>7</v>
      </c>
      <c r="C18" s="333" t="s">
        <v>154</v>
      </c>
      <c r="D18" s="143"/>
      <c r="E18" s="144"/>
      <c r="F18" s="46"/>
    </row>
    <row r="19" spans="2:6">
      <c r="B19" s="142" t="s">
        <v>9</v>
      </c>
      <c r="C19" s="331">
        <v>270464</v>
      </c>
      <c r="D19" s="146"/>
      <c r="E19" s="144" t="s">
        <v>10</v>
      </c>
      <c r="F19" s="46"/>
    </row>
    <row r="20" spans="2:6">
      <c r="B20" s="136" t="s">
        <v>12</v>
      </c>
      <c r="C20" s="314">
        <v>95389</v>
      </c>
      <c r="D20" s="140"/>
      <c r="E20" s="147"/>
      <c r="F20" s="46"/>
    </row>
    <row r="21" spans="2:6">
      <c r="B21" s="142" t="s">
        <v>13</v>
      </c>
      <c r="C21" s="309" t="s">
        <v>156</v>
      </c>
      <c r="D21" s="140"/>
      <c r="E21" s="47"/>
      <c r="F21" s="46"/>
    </row>
    <row r="22" spans="2:6">
      <c r="B22" s="148" t="s">
        <v>14</v>
      </c>
      <c r="C22" s="330">
        <v>7106</v>
      </c>
      <c r="D22" s="140"/>
      <c r="E22" s="48"/>
      <c r="F22" s="46"/>
    </row>
    <row r="23" spans="2:6" ht="15.75" thickBot="1">
      <c r="B23" s="148" t="s">
        <v>15</v>
      </c>
      <c r="C23" s="72"/>
      <c r="D23" s="140"/>
      <c r="E23" s="48"/>
      <c r="F23" s="46"/>
    </row>
    <row r="24" spans="2:6" ht="15.75" thickBot="1">
      <c r="B24" s="125" t="s">
        <v>17</v>
      </c>
      <c r="C24" s="125" t="s">
        <v>18</v>
      </c>
      <c r="D24" s="126" t="s">
        <v>19</v>
      </c>
      <c r="E24" s="127" t="s">
        <v>20</v>
      </c>
      <c r="F24" s="128" t="s">
        <v>21</v>
      </c>
    </row>
    <row r="25" spans="2:6" ht="16.5" thickBot="1">
      <c r="B25" s="322" t="s">
        <v>165</v>
      </c>
      <c r="C25" s="339" t="s">
        <v>188</v>
      </c>
      <c r="D25" s="74">
        <v>10</v>
      </c>
      <c r="E25" s="336">
        <v>42350</v>
      </c>
      <c r="F25" s="67">
        <f>D25*E25</f>
        <v>423500</v>
      </c>
    </row>
    <row r="26" spans="2:6" ht="15.75" thickBot="1">
      <c r="B26" s="337"/>
      <c r="C26" s="338"/>
      <c r="D26" s="75"/>
      <c r="E26" s="69" t="s">
        <v>22</v>
      </c>
      <c r="F26" s="70">
        <f>F25</f>
        <v>423500</v>
      </c>
    </row>
    <row r="28" spans="2:6" ht="15.75" thickBot="1">
      <c r="B28" s="415"/>
      <c r="C28" s="415"/>
      <c r="D28" s="415"/>
      <c r="E28" s="415"/>
      <c r="F28" s="415"/>
    </row>
    <row r="29" spans="2:6" ht="15.75" thickBot="1">
      <c r="B29" s="87"/>
      <c r="C29" s="88" t="s">
        <v>37</v>
      </c>
      <c r="D29" s="138"/>
      <c r="E29" s="44"/>
      <c r="F29" s="45"/>
    </row>
    <row r="30" spans="2:6">
      <c r="B30" s="139" t="s">
        <v>5</v>
      </c>
      <c r="C30" s="317" t="s">
        <v>185</v>
      </c>
      <c r="D30" s="140"/>
      <c r="E30" s="141" t="s">
        <v>6</v>
      </c>
      <c r="F30" s="46"/>
    </row>
    <row r="31" spans="2:6">
      <c r="B31" s="142" t="s">
        <v>7</v>
      </c>
      <c r="C31" s="352" t="s">
        <v>172</v>
      </c>
      <c r="D31" s="143"/>
      <c r="E31" s="144"/>
      <c r="F31" s="46"/>
    </row>
    <row r="32" spans="2:6">
      <c r="B32" s="142" t="s">
        <v>9</v>
      </c>
      <c r="C32" s="318">
        <v>271741</v>
      </c>
      <c r="D32" s="146"/>
      <c r="E32" s="144" t="s">
        <v>10</v>
      </c>
      <c r="F32" s="46"/>
    </row>
    <row r="33" spans="2:6">
      <c r="B33" s="136" t="s">
        <v>12</v>
      </c>
      <c r="C33" s="319">
        <v>96203</v>
      </c>
      <c r="D33" s="140"/>
      <c r="E33" s="147"/>
      <c r="F33" s="46"/>
    </row>
    <row r="34" spans="2:6">
      <c r="B34" s="142" t="s">
        <v>13</v>
      </c>
      <c r="C34" s="318">
        <v>4500199898</v>
      </c>
      <c r="D34" s="140"/>
      <c r="E34" s="47"/>
      <c r="F34" s="46"/>
    </row>
    <row r="35" spans="2:6">
      <c r="B35" s="148" t="s">
        <v>14</v>
      </c>
      <c r="C35" s="318">
        <v>7115</v>
      </c>
      <c r="D35" s="140"/>
      <c r="E35" s="48"/>
      <c r="F35" s="46"/>
    </row>
    <row r="36" spans="2:6" ht="15.75" thickBot="1">
      <c r="B36" s="148" t="s">
        <v>15</v>
      </c>
      <c r="C36" s="72"/>
      <c r="D36" s="140"/>
      <c r="E36" s="48"/>
      <c r="F36" s="46"/>
    </row>
    <row r="37" spans="2:6" ht="15.75" thickBot="1">
      <c r="B37" s="125" t="s">
        <v>17</v>
      </c>
      <c r="C37" s="125" t="s">
        <v>18</v>
      </c>
      <c r="D37" s="126" t="s">
        <v>19</v>
      </c>
      <c r="E37" s="127" t="s">
        <v>20</v>
      </c>
      <c r="F37" s="128" t="s">
        <v>21</v>
      </c>
    </row>
    <row r="38" spans="2:6" ht="15.75">
      <c r="B38" s="310">
        <v>552531</v>
      </c>
      <c r="C38" s="318" t="s">
        <v>170</v>
      </c>
      <c r="D38" s="74">
        <v>1</v>
      </c>
      <c r="E38" s="327">
        <v>26910</v>
      </c>
      <c r="F38" s="67">
        <f>D38*E38</f>
        <v>26910</v>
      </c>
    </row>
    <row r="39" spans="2:6" ht="15.75" thickBot="1">
      <c r="B39" s="68"/>
      <c r="C39" s="129"/>
      <c r="D39" s="75"/>
      <c r="E39" s="69" t="s">
        <v>22</v>
      </c>
      <c r="F39" s="70">
        <f>F38</f>
        <v>26910</v>
      </c>
    </row>
    <row r="41" spans="2:6" ht="15.75" thickBot="1">
      <c r="B41" s="415"/>
      <c r="C41" s="415"/>
      <c r="D41" s="415"/>
      <c r="E41" s="415"/>
      <c r="F41" s="415"/>
    </row>
    <row r="42" spans="2:6" ht="15.75" thickBot="1">
      <c r="B42" s="87"/>
      <c r="C42" s="88" t="s">
        <v>38</v>
      </c>
      <c r="D42" s="138"/>
      <c r="E42" s="44"/>
      <c r="F42" s="45"/>
    </row>
    <row r="43" spans="2:6">
      <c r="B43" s="139" t="s">
        <v>5</v>
      </c>
      <c r="C43" s="375" t="s">
        <v>120</v>
      </c>
      <c r="D43" s="140"/>
      <c r="E43" s="141" t="s">
        <v>6</v>
      </c>
      <c r="F43" s="46"/>
    </row>
    <row r="44" spans="2:6">
      <c r="B44" s="142" t="s">
        <v>7</v>
      </c>
      <c r="C44" s="372" t="s">
        <v>141</v>
      </c>
      <c r="D44" s="143"/>
      <c r="E44" s="144"/>
      <c r="F44" s="46"/>
    </row>
    <row r="45" spans="2:6">
      <c r="B45" s="142" t="s">
        <v>9</v>
      </c>
      <c r="C45" s="330">
        <v>272301</v>
      </c>
      <c r="D45" s="146"/>
      <c r="E45" s="144" t="s">
        <v>10</v>
      </c>
      <c r="F45" s="46"/>
    </row>
    <row r="46" spans="2:6">
      <c r="B46" s="136" t="s">
        <v>12</v>
      </c>
      <c r="C46" s="319">
        <v>96515</v>
      </c>
      <c r="D46" s="140"/>
      <c r="E46" s="147"/>
      <c r="F46" s="46"/>
    </row>
    <row r="47" spans="2:6">
      <c r="B47" s="142" t="s">
        <v>13</v>
      </c>
      <c r="C47" s="309">
        <v>177</v>
      </c>
      <c r="D47" s="140"/>
      <c r="E47" s="47"/>
      <c r="F47" s="46"/>
    </row>
    <row r="48" spans="2:6">
      <c r="B48" s="148" t="s">
        <v>14</v>
      </c>
      <c r="C48" s="372">
        <v>7121</v>
      </c>
      <c r="D48" s="140"/>
      <c r="E48" s="48"/>
      <c r="F48" s="46"/>
    </row>
    <row r="49" spans="2:9" ht="15.75" thickBot="1">
      <c r="B49" s="148" t="s">
        <v>15</v>
      </c>
      <c r="C49" s="72"/>
      <c r="D49" s="140"/>
      <c r="E49" s="48"/>
      <c r="F49" s="46"/>
    </row>
    <row r="50" spans="2:9" ht="15.75" thickBot="1">
      <c r="B50" s="125" t="s">
        <v>17</v>
      </c>
      <c r="C50" s="125" t="s">
        <v>18</v>
      </c>
      <c r="D50" s="126" t="s">
        <v>19</v>
      </c>
      <c r="E50" s="127" t="s">
        <v>20</v>
      </c>
      <c r="F50" s="128" t="s">
        <v>21</v>
      </c>
    </row>
    <row r="51" spans="2:9" ht="15.75" thickBot="1">
      <c r="B51" s="373" t="s">
        <v>191</v>
      </c>
      <c r="C51" s="370" t="s">
        <v>192</v>
      </c>
      <c r="D51" s="303">
        <v>1</v>
      </c>
      <c r="E51" s="376">
        <v>83160</v>
      </c>
      <c r="F51" s="366">
        <f>D51*E51</f>
        <v>83160</v>
      </c>
    </row>
    <row r="52" spans="2:9" s="231" customFormat="1" ht="15.75" thickBot="1">
      <c r="B52" s="374" t="s">
        <v>165</v>
      </c>
      <c r="C52" s="370" t="s">
        <v>200</v>
      </c>
      <c r="D52" s="303">
        <v>5</v>
      </c>
      <c r="E52" s="371">
        <v>42350</v>
      </c>
      <c r="F52" s="367">
        <f>D52*E52</f>
        <v>211750</v>
      </c>
    </row>
    <row r="53" spans="2:9" ht="15.75" thickBot="1">
      <c r="B53" s="337"/>
      <c r="C53" s="365">
        <v>42350</v>
      </c>
      <c r="D53" s="368"/>
      <c r="E53" s="369" t="s">
        <v>22</v>
      </c>
      <c r="F53" s="70">
        <f>F51+F52</f>
        <v>294910</v>
      </c>
    </row>
    <row r="55" spans="2:9" ht="15.75" thickBot="1">
      <c r="B55" s="415"/>
      <c r="C55" s="415"/>
      <c r="D55" s="415"/>
      <c r="E55" s="415"/>
      <c r="F55" s="415"/>
    </row>
    <row r="56" spans="2:9" ht="15.75" thickBot="1">
      <c r="B56" s="87"/>
      <c r="C56" s="88" t="s">
        <v>88</v>
      </c>
      <c r="D56" s="138"/>
      <c r="E56" s="44"/>
      <c r="F56" s="45"/>
    </row>
    <row r="57" spans="2:9">
      <c r="B57" s="139" t="s">
        <v>5</v>
      </c>
      <c r="C57" s="375" t="s">
        <v>120</v>
      </c>
      <c r="D57" s="140"/>
      <c r="E57" s="141" t="s">
        <v>6</v>
      </c>
      <c r="F57" s="46"/>
    </row>
    <row r="58" spans="2:9">
      <c r="B58" s="142" t="s">
        <v>7</v>
      </c>
      <c r="C58" s="372" t="s">
        <v>141</v>
      </c>
      <c r="D58" s="143"/>
      <c r="E58" s="144"/>
      <c r="F58" s="46"/>
    </row>
    <row r="59" spans="2:9">
      <c r="B59" s="142" t="s">
        <v>9</v>
      </c>
      <c r="C59" s="309">
        <v>271826</v>
      </c>
      <c r="D59" s="146"/>
      <c r="E59" s="144" t="s">
        <v>10</v>
      </c>
      <c r="F59" s="46"/>
      <c r="H59" s="231"/>
      <c r="I59" s="231"/>
    </row>
    <row r="60" spans="2:9">
      <c r="B60" s="136" t="s">
        <v>12</v>
      </c>
      <c r="C60" s="319">
        <v>96513</v>
      </c>
      <c r="D60" s="140"/>
      <c r="E60" s="147"/>
      <c r="F60" s="46"/>
      <c r="H60" s="231"/>
      <c r="I60" s="231"/>
    </row>
    <row r="61" spans="2:9">
      <c r="B61" s="142" t="s">
        <v>13</v>
      </c>
      <c r="C61" s="309">
        <v>176</v>
      </c>
      <c r="D61" s="140"/>
      <c r="E61" s="47"/>
      <c r="F61" s="46"/>
      <c r="H61" s="231"/>
      <c r="I61" s="231"/>
    </row>
    <row r="62" spans="2:9">
      <c r="B62" s="148" t="s">
        <v>14</v>
      </c>
      <c r="C62" s="309">
        <v>7122</v>
      </c>
      <c r="D62" s="140"/>
      <c r="E62" s="48"/>
      <c r="F62" s="46"/>
      <c r="H62" s="231"/>
      <c r="I62" s="231"/>
    </row>
    <row r="63" spans="2:9" ht="15.75" thickBot="1">
      <c r="B63" s="148" t="s">
        <v>15</v>
      </c>
      <c r="C63" s="72"/>
      <c r="D63" s="140"/>
      <c r="E63" s="48"/>
      <c r="F63" s="46"/>
      <c r="H63" s="231"/>
      <c r="I63" s="231"/>
    </row>
    <row r="64" spans="2:9" ht="15.75" thickBot="1">
      <c r="B64" s="125" t="s">
        <v>17</v>
      </c>
      <c r="C64" s="125" t="s">
        <v>18</v>
      </c>
      <c r="D64" s="126" t="s">
        <v>19</v>
      </c>
      <c r="E64" s="127" t="s">
        <v>20</v>
      </c>
      <c r="F64" s="128" t="s">
        <v>21</v>
      </c>
      <c r="H64" s="231"/>
      <c r="I64" s="231"/>
    </row>
    <row r="65" spans="2:6" ht="15.75" thickBot="1">
      <c r="B65" s="383" t="s">
        <v>193</v>
      </c>
      <c r="C65" s="381" t="s">
        <v>194</v>
      </c>
      <c r="D65" s="303">
        <v>1</v>
      </c>
      <c r="E65" s="378">
        <v>350350</v>
      </c>
      <c r="F65" s="306">
        <f>D65*E65</f>
        <v>350350</v>
      </c>
    </row>
    <row r="66" spans="2:6" s="231" customFormat="1" ht="15.75" thickBot="1">
      <c r="B66" s="370" t="s">
        <v>195</v>
      </c>
      <c r="C66" s="339" t="s">
        <v>201</v>
      </c>
      <c r="D66" s="303">
        <v>1</v>
      </c>
      <c r="E66" s="378">
        <v>110110</v>
      </c>
      <c r="F66" s="306">
        <f>D66*E66</f>
        <v>110110</v>
      </c>
    </row>
    <row r="67" spans="2:6" s="231" customFormat="1" ht="15.75" thickBot="1">
      <c r="B67" s="384" t="s">
        <v>27</v>
      </c>
      <c r="C67" s="384" t="s">
        <v>80</v>
      </c>
      <c r="D67" s="303">
        <v>1</v>
      </c>
      <c r="E67" s="379">
        <v>250000</v>
      </c>
      <c r="F67" s="306">
        <f>E67</f>
        <v>250000</v>
      </c>
    </row>
    <row r="68" spans="2:6" s="231" customFormat="1" ht="15.75" thickBot="1">
      <c r="B68" s="385">
        <v>111110000</v>
      </c>
      <c r="C68" s="382" t="s">
        <v>29</v>
      </c>
      <c r="D68" s="303">
        <v>1</v>
      </c>
      <c r="E68" s="380">
        <v>280000</v>
      </c>
      <c r="F68" s="306">
        <f>E68</f>
        <v>280000</v>
      </c>
    </row>
    <row r="69" spans="2:6" ht="15.75" thickBot="1">
      <c r="B69" s="337"/>
      <c r="C69" s="338"/>
      <c r="D69" s="368"/>
      <c r="E69" s="369" t="s">
        <v>22</v>
      </c>
      <c r="F69" s="377">
        <f>F65+F66+F67+F68</f>
        <v>990460</v>
      </c>
    </row>
  </sheetData>
  <mergeCells count="6">
    <mergeCell ref="B55:F55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75"/>
  <sheetViews>
    <sheetView topLeftCell="A10" workbookViewId="0">
      <selection activeCell="B17" sqref="B17:F27"/>
    </sheetView>
  </sheetViews>
  <sheetFormatPr baseColWidth="10" defaultRowHeight="15"/>
  <cols>
    <col min="2" max="2" width="35.28515625" style="176" customWidth="1"/>
    <col min="3" max="3" width="45.5703125" style="176" customWidth="1"/>
    <col min="4" max="4" width="11.42578125" style="176"/>
    <col min="5" max="5" width="12.28515625" style="176" customWidth="1"/>
    <col min="6" max="6" width="11.42578125" style="176"/>
  </cols>
  <sheetData>
    <row r="2" spans="2:6" ht="15.75" thickBot="1">
      <c r="B2" s="415"/>
      <c r="C2" s="415"/>
      <c r="D2" s="415"/>
      <c r="E2" s="415"/>
      <c r="F2" s="415"/>
    </row>
    <row r="3" spans="2:6" ht="15.75" thickBot="1">
      <c r="B3" s="87"/>
      <c r="C3" s="88" t="s">
        <v>89</v>
      </c>
      <c r="D3" s="138"/>
      <c r="E3" s="44"/>
      <c r="F3" s="45"/>
    </row>
    <row r="4" spans="2:6">
      <c r="B4" s="177" t="s">
        <v>5</v>
      </c>
      <c r="C4" s="386" t="s">
        <v>186</v>
      </c>
      <c r="D4" s="181"/>
      <c r="E4" s="63" t="s">
        <v>6</v>
      </c>
      <c r="F4" s="45"/>
    </row>
    <row r="5" spans="2:6">
      <c r="B5" s="179" t="s">
        <v>7</v>
      </c>
      <c r="C5" s="387" t="s">
        <v>189</v>
      </c>
      <c r="D5" s="181"/>
      <c r="E5" s="182"/>
      <c r="F5" s="45"/>
    </row>
    <row r="6" spans="2:6">
      <c r="B6" s="179" t="s">
        <v>9</v>
      </c>
      <c r="C6" s="309">
        <v>272302</v>
      </c>
      <c r="D6" s="184"/>
      <c r="E6" s="182" t="s">
        <v>10</v>
      </c>
      <c r="F6" s="45"/>
    </row>
    <row r="7" spans="2:6">
      <c r="B7" s="186" t="s">
        <v>12</v>
      </c>
      <c r="C7" s="319">
        <v>96516</v>
      </c>
      <c r="D7" s="138"/>
      <c r="E7" s="185"/>
      <c r="F7" s="45"/>
    </row>
    <row r="8" spans="2:6">
      <c r="B8" s="179" t="s">
        <v>13</v>
      </c>
      <c r="C8" s="388" t="s">
        <v>198</v>
      </c>
      <c r="D8" s="138"/>
      <c r="E8" s="188"/>
      <c r="F8" s="45"/>
    </row>
    <row r="9" spans="2:6">
      <c r="B9" s="189" t="s">
        <v>14</v>
      </c>
      <c r="C9" s="190">
        <v>2607</v>
      </c>
      <c r="D9" s="138"/>
      <c r="E9" s="191"/>
      <c r="F9" s="45"/>
    </row>
    <row r="10" spans="2:6" ht="15.75" thickBot="1">
      <c r="B10" s="189" t="s">
        <v>15</v>
      </c>
      <c r="C10" s="192"/>
      <c r="D10" s="138"/>
      <c r="E10" s="191"/>
      <c r="F10" s="45"/>
    </row>
    <row r="11" spans="2:6" ht="15.75" thickBot="1">
      <c r="B11" s="194" t="s">
        <v>17</v>
      </c>
      <c r="C11" s="194" t="s">
        <v>18</v>
      </c>
      <c r="D11" s="195" t="s">
        <v>19</v>
      </c>
      <c r="E11" s="196" t="s">
        <v>20</v>
      </c>
      <c r="F11" s="197" t="s">
        <v>21</v>
      </c>
    </row>
    <row r="12" spans="2:6" ht="15.75" thickBot="1">
      <c r="B12" s="385">
        <v>9910000003</v>
      </c>
      <c r="C12" s="382" t="s">
        <v>54</v>
      </c>
      <c r="D12" s="303">
        <v>1</v>
      </c>
      <c r="E12" s="365">
        <v>353850</v>
      </c>
      <c r="F12" s="389">
        <f>E12*D12</f>
        <v>353850</v>
      </c>
    </row>
    <row r="13" spans="2:6" s="231" customFormat="1" ht="15.75" thickBot="1">
      <c r="B13" s="385">
        <v>11112222</v>
      </c>
      <c r="C13" s="382" t="s">
        <v>199</v>
      </c>
      <c r="D13" s="303">
        <v>1</v>
      </c>
      <c r="E13" s="365">
        <v>396463</v>
      </c>
      <c r="F13" s="390">
        <f>E13</f>
        <v>396463</v>
      </c>
    </row>
    <row r="14" spans="2:6" ht="15.75" thickBot="1">
      <c r="B14" s="391"/>
      <c r="C14" s="392"/>
      <c r="D14" s="393"/>
      <c r="E14" s="394" t="s">
        <v>22</v>
      </c>
      <c r="F14" s="205">
        <f>F12+F13</f>
        <v>750313</v>
      </c>
    </row>
    <row r="16" spans="2:6" ht="15.75" thickBot="1">
      <c r="B16" s="415"/>
      <c r="C16" s="415"/>
      <c r="D16" s="415"/>
      <c r="E16" s="415"/>
      <c r="F16" s="415"/>
    </row>
    <row r="17" spans="1:10" ht="15.75" thickBot="1">
      <c r="B17" s="87"/>
      <c r="C17" s="88" t="s">
        <v>39</v>
      </c>
      <c r="D17" s="138"/>
      <c r="E17" s="44"/>
      <c r="F17" s="45"/>
      <c r="H17" s="231"/>
      <c r="I17" s="231"/>
    </row>
    <row r="18" spans="1:10">
      <c r="B18" s="177" t="s">
        <v>5</v>
      </c>
      <c r="C18" s="386" t="s">
        <v>186</v>
      </c>
      <c r="D18" s="181"/>
      <c r="E18" s="63" t="s">
        <v>6</v>
      </c>
      <c r="F18" s="45"/>
      <c r="H18" s="231"/>
      <c r="I18" s="231"/>
    </row>
    <row r="19" spans="1:10">
      <c r="B19" s="179" t="s">
        <v>7</v>
      </c>
      <c r="C19" s="402" t="s">
        <v>189</v>
      </c>
      <c r="D19" s="181"/>
      <c r="E19" s="182"/>
      <c r="F19" s="45"/>
      <c r="H19" s="231"/>
      <c r="I19" s="231"/>
    </row>
    <row r="20" spans="1:10">
      <c r="B20" s="179" t="s">
        <v>9</v>
      </c>
      <c r="C20" s="183">
        <v>272307</v>
      </c>
      <c r="D20" s="184"/>
      <c r="E20" s="182" t="s">
        <v>10</v>
      </c>
      <c r="F20" s="45"/>
      <c r="H20" s="231"/>
      <c r="I20" s="231"/>
    </row>
    <row r="21" spans="1:10">
      <c r="B21" s="186" t="s">
        <v>12</v>
      </c>
      <c r="C21" s="403">
        <v>96552</v>
      </c>
      <c r="D21" s="138"/>
      <c r="E21" s="185"/>
      <c r="F21" s="45"/>
      <c r="H21" s="231"/>
      <c r="I21" s="231"/>
    </row>
    <row r="22" spans="1:10">
      <c r="B22" s="179" t="s">
        <v>13</v>
      </c>
      <c r="C22" s="401" t="s">
        <v>202</v>
      </c>
      <c r="D22" s="138"/>
      <c r="E22" s="188"/>
      <c r="F22" s="45"/>
      <c r="H22" s="231"/>
      <c r="I22" s="231"/>
    </row>
    <row r="23" spans="1:10">
      <c r="B23" s="189" t="s">
        <v>14</v>
      </c>
      <c r="C23" s="401">
        <v>2608</v>
      </c>
      <c r="D23" s="138"/>
      <c r="E23" s="191"/>
      <c r="F23" s="45"/>
      <c r="H23" s="231"/>
      <c r="I23" s="231"/>
    </row>
    <row r="24" spans="1:10" ht="15.75" thickBot="1">
      <c r="B24" s="189" t="s">
        <v>15</v>
      </c>
      <c r="C24" s="192"/>
      <c r="D24" s="138"/>
      <c r="E24" s="191"/>
      <c r="F24" s="45"/>
    </row>
    <row r="25" spans="1:10" ht="15.75" thickBot="1">
      <c r="B25" s="194" t="s">
        <v>17</v>
      </c>
      <c r="C25" s="194" t="s">
        <v>18</v>
      </c>
      <c r="D25" s="195" t="s">
        <v>19</v>
      </c>
      <c r="E25" s="196" t="s">
        <v>20</v>
      </c>
      <c r="F25" s="197" t="s">
        <v>21</v>
      </c>
    </row>
    <row r="26" spans="1:10">
      <c r="B26" s="395">
        <v>11112222</v>
      </c>
      <c r="C26" s="404" t="s">
        <v>204</v>
      </c>
      <c r="D26" s="227">
        <v>1</v>
      </c>
      <c r="E26" s="405">
        <v>780760</v>
      </c>
      <c r="F26" s="200">
        <f>E26*D26</f>
        <v>780760</v>
      </c>
    </row>
    <row r="27" spans="1:10" ht="15.75" thickBot="1">
      <c r="B27" s="201"/>
      <c r="C27" s="202"/>
      <c r="D27" s="203"/>
      <c r="E27" s="204" t="s">
        <v>22</v>
      </c>
      <c r="F27" s="205">
        <f>SUM(F26:F26)</f>
        <v>780760</v>
      </c>
    </row>
    <row r="29" spans="1:10" ht="15.75" thickBot="1">
      <c r="B29" s="415"/>
      <c r="C29" s="415"/>
      <c r="D29" s="415"/>
      <c r="E29" s="415"/>
      <c r="F29" s="415"/>
    </row>
    <row r="30" spans="1:10" ht="15.75" thickBot="1">
      <c r="A30" s="76"/>
      <c r="B30" s="87"/>
      <c r="C30" s="88" t="s">
        <v>40</v>
      </c>
      <c r="D30" s="138"/>
      <c r="E30" s="44"/>
      <c r="F30" s="45"/>
    </row>
    <row r="31" spans="1:10">
      <c r="B31" s="177" t="s">
        <v>5</v>
      </c>
      <c r="C31" s="178"/>
      <c r="D31" s="181"/>
      <c r="E31" s="63" t="s">
        <v>6</v>
      </c>
      <c r="F31" s="45"/>
    </row>
    <row r="32" spans="1:10">
      <c r="B32" s="179" t="s">
        <v>7</v>
      </c>
      <c r="C32" s="180"/>
      <c r="D32" s="181"/>
      <c r="E32" s="182"/>
      <c r="F32" s="45"/>
      <c r="H32" s="231"/>
      <c r="I32" s="231"/>
      <c r="J32" s="231"/>
    </row>
    <row r="33" spans="2:10">
      <c r="B33" s="179" t="s">
        <v>9</v>
      </c>
      <c r="C33" s="183"/>
      <c r="D33" s="184"/>
      <c r="E33" s="182" t="s">
        <v>10</v>
      </c>
      <c r="F33" s="45"/>
      <c r="H33" s="231"/>
      <c r="I33" s="231"/>
      <c r="J33" s="231"/>
    </row>
    <row r="34" spans="2:10">
      <c r="B34" s="179" t="s">
        <v>11</v>
      </c>
      <c r="C34" s="183"/>
      <c r="D34" s="138"/>
      <c r="E34" s="185"/>
      <c r="F34" s="45"/>
      <c r="H34" s="231"/>
      <c r="I34" s="231"/>
      <c r="J34" s="231"/>
    </row>
    <row r="35" spans="2:10">
      <c r="B35" s="186" t="s">
        <v>12</v>
      </c>
      <c r="C35" s="187"/>
      <c r="D35" s="138"/>
      <c r="E35" s="188"/>
      <c r="F35" s="45"/>
      <c r="H35" s="231"/>
      <c r="I35" s="231"/>
      <c r="J35" s="231"/>
    </row>
    <row r="36" spans="2:10">
      <c r="B36" s="179" t="s">
        <v>13</v>
      </c>
      <c r="C36" s="183"/>
      <c r="D36" s="138"/>
      <c r="E36" s="188"/>
      <c r="F36" s="45"/>
      <c r="H36" s="231"/>
      <c r="I36" s="231"/>
      <c r="J36" s="231"/>
    </row>
    <row r="37" spans="2:10">
      <c r="B37" s="189" t="s">
        <v>14</v>
      </c>
      <c r="C37" s="190"/>
      <c r="D37" s="138"/>
      <c r="E37" s="191"/>
      <c r="F37" s="45"/>
      <c r="H37" s="231"/>
      <c r="I37" s="231"/>
      <c r="J37" s="231"/>
    </row>
    <row r="38" spans="2:10">
      <c r="B38" s="189" t="s">
        <v>15</v>
      </c>
      <c r="C38" s="192"/>
      <c r="D38" s="138"/>
      <c r="E38" s="191"/>
      <c r="F38" s="45"/>
    </row>
    <row r="39" spans="2:10" ht="15.75" thickBot="1">
      <c r="B39" s="193" t="s">
        <v>16</v>
      </c>
      <c r="C39" s="192"/>
      <c r="D39" s="138"/>
      <c r="E39" s="191"/>
      <c r="F39" s="161"/>
    </row>
    <row r="40" spans="2:10" ht="15.75" thickBot="1">
      <c r="B40" s="194" t="s">
        <v>17</v>
      </c>
      <c r="C40" s="194" t="s">
        <v>18</v>
      </c>
      <c r="D40" s="195" t="s">
        <v>19</v>
      </c>
      <c r="E40" s="196" t="s">
        <v>20</v>
      </c>
      <c r="F40" s="197" t="s">
        <v>21</v>
      </c>
    </row>
    <row r="41" spans="2:10">
      <c r="B41" s="65"/>
      <c r="C41" s="65"/>
      <c r="D41" s="243"/>
      <c r="E41" s="199"/>
      <c r="F41" s="200">
        <f>E41*D41</f>
        <v>0</v>
      </c>
    </row>
    <row r="42" spans="2:10" s="231" customFormat="1">
      <c r="B42" s="221"/>
      <c r="C42" s="221"/>
      <c r="D42" s="175"/>
      <c r="E42" s="264"/>
      <c r="F42" s="265">
        <f>E42*D42</f>
        <v>0</v>
      </c>
    </row>
    <row r="43" spans="2:10" s="231" customFormat="1">
      <c r="B43" s="241"/>
      <c r="C43" s="241"/>
      <c r="D43" s="242"/>
      <c r="E43" s="245"/>
      <c r="F43" s="246">
        <f>E43*D43</f>
        <v>0</v>
      </c>
    </row>
    <row r="44" spans="2:10" ht="15.75" thickBot="1">
      <c r="B44" s="201"/>
      <c r="C44" s="202"/>
      <c r="D44" s="203"/>
      <c r="E44" s="204" t="s">
        <v>22</v>
      </c>
      <c r="F44" s="205">
        <f>SUM(F41:F43)</f>
        <v>0</v>
      </c>
    </row>
    <row r="46" spans="2:10" ht="15.75" thickBot="1"/>
    <row r="47" spans="2:10" ht="15.75" thickBot="1">
      <c r="B47" s="87"/>
      <c r="C47" s="88" t="s">
        <v>41</v>
      </c>
      <c r="D47" s="138"/>
      <c r="E47" s="44"/>
      <c r="F47" s="45"/>
    </row>
    <row r="48" spans="2:10">
      <c r="B48" s="177" t="s">
        <v>5</v>
      </c>
      <c r="C48" s="178"/>
      <c r="D48" s="181"/>
      <c r="E48" s="63" t="s">
        <v>6</v>
      </c>
      <c r="F48" s="45"/>
    </row>
    <row r="49" spans="2:6">
      <c r="B49" s="179" t="s">
        <v>7</v>
      </c>
      <c r="C49" s="180"/>
      <c r="D49" s="181"/>
      <c r="E49" s="182"/>
      <c r="F49" s="45"/>
    </row>
    <row r="50" spans="2:6">
      <c r="B50" s="179" t="s">
        <v>9</v>
      </c>
      <c r="C50" s="183"/>
      <c r="D50" s="184"/>
      <c r="E50" s="182" t="s">
        <v>10</v>
      </c>
      <c r="F50" s="45"/>
    </row>
    <row r="51" spans="2:6">
      <c r="B51" s="179" t="s">
        <v>11</v>
      </c>
      <c r="C51" s="183"/>
      <c r="D51" s="138"/>
      <c r="E51" s="185"/>
      <c r="F51" s="45"/>
    </row>
    <row r="52" spans="2:6">
      <c r="B52" s="186" t="s">
        <v>12</v>
      </c>
      <c r="C52" s="187"/>
      <c r="D52" s="138"/>
      <c r="E52" s="188"/>
      <c r="F52" s="45"/>
    </row>
    <row r="53" spans="2:6">
      <c r="B53" s="179" t="s">
        <v>13</v>
      </c>
      <c r="C53" s="183"/>
      <c r="D53" s="138"/>
      <c r="E53" s="188"/>
      <c r="F53" s="45"/>
    </row>
    <row r="54" spans="2:6">
      <c r="B54" s="189" t="s">
        <v>14</v>
      </c>
      <c r="C54" s="190"/>
      <c r="D54" s="138"/>
      <c r="E54" s="191"/>
      <c r="F54" s="45"/>
    </row>
    <row r="55" spans="2:6">
      <c r="B55" s="189" t="s">
        <v>15</v>
      </c>
      <c r="C55" s="192"/>
      <c r="D55" s="138"/>
      <c r="E55" s="191"/>
      <c r="F55" s="45"/>
    </row>
    <row r="56" spans="2:6" ht="15.75" thickBot="1">
      <c r="B56" s="193" t="s">
        <v>16</v>
      </c>
      <c r="C56" s="192"/>
      <c r="D56" s="138"/>
      <c r="E56" s="191"/>
      <c r="F56" s="161"/>
    </row>
    <row r="57" spans="2:6" ht="15.75" thickBot="1">
      <c r="B57" s="194" t="s">
        <v>17</v>
      </c>
      <c r="C57" s="194" t="s">
        <v>18</v>
      </c>
      <c r="D57" s="195" t="s">
        <v>19</v>
      </c>
      <c r="E57" s="196" t="s">
        <v>20</v>
      </c>
      <c r="F57" s="197" t="s">
        <v>21</v>
      </c>
    </row>
    <row r="58" spans="2:6">
      <c r="B58" s="65"/>
      <c r="C58" s="65"/>
      <c r="D58" s="74"/>
      <c r="E58" s="199"/>
      <c r="F58" s="200">
        <f>E58*D58</f>
        <v>0</v>
      </c>
    </row>
    <row r="59" spans="2:6" ht="15.75" thickBot="1">
      <c r="B59" s="201"/>
      <c r="C59" s="202"/>
      <c r="D59" s="203"/>
      <c r="E59" s="204" t="s">
        <v>22</v>
      </c>
      <c r="F59" s="205">
        <f>F58</f>
        <v>0</v>
      </c>
    </row>
    <row r="61" spans="2:6" ht="15.75" thickBot="1"/>
    <row r="62" spans="2:6" ht="15.75" thickBot="1">
      <c r="B62" s="87"/>
      <c r="C62" s="88" t="s">
        <v>42</v>
      </c>
      <c r="D62" s="181"/>
      <c r="E62" s="44"/>
      <c r="F62" s="45"/>
    </row>
    <row r="63" spans="2:6">
      <c r="B63" s="177" t="s">
        <v>5</v>
      </c>
      <c r="C63" s="178"/>
      <c r="D63" s="181"/>
      <c r="E63" s="63" t="s">
        <v>6</v>
      </c>
      <c r="F63" s="45"/>
    </row>
    <row r="64" spans="2:6">
      <c r="B64" s="179" t="s">
        <v>7</v>
      </c>
      <c r="C64" s="180"/>
      <c r="D64" s="181"/>
      <c r="E64" s="182"/>
      <c r="F64" s="45"/>
    </row>
    <row r="65" spans="2:9">
      <c r="B65" s="179" t="s">
        <v>9</v>
      </c>
      <c r="C65" s="183"/>
      <c r="D65" s="184"/>
      <c r="E65" s="182" t="s">
        <v>10</v>
      </c>
      <c r="F65" s="45"/>
    </row>
    <row r="66" spans="2:9">
      <c r="B66" s="179" t="s">
        <v>11</v>
      </c>
      <c r="C66" s="183"/>
      <c r="D66" s="138"/>
      <c r="E66" s="185"/>
      <c r="F66" s="45"/>
    </row>
    <row r="67" spans="2:9">
      <c r="B67" s="186" t="s">
        <v>12</v>
      </c>
      <c r="C67" s="187"/>
      <c r="D67" s="138"/>
      <c r="E67" s="188"/>
      <c r="F67" s="45"/>
    </row>
    <row r="68" spans="2:9">
      <c r="B68" s="179" t="s">
        <v>13</v>
      </c>
      <c r="C68" s="183"/>
      <c r="D68" s="138"/>
      <c r="E68" s="188"/>
      <c r="F68" s="45"/>
    </row>
    <row r="69" spans="2:9">
      <c r="B69" s="189" t="s">
        <v>14</v>
      </c>
      <c r="C69" s="190"/>
      <c r="D69" s="138"/>
      <c r="E69" s="191"/>
      <c r="F69" s="45"/>
      <c r="I69" t="s">
        <v>6</v>
      </c>
    </row>
    <row r="70" spans="2:9">
      <c r="B70" s="189" t="s">
        <v>15</v>
      </c>
      <c r="C70" s="192"/>
      <c r="D70" s="138"/>
      <c r="E70" s="191"/>
      <c r="F70" s="45"/>
    </row>
    <row r="71" spans="2:9" ht="15.75" thickBot="1">
      <c r="B71" s="193" t="s">
        <v>16</v>
      </c>
      <c r="C71" s="192"/>
      <c r="D71" s="138"/>
      <c r="E71" s="191"/>
      <c r="F71" s="161"/>
    </row>
    <row r="72" spans="2:9" ht="15.75" thickBot="1">
      <c r="B72" s="194" t="s">
        <v>17</v>
      </c>
      <c r="C72" s="194" t="s">
        <v>18</v>
      </c>
      <c r="D72" s="195" t="s">
        <v>19</v>
      </c>
      <c r="E72" s="196" t="s">
        <v>20</v>
      </c>
      <c r="F72" s="197" t="s">
        <v>21</v>
      </c>
    </row>
    <row r="73" spans="2:9" s="76" customFormat="1">
      <c r="B73" s="198"/>
      <c r="C73" s="198"/>
      <c r="D73" s="208"/>
      <c r="E73" s="210"/>
      <c r="F73" s="200">
        <f>E73*D73</f>
        <v>0</v>
      </c>
    </row>
    <row r="74" spans="2:9">
      <c r="B74" s="206"/>
      <c r="C74" s="206"/>
      <c r="D74" s="207"/>
      <c r="E74" s="209"/>
      <c r="F74" s="211">
        <f>E74*D74</f>
        <v>0</v>
      </c>
    </row>
    <row r="75" spans="2:9" ht="15.75" thickBot="1">
      <c r="B75" s="201"/>
      <c r="C75" s="202"/>
      <c r="D75" s="203"/>
      <c r="E75" s="204" t="s">
        <v>22</v>
      </c>
      <c r="F75" s="205">
        <f>SUM(F73:F74)</f>
        <v>0</v>
      </c>
    </row>
  </sheetData>
  <mergeCells count="3">
    <mergeCell ref="B29:F29"/>
    <mergeCell ref="B2:F2"/>
    <mergeCell ref="B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78"/>
  <sheetViews>
    <sheetView topLeftCell="A67" workbookViewId="0">
      <selection activeCell="J72" sqref="J72"/>
    </sheetView>
  </sheetViews>
  <sheetFormatPr baseColWidth="10" defaultRowHeight="15"/>
  <cols>
    <col min="2" max="2" width="35.28515625" style="76" customWidth="1"/>
    <col min="3" max="3" width="41.28515625" style="76" customWidth="1"/>
    <col min="4" max="4" width="11.42578125" style="76"/>
    <col min="5" max="5" width="12.28515625" style="76" customWidth="1"/>
    <col min="6" max="6" width="11.42578125" style="76"/>
  </cols>
  <sheetData>
    <row r="2" spans="2:6" ht="15.75" thickBot="1"/>
    <row r="3" spans="2:6" ht="15.75" thickBot="1">
      <c r="B3" s="87"/>
      <c r="C3" s="88" t="s">
        <v>101</v>
      </c>
      <c r="D3" s="138"/>
      <c r="E3" s="44"/>
      <c r="F3" s="45"/>
    </row>
    <row r="4" spans="2:6">
      <c r="B4" s="139" t="s">
        <v>5</v>
      </c>
      <c r="C4" s="163"/>
      <c r="D4" s="140"/>
      <c r="E4" s="141" t="s">
        <v>6</v>
      </c>
      <c r="F4" s="46"/>
    </row>
    <row r="5" spans="2:6">
      <c r="B5" s="142" t="s">
        <v>7</v>
      </c>
      <c r="C5" s="164"/>
      <c r="D5" s="143"/>
      <c r="E5" s="144"/>
      <c r="F5" s="46"/>
    </row>
    <row r="6" spans="2:6">
      <c r="B6" s="142" t="s">
        <v>9</v>
      </c>
      <c r="C6" s="145"/>
      <c r="D6" s="146"/>
      <c r="E6" s="144" t="s">
        <v>10</v>
      </c>
      <c r="F6" s="46"/>
    </row>
    <row r="7" spans="2:6">
      <c r="B7" s="142" t="s">
        <v>11</v>
      </c>
      <c r="C7" s="145"/>
      <c r="D7" s="140"/>
      <c r="E7" s="147"/>
      <c r="F7" s="46"/>
    </row>
    <row r="8" spans="2:6">
      <c r="B8" s="136" t="s">
        <v>12</v>
      </c>
      <c r="C8" s="137"/>
      <c r="D8" s="140"/>
      <c r="E8" s="47"/>
      <c r="F8" s="46"/>
    </row>
    <row r="9" spans="2:6">
      <c r="B9" s="142" t="s">
        <v>13</v>
      </c>
      <c r="C9" s="145"/>
      <c r="D9" s="140"/>
      <c r="E9" s="47"/>
      <c r="F9" s="46"/>
    </row>
    <row r="10" spans="2:6">
      <c r="B10" s="148" t="s">
        <v>14</v>
      </c>
      <c r="C10" s="149"/>
      <c r="D10" s="140"/>
      <c r="E10" s="48"/>
      <c r="F10" s="46"/>
    </row>
    <row r="11" spans="2:6">
      <c r="B11" s="148" t="s">
        <v>15</v>
      </c>
      <c r="C11" s="72"/>
      <c r="D11" s="140"/>
      <c r="E11" s="48"/>
      <c r="F11" s="46"/>
    </row>
    <row r="12" spans="2:6" ht="15.75" thickBot="1">
      <c r="B12" s="49" t="s">
        <v>16</v>
      </c>
      <c r="C12" s="72"/>
      <c r="D12" s="140"/>
      <c r="E12" s="48"/>
      <c r="F12" s="50"/>
    </row>
    <row r="13" spans="2:6" ht="15.75" thickBot="1">
      <c r="B13" s="125" t="s">
        <v>17</v>
      </c>
      <c r="C13" s="125" t="s">
        <v>18</v>
      </c>
      <c r="D13" s="126" t="s">
        <v>19</v>
      </c>
      <c r="E13" s="127" t="s">
        <v>20</v>
      </c>
      <c r="F13" s="128" t="s">
        <v>21</v>
      </c>
    </row>
    <row r="14" spans="2:6">
      <c r="B14" s="65"/>
      <c r="C14" s="65"/>
      <c r="D14" s="243"/>
      <c r="E14" s="66"/>
      <c r="F14" s="67">
        <f>E14*D14</f>
        <v>0</v>
      </c>
    </row>
    <row r="15" spans="2:6" s="231" customFormat="1">
      <c r="B15" s="241"/>
      <c r="C15" s="241"/>
      <c r="D15" s="242"/>
      <c r="E15" s="249"/>
      <c r="F15" s="250">
        <f>E15*D15</f>
        <v>0</v>
      </c>
    </row>
    <row r="16" spans="2:6" ht="15.75" thickBot="1">
      <c r="B16" s="68"/>
      <c r="C16" s="129"/>
      <c r="D16" s="75"/>
      <c r="E16" s="69" t="s">
        <v>22</v>
      </c>
      <c r="F16" s="70">
        <f>SUM(F14:F15)</f>
        <v>0</v>
      </c>
    </row>
    <row r="18" spans="2:6" ht="15.75" thickBot="1"/>
    <row r="19" spans="2:6" ht="15.75" thickBot="1">
      <c r="B19" s="87"/>
      <c r="C19" s="88" t="s">
        <v>90</v>
      </c>
      <c r="D19" s="138"/>
      <c r="E19" s="44"/>
      <c r="F19" s="45"/>
    </row>
    <row r="20" spans="2:6">
      <c r="B20" s="139" t="s">
        <v>5</v>
      </c>
      <c r="C20" s="178"/>
      <c r="D20" s="140"/>
      <c r="E20" s="141" t="s">
        <v>6</v>
      </c>
      <c r="F20" s="46"/>
    </row>
    <row r="21" spans="2:6">
      <c r="B21" s="142" t="s">
        <v>7</v>
      </c>
      <c r="C21" s="180"/>
      <c r="D21" s="143"/>
      <c r="E21" s="144"/>
      <c r="F21" s="46"/>
    </row>
    <row r="22" spans="2:6">
      <c r="B22" s="142" t="s">
        <v>9</v>
      </c>
      <c r="C22" s="145"/>
      <c r="D22" s="146"/>
      <c r="E22" s="144" t="s">
        <v>10</v>
      </c>
      <c r="F22" s="46"/>
    </row>
    <row r="23" spans="2:6">
      <c r="B23" s="142" t="s">
        <v>11</v>
      </c>
      <c r="C23" s="145"/>
      <c r="D23" s="140"/>
      <c r="E23" s="147"/>
      <c r="F23" s="46"/>
    </row>
    <row r="24" spans="2:6">
      <c r="B24" s="136" t="s">
        <v>12</v>
      </c>
      <c r="C24" s="137"/>
      <c r="D24" s="140"/>
      <c r="E24" s="47"/>
      <c r="F24" s="46"/>
    </row>
    <row r="25" spans="2:6">
      <c r="B25" s="142" t="s">
        <v>13</v>
      </c>
      <c r="C25" s="145"/>
      <c r="D25" s="140"/>
      <c r="E25" s="47"/>
      <c r="F25" s="46"/>
    </row>
    <row r="26" spans="2:6">
      <c r="B26" s="148" t="s">
        <v>14</v>
      </c>
      <c r="C26" s="149"/>
      <c r="D26" s="140"/>
      <c r="E26" s="48"/>
      <c r="F26" s="46"/>
    </row>
    <row r="27" spans="2:6">
      <c r="B27" s="148" t="s">
        <v>15</v>
      </c>
      <c r="C27" s="72"/>
      <c r="D27" s="140"/>
      <c r="E27" s="48"/>
      <c r="F27" s="46"/>
    </row>
    <row r="28" spans="2:6" ht="15.75" thickBot="1">
      <c r="B28" s="49" t="s">
        <v>16</v>
      </c>
      <c r="C28" s="72"/>
      <c r="D28" s="140"/>
      <c r="E28" s="48"/>
      <c r="F28" s="50"/>
    </row>
    <row r="29" spans="2:6" ht="15.75" thickBot="1">
      <c r="B29" s="125" t="s">
        <v>17</v>
      </c>
      <c r="C29" s="125" t="s">
        <v>18</v>
      </c>
      <c r="D29" s="126" t="s">
        <v>19</v>
      </c>
      <c r="E29" s="127" t="s">
        <v>20</v>
      </c>
      <c r="F29" s="128" t="s">
        <v>21</v>
      </c>
    </row>
    <row r="30" spans="2:6">
      <c r="B30" s="65"/>
      <c r="C30" s="65"/>
      <c r="D30" s="74"/>
      <c r="E30" s="66"/>
      <c r="F30" s="67">
        <f>E30*D30</f>
        <v>0</v>
      </c>
    </row>
    <row r="31" spans="2:6" ht="15.75" thickBot="1">
      <c r="B31" s="68"/>
      <c r="C31" s="129"/>
      <c r="D31" s="75"/>
      <c r="E31" s="69" t="s">
        <v>22</v>
      </c>
      <c r="F31" s="70">
        <f>F30</f>
        <v>0</v>
      </c>
    </row>
    <row r="33" spans="2:6" ht="15.75" thickBot="1"/>
    <row r="34" spans="2:6" ht="15.75" thickBot="1">
      <c r="B34" s="87"/>
      <c r="C34" s="88" t="s">
        <v>91</v>
      </c>
      <c r="D34" s="138"/>
      <c r="E34" s="44"/>
      <c r="F34" s="45"/>
    </row>
    <row r="35" spans="2:6">
      <c r="B35" s="139" t="s">
        <v>5</v>
      </c>
      <c r="C35" s="163"/>
      <c r="D35" s="140"/>
      <c r="E35" s="141" t="s">
        <v>6</v>
      </c>
      <c r="F35" s="46"/>
    </row>
    <row r="36" spans="2:6">
      <c r="B36" s="142" t="s">
        <v>7</v>
      </c>
      <c r="C36" s="164"/>
      <c r="D36" s="143"/>
      <c r="E36" s="144"/>
      <c r="F36" s="46"/>
    </row>
    <row r="37" spans="2:6">
      <c r="B37" s="142" t="s">
        <v>9</v>
      </c>
      <c r="C37" s="145"/>
      <c r="D37" s="146"/>
      <c r="E37" s="144" t="s">
        <v>10</v>
      </c>
      <c r="F37" s="46"/>
    </row>
    <row r="38" spans="2:6">
      <c r="B38" s="142" t="s">
        <v>11</v>
      </c>
      <c r="C38" s="145"/>
      <c r="D38" s="140"/>
      <c r="E38" s="147"/>
      <c r="F38" s="46"/>
    </row>
    <row r="39" spans="2:6">
      <c r="B39" s="136" t="s">
        <v>12</v>
      </c>
      <c r="C39" s="137"/>
      <c r="D39" s="140"/>
      <c r="E39" s="47"/>
      <c r="F39" s="46"/>
    </row>
    <row r="40" spans="2:6">
      <c r="B40" s="142" t="s">
        <v>13</v>
      </c>
      <c r="C40" s="145"/>
      <c r="D40" s="140"/>
      <c r="E40" s="47"/>
      <c r="F40" s="46"/>
    </row>
    <row r="41" spans="2:6">
      <c r="B41" s="148" t="s">
        <v>14</v>
      </c>
      <c r="C41" s="149"/>
      <c r="D41" s="140"/>
      <c r="E41" s="48"/>
      <c r="F41" s="46"/>
    </row>
    <row r="42" spans="2:6">
      <c r="B42" s="148" t="s">
        <v>15</v>
      </c>
      <c r="C42" s="72"/>
      <c r="D42" s="140"/>
      <c r="E42" s="48"/>
      <c r="F42" s="46"/>
    </row>
    <row r="43" spans="2:6" ht="15.75" thickBot="1">
      <c r="B43" s="49" t="s">
        <v>16</v>
      </c>
      <c r="C43" s="72"/>
      <c r="D43" s="140"/>
      <c r="E43" s="48"/>
      <c r="F43" s="50"/>
    </row>
    <row r="44" spans="2:6" ht="15.75" thickBot="1">
      <c r="B44" s="125" t="s">
        <v>17</v>
      </c>
      <c r="C44" s="125" t="s">
        <v>18</v>
      </c>
      <c r="D44" s="126" t="s">
        <v>19</v>
      </c>
      <c r="E44" s="127" t="s">
        <v>20</v>
      </c>
      <c r="F44" s="128" t="s">
        <v>21</v>
      </c>
    </row>
    <row r="45" spans="2:6">
      <c r="B45" s="65"/>
      <c r="C45" s="65"/>
      <c r="D45" s="74"/>
      <c r="E45" s="66"/>
      <c r="F45" s="67">
        <f>E45*D45</f>
        <v>0</v>
      </c>
    </row>
    <row r="46" spans="2:6" ht="15.75" thickBot="1">
      <c r="B46" s="68"/>
      <c r="C46" s="129"/>
      <c r="D46" s="75"/>
      <c r="E46" s="69" t="s">
        <v>22</v>
      </c>
      <c r="F46" s="70">
        <f>F45</f>
        <v>0</v>
      </c>
    </row>
    <row r="48" spans="2:6" ht="15.75" thickBot="1">
      <c r="B48" s="415"/>
      <c r="C48" s="415"/>
      <c r="D48" s="415"/>
      <c r="E48" s="415"/>
      <c r="F48" s="415"/>
    </row>
    <row r="49" spans="2:6" ht="15.75" thickBot="1">
      <c r="B49" s="87"/>
      <c r="C49" s="88" t="s">
        <v>92</v>
      </c>
      <c r="D49" s="138"/>
      <c r="E49" s="44"/>
      <c r="F49" s="45"/>
    </row>
    <row r="50" spans="2:6">
      <c r="B50" s="139" t="s">
        <v>5</v>
      </c>
      <c r="C50" s="178"/>
      <c r="D50" s="140"/>
      <c r="E50" s="141" t="s">
        <v>6</v>
      </c>
      <c r="F50" s="46"/>
    </row>
    <row r="51" spans="2:6">
      <c r="B51" s="142" t="s">
        <v>7</v>
      </c>
      <c r="C51" s="180"/>
      <c r="D51" s="143"/>
      <c r="E51" s="144"/>
      <c r="F51" s="46"/>
    </row>
    <row r="52" spans="2:6">
      <c r="B52" s="142" t="s">
        <v>9</v>
      </c>
      <c r="C52" s="145"/>
      <c r="D52" s="146"/>
      <c r="E52" s="144" t="s">
        <v>10</v>
      </c>
      <c r="F52" s="46"/>
    </row>
    <row r="53" spans="2:6">
      <c r="B53" s="142" t="s">
        <v>11</v>
      </c>
      <c r="C53" s="145"/>
      <c r="D53" s="140"/>
      <c r="E53" s="147"/>
      <c r="F53" s="46"/>
    </row>
    <row r="54" spans="2:6">
      <c r="B54" s="136" t="s">
        <v>12</v>
      </c>
      <c r="C54" s="137"/>
      <c r="D54" s="140"/>
      <c r="E54" s="47"/>
      <c r="F54" s="46"/>
    </row>
    <row r="55" spans="2:6">
      <c r="B55" s="142" t="s">
        <v>13</v>
      </c>
      <c r="C55" s="145"/>
      <c r="D55" s="140"/>
      <c r="E55" s="47"/>
      <c r="F55" s="46"/>
    </row>
    <row r="56" spans="2:6">
      <c r="B56" s="148" t="s">
        <v>14</v>
      </c>
      <c r="C56" s="149"/>
      <c r="D56" s="140"/>
      <c r="E56" s="48"/>
      <c r="F56" s="46"/>
    </row>
    <row r="57" spans="2:6">
      <c r="B57" s="148" t="s">
        <v>15</v>
      </c>
      <c r="C57" s="72"/>
      <c r="D57" s="140"/>
      <c r="E57" s="48"/>
      <c r="F57" s="46"/>
    </row>
    <row r="58" spans="2:6" ht="15.75" thickBot="1">
      <c r="B58" s="49" t="s">
        <v>16</v>
      </c>
      <c r="C58" s="72"/>
      <c r="D58" s="140"/>
      <c r="E58" s="48"/>
      <c r="F58" s="50"/>
    </row>
    <row r="59" spans="2:6" ht="15.75" thickBot="1">
      <c r="B59" s="125" t="s">
        <v>17</v>
      </c>
      <c r="C59" s="125" t="s">
        <v>18</v>
      </c>
      <c r="D59" s="126" t="s">
        <v>19</v>
      </c>
      <c r="E59" s="127" t="s">
        <v>20</v>
      </c>
      <c r="F59" s="128" t="s">
        <v>21</v>
      </c>
    </row>
    <row r="60" spans="2:6">
      <c r="B60" s="65"/>
      <c r="C60" s="65"/>
      <c r="D60" s="74"/>
      <c r="E60" s="66"/>
      <c r="F60" s="67">
        <f>E60*D60</f>
        <v>0</v>
      </c>
    </row>
    <row r="61" spans="2:6" ht="15.75" thickBot="1">
      <c r="B61" s="68"/>
      <c r="C61" s="129"/>
      <c r="D61" s="75"/>
      <c r="E61" s="69" t="s">
        <v>22</v>
      </c>
      <c r="F61" s="70">
        <f>F60</f>
        <v>0</v>
      </c>
    </row>
    <row r="63" spans="2:6" ht="15.75" thickBot="1"/>
    <row r="64" spans="2:6" ht="15.75" thickBot="1">
      <c r="B64" s="87"/>
      <c r="C64" s="88" t="s">
        <v>93</v>
      </c>
      <c r="D64" s="138"/>
      <c r="E64" s="44"/>
      <c r="F64" s="45"/>
    </row>
    <row r="65" spans="2:6">
      <c r="B65" s="139" t="s">
        <v>5</v>
      </c>
      <c r="C65" s="163"/>
      <c r="D65" s="140"/>
      <c r="E65" s="141" t="s">
        <v>6</v>
      </c>
      <c r="F65" s="46"/>
    </row>
    <row r="66" spans="2:6">
      <c r="B66" s="142" t="s">
        <v>7</v>
      </c>
      <c r="C66" s="164"/>
      <c r="D66" s="143"/>
      <c r="E66" s="144"/>
      <c r="F66" s="46"/>
    </row>
    <row r="67" spans="2:6">
      <c r="B67" s="142" t="s">
        <v>9</v>
      </c>
      <c r="C67" s="145"/>
      <c r="D67" s="146"/>
      <c r="E67" s="144" t="s">
        <v>10</v>
      </c>
      <c r="F67" s="46"/>
    </row>
    <row r="68" spans="2:6">
      <c r="B68" s="142" t="s">
        <v>11</v>
      </c>
      <c r="C68" s="145"/>
      <c r="D68" s="140"/>
      <c r="E68" s="147"/>
      <c r="F68" s="46"/>
    </row>
    <row r="69" spans="2:6">
      <c r="B69" s="136" t="s">
        <v>12</v>
      </c>
      <c r="C69" s="137"/>
      <c r="D69" s="140"/>
      <c r="E69" s="47"/>
      <c r="F69" s="46"/>
    </row>
    <row r="70" spans="2:6">
      <c r="B70" s="142" t="s">
        <v>13</v>
      </c>
      <c r="C70" s="145"/>
      <c r="D70" s="140"/>
      <c r="E70" s="47"/>
      <c r="F70" s="46"/>
    </row>
    <row r="71" spans="2:6">
      <c r="B71" s="148" t="s">
        <v>14</v>
      </c>
      <c r="C71" s="149"/>
      <c r="D71" s="140"/>
      <c r="E71" s="48"/>
      <c r="F71" s="46"/>
    </row>
    <row r="72" spans="2:6">
      <c r="B72" s="148" t="s">
        <v>15</v>
      </c>
      <c r="C72" s="72"/>
      <c r="D72" s="140"/>
      <c r="E72" s="48"/>
      <c r="F72" s="46"/>
    </row>
    <row r="73" spans="2:6" ht="15.75" thickBot="1">
      <c r="B73" s="49" t="s">
        <v>16</v>
      </c>
      <c r="C73" s="72"/>
      <c r="D73" s="140"/>
      <c r="E73" s="48"/>
      <c r="F73" s="50"/>
    </row>
    <row r="74" spans="2:6" ht="15.75" thickBot="1">
      <c r="B74" s="125" t="s">
        <v>17</v>
      </c>
      <c r="C74" s="125" t="s">
        <v>18</v>
      </c>
      <c r="D74" s="126" t="s">
        <v>19</v>
      </c>
      <c r="E74" s="127" t="s">
        <v>20</v>
      </c>
      <c r="F74" s="128" t="s">
        <v>21</v>
      </c>
    </row>
    <row r="75" spans="2:6">
      <c r="B75" s="65"/>
      <c r="C75" s="65"/>
      <c r="D75" s="243"/>
      <c r="E75" s="66"/>
      <c r="F75" s="67">
        <f>E75*D75</f>
        <v>0</v>
      </c>
    </row>
    <row r="76" spans="2:6" s="231" customFormat="1">
      <c r="B76" s="221"/>
      <c r="C76" s="221"/>
      <c r="D76" s="175"/>
      <c r="E76" s="244"/>
      <c r="F76" s="222">
        <f t="shared" ref="F76:F77" si="0">E76*D76</f>
        <v>0</v>
      </c>
    </row>
    <row r="77" spans="2:6" s="231" customFormat="1">
      <c r="B77" s="221"/>
      <c r="C77" s="221"/>
      <c r="D77" s="175"/>
      <c r="E77" s="244"/>
      <c r="F77" s="222">
        <f t="shared" si="0"/>
        <v>0</v>
      </c>
    </row>
    <row r="78" spans="2:6" ht="15.75" thickBot="1">
      <c r="B78" s="68"/>
      <c r="C78" s="129"/>
      <c r="D78" s="75"/>
      <c r="E78" s="69" t="s">
        <v>22</v>
      </c>
      <c r="F78" s="70">
        <f>SUM(F75:F77)</f>
        <v>0</v>
      </c>
    </row>
  </sheetData>
  <mergeCells count="1">
    <mergeCell ref="B48:F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75"/>
  <sheetViews>
    <sheetView workbookViewId="0">
      <selection activeCell="E17" sqref="E17"/>
    </sheetView>
  </sheetViews>
  <sheetFormatPr baseColWidth="10" defaultRowHeight="15"/>
  <cols>
    <col min="2" max="2" width="35.28515625" style="76" customWidth="1"/>
    <col min="3" max="3" width="41.28515625" style="76" customWidth="1"/>
    <col min="4" max="4" width="11.42578125" style="76"/>
    <col min="5" max="5" width="12.28515625" style="76" customWidth="1"/>
    <col min="6" max="6" width="11.42578125" style="76"/>
  </cols>
  <sheetData>
    <row r="2" spans="2:6" ht="15.75" thickBot="1"/>
    <row r="3" spans="2:6" ht="15.75" thickBot="1">
      <c r="B3" s="87"/>
      <c r="C3" s="88" t="s">
        <v>94</v>
      </c>
      <c r="D3" s="138"/>
      <c r="E3" s="44"/>
      <c r="F3" s="45"/>
    </row>
    <row r="4" spans="2:6">
      <c r="B4" s="139" t="s">
        <v>5</v>
      </c>
      <c r="C4" s="163"/>
      <c r="D4" s="140"/>
      <c r="E4" s="141" t="s">
        <v>6</v>
      </c>
      <c r="F4" s="46"/>
    </row>
    <row r="5" spans="2:6">
      <c r="B5" s="142" t="s">
        <v>7</v>
      </c>
      <c r="C5" s="164"/>
      <c r="D5" s="143"/>
      <c r="E5" s="144"/>
      <c r="F5" s="46"/>
    </row>
    <row r="6" spans="2:6">
      <c r="B6" s="142" t="s">
        <v>9</v>
      </c>
      <c r="C6" s="145"/>
      <c r="D6" s="146"/>
      <c r="E6" s="144" t="s">
        <v>10</v>
      </c>
      <c r="F6" s="46"/>
    </row>
    <row r="7" spans="2:6">
      <c r="B7" s="142" t="s">
        <v>11</v>
      </c>
      <c r="C7" s="145"/>
      <c r="D7" s="140"/>
      <c r="E7" s="147"/>
      <c r="F7" s="46"/>
    </row>
    <row r="8" spans="2:6">
      <c r="B8" s="136" t="s">
        <v>12</v>
      </c>
      <c r="C8" s="137"/>
      <c r="D8" s="140"/>
      <c r="E8" s="47"/>
      <c r="F8" s="46"/>
    </row>
    <row r="9" spans="2:6">
      <c r="B9" s="142" t="s">
        <v>13</v>
      </c>
      <c r="C9" s="145"/>
      <c r="D9" s="140"/>
      <c r="E9" s="47"/>
      <c r="F9" s="46"/>
    </row>
    <row r="10" spans="2:6">
      <c r="B10" s="148" t="s">
        <v>14</v>
      </c>
      <c r="C10" s="149"/>
      <c r="D10" s="140"/>
      <c r="E10" s="48"/>
      <c r="F10" s="46"/>
    </row>
    <row r="11" spans="2:6">
      <c r="B11" s="148" t="s">
        <v>15</v>
      </c>
      <c r="C11" s="72"/>
      <c r="D11" s="140"/>
      <c r="E11" s="48"/>
      <c r="F11" s="46"/>
    </row>
    <row r="12" spans="2:6" ht="15.75" thickBot="1">
      <c r="B12" s="49" t="s">
        <v>16</v>
      </c>
      <c r="C12" s="72"/>
      <c r="D12" s="140"/>
      <c r="E12" s="48"/>
      <c r="F12" s="50"/>
    </row>
    <row r="13" spans="2:6" ht="15.75" thickBot="1">
      <c r="B13" s="125" t="s">
        <v>17</v>
      </c>
      <c r="C13" s="125" t="s">
        <v>18</v>
      </c>
      <c r="D13" s="126" t="s">
        <v>19</v>
      </c>
      <c r="E13" s="127" t="s">
        <v>20</v>
      </c>
      <c r="F13" s="128" t="s">
        <v>21</v>
      </c>
    </row>
    <row r="14" spans="2:6">
      <c r="B14" s="65"/>
      <c r="C14" s="65"/>
      <c r="D14" s="74"/>
      <c r="E14" s="66"/>
      <c r="F14" s="67">
        <f>E14*D14</f>
        <v>0</v>
      </c>
    </row>
    <row r="15" spans="2:6" ht="15.75" thickBot="1">
      <c r="B15" s="68"/>
      <c r="C15" s="129"/>
      <c r="D15" s="75"/>
      <c r="E15" s="69" t="s">
        <v>22</v>
      </c>
      <c r="F15" s="70">
        <f>F14</f>
        <v>0</v>
      </c>
    </row>
    <row r="17" spans="2:6" ht="15.75" thickBot="1"/>
    <row r="18" spans="2:6" ht="15.75" thickBot="1">
      <c r="B18" s="87"/>
      <c r="C18" s="88" t="s">
        <v>95</v>
      </c>
      <c r="D18" s="138"/>
      <c r="E18" s="44"/>
      <c r="F18" s="45"/>
    </row>
    <row r="19" spans="2:6">
      <c r="B19" s="139" t="s">
        <v>5</v>
      </c>
      <c r="C19" s="163"/>
      <c r="D19" s="140"/>
      <c r="E19" s="141" t="s">
        <v>6</v>
      </c>
      <c r="F19" s="46"/>
    </row>
    <row r="20" spans="2:6">
      <c r="B20" s="142" t="s">
        <v>7</v>
      </c>
      <c r="C20" s="164"/>
      <c r="D20" s="143"/>
      <c r="E20" s="144"/>
      <c r="F20" s="46"/>
    </row>
    <row r="21" spans="2:6">
      <c r="B21" s="142" t="s">
        <v>9</v>
      </c>
      <c r="C21" s="145"/>
      <c r="D21" s="146"/>
      <c r="E21" s="144" t="s">
        <v>10</v>
      </c>
      <c r="F21" s="46"/>
    </row>
    <row r="22" spans="2:6">
      <c r="B22" s="142" t="s">
        <v>11</v>
      </c>
      <c r="C22" s="145"/>
      <c r="D22" s="140"/>
      <c r="E22" s="147"/>
      <c r="F22" s="46"/>
    </row>
    <row r="23" spans="2:6">
      <c r="B23" s="136" t="s">
        <v>12</v>
      </c>
      <c r="C23" s="137"/>
      <c r="D23" s="140"/>
      <c r="E23" s="47"/>
      <c r="F23" s="46"/>
    </row>
    <row r="24" spans="2:6">
      <c r="B24" s="142" t="s">
        <v>13</v>
      </c>
      <c r="C24" s="145"/>
      <c r="D24" s="140"/>
      <c r="E24" s="47"/>
      <c r="F24" s="46"/>
    </row>
    <row r="25" spans="2:6">
      <c r="B25" s="148" t="s">
        <v>14</v>
      </c>
      <c r="C25" s="149"/>
      <c r="D25" s="140"/>
      <c r="E25" s="48"/>
      <c r="F25" s="46"/>
    </row>
    <row r="26" spans="2:6">
      <c r="B26" s="148" t="s">
        <v>15</v>
      </c>
      <c r="C26" s="72"/>
      <c r="D26" s="140"/>
      <c r="E26" s="48"/>
      <c r="F26" s="46"/>
    </row>
    <row r="27" spans="2:6" ht="15.75" thickBot="1">
      <c r="B27" s="49" t="s">
        <v>16</v>
      </c>
      <c r="C27" s="72"/>
      <c r="D27" s="140"/>
      <c r="E27" s="48"/>
      <c r="F27" s="50"/>
    </row>
    <row r="28" spans="2:6" ht="15.75" thickBot="1">
      <c r="B28" s="125" t="s">
        <v>17</v>
      </c>
      <c r="C28" s="125" t="s">
        <v>18</v>
      </c>
      <c r="D28" s="126" t="s">
        <v>19</v>
      </c>
      <c r="E28" s="127" t="s">
        <v>20</v>
      </c>
      <c r="F28" s="128" t="s">
        <v>21</v>
      </c>
    </row>
    <row r="29" spans="2:6">
      <c r="B29" s="65"/>
      <c r="C29" s="65"/>
      <c r="D29" s="74"/>
      <c r="E29" s="66"/>
      <c r="F29" s="67">
        <f>E29*D29</f>
        <v>0</v>
      </c>
    </row>
    <row r="30" spans="2:6" ht="15.75" thickBot="1">
      <c r="B30" s="68"/>
      <c r="C30" s="129"/>
      <c r="D30" s="75"/>
      <c r="E30" s="69" t="s">
        <v>22</v>
      </c>
      <c r="F30" s="70">
        <f>F29</f>
        <v>0</v>
      </c>
    </row>
    <row r="32" spans="2:6" ht="15.75" thickBot="1"/>
    <row r="33" spans="2:6" ht="15.75" thickBot="1">
      <c r="B33" s="87"/>
      <c r="C33" s="88" t="s">
        <v>96</v>
      </c>
      <c r="D33" s="138"/>
      <c r="E33" s="44"/>
      <c r="F33" s="45"/>
    </row>
    <row r="34" spans="2:6">
      <c r="B34" s="139" t="s">
        <v>5</v>
      </c>
      <c r="C34" s="163"/>
      <c r="D34" s="140"/>
      <c r="E34" s="141" t="s">
        <v>6</v>
      </c>
      <c r="F34" s="46"/>
    </row>
    <row r="35" spans="2:6">
      <c r="B35" s="142" t="s">
        <v>7</v>
      </c>
      <c r="C35" s="164"/>
      <c r="D35" s="143"/>
      <c r="E35" s="144"/>
      <c r="F35" s="46"/>
    </row>
    <row r="36" spans="2:6">
      <c r="B36" s="142" t="s">
        <v>9</v>
      </c>
      <c r="C36" s="145"/>
      <c r="D36" s="146"/>
      <c r="E36" s="144" t="s">
        <v>10</v>
      </c>
      <c r="F36" s="46"/>
    </row>
    <row r="37" spans="2:6">
      <c r="B37" s="142" t="s">
        <v>11</v>
      </c>
      <c r="C37" s="145"/>
      <c r="D37" s="140"/>
      <c r="E37" s="147"/>
      <c r="F37" s="46"/>
    </row>
    <row r="38" spans="2:6">
      <c r="B38" s="136" t="s">
        <v>12</v>
      </c>
      <c r="C38" s="137"/>
      <c r="D38" s="140"/>
      <c r="E38" s="47"/>
      <c r="F38" s="46"/>
    </row>
    <row r="39" spans="2:6">
      <c r="B39" s="142" t="s">
        <v>13</v>
      </c>
      <c r="C39" s="145"/>
      <c r="D39" s="140"/>
      <c r="E39" s="47"/>
      <c r="F39" s="46"/>
    </row>
    <row r="40" spans="2:6">
      <c r="B40" s="148" t="s">
        <v>14</v>
      </c>
      <c r="C40" s="149"/>
      <c r="D40" s="140"/>
      <c r="E40" s="48"/>
      <c r="F40" s="46"/>
    </row>
    <row r="41" spans="2:6">
      <c r="B41" s="148" t="s">
        <v>15</v>
      </c>
      <c r="C41" s="72"/>
      <c r="D41" s="140"/>
      <c r="E41" s="48"/>
      <c r="F41" s="46"/>
    </row>
    <row r="42" spans="2:6" ht="15.75" thickBot="1">
      <c r="B42" s="49" t="s">
        <v>16</v>
      </c>
      <c r="C42" s="72"/>
      <c r="D42" s="140"/>
      <c r="E42" s="48"/>
      <c r="F42" s="50"/>
    </row>
    <row r="43" spans="2:6" ht="15.75" thickBot="1">
      <c r="B43" s="125" t="s">
        <v>17</v>
      </c>
      <c r="C43" s="125" t="s">
        <v>18</v>
      </c>
      <c r="D43" s="126" t="s">
        <v>19</v>
      </c>
      <c r="E43" s="127" t="s">
        <v>20</v>
      </c>
      <c r="F43" s="128" t="s">
        <v>21</v>
      </c>
    </row>
    <row r="44" spans="2:6">
      <c r="B44" s="65"/>
      <c r="C44" s="65"/>
      <c r="D44" s="74"/>
      <c r="E44" s="66"/>
      <c r="F44" s="67">
        <f>E44*D44</f>
        <v>0</v>
      </c>
    </row>
    <row r="45" spans="2:6" ht="15.75" thickBot="1">
      <c r="B45" s="68"/>
      <c r="C45" s="129"/>
      <c r="D45" s="75"/>
      <c r="E45" s="69" t="s">
        <v>22</v>
      </c>
      <c r="F45" s="70">
        <f>F44</f>
        <v>0</v>
      </c>
    </row>
    <row r="47" spans="2:6" ht="15.75" thickBot="1"/>
    <row r="48" spans="2:6" ht="15.75" thickBot="1">
      <c r="B48" s="87"/>
      <c r="C48" s="88" t="s">
        <v>97</v>
      </c>
      <c r="D48" s="138"/>
      <c r="E48" s="44"/>
      <c r="F48" s="45"/>
    </row>
    <row r="49" spans="2:6">
      <c r="B49" s="139" t="s">
        <v>5</v>
      </c>
      <c r="C49" s="163"/>
      <c r="D49" s="140"/>
      <c r="E49" s="141" t="s">
        <v>6</v>
      </c>
      <c r="F49" s="46"/>
    </row>
    <row r="50" spans="2:6">
      <c r="B50" s="142" t="s">
        <v>7</v>
      </c>
      <c r="C50" s="164"/>
      <c r="D50" s="143"/>
      <c r="E50" s="144"/>
      <c r="F50" s="46"/>
    </row>
    <row r="51" spans="2:6">
      <c r="B51" s="142" t="s">
        <v>9</v>
      </c>
      <c r="C51" s="145"/>
      <c r="D51" s="146"/>
      <c r="E51" s="144" t="s">
        <v>10</v>
      </c>
      <c r="F51" s="46"/>
    </row>
    <row r="52" spans="2:6">
      <c r="B52" s="142" t="s">
        <v>11</v>
      </c>
      <c r="C52" s="145"/>
      <c r="D52" s="140"/>
      <c r="E52" s="147"/>
      <c r="F52" s="46"/>
    </row>
    <row r="53" spans="2:6">
      <c r="B53" s="136" t="s">
        <v>12</v>
      </c>
      <c r="C53" s="137"/>
      <c r="D53" s="140"/>
      <c r="E53" s="47"/>
      <c r="F53" s="46"/>
    </row>
    <row r="54" spans="2:6">
      <c r="B54" s="142" t="s">
        <v>13</v>
      </c>
      <c r="C54" s="145"/>
      <c r="D54" s="140"/>
      <c r="E54" s="47"/>
      <c r="F54" s="46"/>
    </row>
    <row r="55" spans="2:6">
      <c r="B55" s="148" t="s">
        <v>14</v>
      </c>
      <c r="C55" s="149"/>
      <c r="D55" s="140"/>
      <c r="E55" s="48"/>
      <c r="F55" s="46"/>
    </row>
    <row r="56" spans="2:6">
      <c r="B56" s="148" t="s">
        <v>15</v>
      </c>
      <c r="C56" s="72"/>
      <c r="D56" s="140"/>
      <c r="E56" s="48"/>
      <c r="F56" s="46"/>
    </row>
    <row r="57" spans="2:6" ht="15.75" thickBot="1">
      <c r="B57" s="49" t="s">
        <v>16</v>
      </c>
      <c r="C57" s="72"/>
      <c r="D57" s="140"/>
      <c r="E57" s="48"/>
      <c r="F57" s="50"/>
    </row>
    <row r="58" spans="2:6" ht="15.75" thickBot="1">
      <c r="B58" s="125" t="s">
        <v>17</v>
      </c>
      <c r="C58" s="125" t="s">
        <v>18</v>
      </c>
      <c r="D58" s="126" t="s">
        <v>19</v>
      </c>
      <c r="E58" s="127" t="s">
        <v>20</v>
      </c>
      <c r="F58" s="128" t="s">
        <v>21</v>
      </c>
    </row>
    <row r="59" spans="2:6">
      <c r="B59" s="65"/>
      <c r="C59" s="65"/>
      <c r="D59" s="74"/>
      <c r="E59" s="66"/>
      <c r="F59" s="67">
        <f>E59*D59</f>
        <v>0</v>
      </c>
    </row>
    <row r="60" spans="2:6" ht="15.75" thickBot="1">
      <c r="B60" s="68"/>
      <c r="C60" s="129"/>
      <c r="D60" s="75"/>
      <c r="E60" s="69" t="s">
        <v>22</v>
      </c>
      <c r="F60" s="70">
        <f>F59</f>
        <v>0</v>
      </c>
    </row>
    <row r="62" spans="2:6" ht="15.75" thickBot="1"/>
    <row r="63" spans="2:6" ht="15.75" thickBot="1">
      <c r="B63" s="87"/>
      <c r="C63" s="88" t="s">
        <v>98</v>
      </c>
      <c r="D63" s="138"/>
      <c r="E63" s="44"/>
      <c r="F63" s="45"/>
    </row>
    <row r="64" spans="2:6">
      <c r="B64" s="139" t="s">
        <v>5</v>
      </c>
      <c r="C64" s="163"/>
      <c r="D64" s="140"/>
      <c r="E64" s="141" t="s">
        <v>6</v>
      </c>
      <c r="F64" s="46"/>
    </row>
    <row r="65" spans="2:6">
      <c r="B65" s="142" t="s">
        <v>7</v>
      </c>
      <c r="C65" s="164"/>
      <c r="D65" s="143"/>
      <c r="E65" s="144"/>
      <c r="F65" s="46"/>
    </row>
    <row r="66" spans="2:6">
      <c r="B66" s="142" t="s">
        <v>9</v>
      </c>
      <c r="C66" s="145"/>
      <c r="D66" s="146"/>
      <c r="E66" s="144" t="s">
        <v>10</v>
      </c>
      <c r="F66" s="46"/>
    </row>
    <row r="67" spans="2:6">
      <c r="B67" s="142" t="s">
        <v>11</v>
      </c>
      <c r="C67" s="145"/>
      <c r="D67" s="140"/>
      <c r="E67" s="147"/>
      <c r="F67" s="46"/>
    </row>
    <row r="68" spans="2:6">
      <c r="B68" s="136" t="s">
        <v>12</v>
      </c>
      <c r="C68" s="137"/>
      <c r="D68" s="140"/>
      <c r="E68" s="47"/>
      <c r="F68" s="46"/>
    </row>
    <row r="69" spans="2:6">
      <c r="B69" s="142" t="s">
        <v>13</v>
      </c>
      <c r="C69" s="145"/>
      <c r="D69" s="140"/>
      <c r="E69" s="47"/>
      <c r="F69" s="46"/>
    </row>
    <row r="70" spans="2:6">
      <c r="B70" s="148" t="s">
        <v>14</v>
      </c>
      <c r="C70" s="149"/>
      <c r="D70" s="140"/>
      <c r="E70" s="48"/>
      <c r="F70" s="46"/>
    </row>
    <row r="71" spans="2:6">
      <c r="B71" s="148" t="s">
        <v>15</v>
      </c>
      <c r="C71" s="72"/>
      <c r="D71" s="140"/>
      <c r="E71" s="48"/>
      <c r="F71" s="46"/>
    </row>
    <row r="72" spans="2:6" ht="15.75" thickBot="1">
      <c r="B72" s="49" t="s">
        <v>16</v>
      </c>
      <c r="C72" s="72"/>
      <c r="D72" s="140"/>
      <c r="E72" s="48"/>
      <c r="F72" s="50"/>
    </row>
    <row r="73" spans="2:6" ht="15.75" thickBot="1">
      <c r="B73" s="125" t="s">
        <v>17</v>
      </c>
      <c r="C73" s="125" t="s">
        <v>18</v>
      </c>
      <c r="D73" s="126" t="s">
        <v>19</v>
      </c>
      <c r="E73" s="127" t="s">
        <v>20</v>
      </c>
      <c r="F73" s="128" t="s">
        <v>21</v>
      </c>
    </row>
    <row r="74" spans="2:6">
      <c r="B74" s="65"/>
      <c r="C74" s="65"/>
      <c r="D74" s="74"/>
      <c r="E74" s="66"/>
      <c r="F74" s="67">
        <f>E74*D74</f>
        <v>0</v>
      </c>
    </row>
    <row r="75" spans="2:6" ht="15.75" thickBot="1">
      <c r="B75" s="68"/>
      <c r="C75" s="129"/>
      <c r="D75" s="75"/>
      <c r="E75" s="69" t="s">
        <v>22</v>
      </c>
      <c r="F75" s="70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5"/>
  <sheetViews>
    <sheetView tabSelected="1" topLeftCell="C1" zoomScale="70" zoomScaleNormal="70" zoomScaleSheetLayoutView="70" workbookViewId="0">
      <selection activeCell="M24" sqref="M24"/>
    </sheetView>
  </sheetViews>
  <sheetFormatPr baseColWidth="10" defaultRowHeight="15"/>
  <cols>
    <col min="1" max="1" width="4.7109375" style="231" customWidth="1"/>
    <col min="2" max="2" width="57.42578125" style="56" customWidth="1"/>
    <col min="3" max="3" width="19.42578125" style="56" customWidth="1"/>
    <col min="4" max="4" width="9.5703125" style="73" customWidth="1"/>
    <col min="5" max="5" width="15.7109375" style="85" customWidth="1"/>
    <col min="6" max="6" width="50.140625" style="85" customWidth="1"/>
    <col min="7" max="7" width="17.85546875" style="57" bestFit="1" customWidth="1"/>
    <col min="8" max="8" width="26" style="55" customWidth="1"/>
    <col min="9" max="9" width="21" style="57" customWidth="1"/>
    <col min="10" max="10" width="18.7109375" style="57" customWidth="1"/>
    <col min="11" max="11" width="16" style="57" bestFit="1" customWidth="1"/>
    <col min="12" max="12" width="21.140625" style="56" bestFit="1" customWidth="1"/>
    <col min="13" max="13" width="22.42578125" style="56" customWidth="1"/>
    <col min="14" max="14" width="21.7109375" style="56" bestFit="1" customWidth="1"/>
    <col min="15" max="15" width="40.7109375" style="248" customWidth="1"/>
    <col min="16" max="16" width="32" style="217" customWidth="1"/>
    <col min="17" max="115" width="11.42578125" style="233"/>
    <col min="116" max="116" width="20.5703125" style="233" bestFit="1" customWidth="1"/>
    <col min="117" max="16384" width="11.42578125" style="233"/>
  </cols>
  <sheetData>
    <row r="1" spans="1:24">
      <c r="A1" s="417" t="s">
        <v>129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9"/>
    </row>
    <row r="2" spans="1:24" ht="12" customHeight="1" thickBot="1">
      <c r="A2" s="420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2"/>
    </row>
    <row r="3" spans="1:24" ht="47.25">
      <c r="A3" s="83" t="s">
        <v>52</v>
      </c>
      <c r="B3" s="214" t="s">
        <v>45</v>
      </c>
      <c r="C3" s="215" t="s">
        <v>46</v>
      </c>
      <c r="D3" s="215" t="s">
        <v>47</v>
      </c>
      <c r="E3" s="215" t="s">
        <v>14</v>
      </c>
      <c r="F3" s="215" t="s">
        <v>123</v>
      </c>
      <c r="G3" s="216" t="s">
        <v>0</v>
      </c>
      <c r="H3" s="215" t="s">
        <v>13</v>
      </c>
      <c r="I3" s="215" t="s">
        <v>48</v>
      </c>
      <c r="J3" s="215" t="s">
        <v>100</v>
      </c>
      <c r="K3" s="215" t="s">
        <v>99</v>
      </c>
      <c r="L3" s="215" t="s">
        <v>49</v>
      </c>
      <c r="M3" s="226" t="s">
        <v>109</v>
      </c>
      <c r="N3" s="215" t="s">
        <v>50</v>
      </c>
      <c r="O3" s="247" t="s">
        <v>51</v>
      </c>
      <c r="P3" s="233"/>
    </row>
    <row r="4" spans="1:24" s="259" customFormat="1">
      <c r="A4" s="232"/>
      <c r="B4" s="253" t="s">
        <v>8</v>
      </c>
      <c r="C4" s="297">
        <v>318917</v>
      </c>
      <c r="D4" s="254" t="s">
        <v>133</v>
      </c>
      <c r="E4" s="411" t="s">
        <v>43</v>
      </c>
      <c r="F4" s="255" t="s">
        <v>168</v>
      </c>
      <c r="G4" s="255">
        <v>95849</v>
      </c>
      <c r="H4" s="255" t="s">
        <v>57</v>
      </c>
      <c r="I4" s="270">
        <v>271123</v>
      </c>
      <c r="J4" s="251" t="s">
        <v>125</v>
      </c>
      <c r="K4" s="251" t="s">
        <v>125</v>
      </c>
      <c r="L4" s="252">
        <v>116288</v>
      </c>
      <c r="M4" s="251"/>
      <c r="N4" s="256" t="s">
        <v>30</v>
      </c>
      <c r="O4" s="257" t="s">
        <v>58</v>
      </c>
    </row>
    <row r="5" spans="1:24" s="259" customFormat="1">
      <c r="A5" s="258">
        <v>2</v>
      </c>
      <c r="B5" s="275" t="s">
        <v>135</v>
      </c>
      <c r="C5" s="287">
        <v>84700</v>
      </c>
      <c r="D5" s="276" t="s">
        <v>133</v>
      </c>
      <c r="E5" s="276">
        <v>7296</v>
      </c>
      <c r="F5" s="277" t="s">
        <v>137</v>
      </c>
      <c r="G5" s="278">
        <v>90127</v>
      </c>
      <c r="H5" s="276">
        <v>4700020296</v>
      </c>
      <c r="I5" s="276">
        <v>262884</v>
      </c>
      <c r="J5" s="279">
        <v>43459</v>
      </c>
      <c r="K5" s="280">
        <v>1000055852</v>
      </c>
      <c r="L5" s="282">
        <v>113588</v>
      </c>
      <c r="M5" s="280" t="s">
        <v>152</v>
      </c>
      <c r="N5" s="280" t="s">
        <v>83</v>
      </c>
      <c r="O5" s="281" t="s">
        <v>58</v>
      </c>
      <c r="R5" s="212"/>
      <c r="S5" s="212"/>
      <c r="T5" s="212"/>
      <c r="U5" s="212"/>
      <c r="V5" s="212"/>
      <c r="W5" s="212"/>
      <c r="X5" s="212"/>
    </row>
    <row r="6" spans="1:24" s="259" customFormat="1">
      <c r="A6" s="258">
        <v>3</v>
      </c>
      <c r="B6" s="267" t="s">
        <v>136</v>
      </c>
      <c r="C6" s="268">
        <v>1012246</v>
      </c>
      <c r="D6" s="269" t="s">
        <v>133</v>
      </c>
      <c r="E6" s="269">
        <v>7324</v>
      </c>
      <c r="F6" s="255" t="s">
        <v>28</v>
      </c>
      <c r="G6" s="270">
        <v>94390</v>
      </c>
      <c r="H6" s="269">
        <v>4700021569</v>
      </c>
      <c r="I6" s="270">
        <v>271138</v>
      </c>
      <c r="J6" s="271">
        <v>43459</v>
      </c>
      <c r="K6" s="273">
        <v>1000055863</v>
      </c>
      <c r="L6" s="272">
        <v>115490</v>
      </c>
      <c r="M6" s="273" t="s">
        <v>152</v>
      </c>
      <c r="N6" s="273" t="s">
        <v>30</v>
      </c>
      <c r="O6" s="274" t="s">
        <v>58</v>
      </c>
      <c r="R6" s="212"/>
      <c r="S6" s="212"/>
      <c r="T6" s="212"/>
      <c r="U6" s="212"/>
      <c r="V6" s="212"/>
      <c r="W6" s="212"/>
      <c r="X6" s="212"/>
    </row>
    <row r="7" spans="1:24" s="259" customFormat="1">
      <c r="A7" s="258">
        <v>4</v>
      </c>
      <c r="B7" s="275" t="s">
        <v>130</v>
      </c>
      <c r="C7" s="287">
        <v>2440000</v>
      </c>
      <c r="D7" s="295" t="s">
        <v>133</v>
      </c>
      <c r="E7" s="296">
        <v>7166</v>
      </c>
      <c r="F7" s="276" t="s">
        <v>131</v>
      </c>
      <c r="G7" s="280">
        <v>93516</v>
      </c>
      <c r="H7" s="276">
        <v>60062975</v>
      </c>
      <c r="I7" s="280">
        <v>267809</v>
      </c>
      <c r="J7" s="276" t="s">
        <v>125</v>
      </c>
      <c r="K7" s="276" t="s">
        <v>125</v>
      </c>
      <c r="L7" s="280">
        <v>114847</v>
      </c>
      <c r="M7" s="361" t="s">
        <v>190</v>
      </c>
      <c r="N7" s="280" t="s">
        <v>83</v>
      </c>
      <c r="O7" s="281" t="s">
        <v>58</v>
      </c>
    </row>
    <row r="8" spans="1:24" s="259" customFormat="1">
      <c r="A8" s="258">
        <v>5</v>
      </c>
      <c r="B8" s="275" t="s">
        <v>132</v>
      </c>
      <c r="C8" s="287">
        <v>635250</v>
      </c>
      <c r="D8" s="295" t="s">
        <v>133</v>
      </c>
      <c r="E8" s="296">
        <v>7205</v>
      </c>
      <c r="F8" s="276" t="s">
        <v>134</v>
      </c>
      <c r="G8" s="280">
        <v>93519</v>
      </c>
      <c r="H8" s="280">
        <v>307061</v>
      </c>
      <c r="I8" s="280">
        <v>267648</v>
      </c>
      <c r="J8" s="276" t="s">
        <v>125</v>
      </c>
      <c r="K8" s="276" t="s">
        <v>125</v>
      </c>
      <c r="L8" s="280">
        <v>114853</v>
      </c>
      <c r="M8" s="361" t="s">
        <v>190</v>
      </c>
      <c r="N8" s="280" t="s">
        <v>84</v>
      </c>
      <c r="O8" s="281" t="s">
        <v>58</v>
      </c>
    </row>
    <row r="9" spans="1:24">
      <c r="A9" s="258">
        <v>6</v>
      </c>
      <c r="B9" s="267" t="s">
        <v>135</v>
      </c>
      <c r="C9" s="268">
        <v>472010</v>
      </c>
      <c r="D9" s="269" t="s">
        <v>133</v>
      </c>
      <c r="E9" s="269">
        <v>7333</v>
      </c>
      <c r="F9" s="255" t="s">
        <v>54</v>
      </c>
      <c r="G9" s="270">
        <v>94409</v>
      </c>
      <c r="H9" s="269">
        <v>4700022209</v>
      </c>
      <c r="I9" s="270">
        <v>271139</v>
      </c>
      <c r="J9" s="283">
        <v>43459</v>
      </c>
      <c r="K9" s="284">
        <v>1000055936</v>
      </c>
      <c r="L9" s="285">
        <v>115491</v>
      </c>
      <c r="M9" s="286" t="s">
        <v>152</v>
      </c>
      <c r="N9" s="286" t="s">
        <v>83</v>
      </c>
      <c r="O9" s="274" t="s">
        <v>58</v>
      </c>
      <c r="P9" s="233"/>
      <c r="R9" s="234"/>
      <c r="S9" s="234"/>
      <c r="T9" s="234"/>
      <c r="U9" s="234"/>
      <c r="V9" s="234"/>
      <c r="W9" s="234"/>
      <c r="X9" s="234"/>
    </row>
    <row r="10" spans="1:24" s="259" customFormat="1">
      <c r="A10" s="258">
        <v>7</v>
      </c>
      <c r="B10" s="275" t="s">
        <v>141</v>
      </c>
      <c r="C10" s="287">
        <v>1024103</v>
      </c>
      <c r="D10" s="276" t="s">
        <v>133</v>
      </c>
      <c r="E10" s="276">
        <v>7120</v>
      </c>
      <c r="F10" s="277" t="s">
        <v>142</v>
      </c>
      <c r="G10" s="343">
        <v>94575</v>
      </c>
      <c r="H10" s="276">
        <v>1610</v>
      </c>
      <c r="I10" s="278" t="s">
        <v>169</v>
      </c>
      <c r="J10" s="344" t="s">
        <v>125</v>
      </c>
      <c r="K10" s="344" t="s">
        <v>125</v>
      </c>
      <c r="L10" s="282">
        <v>115592</v>
      </c>
      <c r="M10" s="361" t="s">
        <v>190</v>
      </c>
      <c r="N10" s="341" t="s">
        <v>84</v>
      </c>
      <c r="O10" s="281" t="s">
        <v>58</v>
      </c>
    </row>
    <row r="11" spans="1:24" s="259" customFormat="1">
      <c r="A11" s="258">
        <v>8</v>
      </c>
      <c r="B11" s="275" t="s">
        <v>153</v>
      </c>
      <c r="C11" s="287">
        <v>1741142</v>
      </c>
      <c r="D11" s="276" t="s">
        <v>133</v>
      </c>
      <c r="E11" s="276">
        <v>7121</v>
      </c>
      <c r="F11" s="277" t="s">
        <v>138</v>
      </c>
      <c r="G11" s="343">
        <v>96167</v>
      </c>
      <c r="H11" s="276">
        <v>7600022215</v>
      </c>
      <c r="I11" s="276">
        <v>271487</v>
      </c>
      <c r="J11" s="344" t="s">
        <v>125</v>
      </c>
      <c r="K11" s="344" t="s">
        <v>125</v>
      </c>
      <c r="L11" s="282">
        <v>115682</v>
      </c>
      <c r="M11" s="361" t="s">
        <v>190</v>
      </c>
      <c r="N11" s="341" t="s">
        <v>82</v>
      </c>
      <c r="O11" s="281" t="s">
        <v>58</v>
      </c>
      <c r="R11" s="212"/>
      <c r="S11" s="212"/>
      <c r="T11" s="212"/>
      <c r="U11" s="212"/>
      <c r="V11" s="212"/>
      <c r="W11" s="212"/>
      <c r="X11" s="212"/>
    </row>
    <row r="12" spans="1:24" s="259" customFormat="1" ht="17.25" customHeight="1">
      <c r="A12" s="258">
        <v>9</v>
      </c>
      <c r="B12" s="275" t="s">
        <v>130</v>
      </c>
      <c r="C12" s="287">
        <v>365700</v>
      </c>
      <c r="D12" s="276" t="s">
        <v>133</v>
      </c>
      <c r="E12" s="276">
        <v>7167</v>
      </c>
      <c r="F12" s="277" t="s">
        <v>158</v>
      </c>
      <c r="G12" s="345">
        <v>95633</v>
      </c>
      <c r="H12" s="276">
        <v>60064152</v>
      </c>
      <c r="I12" s="276">
        <v>271485</v>
      </c>
      <c r="J12" s="276" t="s">
        <v>125</v>
      </c>
      <c r="K12" s="276" t="s">
        <v>125</v>
      </c>
      <c r="L12" s="282">
        <v>115680</v>
      </c>
      <c r="M12" s="361" t="s">
        <v>190</v>
      </c>
      <c r="N12" s="280" t="s">
        <v>83</v>
      </c>
      <c r="O12" s="281" t="s">
        <v>58</v>
      </c>
      <c r="R12" s="212"/>
      <c r="S12" s="212"/>
      <c r="T12" s="212"/>
      <c r="U12" s="212"/>
      <c r="V12" s="212"/>
      <c r="W12" s="212"/>
      <c r="X12" s="212"/>
    </row>
    <row r="13" spans="1:24">
      <c r="A13" s="258">
        <v>10</v>
      </c>
      <c r="B13" s="346" t="s">
        <v>155</v>
      </c>
      <c r="C13" s="347">
        <v>728000</v>
      </c>
      <c r="D13" s="342" t="s">
        <v>133</v>
      </c>
      <c r="E13" s="348">
        <v>7117</v>
      </c>
      <c r="F13" s="348" t="s">
        <v>171</v>
      </c>
      <c r="G13" s="343">
        <v>95987</v>
      </c>
      <c r="H13" s="348">
        <v>4500199897</v>
      </c>
      <c r="I13" s="348">
        <v>271486</v>
      </c>
      <c r="J13" s="277" t="s">
        <v>125</v>
      </c>
      <c r="K13" s="277" t="s">
        <v>125</v>
      </c>
      <c r="L13" s="282">
        <v>115679</v>
      </c>
      <c r="M13" s="361" t="s">
        <v>190</v>
      </c>
      <c r="N13" s="342" t="s">
        <v>85</v>
      </c>
      <c r="O13" s="281" t="s">
        <v>58</v>
      </c>
    </row>
    <row r="14" spans="1:24" s="266" customFormat="1" ht="21.75" customHeight="1">
      <c r="A14" s="258">
        <v>11</v>
      </c>
      <c r="B14" s="349" t="s">
        <v>189</v>
      </c>
      <c r="C14" s="287">
        <v>507500</v>
      </c>
      <c r="D14" s="276" t="s">
        <v>133</v>
      </c>
      <c r="E14" s="276">
        <v>2604</v>
      </c>
      <c r="F14" s="277" t="s">
        <v>140</v>
      </c>
      <c r="G14" s="343">
        <v>96177</v>
      </c>
      <c r="H14" s="276" t="s">
        <v>184</v>
      </c>
      <c r="I14" s="348">
        <v>271493</v>
      </c>
      <c r="J14" s="280" t="s">
        <v>125</v>
      </c>
      <c r="K14" s="280" t="s">
        <v>125</v>
      </c>
      <c r="L14" s="282">
        <v>115678</v>
      </c>
      <c r="M14" s="361" t="s">
        <v>190</v>
      </c>
      <c r="N14" s="341" t="s">
        <v>82</v>
      </c>
      <c r="O14" s="281" t="s">
        <v>58</v>
      </c>
    </row>
    <row r="15" spans="1:24" ht="21" customHeight="1">
      <c r="A15" s="232">
        <v>12</v>
      </c>
      <c r="B15" s="275" t="s">
        <v>154</v>
      </c>
      <c r="C15" s="350">
        <v>423500</v>
      </c>
      <c r="D15" s="276" t="s">
        <v>133</v>
      </c>
      <c r="E15" s="280">
        <v>7106</v>
      </c>
      <c r="F15" s="351" t="s">
        <v>157</v>
      </c>
      <c r="G15" s="345">
        <v>95389</v>
      </c>
      <c r="H15" s="276" t="s">
        <v>156</v>
      </c>
      <c r="I15" s="345">
        <v>270464</v>
      </c>
      <c r="J15" s="344" t="s">
        <v>125</v>
      </c>
      <c r="K15" s="344" t="s">
        <v>125</v>
      </c>
      <c r="L15" s="282">
        <v>115677</v>
      </c>
      <c r="M15" s="413" t="s">
        <v>190</v>
      </c>
      <c r="N15" s="341" t="s">
        <v>85</v>
      </c>
      <c r="O15" s="281" t="s">
        <v>58</v>
      </c>
      <c r="P15" s="233"/>
      <c r="R15" s="234"/>
      <c r="S15" s="234"/>
      <c r="T15" s="234"/>
      <c r="U15" s="234"/>
      <c r="V15" s="234"/>
      <c r="W15" s="234"/>
      <c r="X15" s="234"/>
    </row>
    <row r="16" spans="1:24">
      <c r="A16" s="258">
        <v>13</v>
      </c>
      <c r="B16" s="346" t="s">
        <v>155</v>
      </c>
      <c r="C16" s="347">
        <v>26910</v>
      </c>
      <c r="D16" s="342" t="s">
        <v>133</v>
      </c>
      <c r="E16" s="348">
        <v>7115</v>
      </c>
      <c r="F16" s="348" t="s">
        <v>170</v>
      </c>
      <c r="G16" s="343">
        <v>96203</v>
      </c>
      <c r="H16" s="348">
        <v>4500199898</v>
      </c>
      <c r="I16" s="348">
        <v>271741</v>
      </c>
      <c r="J16" s="277" t="s">
        <v>125</v>
      </c>
      <c r="K16" s="277" t="s">
        <v>125</v>
      </c>
      <c r="L16" s="348">
        <v>115800</v>
      </c>
      <c r="M16" s="361" t="s">
        <v>190</v>
      </c>
      <c r="N16" s="342" t="s">
        <v>85</v>
      </c>
      <c r="O16" s="281" t="s">
        <v>58</v>
      </c>
    </row>
    <row r="17" spans="1:24" s="259" customFormat="1">
      <c r="A17" s="258">
        <v>14</v>
      </c>
      <c r="B17" s="275" t="s">
        <v>141</v>
      </c>
      <c r="C17" s="287">
        <v>294910</v>
      </c>
      <c r="D17" s="295" t="s">
        <v>133</v>
      </c>
      <c r="E17" s="296">
        <v>7121</v>
      </c>
      <c r="F17" s="276" t="s">
        <v>159</v>
      </c>
      <c r="G17" s="343">
        <v>96515</v>
      </c>
      <c r="H17" s="276">
        <v>177</v>
      </c>
      <c r="I17" s="280">
        <v>272301</v>
      </c>
      <c r="J17" s="276" t="s">
        <v>125</v>
      </c>
      <c r="K17" s="276" t="s">
        <v>125</v>
      </c>
      <c r="L17" s="280">
        <v>116192</v>
      </c>
      <c r="M17" s="361" t="s">
        <v>190</v>
      </c>
      <c r="N17" s="280" t="s">
        <v>82</v>
      </c>
      <c r="O17" s="281" t="s">
        <v>58</v>
      </c>
    </row>
    <row r="18" spans="1:24" s="259" customFormat="1">
      <c r="A18" s="258">
        <v>15</v>
      </c>
      <c r="B18" s="396" t="s">
        <v>141</v>
      </c>
      <c r="C18" s="287">
        <v>990460</v>
      </c>
      <c r="D18" s="276" t="s">
        <v>133</v>
      </c>
      <c r="E18" s="276">
        <v>7122</v>
      </c>
      <c r="F18" s="277" t="s">
        <v>160</v>
      </c>
      <c r="G18" s="343">
        <v>96360</v>
      </c>
      <c r="H18" s="276">
        <v>176</v>
      </c>
      <c r="I18" s="276">
        <v>271826</v>
      </c>
      <c r="J18" s="280" t="s">
        <v>125</v>
      </c>
      <c r="K18" s="280" t="s">
        <v>125</v>
      </c>
      <c r="L18" s="280">
        <v>116194</v>
      </c>
      <c r="M18" s="361" t="s">
        <v>190</v>
      </c>
      <c r="N18" s="341" t="s">
        <v>82</v>
      </c>
      <c r="O18" s="281" t="s">
        <v>58</v>
      </c>
      <c r="R18" s="212"/>
      <c r="S18" s="212"/>
      <c r="T18" s="212"/>
      <c r="U18" s="212"/>
      <c r="V18" s="212"/>
      <c r="W18" s="212"/>
      <c r="X18" s="212"/>
    </row>
    <row r="19" spans="1:24" s="259" customFormat="1">
      <c r="A19" s="258">
        <v>16</v>
      </c>
      <c r="B19" s="397" t="s">
        <v>189</v>
      </c>
      <c r="C19" s="398">
        <v>750313</v>
      </c>
      <c r="D19" s="276" t="s">
        <v>133</v>
      </c>
      <c r="E19" s="276">
        <v>2607</v>
      </c>
      <c r="F19" s="276" t="s">
        <v>196</v>
      </c>
      <c r="G19" s="343">
        <v>96516</v>
      </c>
      <c r="H19" s="276" t="s">
        <v>198</v>
      </c>
      <c r="I19" s="276">
        <v>272302</v>
      </c>
      <c r="J19" s="280" t="s">
        <v>125</v>
      </c>
      <c r="K19" s="280" t="s">
        <v>125</v>
      </c>
      <c r="L19" s="280">
        <v>116191</v>
      </c>
      <c r="M19" s="361" t="s">
        <v>190</v>
      </c>
      <c r="N19" s="296" t="s">
        <v>82</v>
      </c>
      <c r="O19" s="281" t="s">
        <v>58</v>
      </c>
      <c r="R19" s="212"/>
      <c r="S19" s="212"/>
      <c r="T19" s="212"/>
      <c r="U19" s="212"/>
      <c r="V19" s="212"/>
      <c r="W19" s="212"/>
      <c r="X19" s="212"/>
    </row>
    <row r="20" spans="1:24" s="259" customFormat="1">
      <c r="A20" s="258">
        <v>17</v>
      </c>
      <c r="B20" s="409" t="s">
        <v>189</v>
      </c>
      <c r="C20" s="408">
        <v>780760</v>
      </c>
      <c r="D20" s="407" t="s">
        <v>133</v>
      </c>
      <c r="E20" s="407">
        <v>2608</v>
      </c>
      <c r="F20" s="407" t="s">
        <v>197</v>
      </c>
      <c r="G20" s="343">
        <v>96552</v>
      </c>
      <c r="H20" s="407" t="s">
        <v>202</v>
      </c>
      <c r="I20" s="407">
        <v>272307</v>
      </c>
      <c r="J20" s="280" t="s">
        <v>125</v>
      </c>
      <c r="K20" s="280" t="s">
        <v>125</v>
      </c>
      <c r="L20" s="282">
        <v>116287</v>
      </c>
      <c r="M20" s="412" t="s">
        <v>190</v>
      </c>
      <c r="N20" s="280" t="s">
        <v>82</v>
      </c>
      <c r="O20" s="410" t="s">
        <v>58</v>
      </c>
      <c r="R20" s="212"/>
      <c r="S20" s="212"/>
      <c r="T20" s="212"/>
      <c r="U20" s="212"/>
      <c r="V20" s="212"/>
      <c r="W20" s="212"/>
      <c r="X20" s="212"/>
    </row>
    <row r="21" spans="1:24" ht="15.75">
      <c r="B21" s="289" t="s">
        <v>2</v>
      </c>
      <c r="C21" s="290">
        <f>SUMIF(O5:O20,"=FACTURADO",C5:C20)</f>
        <v>12277504</v>
      </c>
      <c r="E21" s="430" t="s">
        <v>56</v>
      </c>
      <c r="F21" s="431"/>
      <c r="G21" s="432"/>
      <c r="H21" s="291" t="s">
        <v>58</v>
      </c>
      <c r="I21" s="439" t="s">
        <v>69</v>
      </c>
      <c r="J21" s="440"/>
      <c r="K21" s="440"/>
      <c r="L21" s="441"/>
      <c r="M21" s="223"/>
    </row>
    <row r="22" spans="1:24" ht="18.75">
      <c r="B22" s="133" t="s">
        <v>1</v>
      </c>
      <c r="C22" s="90">
        <f>SUM(C4)</f>
        <v>318917</v>
      </c>
      <c r="E22" s="433" t="s">
        <v>124</v>
      </c>
      <c r="F22" s="434"/>
      <c r="G22" s="156">
        <v>3000000</v>
      </c>
      <c r="H22" s="263">
        <f>SUMIF(Tabla1[ENCARGADO], E22,(Tabla1[MONTO NETO]))</f>
        <v>0</v>
      </c>
      <c r="I22" s="427"/>
      <c r="J22" s="428"/>
      <c r="K22" s="428"/>
      <c r="L22" s="429"/>
      <c r="M22" s="224"/>
    </row>
    <row r="23" spans="1:24" ht="18.75">
      <c r="B23" s="423" t="s">
        <v>55</v>
      </c>
      <c r="C23" s="425">
        <f>C21+C22</f>
        <v>12596421</v>
      </c>
      <c r="E23" s="433" t="s">
        <v>82</v>
      </c>
      <c r="F23" s="434"/>
      <c r="G23" s="156">
        <v>5000000</v>
      </c>
      <c r="H23" s="263">
        <f>SUMIF(Tabla1[ENCARGADO], E23,(Tabla1[MONTO NETO]))</f>
        <v>5065085</v>
      </c>
      <c r="I23" s="427"/>
      <c r="J23" s="428"/>
      <c r="K23" s="428"/>
      <c r="L23" s="429"/>
      <c r="M23" s="224"/>
    </row>
    <row r="24" spans="1:24" ht="18.75">
      <c r="B24" s="424"/>
      <c r="C24" s="426"/>
      <c r="E24" s="435" t="s">
        <v>84</v>
      </c>
      <c r="F24" s="436"/>
      <c r="G24" s="156">
        <v>3000000</v>
      </c>
      <c r="H24" s="263">
        <f>SUMIF(Tabla1[ENCARGADO], E24,(Tabla1[MONTO NETO]))</f>
        <v>1659353</v>
      </c>
      <c r="I24" s="427"/>
      <c r="J24" s="428"/>
      <c r="K24" s="428"/>
      <c r="L24" s="429"/>
      <c r="M24" s="224"/>
    </row>
    <row r="25" spans="1:24" ht="19.5" thickBot="1">
      <c r="B25" s="86" t="s">
        <v>3</v>
      </c>
      <c r="C25" s="89">
        <v>12000000</v>
      </c>
      <c r="E25" s="437" t="s">
        <v>85</v>
      </c>
      <c r="F25" s="438"/>
      <c r="G25" s="156">
        <v>3000000</v>
      </c>
      <c r="H25" s="263">
        <f>SUMIF(Tabla1[ENCARGADO], E25,(Tabla1[MONTO NETO]))</f>
        <v>1178410</v>
      </c>
      <c r="I25" s="427"/>
      <c r="J25" s="428"/>
      <c r="K25" s="428"/>
      <c r="L25" s="429"/>
      <c r="M25" s="224"/>
      <c r="N25" s="91"/>
    </row>
    <row r="26" spans="1:24" ht="18.75">
      <c r="B26" s="135"/>
      <c r="C26" s="135"/>
      <c r="E26" s="437" t="s">
        <v>83</v>
      </c>
      <c r="F26" s="438"/>
      <c r="G26" s="156">
        <v>5000000</v>
      </c>
      <c r="H26" s="263">
        <f>SUMIF(Tabla1[ENCARGADO], E26,(Tabla1[MONTO NETO]))</f>
        <v>3362410</v>
      </c>
      <c r="I26" s="427"/>
      <c r="J26" s="428"/>
      <c r="K26" s="428"/>
      <c r="L26" s="429"/>
      <c r="M26" s="224"/>
      <c r="N26" s="91"/>
    </row>
    <row r="27" spans="1:24" ht="15.75" thickBot="1">
      <c r="B27" s="111"/>
      <c r="C27" s="111"/>
      <c r="E27" s="151"/>
      <c r="F27" s="230"/>
      <c r="G27" s="152"/>
      <c r="H27" s="153"/>
      <c r="I27" s="154"/>
      <c r="J27" s="154"/>
      <c r="K27" s="154"/>
      <c r="L27" s="155"/>
      <c r="M27" s="225"/>
    </row>
    <row r="28" spans="1:24">
      <c r="B28" s="111"/>
      <c r="C28" s="111"/>
    </row>
    <row r="29" spans="1:24">
      <c r="B29" s="111"/>
      <c r="C29" s="111"/>
    </row>
    <row r="30" spans="1:24">
      <c r="C30" s="111"/>
    </row>
    <row r="31" spans="1:24">
      <c r="C31" s="111"/>
    </row>
    <row r="32" spans="1:24">
      <c r="C32" s="111"/>
    </row>
    <row r="33" spans="3:3">
      <c r="C33" s="111"/>
    </row>
    <row r="34" spans="3:3">
      <c r="C34" s="111"/>
    </row>
    <row r="35" spans="3:3">
      <c r="C35" s="111"/>
    </row>
  </sheetData>
  <mergeCells count="15">
    <mergeCell ref="A1:O2"/>
    <mergeCell ref="B23:B24"/>
    <mergeCell ref="C23:C24"/>
    <mergeCell ref="I26:L26"/>
    <mergeCell ref="E21:G21"/>
    <mergeCell ref="I25:L25"/>
    <mergeCell ref="I24:L24"/>
    <mergeCell ref="I23:L23"/>
    <mergeCell ref="I22:L22"/>
    <mergeCell ref="E22:F22"/>
    <mergeCell ref="E23:F23"/>
    <mergeCell ref="E24:F24"/>
    <mergeCell ref="E25:F25"/>
    <mergeCell ref="E26:F26"/>
    <mergeCell ref="I21:L21"/>
  </mergeCells>
  <conditionalFormatting sqref="H22:H25">
    <cfRule type="cellIs" dxfId="6" priority="8" operator="greaterThan">
      <formula>$G$22</formula>
    </cfRule>
  </conditionalFormatting>
  <conditionalFormatting sqref="C23:C24">
    <cfRule type="cellIs" dxfId="5" priority="3" operator="greaterThan">
      <formula>20000000</formula>
    </cfRule>
  </conditionalFormatting>
  <conditionalFormatting sqref="H26">
    <cfRule type="cellIs" dxfId="0" priority="2" operator="greaterThan">
      <formula>"$ 4.000.000"</formula>
    </cfRule>
    <cfRule type="cellIs" dxfId="1" priority="1" operator="greaterThan">
      <formula>$G$26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37"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workbookViewId="0">
      <selection activeCell="E3" sqref="E3:H4"/>
    </sheetView>
  </sheetViews>
  <sheetFormatPr baseColWidth="10" defaultRowHeight="15"/>
  <cols>
    <col min="1" max="1" width="5.5703125" style="292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41.5703125" customWidth="1"/>
    <col min="8" max="8" width="16" customWidth="1"/>
    <col min="10" max="10" width="11.42578125" customWidth="1"/>
  </cols>
  <sheetData>
    <row r="1" spans="1:9" ht="15.75" thickBot="1"/>
    <row r="2" spans="1:9" ht="19.5" thickBot="1">
      <c r="A2" s="292" t="s">
        <v>167</v>
      </c>
      <c r="B2" s="442" t="s">
        <v>26</v>
      </c>
      <c r="C2" s="443"/>
    </row>
    <row r="3" spans="1:9">
      <c r="A3" s="292">
        <v>10</v>
      </c>
      <c r="B3" s="77">
        <v>9910000003</v>
      </c>
      <c r="C3" s="79" t="s">
        <v>54</v>
      </c>
      <c r="E3" s="235" t="s">
        <v>70</v>
      </c>
      <c r="F3" s="237" t="s">
        <v>73</v>
      </c>
      <c r="G3" s="235" t="s">
        <v>71</v>
      </c>
      <c r="H3" s="235" t="s">
        <v>72</v>
      </c>
      <c r="I3" s="56"/>
    </row>
    <row r="4" spans="1:9" ht="15.75" thickBot="1">
      <c r="A4" s="292">
        <v>13</v>
      </c>
      <c r="B4" s="131" t="s">
        <v>27</v>
      </c>
      <c r="C4" s="132" t="s">
        <v>80</v>
      </c>
      <c r="E4" s="260">
        <v>1</v>
      </c>
      <c r="F4" s="363">
        <v>11112222</v>
      </c>
      <c r="G4" s="399" t="s">
        <v>203</v>
      </c>
      <c r="H4" s="400">
        <v>780760</v>
      </c>
      <c r="I4" s="91">
        <f>E4*H4</f>
        <v>780760</v>
      </c>
    </row>
    <row r="5" spans="1:9" ht="15" customHeight="1">
      <c r="A5" s="292">
        <v>5</v>
      </c>
      <c r="B5" s="52">
        <v>3200000000</v>
      </c>
      <c r="C5" s="93" t="s">
        <v>28</v>
      </c>
      <c r="D5" s="130"/>
      <c r="E5" s="260"/>
      <c r="F5" s="363"/>
      <c r="G5" s="364"/>
      <c r="H5" s="362"/>
      <c r="I5" s="91">
        <f t="shared" ref="I5:I12" si="0">E5*H5</f>
        <v>0</v>
      </c>
    </row>
    <row r="6" spans="1:9">
      <c r="A6" s="292">
        <v>19</v>
      </c>
      <c r="B6" s="52">
        <v>11112222</v>
      </c>
      <c r="C6" s="93" t="s">
        <v>199</v>
      </c>
      <c r="E6" s="260"/>
      <c r="F6" s="356"/>
      <c r="G6" s="356"/>
      <c r="H6" s="360"/>
      <c r="I6" s="91">
        <f t="shared" si="0"/>
        <v>0</v>
      </c>
    </row>
    <row r="7" spans="1:9" s="76" customFormat="1">
      <c r="A7" s="292"/>
      <c r="B7" s="228">
        <v>38827</v>
      </c>
      <c r="C7" s="229" t="s">
        <v>110</v>
      </c>
      <c r="E7" s="260"/>
      <c r="F7" s="358"/>
      <c r="G7" s="357"/>
      <c r="H7" s="359"/>
      <c r="I7" s="91">
        <f t="shared" si="0"/>
        <v>0</v>
      </c>
    </row>
    <row r="8" spans="1:9" s="76" customFormat="1" ht="15.75">
      <c r="A8" s="292"/>
      <c r="B8" s="228">
        <v>18942</v>
      </c>
      <c r="C8" s="229" t="s">
        <v>111</v>
      </c>
      <c r="E8" s="238"/>
      <c r="F8" s="353"/>
      <c r="G8" s="354"/>
      <c r="H8" s="355"/>
      <c r="I8" s="91">
        <f t="shared" si="0"/>
        <v>0</v>
      </c>
    </row>
    <row r="9" spans="1:9" ht="16.5" thickBot="1">
      <c r="A9" s="292">
        <v>15</v>
      </c>
      <c r="B9" s="134">
        <v>111110000</v>
      </c>
      <c r="C9" s="94" t="s">
        <v>29</v>
      </c>
      <c r="E9" s="238"/>
      <c r="F9" s="239"/>
      <c r="G9" s="236"/>
      <c r="H9" s="240"/>
      <c r="I9" s="91">
        <f t="shared" si="0"/>
        <v>0</v>
      </c>
    </row>
    <row r="10" spans="1:9" s="76" customFormat="1" ht="15.75">
      <c r="A10" s="292"/>
      <c r="B10" s="80"/>
      <c r="C10" s="81"/>
      <c r="E10" s="238"/>
      <c r="F10" s="239"/>
      <c r="G10" s="236"/>
      <c r="H10" s="240"/>
      <c r="I10" s="91">
        <f t="shared" si="0"/>
        <v>0</v>
      </c>
    </row>
    <row r="11" spans="1:9" s="76" customFormat="1" ht="16.5" thickBot="1">
      <c r="A11" s="292"/>
      <c r="E11" s="238"/>
      <c r="F11" s="239"/>
      <c r="G11" s="236"/>
      <c r="H11" s="240"/>
      <c r="I11" s="91">
        <f t="shared" si="0"/>
        <v>0</v>
      </c>
    </row>
    <row r="12" spans="1:9" s="98" customFormat="1" ht="19.5" thickBot="1">
      <c r="A12" s="293"/>
      <c r="B12" s="97" t="s">
        <v>26</v>
      </c>
      <c r="C12" s="97" t="s">
        <v>74</v>
      </c>
      <c r="E12" s="238"/>
      <c r="F12" s="239"/>
      <c r="G12" s="236"/>
      <c r="H12" s="240"/>
      <c r="I12" s="91">
        <f t="shared" si="0"/>
        <v>0</v>
      </c>
    </row>
    <row r="13" spans="1:9" s="92" customFormat="1" ht="15.75">
      <c r="A13" s="294"/>
      <c r="B13" s="99" t="s">
        <v>59</v>
      </c>
      <c r="C13" s="100" t="s">
        <v>60</v>
      </c>
      <c r="E13" s="238"/>
      <c r="F13" s="239"/>
      <c r="G13" s="236"/>
      <c r="H13" s="240"/>
      <c r="I13" s="213"/>
    </row>
    <row r="14" spans="1:9" s="92" customFormat="1">
      <c r="A14" s="294"/>
      <c r="B14" s="101" t="s">
        <v>61</v>
      </c>
      <c r="C14" s="112" t="s">
        <v>62</v>
      </c>
      <c r="D14" s="113"/>
      <c r="E14" s="114"/>
      <c r="F14" s="115"/>
      <c r="G14" s="114"/>
      <c r="I14" s="213">
        <f>SUM(I4:I13)</f>
        <v>780760</v>
      </c>
    </row>
    <row r="15" spans="1:9" s="92" customFormat="1" ht="15.75">
      <c r="A15" s="294"/>
      <c r="B15" s="101" t="s">
        <v>63</v>
      </c>
      <c r="C15" s="112" t="s">
        <v>64</v>
      </c>
      <c r="D15" s="116"/>
      <c r="E15" s="118" t="s">
        <v>44</v>
      </c>
      <c r="F15" s="119"/>
      <c r="G15" s="117"/>
    </row>
    <row r="16" spans="1:9" s="92" customFormat="1" ht="15.75" thickBot="1">
      <c r="A16" s="294"/>
      <c r="B16" s="101" t="s">
        <v>65</v>
      </c>
      <c r="C16" s="102" t="s">
        <v>66</v>
      </c>
      <c r="E16" s="118" t="s">
        <v>126</v>
      </c>
      <c r="F16" s="56"/>
      <c r="G16" s="121" t="s">
        <v>77</v>
      </c>
      <c r="I16" s="213"/>
    </row>
    <row r="17" spans="1:9" s="92" customFormat="1" ht="15.75" thickBot="1">
      <c r="A17" s="294"/>
      <c r="B17" s="101" t="s">
        <v>67</v>
      </c>
      <c r="C17" s="102" t="s">
        <v>68</v>
      </c>
      <c r="E17" s="103" t="s">
        <v>70</v>
      </c>
      <c r="F17" s="104" t="s">
        <v>73</v>
      </c>
      <c r="G17" s="104" t="s">
        <v>71</v>
      </c>
      <c r="H17" s="104" t="s">
        <v>72</v>
      </c>
    </row>
    <row r="18" spans="1:9" ht="15.75" thickBot="1">
      <c r="B18" s="95"/>
      <c r="C18" s="96"/>
      <c r="E18" s="105">
        <v>1</v>
      </c>
      <c r="F18" s="106">
        <v>3200000000</v>
      </c>
      <c r="G18" s="107" t="s">
        <v>28</v>
      </c>
      <c r="H18" s="108">
        <v>1586764</v>
      </c>
    </row>
    <row r="19" spans="1:9">
      <c r="C19">
        <f>27042*5</f>
        <v>135210</v>
      </c>
      <c r="D19" s="109"/>
      <c r="E19" s="415" t="s">
        <v>127</v>
      </c>
      <c r="F19" s="415"/>
      <c r="G19" s="415"/>
      <c r="H19" s="415"/>
      <c r="I19" s="415"/>
    </row>
    <row r="20" spans="1:9">
      <c r="E20" s="120" t="s">
        <v>75</v>
      </c>
      <c r="F20" s="121"/>
    </row>
    <row r="21" spans="1:9" ht="15.75" thickBot="1">
      <c r="B21" s="122"/>
      <c r="C21" s="123"/>
      <c r="D21" s="76"/>
      <c r="E21" s="118" t="s">
        <v>76</v>
      </c>
      <c r="F21" s="121"/>
      <c r="G21" s="121" t="s">
        <v>77</v>
      </c>
    </row>
    <row r="22" spans="1:9" ht="15.75" thickBot="1">
      <c r="B22" s="122" t="s">
        <v>7</v>
      </c>
      <c r="C22" s="124"/>
      <c r="D22" s="76"/>
      <c r="E22" s="103" t="s">
        <v>70</v>
      </c>
      <c r="F22" s="104" t="s">
        <v>73</v>
      </c>
      <c r="G22" s="104" t="s">
        <v>71</v>
      </c>
      <c r="H22" s="104" t="s">
        <v>72</v>
      </c>
    </row>
    <row r="23" spans="1:9" ht="15.75" thickBot="1">
      <c r="E23" s="105">
        <v>1</v>
      </c>
      <c r="F23" s="106">
        <v>3200000000</v>
      </c>
      <c r="G23" s="107" t="s">
        <v>28</v>
      </c>
      <c r="H23" s="108">
        <v>668271</v>
      </c>
    </row>
    <row r="24" spans="1:9" ht="41.25" customHeight="1"/>
    <row r="25" spans="1:9">
      <c r="E25" s="121" t="s">
        <v>8</v>
      </c>
      <c r="F25" s="121"/>
    </row>
    <row r="26" spans="1:9" ht="15.75" thickBot="1">
      <c r="E26" s="121" t="s">
        <v>78</v>
      </c>
      <c r="F26" s="121"/>
      <c r="G26" s="121" t="s">
        <v>77</v>
      </c>
    </row>
    <row r="27" spans="1:9" ht="15.75" thickBot="1">
      <c r="E27" s="103" t="s">
        <v>70</v>
      </c>
      <c r="F27" s="104" t="s">
        <v>73</v>
      </c>
      <c r="G27" s="104" t="s">
        <v>71</v>
      </c>
      <c r="H27" s="104" t="s">
        <v>72</v>
      </c>
    </row>
    <row r="28" spans="1:9" ht="15.75" thickBot="1">
      <c r="E28" s="105">
        <v>1</v>
      </c>
      <c r="F28" s="106">
        <v>3200000000</v>
      </c>
      <c r="G28" s="107" t="s">
        <v>28</v>
      </c>
      <c r="H28" s="108" t="s">
        <v>79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7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23"/>
  <sheetViews>
    <sheetView workbookViewId="0">
      <selection activeCell="C17" sqref="C17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218" t="s">
        <v>105</v>
      </c>
      <c r="C2" s="218" t="s">
        <v>5</v>
      </c>
      <c r="L2">
        <v>180</v>
      </c>
    </row>
    <row r="3" spans="2:12">
      <c r="B3" s="219" t="s">
        <v>103</v>
      </c>
      <c r="C3" s="219" t="s">
        <v>104</v>
      </c>
    </row>
    <row r="4" spans="2:12">
      <c r="B4" s="219" t="s">
        <v>102</v>
      </c>
      <c r="C4" s="219" t="s">
        <v>106</v>
      </c>
    </row>
    <row r="5" spans="2:12">
      <c r="B5" s="219" t="s">
        <v>143</v>
      </c>
      <c r="C5" s="219" t="s">
        <v>107</v>
      </c>
    </row>
    <row r="6" spans="2:12">
      <c r="B6" s="219" t="s">
        <v>75</v>
      </c>
      <c r="C6" s="219" t="s">
        <v>81</v>
      </c>
    </row>
    <row r="7" spans="2:12">
      <c r="B7" s="219" t="s">
        <v>112</v>
      </c>
      <c r="C7" s="219" t="s">
        <v>113</v>
      </c>
    </row>
    <row r="8" spans="2:12">
      <c r="B8" s="219" t="s">
        <v>114</v>
      </c>
      <c r="C8" s="219" t="s">
        <v>115</v>
      </c>
    </row>
    <row r="9" spans="2:12">
      <c r="B9" s="219" t="s">
        <v>116</v>
      </c>
      <c r="C9" s="219" t="s">
        <v>108</v>
      </c>
    </row>
    <row r="10" spans="2:12">
      <c r="B10" s="219" t="s">
        <v>117</v>
      </c>
      <c r="C10" s="219" t="s">
        <v>118</v>
      </c>
    </row>
    <row r="11" spans="2:12">
      <c r="B11" s="219" t="s">
        <v>135</v>
      </c>
      <c r="C11" s="219" t="s">
        <v>53</v>
      </c>
      <c r="E11" s="415" t="s">
        <v>127</v>
      </c>
      <c r="F11" s="415"/>
      <c r="G11" s="415"/>
      <c r="H11" s="415"/>
      <c r="I11" s="415"/>
    </row>
    <row r="12" spans="2:12">
      <c r="B12" s="219" t="s">
        <v>119</v>
      </c>
      <c r="C12" s="219" t="s">
        <v>120</v>
      </c>
    </row>
    <row r="13" spans="2:12">
      <c r="B13" s="219" t="s">
        <v>121</v>
      </c>
      <c r="C13" s="219" t="s">
        <v>122</v>
      </c>
    </row>
    <row r="14" spans="2:12">
      <c r="B14" s="219" t="s">
        <v>148</v>
      </c>
      <c r="C14" s="219" t="s">
        <v>147</v>
      </c>
    </row>
    <row r="15" spans="2:12">
      <c r="B15" s="219" t="s">
        <v>150</v>
      </c>
      <c r="C15" s="219" t="s">
        <v>149</v>
      </c>
      <c r="E15" s="415" t="s">
        <v>151</v>
      </c>
      <c r="F15" s="415"/>
      <c r="G15" s="415"/>
      <c r="H15" s="415"/>
      <c r="I15" s="415"/>
    </row>
    <row r="16" spans="2:12">
      <c r="B16" s="219" t="s">
        <v>172</v>
      </c>
      <c r="C16" s="299" t="s">
        <v>173</v>
      </c>
    </row>
    <row r="17" spans="2:3">
      <c r="B17" s="298" t="s">
        <v>141</v>
      </c>
      <c r="C17" s="302" t="s">
        <v>175</v>
      </c>
    </row>
    <row r="18" spans="2:3">
      <c r="B18" s="219" t="s">
        <v>182</v>
      </c>
      <c r="C18" s="219" t="s">
        <v>183</v>
      </c>
    </row>
    <row r="19" spans="2:3" ht="15.75" thickBot="1">
      <c r="B19" s="219" t="s">
        <v>139</v>
      </c>
      <c r="C19" s="325" t="s">
        <v>186</v>
      </c>
    </row>
    <row r="20" spans="2:3" ht="15.75" thickBot="1">
      <c r="B20" s="301" t="s">
        <v>154</v>
      </c>
      <c r="C20" s="329" t="s">
        <v>187</v>
      </c>
    </row>
    <row r="21" spans="2:3" ht="15.75" thickBot="1">
      <c r="B21" s="219"/>
      <c r="C21" s="328"/>
    </row>
    <row r="22" spans="2:3">
      <c r="B22" s="219"/>
      <c r="C22" s="219"/>
    </row>
    <row r="23" spans="2:3">
      <c r="B23" s="219"/>
      <c r="C23" s="219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1-4</vt:lpstr>
      <vt:lpstr>5-10</vt:lpstr>
      <vt:lpstr>11-15</vt:lpstr>
      <vt:lpstr>16-20</vt:lpstr>
      <vt:lpstr>21-25</vt:lpstr>
      <vt:lpstr>26-30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Carlos Alfaro</cp:lastModifiedBy>
  <cp:lastPrinted>2018-10-31T19:41:45Z</cp:lastPrinted>
  <dcterms:created xsi:type="dcterms:W3CDTF">2016-04-27T13:00:55Z</dcterms:created>
  <dcterms:modified xsi:type="dcterms:W3CDTF">2019-02-06T14:15:43Z</dcterms:modified>
</cp:coreProperties>
</file>