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8\"/>
    </mc:Choice>
  </mc:AlternateContent>
  <bookViews>
    <workbookView xWindow="0" yWindow="0" windowWidth="20490" windowHeight="7530" tabRatio="564" firstSheet="1" activeTab="6"/>
  </bookViews>
  <sheets>
    <sheet name="1" sheetId="2" r:id="rId1"/>
    <sheet name="2" sheetId="3" r:id="rId2"/>
    <sheet name="3" sheetId="5" r:id="rId3"/>
    <sheet name="4" sheetId="6" r:id="rId4"/>
    <sheet name="6" sheetId="8" r:id="rId5"/>
    <sheet name="5" sheetId="7" r:id="rId6"/>
    <sheet name="Detalle de Facturacion " sheetId="1" r:id="rId7"/>
    <sheet name="Codigos " sheetId="4" r:id="rId8"/>
    <sheet name="Hoja5" sheetId="19" r:id="rId9"/>
    <sheet name="Hoja4" sheetId="18" r:id="rId10"/>
    <sheet name="Hoja1" sheetId="14" r:id="rId11"/>
    <sheet name="Hoja3" sheetId="16" r:id="rId12"/>
    <sheet name="Hoja2" sheetId="17" r:id="rId13"/>
  </sheets>
  <calcPr calcId="162913"/>
</workbook>
</file>

<file path=xl/calcChain.xml><?xml version="1.0" encoding="utf-8"?>
<calcChain xmlns="http://schemas.openxmlformats.org/spreadsheetml/2006/main">
  <c r="F14" i="7" l="1"/>
  <c r="F15" i="7" s="1"/>
  <c r="G31" i="1" l="1"/>
  <c r="G36" i="1"/>
  <c r="C30" i="1"/>
  <c r="G32" i="1"/>
  <c r="G35" i="1"/>
  <c r="G33" i="1"/>
  <c r="F30" i="6"/>
  <c r="F31" i="6" s="1"/>
  <c r="C31" i="1"/>
  <c r="C32" i="1"/>
  <c r="F45" i="5"/>
  <c r="F15" i="6"/>
  <c r="F57" i="7"/>
  <c r="F56" i="7"/>
  <c r="F28" i="7"/>
  <c r="F16" i="3"/>
  <c r="F42" i="7"/>
  <c r="F43" i="7" s="1"/>
  <c r="F60" i="5"/>
  <c r="F30" i="5"/>
  <c r="F15" i="5"/>
  <c r="F16" i="5" s="1"/>
  <c r="F80" i="6"/>
  <c r="F82" i="6" s="1"/>
  <c r="F79" i="6"/>
  <c r="F70" i="3"/>
  <c r="F69" i="3"/>
  <c r="F76" i="8"/>
  <c r="F78" i="8" s="1"/>
  <c r="F75" i="8"/>
  <c r="F46" i="8"/>
  <c r="F61" i="6"/>
  <c r="F61" i="8"/>
  <c r="F74" i="7"/>
  <c r="F15" i="8"/>
  <c r="F77" i="5"/>
  <c r="F78" i="5"/>
  <c r="F76" i="5"/>
  <c r="F75" i="5"/>
  <c r="F35" i="3"/>
  <c r="F32" i="3"/>
  <c r="F31" i="3"/>
  <c r="F30" i="3"/>
  <c r="F39" i="3"/>
  <c r="F45" i="6"/>
  <c r="F46" i="6"/>
  <c r="F61" i="5"/>
  <c r="F46" i="5"/>
  <c r="F53" i="3"/>
  <c r="F55" i="3"/>
  <c r="F31" i="5"/>
  <c r="F29" i="7"/>
  <c r="F88" i="3"/>
  <c r="F60" i="2"/>
  <c r="F61" i="2" s="1"/>
  <c r="F45" i="2"/>
  <c r="F46" i="2"/>
  <c r="F30" i="2"/>
  <c r="F31" i="2" s="1"/>
  <c r="F15" i="2"/>
  <c r="F16" i="2"/>
  <c r="F16" i="6"/>
  <c r="F76" i="2"/>
  <c r="C33" i="1" l="1"/>
  <c r="F73" i="3"/>
  <c r="F79" i="5"/>
  <c r="F60" i="7"/>
</calcChain>
</file>

<file path=xl/sharedStrings.xml><?xml version="1.0" encoding="utf-8"?>
<sst xmlns="http://schemas.openxmlformats.org/spreadsheetml/2006/main" count="943" uniqueCount="313">
  <si>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</si>
  <si>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</si>
  <si>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</si>
  <si>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</si>
  <si>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</si>
  <si>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</si>
  <si>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</si>
  <si>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</si>
  <si>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</si>
  <si>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</si>
  <si>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</si>
  <si>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</si>
  <si>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</si>
  <si>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</si>
  <si>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</si>
  <si>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</si>
  <si>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</si>
  <si>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</si>
  <si>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</si>
  <si>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</si>
  <si>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</si>
  <si>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</si>
  <si>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</si>
  <si>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</si>
  <si>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</si>
  <si>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</si>
  <si>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</si>
  <si>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</si>
  <si>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</si>
  <si>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</si>
  <si>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</si>
  <si>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</si>
  <si>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</si>
  <si>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</si>
  <si>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</si>
  <si>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</si>
  <si>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</si>
  <si>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</si>
  <si>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</si>
  <si>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</si>
  <si>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</si>
  <si>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</si>
  <si>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</si>
  <si>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12</t>
  </si>
  <si>
    <t>Facturación 13</t>
  </si>
  <si>
    <t>Facturación 14</t>
  </si>
  <si>
    <t>Facturación 15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</si>
  <si>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</si>
  <si>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</si>
  <si>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</si>
  <si>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</si>
  <si>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</si>
  <si>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</si>
  <si>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NETO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</si>
  <si>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</si>
  <si>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</si>
  <si>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</si>
  <si>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</si>
  <si>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</si>
  <si>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</si>
  <si>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</si>
  <si>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</si>
  <si>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</si>
  <si>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</si>
  <si>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</si>
  <si>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</si>
  <si>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</si>
  <si>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</si>
  <si>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</si>
  <si>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</si>
  <si>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</si>
  <si>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</si>
  <si>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</si>
  <si>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</si>
  <si>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CCDIN</t>
  </si>
  <si>
    <t>PERA DE LLAMADO</t>
  </si>
  <si>
    <t>61.101.030-3</t>
  </si>
  <si>
    <t>Clinica Las Condes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</si>
  <si>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</si>
  <si>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</si>
  <si>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</si>
  <si>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</si>
  <si>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</si>
  <si>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</si>
  <si>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</si>
  <si>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</si>
  <si>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</si>
  <si>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</si>
  <si>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</si>
  <si>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</si>
  <si>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</si>
  <si>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</si>
  <si>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</si>
  <si>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</si>
  <si>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</si>
  <si>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93.930.000-7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</si>
  <si>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</si>
  <si>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</si>
  <si>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</si>
  <si>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</si>
  <si>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</si>
  <si>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</si>
  <si>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</si>
  <si>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</si>
  <si>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90753000-0</t>
  </si>
  <si>
    <t>VISITA TECNICA</t>
  </si>
  <si>
    <t>Victor Catalan Valenzuela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</si>
  <si>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</si>
  <si>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</si>
  <si>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</si>
  <si>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</si>
  <si>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</si>
  <si>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</si>
  <si>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</si>
  <si>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</si>
  <si>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04-1776</t>
  </si>
  <si>
    <t>86.003.000-4</t>
  </si>
  <si>
    <t>constructora y comercial el alba LTDA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</si>
  <si>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</si>
  <si>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</si>
  <si>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</si>
  <si>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</si>
  <si>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</si>
  <si>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</si>
  <si>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</si>
  <si>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</si>
  <si>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</si>
  <si>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</si>
  <si>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</si>
  <si>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</si>
  <si>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</si>
  <si>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</si>
  <si>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</si>
  <si>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</si>
  <si>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</si>
  <si>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</si>
  <si>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</si>
  <si>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</si>
  <si>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</si>
  <si>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</si>
  <si>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</si>
  <si>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ANDRES</t>
  </si>
  <si>
    <t>EM 130-16</t>
  </si>
  <si>
    <t>Clinica Ciudad del Mar</t>
  </si>
  <si>
    <t>META PERSONAL</t>
  </si>
  <si>
    <t>4.5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</si>
  <si>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</si>
  <si>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</si>
  <si>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</si>
  <si>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</si>
  <si>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</si>
  <si>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</si>
  <si>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</si>
  <si>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</si>
  <si>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</si>
  <si>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</si>
  <si>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</si>
  <si>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</si>
  <si>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</si>
  <si>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</si>
  <si>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</si>
  <si>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</si>
  <si>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96,885,950-1</t>
  </si>
  <si>
    <t>1938-16</t>
  </si>
  <si>
    <t>PERAS DE LLAMADO</t>
  </si>
  <si>
    <t>LOGRO DE METAS</t>
  </si>
  <si>
    <t>25 UF MENSUALES</t>
  </si>
  <si>
    <t>Cantidad</t>
  </si>
  <si>
    <t>Detalle</t>
  </si>
  <si>
    <t>Precio Unitario</t>
  </si>
  <si>
    <t>Código</t>
  </si>
  <si>
    <t>VALORES</t>
  </si>
  <si>
    <t>Columna1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</si>
  <si>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</si>
  <si>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</si>
  <si>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</si>
  <si>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</si>
  <si>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</si>
  <si>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</si>
  <si>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 xml:space="preserve">Clínica Chillan </t>
  </si>
  <si>
    <t>ClÍnica Las Condes</t>
  </si>
  <si>
    <t>PROGRAMACIÓN</t>
  </si>
  <si>
    <t xml:space="preserve">ENTREGAS </t>
  </si>
  <si>
    <t xml:space="preserve">PENDIENTES </t>
  </si>
  <si>
    <t>* DOCUMENTOS</t>
  </si>
  <si>
    <t>* PRODUCTOS</t>
  </si>
  <si>
    <t>CENCOMEX S.A</t>
  </si>
  <si>
    <t>SERVICIO TÉCNICO</t>
  </si>
  <si>
    <t>SEBASTIAN</t>
  </si>
  <si>
    <t>2.539.445.-</t>
  </si>
  <si>
    <t>Inmobiliaria CLC</t>
  </si>
  <si>
    <t>PERSONAL</t>
  </si>
  <si>
    <t>INSTITUCION</t>
  </si>
  <si>
    <t>DESCRIPCION</t>
  </si>
  <si>
    <t>VALOR</t>
  </si>
  <si>
    <t>N° PTO.</t>
  </si>
  <si>
    <t>N° O.C.</t>
  </si>
  <si>
    <t>ESTADO DE O/C</t>
  </si>
  <si>
    <t>NOTA</t>
  </si>
  <si>
    <t>OBS.</t>
  </si>
  <si>
    <t>Andres Yañez</t>
  </si>
  <si>
    <t>Montaje Piso 7</t>
  </si>
  <si>
    <t>Facturar</t>
  </si>
  <si>
    <t>Emilio Garrido</t>
  </si>
  <si>
    <t>CLC</t>
  </si>
  <si>
    <t>Pillow Speaker Full</t>
  </si>
  <si>
    <t>Antonio Aguilar</t>
  </si>
  <si>
    <t>CSM</t>
  </si>
  <si>
    <t>Cable Power Laser</t>
  </si>
  <si>
    <t>Entregado, Facturar</t>
  </si>
  <si>
    <t>Alejandro Rubio </t>
  </si>
  <si>
    <t>Reparación y Calibración Laser</t>
  </si>
  <si>
    <t>Espera de OC, Trabajo realizado</t>
  </si>
  <si>
    <t>Alejandro Rubio</t>
  </si>
  <si>
    <t>04 HDD Servers</t>
  </si>
  <si>
    <t>Espera OC, Entregar productos y Facturar</t>
  </si>
  <si>
    <t>Mauricio Matta</t>
  </si>
  <si>
    <t>Martha Pacheco</t>
  </si>
  <si>
    <t>martha@lmemiami.com</t>
  </si>
  <si>
    <t>305 594-0000</t>
  </si>
  <si>
    <t>Telefono:</t>
  </si>
  <si>
    <t>LIFE MEDICAL EQUIPMENT</t>
  </si>
  <si>
    <t>Yosmariaelen Cisneros</t>
  </si>
  <si>
    <t>Hidalgo Torres Optato y Otros</t>
  </si>
  <si>
    <t>Yosmariaelen Cisneros &lt;dicoval.ltda3@gmail.com&gt;</t>
  </si>
  <si>
    <t>Telefono Contacto. (22) 808 6647  </t>
  </si>
  <si>
    <t>DICOVAL LTDA.</t>
  </si>
  <si>
    <t xml:space="preserve">Mantencion </t>
  </si>
  <si>
    <t>1554-2273-SE17</t>
  </si>
  <si>
    <t xml:space="preserve">Facturación </t>
  </si>
  <si>
    <t>61.606.404-5</t>
  </si>
  <si>
    <t xml:space="preserve">Hospital Ovalle </t>
  </si>
  <si>
    <t>2128-8525-SE17</t>
  </si>
  <si>
    <t>61.606.307-3</t>
  </si>
  <si>
    <t>Hospital Regional DE Copiapo</t>
  </si>
  <si>
    <t>Facturación</t>
  </si>
  <si>
    <t>76.136.176-7</t>
  </si>
  <si>
    <t>Comercial Inthegra Electrica Limitada</t>
  </si>
  <si>
    <t>VISUAL SONGLE CALL ST</t>
  </si>
  <si>
    <t>secretariast@cencomex.cl</t>
  </si>
  <si>
    <t xml:space="preserve">VISITA TECNICA </t>
  </si>
  <si>
    <t xml:space="preserve">NELSON </t>
  </si>
  <si>
    <t>ENHNCD PILLOWSPKR</t>
  </si>
  <si>
    <t>Hospital Ovalle</t>
  </si>
  <si>
    <t>PAOLA</t>
  </si>
  <si>
    <t xml:space="preserve">Hosp. Clinico Viña del Mar </t>
  </si>
  <si>
    <t>EM 020-18</t>
  </si>
  <si>
    <t xml:space="preserve">Jaiskel Costero </t>
  </si>
  <si>
    <t xml:space="preserve">5 COVER CONTROL HOUSING </t>
  </si>
  <si>
    <t xml:space="preserve">FACTURACIONES REALIZADAS CORRESPONDIENTES A MESES ANTERIORES </t>
  </si>
  <si>
    <t xml:space="preserve">Clinica Las Condes </t>
  </si>
  <si>
    <t xml:space="preserve">C. Mantencion </t>
  </si>
  <si>
    <t xml:space="preserve">Facturacion correspondiente al mes de Noviembre 2017 </t>
  </si>
  <si>
    <t xml:space="preserve">Inthegra Electrica </t>
  </si>
  <si>
    <t xml:space="preserve">Paola Millán </t>
  </si>
  <si>
    <t>6 Peras CCDIN</t>
  </si>
  <si>
    <t xml:space="preserve">Facturación Mes de Febrero </t>
  </si>
  <si>
    <t xml:space="preserve">Clínica Santa María </t>
  </si>
  <si>
    <t xml:space="preserve">Andres Yañez </t>
  </si>
  <si>
    <t xml:space="preserve">Visita Técnica </t>
  </si>
  <si>
    <t xml:space="preserve">Clínica Los Coihues </t>
  </si>
  <si>
    <t>Bruno Leyton</t>
  </si>
  <si>
    <t>93.*</t>
  </si>
  <si>
    <t xml:space="preserve">Clínica Cuidad del Mar </t>
  </si>
  <si>
    <t>1200-18</t>
  </si>
  <si>
    <t xml:space="preserve">Visita Técnica, programación </t>
  </si>
  <si>
    <t>70.285.100-9</t>
  </si>
  <si>
    <t xml:space="preserve">Mutual de seguridad </t>
  </si>
  <si>
    <t>Y-201D</t>
  </si>
  <si>
    <t xml:space="preserve">CARROS CLINICOS </t>
  </si>
  <si>
    <t xml:space="preserve">Mutual de Seguridad </t>
  </si>
  <si>
    <t xml:space="preserve">Carros Clinicos </t>
  </si>
  <si>
    <t>SEBASTIAN ROJAS</t>
  </si>
  <si>
    <t xml:space="preserve">CCDIN </t>
  </si>
  <si>
    <t xml:space="preserve">PERA DE LLAMADO </t>
  </si>
  <si>
    <t>232412 - 232058</t>
  </si>
  <si>
    <t xml:space="preserve">Clinica Vespucio </t>
  </si>
  <si>
    <t xml:space="preserve">Pera de llamdo </t>
  </si>
  <si>
    <t xml:space="preserve">Clinica Los Coihues </t>
  </si>
  <si>
    <t xml:space="preserve">Modulo de audio simple </t>
  </si>
  <si>
    <t xml:space="preserve">Pillow Speaker Full </t>
  </si>
  <si>
    <t xml:space="preserve">Clinica Santa Maria </t>
  </si>
  <si>
    <t xml:space="preserve">Fuente de poder </t>
  </si>
  <si>
    <t xml:space="preserve">LF BEACON, NO RF </t>
  </si>
  <si>
    <t xml:space="preserve">Corp. Beneficencia Osorno </t>
  </si>
  <si>
    <t xml:space="preserve">Mano de obra y programacion </t>
  </si>
  <si>
    <t xml:space="preserve">PUC </t>
  </si>
  <si>
    <t xml:space="preserve">Calibracion de consola </t>
  </si>
  <si>
    <t>Calibracion de sondas</t>
  </si>
  <si>
    <t xml:space="preserve">4 Peras CCDIN </t>
  </si>
  <si>
    <t>95 UF MENSUALES/ NO SE FACTURA HASTA TENER HES DE CADA MES ENERO2018</t>
  </si>
  <si>
    <t>BRUNO</t>
  </si>
  <si>
    <t>JAIKEL</t>
  </si>
  <si>
    <t xml:space="preserve">Modulos elpas </t>
  </si>
  <si>
    <t xml:space="preserve"> se entregann 8 mosulos quedan pendientes 2 </t>
  </si>
  <si>
    <t>96.921.660-4</t>
  </si>
  <si>
    <t xml:space="preserve">AUDIO SINGLES CALL </t>
  </si>
  <si>
    <t>Clinica Bicentenario</t>
  </si>
  <si>
    <t xml:space="preserve">Ampolleta, cable de poder </t>
  </si>
  <si>
    <t>7225-7218</t>
  </si>
  <si>
    <t>LOGRADO</t>
  </si>
  <si>
    <t>METAS MES DE FEBRERO</t>
  </si>
  <si>
    <t>96.885.930-7</t>
  </si>
  <si>
    <t xml:space="preserve">Clínica Bicentenario </t>
  </si>
  <si>
    <t xml:space="preserve">Facturación correspondiente al mes de Enero del 2018 </t>
  </si>
  <si>
    <t xml:space="preserve">5 peras de llamado </t>
  </si>
  <si>
    <t xml:space="preserve">CALIBRACION SONDA </t>
  </si>
  <si>
    <t>96.885.950-1</t>
  </si>
  <si>
    <t xml:space="preserve">1200/18 </t>
  </si>
  <si>
    <t xml:space="preserve">MANTENCION </t>
  </si>
  <si>
    <t xml:space="preserve">Clinica Chillan </t>
  </si>
  <si>
    <t xml:space="preserve">contrato mantencion </t>
  </si>
  <si>
    <t xml:space="preserve">CALIBRACIÓN SONDA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</si>
</sst>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[Red]\-&quot;$&quot;\ #,##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1F497D"/>
      <name val="Calibri"/>
      <family val="2"/>
    </font>
    <font>
      <b/>
      <i/>
      <u/>
      <sz val="12"/>
      <color theme="10"/>
      <name val="Calibri"/>
      <family val="2"/>
      <scheme val="minor"/>
    </font>
    <font>
      <b/>
      <i/>
      <sz val="12"/>
      <color rgb="FF1F497D"/>
      <name val="Verdana"/>
      <family val="2"/>
    </font>
    <font>
      <b/>
      <i/>
      <u/>
      <sz val="16"/>
      <color rgb="FF1F497D"/>
      <name val="Calibri"/>
      <family val="2"/>
      <scheme val="minor"/>
    </font>
    <font>
      <b/>
      <i/>
      <u/>
      <sz val="16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6"/>
      <color theme="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4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622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7" fontId="10" fillId="6" borderId="12" xfId="1" applyFont="1" applyFill="1" applyBorder="1" applyAlignment="1">
      <alignment horizontal="center"/>
    </xf>
    <xf numFmtId="167" fontId="10" fillId="6" borderId="23" xfId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7" fontId="10" fillId="6" borderId="12" xfId="1" applyFont="1" applyFill="1" applyBorder="1" applyAlignment="1">
      <alignment horizontal="center"/>
    </xf>
    <xf numFmtId="167" fontId="10" fillId="6" borderId="23" xfId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7" fontId="10" fillId="6" borderId="12" xfId="1" applyFont="1" applyFill="1" applyBorder="1" applyAlignment="1">
      <alignment horizontal="center"/>
    </xf>
    <xf numFmtId="167" fontId="10" fillId="6" borderId="23" xfId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7" fontId="10" fillId="6" borderId="29" xfId="1" applyFont="1" applyFill="1" applyBorder="1" applyAlignment="1">
      <alignment horizontal="center"/>
    </xf>
    <xf numFmtId="167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1" fillId="5" borderId="0" xfId="1" applyNumberFormat="1" applyFont="1" applyFill="1" applyAlignment="1">
      <alignment horizontal="center" vertical="center"/>
    </xf>
    <xf numFmtId="167" fontId="11" fillId="5" borderId="0" xfId="1" applyNumberFormat="1" applyFont="1" applyFill="1" applyAlignment="1">
      <alignment horizontal="center"/>
    </xf>
    <xf numFmtId="167" fontId="11" fillId="5" borderId="0" xfId="1" applyNumberFormat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center"/>
    </xf>
    <xf numFmtId="167" fontId="10" fillId="6" borderId="21" xfId="1" applyNumberFormat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center"/>
    </xf>
    <xf numFmtId="167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7" fontId="10" fillId="6" borderId="38" xfId="1" applyFont="1" applyFill="1" applyBorder="1" applyAlignment="1">
      <alignment horizontal="center"/>
    </xf>
    <xf numFmtId="167" fontId="10" fillId="6" borderId="39" xfId="1" applyFont="1" applyFill="1" applyBorder="1" applyAlignment="1">
      <alignment horizontal="center"/>
    </xf>
    <xf numFmtId="167" fontId="10" fillId="6" borderId="39" xfId="1" applyNumberFormat="1" applyFont="1" applyFill="1" applyBorder="1" applyAlignment="1">
      <alignment horizontal="center"/>
    </xf>
    <xf numFmtId="167" fontId="11" fillId="5" borderId="2" xfId="1" applyFont="1" applyFill="1" applyBorder="1" applyAlignment="1">
      <alignment horizontal="center" vertical="center"/>
    </xf>
    <xf numFmtId="167" fontId="12" fillId="5" borderId="3" xfId="1" applyFont="1" applyFill="1" applyBorder="1" applyAlignment="1">
      <alignment vertical="center"/>
    </xf>
    <xf numFmtId="167" fontId="11" fillId="5" borderId="4" xfId="1" applyNumberFormat="1" applyFont="1" applyFill="1" applyBorder="1" applyAlignment="1">
      <alignment horizontal="center" vertical="center"/>
    </xf>
    <xf numFmtId="167" fontId="11" fillId="5" borderId="5" xfId="1" applyFont="1" applyFill="1" applyBorder="1" applyAlignment="1">
      <alignment horizontal="center"/>
    </xf>
    <xf numFmtId="167" fontId="12" fillId="5" borderId="0" xfId="1" applyFont="1" applyFill="1" applyBorder="1" applyAlignment="1">
      <alignment horizontal="center"/>
    </xf>
    <xf numFmtId="167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7" fontId="11" fillId="5" borderId="0" xfId="1" applyFont="1" applyFill="1" applyBorder="1"/>
    <xf numFmtId="167" fontId="11" fillId="5" borderId="0" xfId="1" applyFont="1" applyFill="1" applyBorder="1" applyAlignment="1">
      <alignment horizontal="right"/>
    </xf>
    <xf numFmtId="167" fontId="11" fillId="5" borderId="40" xfId="1" applyFont="1" applyFill="1" applyBorder="1" applyAlignment="1">
      <alignment horizontal="center"/>
    </xf>
    <xf numFmtId="167" fontId="11" fillId="5" borderId="41" xfId="1" applyFont="1" applyFill="1" applyBorder="1" applyAlignment="1">
      <alignment horizontal="right"/>
    </xf>
    <xf numFmtId="167" fontId="11" fillId="5" borderId="7" xfId="1" applyNumberFormat="1" applyFont="1" applyFill="1" applyBorder="1" applyAlignment="1">
      <alignment horizontal="center"/>
    </xf>
    <xf numFmtId="167" fontId="12" fillId="5" borderId="0" xfId="1" applyFont="1" applyFill="1" applyAlignment="1">
      <alignment horizontal="center" vertical="center"/>
    </xf>
    <xf numFmtId="167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7" fontId="23" fillId="5" borderId="0" xfId="1" applyFont="1" applyFill="1" applyAlignment="1">
      <alignment horizontal="center" vertical="center"/>
    </xf>
    <xf numFmtId="167" fontId="24" fillId="5" borderId="0" xfId="1" applyFont="1" applyFill="1" applyAlignment="1">
      <alignment vertical="center"/>
    </xf>
    <xf numFmtId="167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7" fontId="24" fillId="5" borderId="0" xfId="1" applyFont="1" applyFill="1" applyAlignment="1">
      <alignment horizontal="center"/>
    </xf>
    <xf numFmtId="167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7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7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7" fontId="23" fillId="5" borderId="0" xfId="1" applyNumberFormat="1" applyFont="1" applyFill="1" applyBorder="1" applyAlignment="1">
      <alignment horizontal="right"/>
    </xf>
    <xf numFmtId="167" fontId="8" fillId="6" borderId="23" xfId="1" applyFont="1" applyFill="1" applyBorder="1" applyAlignment="1">
      <alignment horizontal="center"/>
    </xf>
    <xf numFmtId="167" fontId="8" fillId="6" borderId="23" xfId="1" applyNumberFormat="1" applyFont="1" applyFill="1" applyBorder="1" applyAlignment="1">
      <alignment horizontal="right"/>
    </xf>
    <xf numFmtId="167" fontId="8" fillId="6" borderId="25" xfId="1" applyFont="1" applyFill="1" applyBorder="1" applyAlignment="1">
      <alignment horizontal="center"/>
    </xf>
    <xf numFmtId="167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7" fontId="8" fillId="6" borderId="22" xfId="1" applyNumberFormat="1" applyFont="1" applyFill="1" applyBorder="1" applyAlignment="1">
      <alignment horizontal="left"/>
    </xf>
    <xf numFmtId="167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7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7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7" fontId="8" fillId="6" borderId="12" xfId="1" applyFont="1" applyFill="1" applyBorder="1" applyAlignment="1">
      <alignment horizontal="center" vertical="center"/>
    </xf>
    <xf numFmtId="167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7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7" fontId="10" fillId="6" borderId="43" xfId="1" applyFont="1" applyFill="1" applyBorder="1" applyAlignment="1">
      <alignment horizontal="center"/>
    </xf>
    <xf numFmtId="167" fontId="10" fillId="6" borderId="42" xfId="1" applyFont="1" applyFill="1" applyBorder="1" applyAlignment="1">
      <alignment horizontal="center"/>
    </xf>
    <xf numFmtId="167" fontId="10" fillId="6" borderId="42" xfId="1" applyNumberFormat="1" applyFont="1" applyFill="1" applyBorder="1" applyAlignment="1">
      <alignment horizontal="center"/>
    </xf>
    <xf numFmtId="167" fontId="10" fillId="6" borderId="50" xfId="1" applyNumberFormat="1" applyFont="1" applyFill="1" applyBorder="1" applyAlignment="1">
      <alignment horizontal="center"/>
    </xf>
    <xf numFmtId="167" fontId="10" fillId="6" borderId="46" xfId="1" applyNumberFormat="1" applyFont="1" applyFill="1" applyBorder="1" applyAlignment="1">
      <alignment horizontal="center"/>
    </xf>
    <xf numFmtId="167" fontId="10" fillId="6" borderId="27" xfId="1" applyFont="1" applyFill="1" applyBorder="1" applyAlignment="1">
      <alignment horizontal="center"/>
    </xf>
    <xf numFmtId="167" fontId="10" fillId="6" borderId="47" xfId="1" applyFont="1" applyFill="1" applyBorder="1" applyAlignment="1">
      <alignment horizontal="center"/>
    </xf>
    <xf numFmtId="167" fontId="10" fillId="6" borderId="28" xfId="1" applyNumberFormat="1" applyFont="1" applyFill="1" applyBorder="1" applyAlignment="1">
      <alignment horizontal="center"/>
    </xf>
    <xf numFmtId="167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7" fontId="23" fillId="5" borderId="0" xfId="1" applyFont="1" applyFill="1" applyAlignment="1">
      <alignment horizontal="center"/>
    </xf>
    <xf numFmtId="167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7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7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7" fontId="8" fillId="6" borderId="43" xfId="1" applyFont="1" applyFill="1" applyBorder="1" applyAlignment="1">
      <alignment horizontal="center"/>
    </xf>
    <xf numFmtId="167" fontId="8" fillId="6" borderId="42" xfId="1" applyFont="1" applyFill="1" applyBorder="1" applyAlignment="1">
      <alignment horizontal="center"/>
    </xf>
    <xf numFmtId="167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7" fontId="8" fillId="6" borderId="7" xfId="1" applyFont="1" applyFill="1" applyBorder="1" applyAlignment="1">
      <alignment horizontal="center"/>
    </xf>
    <xf numFmtId="167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7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7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167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7" fontId="8" fillId="6" borderId="1" xfId="1" applyNumberFormat="1" applyFont="1" applyFill="1" applyBorder="1" applyAlignment="1">
      <alignment horizontal="left"/>
    </xf>
    <xf numFmtId="167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7" fontId="24" fillId="5" borderId="0" xfId="1" applyFont="1" applyFill="1" applyAlignment="1">
      <alignment horizontal="center" vertical="center"/>
    </xf>
    <xf numFmtId="167" fontId="23" fillId="5" borderId="0" xfId="1" applyNumberFormat="1" applyFont="1" applyFill="1" applyAlignment="1">
      <alignment horizontal="center" vertical="center"/>
    </xf>
    <xf numFmtId="167" fontId="23" fillId="5" borderId="0" xfId="1" applyNumberFormat="1" applyFont="1" applyFill="1" applyAlignment="1">
      <alignment horizontal="center"/>
    </xf>
    <xf numFmtId="167" fontId="23" fillId="5" borderId="0" xfId="1" applyNumberFormat="1" applyFont="1" applyFill="1" applyBorder="1" applyAlignment="1">
      <alignment horizontal="center"/>
    </xf>
    <xf numFmtId="167" fontId="8" fillId="6" borderId="23" xfId="1" applyNumberFormat="1" applyFont="1" applyFill="1" applyBorder="1" applyAlignment="1">
      <alignment horizontal="center"/>
    </xf>
    <xf numFmtId="167" fontId="8" fillId="6" borderId="14" xfId="1" applyNumberFormat="1" applyFont="1" applyFill="1" applyBorder="1" applyAlignment="1">
      <alignment horizontal="center"/>
    </xf>
    <xf numFmtId="167" fontId="8" fillId="6" borderId="22" xfId="1" applyNumberFormat="1" applyFont="1" applyFill="1" applyBorder="1" applyAlignment="1">
      <alignment horizontal="center"/>
    </xf>
    <xf numFmtId="167" fontId="8" fillId="6" borderId="21" xfId="1" applyNumberFormat="1" applyFont="1" applyFill="1" applyBorder="1" applyAlignment="1">
      <alignment horizontal="center"/>
    </xf>
    <xf numFmtId="167" fontId="8" fillId="6" borderId="43" xfId="1" applyNumberFormat="1" applyFont="1" applyFill="1" applyBorder="1" applyAlignment="1">
      <alignment horizontal="center"/>
    </xf>
    <xf numFmtId="167" fontId="8" fillId="6" borderId="24" xfId="1" applyNumberFormat="1" applyFont="1" applyFill="1" applyBorder="1" applyAlignment="1">
      <alignment horizontal="center"/>
    </xf>
    <xf numFmtId="167" fontId="8" fillId="6" borderId="32" xfId="1" applyNumberFormat="1" applyFont="1" applyFill="1" applyBorder="1" applyAlignment="1">
      <alignment horizontal="center"/>
    </xf>
    <xf numFmtId="167" fontId="8" fillId="6" borderId="12" xfId="1" applyNumberFormat="1" applyFont="1" applyFill="1" applyBorder="1" applyAlignment="1">
      <alignment horizontal="center"/>
    </xf>
    <xf numFmtId="167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7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7" fontId="11" fillId="5" borderId="44" xfId="1" applyFont="1" applyFill="1" applyBorder="1" applyAlignment="1">
      <alignment horizontal="center" vertical="center"/>
    </xf>
    <xf numFmtId="167" fontId="12" fillId="5" borderId="44" xfId="1" applyFont="1" applyFill="1" applyBorder="1" applyAlignment="1">
      <alignment horizontal="center" vertical="center"/>
    </xf>
    <xf numFmtId="167" fontId="11" fillId="5" borderId="43" xfId="1" applyNumberFormat="1" applyFont="1" applyFill="1" applyBorder="1" applyAlignment="1">
      <alignment horizontal="center" vertical="center"/>
    </xf>
    <xf numFmtId="167" fontId="11" fillId="5" borderId="0" xfId="1" applyFont="1" applyFill="1" applyBorder="1" applyAlignment="1">
      <alignment horizontal="center"/>
    </xf>
    <xf numFmtId="167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7" fontId="8" fillId="9" borderId="12" xfId="1" applyFont="1" applyFill="1" applyBorder="1" applyAlignment="1">
      <alignment horizontal="center"/>
    </xf>
    <xf numFmtId="167" fontId="8" fillId="9" borderId="23" xfId="1" applyFont="1" applyFill="1" applyBorder="1" applyAlignment="1">
      <alignment horizontal="center"/>
    </xf>
    <xf numFmtId="167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3" borderId="23" xfId="1" applyNumberFormat="1" applyFont="1" applyFill="1" applyBorder="1" applyAlignment="1">
      <alignment horizontal="center"/>
    </xf>
    <xf numFmtId="167" fontId="10" fillId="3" borderId="12" xfId="1" applyFont="1" applyFill="1" applyBorder="1" applyAlignment="1">
      <alignment horizontal="center"/>
    </xf>
    <xf numFmtId="167" fontId="10" fillId="3" borderId="23" xfId="1" applyFont="1" applyFill="1" applyBorder="1" applyAlignment="1">
      <alignment horizontal="center"/>
    </xf>
    <xf numFmtId="167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center" vertical="center"/>
    </xf>
    <xf numFmtId="167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/>
    </xf>
    <xf numFmtId="164" fontId="17" fillId="0" borderId="0" xfId="0" applyNumberFormat="1" applyFont="1"/>
    <xf numFmtId="0" fontId="0" fillId="0" borderId="0" xfId="0" applyFont="1"/>
    <xf numFmtId="164" fontId="29" fillId="4" borderId="1" xfId="0" applyNumberFormat="1" applyFont="1" applyFill="1" applyBorder="1" applyAlignment="1">
      <alignment horizontal="center"/>
    </xf>
    <xf numFmtId="167" fontId="0" fillId="8" borderId="16" xfId="9" applyFont="1" applyFill="1" applyBorder="1"/>
    <xf numFmtId="167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32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6" fillId="4" borderId="1" xfId="0" applyFont="1" applyFill="1" applyBorder="1" applyAlignment="1">
      <alignment horizontal="center"/>
    </xf>
    <xf numFmtId="0" fontId="37" fillId="9" borderId="23" xfId="0" applyFont="1" applyFill="1" applyBorder="1" applyAlignment="1">
      <alignment horizontal="center" vertical="center"/>
    </xf>
    <xf numFmtId="0" fontId="37" fillId="9" borderId="12" xfId="0" applyFont="1" applyFill="1" applyBorder="1" applyAlignment="1">
      <alignment horizontal="center" vertical="center"/>
    </xf>
    <xf numFmtId="0" fontId="37" fillId="4" borderId="39" xfId="0" applyFont="1" applyFill="1" applyBorder="1" applyAlignment="1">
      <alignment horizontal="center" vertical="center"/>
    </xf>
    <xf numFmtId="0" fontId="37" fillId="4" borderId="38" xfId="0" applyFont="1" applyFill="1" applyBorder="1" applyAlignment="1">
      <alignment horizontal="center" vertical="center"/>
    </xf>
    <xf numFmtId="0" fontId="37" fillId="4" borderId="62" xfId="0" applyFont="1" applyFill="1" applyBorder="1" applyAlignment="1">
      <alignment horizontal="center" vertical="center"/>
    </xf>
    <xf numFmtId="164" fontId="37" fillId="4" borderId="38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38" fillId="13" borderId="0" xfId="0" applyFont="1" applyFill="1" applyAlignment="1">
      <alignment horizontal="left" vertical="center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/>
    </xf>
    <xf numFmtId="0" fontId="0" fillId="8" borderId="37" xfId="0" applyFont="1" applyFill="1" applyBorder="1"/>
    <xf numFmtId="0" fontId="29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3" fillId="2" borderId="0" xfId="0" applyFont="1" applyFill="1" applyBorder="1"/>
    <xf numFmtId="0" fontId="33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5" fillId="2" borderId="0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2" borderId="0" xfId="0" applyFont="1" applyFill="1" applyBorder="1" applyAlignment="1">
      <alignment horizontal="center" vertical="center"/>
    </xf>
    <xf numFmtId="0" fontId="41" fillId="0" borderId="0" xfId="33" applyFont="1" applyAlignment="1">
      <alignment vertical="center"/>
    </xf>
    <xf numFmtId="0" fontId="41" fillId="0" borderId="0" xfId="0" applyFont="1"/>
    <xf numFmtId="0" fontId="43" fillId="4" borderId="39" xfId="0" applyFont="1" applyFill="1" applyBorder="1" applyAlignment="1">
      <alignment horizontal="right" vertical="center"/>
    </xf>
    <xf numFmtId="0" fontId="44" fillId="4" borderId="38" xfId="0" applyFont="1" applyFill="1" applyBorder="1" applyAlignment="1">
      <alignment horizontal="center" vertical="center" wrapText="1"/>
    </xf>
    <xf numFmtId="0" fontId="44" fillId="4" borderId="38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7" fontId="8" fillId="3" borderId="12" xfId="1" applyFont="1" applyFill="1" applyBorder="1" applyAlignment="1">
      <alignment horizontal="center"/>
    </xf>
    <xf numFmtId="167" fontId="8" fillId="3" borderId="23" xfId="1" applyFont="1" applyFill="1" applyBorder="1" applyAlignment="1">
      <alignment horizontal="center"/>
    </xf>
    <xf numFmtId="167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7" fillId="0" borderId="0" xfId="0" applyNumberFormat="1" applyFont="1" applyFill="1" applyBorder="1" applyAlignment="1" applyProtection="1">
      <alignment vertical="center"/>
    </xf>
    <xf numFmtId="164" fontId="29" fillId="4" borderId="10" xfId="0" applyNumberFormat="1" applyFont="1" applyFill="1" applyBorder="1" applyAlignment="1">
      <alignment horizontal="center"/>
    </xf>
    <xf numFmtId="0" fontId="39" fillId="4" borderId="39" xfId="0" applyFont="1" applyFill="1" applyBorder="1" applyAlignment="1">
      <alignment horizontal="left" vertical="center"/>
    </xf>
    <xf numFmtId="0" fontId="39" fillId="4" borderId="38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46" fillId="0" borderId="0" xfId="0" applyFont="1" applyBorder="1"/>
    <xf numFmtId="0" fontId="46" fillId="0" borderId="0" xfId="0" applyFont="1"/>
    <xf numFmtId="0" fontId="47" fillId="0" borderId="0" xfId="0" applyFont="1"/>
    <xf numFmtId="0" fontId="48" fillId="0" borderId="0" xfId="0" applyFont="1"/>
    <xf numFmtId="164" fontId="29" fillId="4" borderId="7" xfId="0" applyNumberFormat="1" applyFont="1" applyFill="1" applyBorder="1" applyAlignment="1">
      <alignment horizontal="center"/>
    </xf>
    <xf numFmtId="0" fontId="29" fillId="9" borderId="33" xfId="0" applyFont="1" applyFill="1" applyBorder="1" applyAlignment="1">
      <alignment horizontal="center"/>
    </xf>
    <xf numFmtId="164" fontId="31" fillId="4" borderId="46" xfId="0" applyNumberFormat="1" applyFont="1" applyFill="1" applyBorder="1" applyAlignment="1">
      <alignment horizontal="center"/>
    </xf>
    <xf numFmtId="0" fontId="0" fillId="2" borderId="0" xfId="0" applyFill="1"/>
    <xf numFmtId="0" fontId="29" fillId="4" borderId="30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50" fillId="0" borderId="0" xfId="0" applyFont="1"/>
    <xf numFmtId="0" fontId="39" fillId="16" borderId="39" xfId="0" applyFont="1" applyFill="1" applyBorder="1" applyAlignment="1">
      <alignment vertical="center"/>
    </xf>
    <xf numFmtId="0" fontId="39" fillId="16" borderId="38" xfId="0" applyFont="1" applyFill="1" applyBorder="1" applyAlignment="1">
      <alignment horizontal="center" vertical="center"/>
    </xf>
    <xf numFmtId="0" fontId="39" fillId="16" borderId="38" xfId="0" applyFont="1" applyFill="1" applyBorder="1" applyAlignment="1">
      <alignment vertical="center"/>
    </xf>
    <xf numFmtId="0" fontId="51" fillId="17" borderId="39" xfId="0" applyFont="1" applyFill="1" applyBorder="1" applyAlignment="1">
      <alignment vertical="center"/>
    </xf>
    <xf numFmtId="0" fontId="51" fillId="17" borderId="38" xfId="0" applyFont="1" applyFill="1" applyBorder="1" applyAlignment="1">
      <alignment horizontal="center" vertical="center"/>
    </xf>
    <xf numFmtId="164" fontId="51" fillId="17" borderId="38" xfId="0" applyNumberFormat="1" applyFont="1" applyFill="1" applyBorder="1" applyAlignment="1">
      <alignment horizontal="center" vertical="center"/>
    </xf>
    <xf numFmtId="0" fontId="51" fillId="17" borderId="57" xfId="0" applyFont="1" applyFill="1" applyBorder="1" applyAlignment="1">
      <alignment vertical="center"/>
    </xf>
    <xf numFmtId="0" fontId="52" fillId="0" borderId="0" xfId="0" applyFont="1"/>
    <xf numFmtId="0" fontId="58" fillId="0" borderId="0" xfId="0" applyFont="1"/>
    <xf numFmtId="0" fontId="59" fillId="0" borderId="0" xfId="0" applyFont="1"/>
    <xf numFmtId="0" fontId="53" fillId="0" borderId="0" xfId="0" applyFont="1" applyBorder="1"/>
    <xf numFmtId="0" fontId="40" fillId="0" borderId="0" xfId="33" applyBorder="1" applyAlignment="1">
      <alignment horizontal="right" vertical="center"/>
    </xf>
    <xf numFmtId="0" fontId="57" fillId="0" borderId="51" xfId="0" applyFont="1" applyBorder="1"/>
    <xf numFmtId="0" fontId="17" fillId="0" borderId="44" xfId="0" applyFont="1" applyBorder="1"/>
    <xf numFmtId="0" fontId="0" fillId="0" borderId="43" xfId="0" applyBorder="1"/>
    <xf numFmtId="0" fontId="53" fillId="0" borderId="17" xfId="0" applyFont="1" applyBorder="1"/>
    <xf numFmtId="0" fontId="0" fillId="0" borderId="58" xfId="0" applyBorder="1"/>
    <xf numFmtId="0" fontId="54" fillId="0" borderId="17" xfId="0" applyFont="1" applyBorder="1" applyAlignment="1">
      <alignment vertical="center"/>
    </xf>
    <xf numFmtId="0" fontId="56" fillId="0" borderId="17" xfId="0" applyFont="1" applyBorder="1"/>
    <xf numFmtId="0" fontId="0" fillId="0" borderId="56" xfId="0" applyBorder="1"/>
    <xf numFmtId="0" fontId="0" fillId="0" borderId="57" xfId="0" applyBorder="1"/>
    <xf numFmtId="0" fontId="0" fillId="0" borderId="38" xfId="0" applyBorder="1"/>
    <xf numFmtId="0" fontId="58" fillId="0" borderId="51" xfId="0" applyFont="1" applyBorder="1" applyAlignment="1">
      <alignment vertical="center"/>
    </xf>
    <xf numFmtId="0" fontId="58" fillId="0" borderId="44" xfId="0" applyFont="1" applyBorder="1"/>
    <xf numFmtId="0" fontId="58" fillId="0" borderId="43" xfId="0" applyFont="1" applyBorder="1"/>
    <xf numFmtId="0" fontId="29" fillId="0" borderId="17" xfId="0" applyFont="1" applyBorder="1"/>
    <xf numFmtId="0" fontId="59" fillId="0" borderId="58" xfId="0" applyFont="1" applyBorder="1"/>
    <xf numFmtId="0" fontId="52" fillId="0" borderId="58" xfId="0" applyFont="1" applyBorder="1"/>
    <xf numFmtId="0" fontId="17" fillId="2" borderId="1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40" fillId="0" borderId="0" xfId="33"/>
    <xf numFmtId="0" fontId="0" fillId="20" borderId="0" xfId="0" applyFill="1"/>
    <xf numFmtId="0" fontId="29" fillId="9" borderId="51" xfId="0" applyFont="1" applyFill="1" applyBorder="1" applyAlignment="1">
      <alignment horizontal="center"/>
    </xf>
    <xf numFmtId="0" fontId="29" fillId="4" borderId="55" xfId="0" applyFont="1" applyFill="1" applyBorder="1" applyAlignment="1">
      <alignment horizontal="center"/>
    </xf>
    <xf numFmtId="0" fontId="31" fillId="9" borderId="27" xfId="0" applyFont="1" applyFill="1" applyBorder="1" applyAlignment="1">
      <alignment horizontal="center"/>
    </xf>
    <xf numFmtId="0" fontId="0" fillId="0" borderId="0" xfId="0" applyAlignment="1"/>
    <xf numFmtId="0" fontId="61" fillId="2" borderId="5" xfId="0" applyFont="1" applyFill="1" applyBorder="1" applyAlignment="1">
      <alignment horizontal="left" vertical="center"/>
    </xf>
    <xf numFmtId="0" fontId="62" fillId="2" borderId="1" xfId="0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10" fillId="9" borderId="23" xfId="1" applyNumberFormat="1" applyFont="1" applyFill="1" applyBorder="1" applyAlignment="1">
      <alignment horizontal="center"/>
    </xf>
    <xf numFmtId="167" fontId="10" fillId="9" borderId="12" xfId="1" applyFont="1" applyFill="1" applyBorder="1" applyAlignment="1">
      <alignment horizontal="center"/>
    </xf>
    <xf numFmtId="167" fontId="10" fillId="9" borderId="23" xfId="1" applyFont="1" applyFill="1" applyBorder="1" applyAlignment="1">
      <alignment horizontal="center"/>
    </xf>
    <xf numFmtId="167" fontId="10" fillId="9" borderId="23" xfId="1" applyNumberFormat="1" applyFont="1" applyFill="1" applyBorder="1" applyAlignment="1">
      <alignment horizontal="center"/>
    </xf>
    <xf numFmtId="0" fontId="53" fillId="4" borderId="30" xfId="0" applyFont="1" applyFill="1" applyBorder="1" applyAlignment="1">
      <alignment horizontal="center"/>
    </xf>
    <xf numFmtId="0" fontId="29" fillId="4" borderId="28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64" fillId="23" borderId="1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167" fontId="17" fillId="0" borderId="0" xfId="0" applyNumberFormat="1" applyFont="1" applyBorder="1" applyAlignment="1">
      <alignment horizontal="center" vertical="center"/>
    </xf>
    <xf numFmtId="0" fontId="66" fillId="3" borderId="2" xfId="0" applyFont="1" applyFill="1" applyBorder="1" applyAlignment="1">
      <alignment horizontal="left" vertical="center"/>
    </xf>
    <xf numFmtId="167" fontId="66" fillId="3" borderId="8" xfId="0" applyNumberFormat="1" applyFont="1" applyFill="1" applyBorder="1" applyAlignment="1">
      <alignment horizontal="center" vertical="center"/>
    </xf>
    <xf numFmtId="0" fontId="66" fillId="3" borderId="3" xfId="0" applyFont="1" applyFill="1" applyBorder="1" applyAlignment="1">
      <alignment horizontal="center" vertical="center"/>
    </xf>
    <xf numFmtId="0" fontId="66" fillId="3" borderId="2" xfId="0" applyFont="1" applyFill="1" applyBorder="1" applyAlignment="1">
      <alignment horizontal="center" vertical="center"/>
    </xf>
    <xf numFmtId="0" fontId="66" fillId="3" borderId="1" xfId="0" applyFont="1" applyFill="1" applyBorder="1" applyAlignment="1">
      <alignment horizontal="center" vertical="center"/>
    </xf>
    <xf numFmtId="0" fontId="66" fillId="3" borderId="4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4" xfId="0" applyFont="1" applyFill="1" applyBorder="1" applyAlignment="1">
      <alignment horizontal="center" vertical="center"/>
    </xf>
    <xf numFmtId="0" fontId="66" fillId="3" borderId="1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left" vertical="center"/>
    </xf>
    <xf numFmtId="167" fontId="27" fillId="3" borderId="8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0" fontId="27" fillId="3" borderId="5" xfId="0" applyFont="1" applyFill="1" applyBorder="1" applyAlignment="1">
      <alignment horizontal="left" vertical="center"/>
    </xf>
    <xf numFmtId="167" fontId="27" fillId="3" borderId="9" xfId="0" applyNumberFormat="1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24" borderId="5" xfId="0" applyFont="1" applyFill="1" applyBorder="1" applyAlignment="1">
      <alignment horizontal="left" vertical="center"/>
    </xf>
    <xf numFmtId="167" fontId="27" fillId="24" borderId="1" xfId="0" applyNumberFormat="1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27" fillId="24" borderId="4" xfId="0" applyFont="1" applyFill="1" applyBorder="1" applyAlignment="1">
      <alignment horizontal="center" vertical="center" wrapText="1"/>
    </xf>
    <xf numFmtId="0" fontId="27" fillId="24" borderId="1" xfId="0" applyFont="1" applyFill="1" applyBorder="1" applyAlignment="1">
      <alignment horizontal="left" vertical="center"/>
    </xf>
    <xf numFmtId="164" fontId="27" fillId="24" borderId="1" xfId="0" applyNumberFormat="1" applyFont="1" applyFill="1" applyBorder="1" applyAlignment="1">
      <alignment horizontal="center"/>
    </xf>
    <xf numFmtId="0" fontId="27" fillId="24" borderId="0" xfId="0" applyFont="1" applyFill="1" applyAlignment="1">
      <alignment horizontal="center"/>
    </xf>
    <xf numFmtId="0" fontId="27" fillId="24" borderId="1" xfId="0" applyFont="1" applyFill="1" applyBorder="1" applyAlignment="1">
      <alignment horizontal="center"/>
    </xf>
    <xf numFmtId="0" fontId="27" fillId="24" borderId="1" xfId="0" applyFont="1" applyFill="1" applyBorder="1" applyAlignment="1">
      <alignment horizontal="left"/>
    </xf>
    <xf numFmtId="0" fontId="27" fillId="24" borderId="1" xfId="0" applyFont="1" applyFill="1" applyBorder="1"/>
    <xf numFmtId="0" fontId="27" fillId="24" borderId="4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4" borderId="8" xfId="0" applyFont="1" applyFill="1" applyBorder="1" applyAlignment="1">
      <alignment horizontal="left" vertical="center" wrapText="1"/>
    </xf>
    <xf numFmtId="167" fontId="27" fillId="24" borderId="0" xfId="0" applyNumberFormat="1" applyFont="1" applyFill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left" vertical="center"/>
    </xf>
    <xf numFmtId="0" fontId="67" fillId="24" borderId="1" xfId="0" applyFont="1" applyFill="1" applyBorder="1"/>
    <xf numFmtId="164" fontId="67" fillId="24" borderId="1" xfId="0" applyNumberFormat="1" applyFont="1" applyFill="1" applyBorder="1" applyAlignment="1">
      <alignment horizontal="center"/>
    </xf>
    <xf numFmtId="0" fontId="52" fillId="24" borderId="1" xfId="0" applyFont="1" applyFill="1" applyBorder="1" applyAlignment="1">
      <alignment horizontal="center" vertical="center"/>
    </xf>
    <xf numFmtId="0" fontId="18" fillId="24" borderId="0" xfId="0" applyFont="1" applyFill="1" applyAlignment="1">
      <alignment horizontal="center"/>
    </xf>
    <xf numFmtId="0" fontId="52" fillId="24" borderId="1" xfId="0" applyFont="1" applyFill="1" applyBorder="1" applyAlignment="1">
      <alignment horizontal="left" vertical="center"/>
    </xf>
    <xf numFmtId="0" fontId="67" fillId="24" borderId="5" xfId="0" applyFont="1" applyFill="1" applyBorder="1" applyAlignment="1">
      <alignment horizontal="left" vertical="center"/>
    </xf>
    <xf numFmtId="167" fontId="67" fillId="24" borderId="1" xfId="0" applyNumberFormat="1" applyFont="1" applyFill="1" applyBorder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0" fontId="67" fillId="2" borderId="5" xfId="0" applyFont="1" applyFill="1" applyBorder="1" applyAlignment="1">
      <alignment horizontal="left" vertical="center"/>
    </xf>
    <xf numFmtId="167" fontId="67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52" fillId="2" borderId="1" xfId="0" applyFont="1" applyFill="1" applyBorder="1" applyAlignment="1">
      <alignment horizontal="left" vertical="center" wrapText="1"/>
    </xf>
    <xf numFmtId="0" fontId="52" fillId="2" borderId="4" xfId="0" applyFont="1" applyFill="1" applyBorder="1" applyAlignment="1">
      <alignment horizontal="center" vertical="center"/>
    </xf>
    <xf numFmtId="167" fontId="52" fillId="24" borderId="1" xfId="0" applyNumberFormat="1" applyFont="1" applyFill="1" applyBorder="1" applyAlignment="1">
      <alignment horizontal="center" vertical="center"/>
    </xf>
    <xf numFmtId="0" fontId="52" fillId="24" borderId="4" xfId="0" applyFont="1" applyFill="1" applyBorder="1" applyAlignment="1">
      <alignment horizontal="center" vertical="center"/>
    </xf>
    <xf numFmtId="164" fontId="52" fillId="24" borderId="0" xfId="0" applyNumberFormat="1" applyFont="1" applyFill="1" applyAlignment="1">
      <alignment horizontal="center" wrapText="1"/>
    </xf>
    <xf numFmtId="0" fontId="18" fillId="24" borderId="1" xfId="0" applyFont="1" applyFill="1" applyBorder="1" applyAlignment="1">
      <alignment horizontal="center" vertical="center"/>
    </xf>
    <xf numFmtId="0" fontId="65" fillId="14" borderId="1" xfId="0" applyFont="1" applyFill="1" applyBorder="1" applyAlignment="1">
      <alignment horizontal="left" vertical="center"/>
    </xf>
    <xf numFmtId="167" fontId="18" fillId="1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5" fillId="14" borderId="1" xfId="0" applyFont="1" applyFill="1" applyBorder="1" applyAlignment="1">
      <alignment horizontal="center" vertical="center" wrapText="1"/>
    </xf>
    <xf numFmtId="0" fontId="65" fillId="14" borderId="1" xfId="0" applyFont="1" applyFill="1" applyBorder="1" applyAlignment="1">
      <alignment horizontal="center" vertical="center"/>
    </xf>
    <xf numFmtId="0" fontId="65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0" fontId="65" fillId="18" borderId="1" xfId="0" applyFont="1" applyFill="1" applyBorder="1" applyAlignment="1">
      <alignment horizontal="center" vertical="center"/>
    </xf>
    <xf numFmtId="167" fontId="65" fillId="18" borderId="1" xfId="0" applyNumberFormat="1" applyFont="1" applyFill="1" applyBorder="1" applyAlignment="1">
      <alignment horizontal="right" vertical="center"/>
    </xf>
    <xf numFmtId="167" fontId="18" fillId="18" borderId="1" xfId="0" applyNumberFormat="1" applyFont="1" applyFill="1" applyBorder="1" applyAlignment="1">
      <alignment horizontal="center" vertical="center"/>
    </xf>
    <xf numFmtId="164" fontId="65" fillId="14" borderId="1" xfId="0" applyNumberFormat="1" applyFont="1" applyFill="1" applyBorder="1" applyAlignment="1">
      <alignment horizontal="right" vertical="center"/>
    </xf>
    <xf numFmtId="167" fontId="69" fillId="14" borderId="1" xfId="0" applyNumberFormat="1" applyFont="1" applyFill="1" applyBorder="1" applyAlignment="1">
      <alignment horizontal="center" vertical="center"/>
    </xf>
    <xf numFmtId="167" fontId="65" fillId="18" borderId="1" xfId="0" applyNumberFormat="1" applyFont="1" applyFill="1" applyBorder="1" applyAlignment="1">
      <alignment horizontal="center" vertical="center"/>
    </xf>
    <xf numFmtId="167" fontId="65" fillId="18" borderId="1" xfId="0" applyNumberFormat="1" applyFont="1" applyFill="1" applyBorder="1" applyAlignment="1">
      <alignment horizontal="center"/>
    </xf>
    <xf numFmtId="164" fontId="65" fillId="18" borderId="1" xfId="0" applyNumberFormat="1" applyFont="1" applyFill="1" applyBorder="1" applyAlignment="1">
      <alignment horizontal="right"/>
    </xf>
    <xf numFmtId="0" fontId="0" fillId="0" borderId="0" xfId="0" applyFont="1" applyAlignment="1"/>
    <xf numFmtId="0" fontId="65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66" fillId="3" borderId="1" xfId="0" applyFont="1" applyFill="1" applyBorder="1"/>
    <xf numFmtId="164" fontId="66" fillId="3" borderId="1" xfId="0" applyNumberFormat="1" applyFont="1" applyFill="1" applyBorder="1" applyAlignment="1">
      <alignment horizontal="center"/>
    </xf>
    <xf numFmtId="0" fontId="66" fillId="3" borderId="1" xfId="0" applyFont="1" applyFill="1" applyBorder="1" applyAlignment="1">
      <alignment horizontal="center"/>
    </xf>
    <xf numFmtId="0" fontId="1" fillId="8" borderId="18" xfId="9" applyNumberFormat="1" applyFill="1" applyBorder="1" applyAlignment="1">
      <alignment horizontal="left"/>
    </xf>
    <xf numFmtId="167" fontId="0" fillId="8" borderId="19" xfId="9" applyFont="1" applyFill="1" applyBorder="1"/>
    <xf numFmtId="0" fontId="27" fillId="24" borderId="1" xfId="0" applyFont="1" applyFill="1" applyBorder="1" applyAlignment="1">
      <alignment horizontal="left" vertical="center" wrapText="1"/>
    </xf>
    <xf numFmtId="167" fontId="27" fillId="24" borderId="10" xfId="0" applyNumberFormat="1" applyFont="1" applyFill="1" applyBorder="1" applyAlignment="1">
      <alignment horizontal="center" vertical="center"/>
    </xf>
    <xf numFmtId="3" fontId="8" fillId="3" borderId="16" xfId="1" applyNumberFormat="1" applyFont="1" applyFill="1" applyBorder="1" applyAlignment="1">
      <alignment horizontal="center"/>
    </xf>
    <xf numFmtId="3" fontId="10" fillId="6" borderId="16" xfId="1" applyNumberFormat="1" applyFont="1" applyFill="1" applyBorder="1" applyAlignment="1">
      <alignment horizontal="center"/>
    </xf>
    <xf numFmtId="0" fontId="52" fillId="24" borderId="1" xfId="0" applyFont="1" applyFill="1" applyBorder="1" applyAlignment="1">
      <alignment horizontal="left" vertical="top"/>
    </xf>
    <xf numFmtId="0" fontId="0" fillId="25" borderId="0" xfId="0" applyFill="1" applyAlignment="1">
      <alignment horizontal="center"/>
    </xf>
    <xf numFmtId="0" fontId="17" fillId="22" borderId="1" xfId="0" applyFont="1" applyFill="1" applyBorder="1" applyAlignment="1">
      <alignment horizontal="center" vertical="center" wrapText="1"/>
    </xf>
    <xf numFmtId="164" fontId="68" fillId="19" borderId="1" xfId="0" applyNumberFormat="1" applyFont="1" applyFill="1" applyBorder="1" applyAlignment="1">
      <alignment horizontal="center"/>
    </xf>
    <xf numFmtId="0" fontId="28" fillId="11" borderId="51" xfId="0" applyFont="1" applyFill="1" applyBorder="1" applyAlignment="1">
      <alignment horizontal="center" vertical="center"/>
    </xf>
    <xf numFmtId="0" fontId="28" fillId="11" borderId="44" xfId="0" applyFont="1" applyFill="1" applyBorder="1" applyAlignment="1">
      <alignment horizontal="center" vertical="center"/>
    </xf>
    <xf numFmtId="0" fontId="28" fillId="11" borderId="43" xfId="0" applyFont="1" applyFill="1" applyBorder="1" applyAlignment="1">
      <alignment horizontal="center" vertical="center"/>
    </xf>
    <xf numFmtId="0" fontId="28" fillId="11" borderId="56" xfId="0" applyFont="1" applyFill="1" applyBorder="1" applyAlignment="1">
      <alignment horizontal="center" vertical="center"/>
    </xf>
    <xf numFmtId="0" fontId="28" fillId="11" borderId="57" xfId="0" applyFont="1" applyFill="1" applyBorder="1" applyAlignment="1">
      <alignment horizontal="center" vertical="center"/>
    </xf>
    <xf numFmtId="0" fontId="28" fillId="11" borderId="38" xfId="0" applyFont="1" applyFill="1" applyBorder="1" applyAlignment="1">
      <alignment horizontal="center" vertical="center"/>
    </xf>
    <xf numFmtId="164" fontId="68" fillId="21" borderId="1" xfId="0" applyNumberFormat="1" applyFont="1" applyFill="1" applyBorder="1" applyAlignment="1">
      <alignment horizontal="center"/>
    </xf>
    <xf numFmtId="0" fontId="64" fillId="15" borderId="1" xfId="0" applyFont="1" applyFill="1" applyBorder="1" applyAlignment="1">
      <alignment horizontal="center"/>
    </xf>
    <xf numFmtId="0" fontId="52" fillId="24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horizontal="center"/>
    </xf>
    <xf numFmtId="0" fontId="32" fillId="8" borderId="12" xfId="0" applyFont="1" applyFill="1" applyBorder="1" applyAlignment="1">
      <alignment horizontal="center"/>
    </xf>
    <xf numFmtId="0" fontId="29" fillId="4" borderId="37" xfId="0" applyFont="1" applyFill="1" applyBorder="1" applyAlignment="1">
      <alignment horizontal="center"/>
    </xf>
    <xf numFmtId="0" fontId="29" fillId="4" borderId="10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29" fillId="9" borderId="26" xfId="0" applyFont="1" applyFill="1" applyBorder="1" applyAlignment="1">
      <alignment horizontal="center"/>
    </xf>
    <xf numFmtId="0" fontId="29" fillId="9" borderId="63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4" borderId="61" xfId="0" applyFont="1" applyFill="1" applyBorder="1" applyAlignment="1">
      <alignment horizontal="center"/>
    </xf>
    <xf numFmtId="0" fontId="29" fillId="4" borderId="30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49" fillId="0" borderId="0" xfId="0" applyFont="1" applyAlignment="1">
      <alignment horizontal="right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 vertical="center"/>
    </xf>
    <xf numFmtId="17" fontId="39" fillId="16" borderId="11" xfId="0" applyNumberFormat="1" applyFont="1" applyFill="1" applyBorder="1" applyAlignment="1">
      <alignment horizontal="center" vertical="center"/>
    </xf>
    <xf numFmtId="17" fontId="39" fillId="16" borderId="35" xfId="0" applyNumberFormat="1" applyFont="1" applyFill="1" applyBorder="1" applyAlignment="1">
      <alignment horizontal="center" vertical="center"/>
    </xf>
    <xf numFmtId="17" fontId="39" fillId="16" borderId="12" xfId="0" applyNumberFormat="1" applyFont="1" applyFill="1" applyBorder="1" applyAlignment="1">
      <alignment horizontal="center" vertical="center"/>
    </xf>
    <xf numFmtId="0" fontId="60" fillId="0" borderId="17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59" fillId="0" borderId="17" xfId="0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55" fillId="0" borderId="0" xfId="33" applyFont="1" applyBorder="1" applyAlignment="1">
      <alignment horizontal="left" vertical="center"/>
    </xf>
    <xf numFmtId="0" fontId="55" fillId="0" borderId="58" xfId="33" applyFont="1" applyBorder="1" applyAlignment="1">
      <alignment horizontal="left" vertical="center"/>
    </xf>
  </cellXfs>
  <cellStyles count="34">
    <cellStyle name="Comma 2" xfId="20"/>
    <cellStyle name="Comma 2 2" xfId="28"/>
    <cellStyle name="Currency 2" xfId="22"/>
    <cellStyle name="Currency 2 2" xfId="30"/>
    <cellStyle name="Hipervínculo" xfId="33" builtinId="8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7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FFCCCC"/>
      <color rgb="FF66FFFF"/>
      <color rgb="FFE20076"/>
      <color rgb="FF66FF99"/>
      <color rgb="FFCCFFFF"/>
      <color rgb="FFFF99FF"/>
      <color rgb="FF99FF99"/>
      <color rgb="FF66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3:L27" totalsRowShown="0" headerRowDxfId="13" dataDxfId="12">
  <autoFilter ref="A3:L27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  <tableColumn id="10" name="Columna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tel:305%20594-0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ecretariast@cencomex.cl" TargetMode="External"/><Relationship Id="rId1" Type="http://schemas.openxmlformats.org/officeDocument/2006/relationships/hyperlink" Target="http://www.mercantil.com/empresa/hospital-regional-de-copiapo/copiapo/300013193/e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63" workbookViewId="0">
      <selection activeCell="B49" sqref="B49:F6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67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96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51</v>
      </c>
      <c r="D10" s="9"/>
      <c r="E10" s="19"/>
      <c r="F10" s="11"/>
    </row>
    <row r="11" spans="2:6">
      <c r="B11" s="20" t="s">
        <v>15</v>
      </c>
      <c r="C11" s="21" t="s">
        <v>51</v>
      </c>
      <c r="D11" s="9"/>
      <c r="E11" s="22"/>
      <c r="F11" s="11"/>
    </row>
    <row r="12" spans="2:6">
      <c r="B12" s="20" t="s">
        <v>16</v>
      </c>
      <c r="C12" s="21"/>
      <c r="D12" s="9"/>
      <c r="E12" s="22"/>
      <c r="F12" s="11"/>
    </row>
    <row r="13" spans="2:6" ht="15.75" thickBot="1">
      <c r="B13" s="23" t="s">
        <v>17</v>
      </c>
      <c r="C13" s="21"/>
      <c r="D13" s="9"/>
      <c r="E13" s="22"/>
      <c r="F13" s="24"/>
    </row>
    <row r="14" spans="2:6" ht="15.75" thickBot="1">
      <c r="B14" s="25" t="s">
        <v>18</v>
      </c>
      <c r="C14" s="25" t="s">
        <v>19</v>
      </c>
      <c r="D14" s="26" t="s">
        <v>20</v>
      </c>
      <c r="E14" s="27" t="s">
        <v>21</v>
      </c>
      <c r="F14" s="28" t="s">
        <v>22</v>
      </c>
    </row>
    <row r="15" spans="2:6">
      <c r="B15" s="29">
        <v>3200000000</v>
      </c>
      <c r="C15" s="29" t="s">
        <v>30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23</v>
      </c>
      <c r="F16" s="37">
        <f>F15</f>
        <v>318917</v>
      </c>
    </row>
    <row r="18" spans="2:6" ht="15.75" thickBot="1"/>
    <row r="19" spans="2:6" ht="15.75" thickBot="1">
      <c r="B19" s="369"/>
      <c r="C19" s="370" t="s">
        <v>24</v>
      </c>
      <c r="D19" s="40"/>
      <c r="E19" s="41"/>
      <c r="F19" s="42"/>
    </row>
    <row r="20" spans="2:6">
      <c r="B20" s="43" t="s">
        <v>6</v>
      </c>
      <c r="C20" s="285" t="s">
        <v>94</v>
      </c>
      <c r="D20" s="44"/>
      <c r="E20" s="45" t="s">
        <v>7</v>
      </c>
      <c r="F20" s="46"/>
    </row>
    <row r="21" spans="2:6">
      <c r="B21" s="47" t="s">
        <v>8</v>
      </c>
      <c r="C21" s="286" t="s">
        <v>179</v>
      </c>
      <c r="D21" s="48"/>
      <c r="E21" s="49"/>
      <c r="F21" s="46"/>
    </row>
    <row r="22" spans="2:6">
      <c r="B22" s="47" t="s">
        <v>10</v>
      </c>
      <c r="C22" s="287">
        <v>208332</v>
      </c>
      <c r="D22" s="50"/>
      <c r="E22" s="49" t="s">
        <v>11</v>
      </c>
      <c r="F22" s="46"/>
    </row>
    <row r="23" spans="2:6">
      <c r="B23" s="47" t="s">
        <v>12</v>
      </c>
      <c r="C23" s="287"/>
      <c r="D23" s="44"/>
      <c r="E23" s="51"/>
      <c r="F23" s="46"/>
    </row>
    <row r="24" spans="2:6">
      <c r="B24" s="39" t="s">
        <v>13</v>
      </c>
      <c r="C24" s="129">
        <v>54707</v>
      </c>
      <c r="D24" s="44"/>
      <c r="E24" s="52"/>
      <c r="F24" s="46"/>
    </row>
    <row r="25" spans="2:6">
      <c r="B25" s="47" t="s">
        <v>14</v>
      </c>
      <c r="C25" s="287" t="s">
        <v>51</v>
      </c>
      <c r="D25" s="44"/>
      <c r="E25" s="52"/>
      <c r="F25" s="46"/>
    </row>
    <row r="26" spans="2:6">
      <c r="B26" s="53" t="s">
        <v>15</v>
      </c>
      <c r="C26" s="288" t="s">
        <v>51</v>
      </c>
      <c r="D26" s="44"/>
      <c r="E26" s="54"/>
      <c r="F26" s="46"/>
    </row>
    <row r="27" spans="2:6">
      <c r="B27" s="53" t="s">
        <v>16</v>
      </c>
      <c r="C27" s="288"/>
      <c r="D27" s="44"/>
      <c r="E27" s="54"/>
      <c r="F27" s="46"/>
    </row>
    <row r="28" spans="2:6" ht="15.75" thickBot="1">
      <c r="B28" s="55" t="s">
        <v>17</v>
      </c>
      <c r="C28" s="288"/>
      <c r="D28" s="44"/>
      <c r="E28" s="54"/>
      <c r="F28" s="56"/>
    </row>
    <row r="29" spans="2:6" ht="15.75" thickBot="1">
      <c r="B29" s="419" t="s">
        <v>18</v>
      </c>
      <c r="C29" s="419" t="s">
        <v>19</v>
      </c>
      <c r="D29" s="420" t="s">
        <v>20</v>
      </c>
      <c r="E29" s="421" t="s">
        <v>21</v>
      </c>
      <c r="F29" s="422" t="s">
        <v>22</v>
      </c>
    </row>
    <row r="30" spans="2:6">
      <c r="B30" s="217">
        <v>3200000000</v>
      </c>
      <c r="C30" s="217" t="s">
        <v>30</v>
      </c>
      <c r="D30" s="294">
        <v>1</v>
      </c>
      <c r="E30" s="235">
        <v>318917</v>
      </c>
      <c r="F30" s="236">
        <f>E30*D30</f>
        <v>318917</v>
      </c>
    </row>
    <row r="31" spans="2:6" ht="15.75" thickBot="1">
      <c r="B31" s="237"/>
      <c r="C31" s="423"/>
      <c r="D31" s="295"/>
      <c r="E31" s="238" t="s">
        <v>23</v>
      </c>
      <c r="F31" s="239">
        <f>F30</f>
        <v>318917</v>
      </c>
    </row>
    <row r="33" spans="2:6" ht="15.75" thickBot="1"/>
    <row r="34" spans="2:6" ht="15.75" thickBot="1">
      <c r="B34" s="60"/>
      <c r="C34" s="57" t="s">
        <v>25</v>
      </c>
      <c r="D34" s="61"/>
      <c r="E34" s="62"/>
      <c r="F34" s="63"/>
    </row>
    <row r="35" spans="2:6">
      <c r="B35" s="64" t="s">
        <v>6</v>
      </c>
      <c r="C35" s="94" t="s">
        <v>109</v>
      </c>
      <c r="D35" s="65"/>
      <c r="E35" s="66" t="s">
        <v>7</v>
      </c>
      <c r="F35" s="67"/>
    </row>
    <row r="36" spans="2:6">
      <c r="B36" s="68" t="s">
        <v>8</v>
      </c>
      <c r="C36" s="69" t="s">
        <v>34</v>
      </c>
      <c r="D36" s="70"/>
      <c r="E36" s="71"/>
      <c r="F36" s="67"/>
    </row>
    <row r="37" spans="2:6">
      <c r="B37" s="68" t="s">
        <v>10</v>
      </c>
      <c r="C37" s="72">
        <v>182550</v>
      </c>
      <c r="D37" s="73"/>
      <c r="E37" s="71" t="s">
        <v>11</v>
      </c>
      <c r="F37" s="67"/>
    </row>
    <row r="38" spans="2:6">
      <c r="B38" s="68" t="s">
        <v>12</v>
      </c>
      <c r="C38" s="72"/>
      <c r="D38" s="65"/>
      <c r="E38" s="74"/>
      <c r="F38" s="67"/>
    </row>
    <row r="39" spans="2:6">
      <c r="B39" s="58" t="s">
        <v>13</v>
      </c>
      <c r="C39" s="59">
        <v>38356</v>
      </c>
      <c r="D39" s="65"/>
      <c r="E39" s="75"/>
      <c r="F39" s="67"/>
    </row>
    <row r="40" spans="2:6">
      <c r="B40" s="68" t="s">
        <v>14</v>
      </c>
      <c r="C40" s="72" t="s">
        <v>51</v>
      </c>
      <c r="D40" s="65"/>
      <c r="E40" s="75"/>
      <c r="F40" s="67"/>
    </row>
    <row r="41" spans="2:6">
      <c r="B41" s="76" t="s">
        <v>15</v>
      </c>
      <c r="C41" s="77" t="s">
        <v>51</v>
      </c>
      <c r="D41" s="65"/>
      <c r="E41" s="78"/>
      <c r="F41" s="67"/>
    </row>
    <row r="42" spans="2:6">
      <c r="B42" s="76" t="s">
        <v>16</v>
      </c>
      <c r="C42" s="77"/>
      <c r="D42" s="65"/>
      <c r="E42" s="78"/>
      <c r="F42" s="67"/>
    </row>
    <row r="43" spans="2:6" ht="15.75" thickBot="1">
      <c r="B43" s="79" t="s">
        <v>17</v>
      </c>
      <c r="C43" s="77"/>
      <c r="D43" s="65"/>
      <c r="E43" s="78"/>
      <c r="F43" s="80"/>
    </row>
    <row r="44" spans="2:6" ht="15.75" thickBot="1">
      <c r="B44" s="81" t="s">
        <v>18</v>
      </c>
      <c r="C44" s="81" t="s">
        <v>19</v>
      </c>
      <c r="D44" s="82" t="s">
        <v>20</v>
      </c>
      <c r="E44" s="83" t="s">
        <v>21</v>
      </c>
      <c r="F44" s="84" t="s">
        <v>22</v>
      </c>
    </row>
    <row r="45" spans="2:6">
      <c r="B45" s="85">
        <v>3200000000</v>
      </c>
      <c r="C45" s="85" t="s">
        <v>30</v>
      </c>
      <c r="D45" s="86">
        <v>1</v>
      </c>
      <c r="E45" s="87">
        <v>160000</v>
      </c>
      <c r="F45" s="88">
        <f>E45*D45</f>
        <v>160000</v>
      </c>
    </row>
    <row r="46" spans="2:6" ht="15.75" thickBot="1">
      <c r="B46" s="89"/>
      <c r="C46" s="90"/>
      <c r="D46" s="91"/>
      <c r="E46" s="92" t="s">
        <v>23</v>
      </c>
      <c r="F46" s="93">
        <f>F45</f>
        <v>160000</v>
      </c>
    </row>
    <row r="48" spans="2:6" ht="15.75" thickBot="1"/>
    <row r="49" spans="2:6" ht="15.75" thickBot="1">
      <c r="B49" s="369"/>
      <c r="C49" s="370" t="s">
        <v>229</v>
      </c>
      <c r="D49" s="97"/>
      <c r="E49" s="98"/>
      <c r="F49" s="99"/>
    </row>
    <row r="50" spans="2:6">
      <c r="B50" s="100" t="s">
        <v>6</v>
      </c>
      <c r="C50" s="126" t="s">
        <v>95</v>
      </c>
      <c r="D50" s="101"/>
      <c r="E50" s="102" t="s">
        <v>7</v>
      </c>
      <c r="F50" s="103"/>
    </row>
    <row r="51" spans="2:6">
      <c r="B51" s="104" t="s">
        <v>8</v>
      </c>
      <c r="C51" s="105" t="s">
        <v>52</v>
      </c>
      <c r="D51" s="106"/>
      <c r="E51" s="107"/>
      <c r="F51" s="103"/>
    </row>
    <row r="52" spans="2:6">
      <c r="B52" s="104" t="s">
        <v>10</v>
      </c>
      <c r="C52" s="108">
        <v>230612</v>
      </c>
      <c r="D52" s="109"/>
      <c r="E52" s="107" t="s">
        <v>11</v>
      </c>
      <c r="F52" s="103"/>
    </row>
    <row r="53" spans="2:6">
      <c r="B53" s="104" t="s">
        <v>12</v>
      </c>
      <c r="C53" s="108"/>
      <c r="D53" s="101"/>
      <c r="E53" s="110"/>
      <c r="F53" s="103"/>
    </row>
    <row r="54" spans="2:6">
      <c r="B54" s="95" t="s">
        <v>13</v>
      </c>
      <c r="C54" s="96">
        <v>69005</v>
      </c>
      <c r="D54" s="101"/>
      <c r="E54" s="111"/>
      <c r="F54" s="103"/>
    </row>
    <row r="55" spans="2:6">
      <c r="B55" s="104" t="s">
        <v>14</v>
      </c>
      <c r="C55" s="142">
        <v>4700015483</v>
      </c>
      <c r="D55" s="101"/>
      <c r="E55" s="111"/>
      <c r="F55" s="103"/>
    </row>
    <row r="56" spans="2:6">
      <c r="B56" s="112" t="s">
        <v>15</v>
      </c>
      <c r="C56" s="142">
        <v>7198</v>
      </c>
      <c r="D56" s="101"/>
      <c r="E56" s="114"/>
      <c r="F56" s="103"/>
    </row>
    <row r="57" spans="2:6">
      <c r="B57" s="112" t="s">
        <v>16</v>
      </c>
      <c r="C57" s="113"/>
      <c r="D57" s="101"/>
      <c r="E57" s="114"/>
      <c r="F57" s="103"/>
    </row>
    <row r="58" spans="2:6" ht="15.75" thickBot="1">
      <c r="B58" s="115" t="s">
        <v>17</v>
      </c>
      <c r="C58" s="113"/>
      <c r="D58" s="101"/>
      <c r="E58" s="114"/>
      <c r="F58" s="116"/>
    </row>
    <row r="59" spans="2:6" ht="15.75" thickBot="1">
      <c r="B59" s="365" t="s">
        <v>18</v>
      </c>
      <c r="C59" s="365" t="s">
        <v>19</v>
      </c>
      <c r="D59" s="366" t="s">
        <v>20</v>
      </c>
      <c r="E59" s="367" t="s">
        <v>21</v>
      </c>
      <c r="F59" s="368" t="s">
        <v>22</v>
      </c>
    </row>
    <row r="60" spans="2:6">
      <c r="B60" s="117">
        <v>9910000003</v>
      </c>
      <c r="C60" s="117" t="s">
        <v>240</v>
      </c>
      <c r="D60" s="118">
        <v>1</v>
      </c>
      <c r="E60" s="119">
        <v>250000</v>
      </c>
      <c r="F60" s="120">
        <f>E60*D60</f>
        <v>250000</v>
      </c>
    </row>
    <row r="61" spans="2:6" ht="15.75" thickBot="1">
      <c r="B61" s="121"/>
      <c r="C61" s="122"/>
      <c r="D61" s="123"/>
      <c r="E61" s="124" t="s">
        <v>23</v>
      </c>
      <c r="F61" s="125">
        <f>F60+F19</f>
        <v>250000</v>
      </c>
    </row>
    <row r="63" spans="2:6" ht="15.75" thickBot="1"/>
    <row r="64" spans="2:6" ht="15.75" thickBot="1">
      <c r="B64" s="130"/>
      <c r="C64" s="127" t="s">
        <v>26</v>
      </c>
      <c r="D64" s="131"/>
      <c r="E64" s="132"/>
      <c r="F64" s="133"/>
    </row>
    <row r="65" spans="2:6">
      <c r="B65" s="134" t="s">
        <v>6</v>
      </c>
      <c r="C65" s="164" t="s">
        <v>93</v>
      </c>
      <c r="D65" s="135"/>
      <c r="E65" s="136" t="s">
        <v>7</v>
      </c>
      <c r="F65" s="137"/>
    </row>
    <row r="66" spans="2:6">
      <c r="B66" s="138" t="s">
        <v>8</v>
      </c>
      <c r="C66" s="139" t="s">
        <v>97</v>
      </c>
      <c r="D66" s="140"/>
      <c r="E66" s="141"/>
      <c r="F66" s="137"/>
    </row>
    <row r="67" spans="2:6">
      <c r="B67" s="138" t="s">
        <v>10</v>
      </c>
      <c r="C67" s="142">
        <v>176531</v>
      </c>
      <c r="D67" s="143"/>
      <c r="E67" s="141" t="s">
        <v>11</v>
      </c>
      <c r="F67" s="137"/>
    </row>
    <row r="68" spans="2:6">
      <c r="B68" s="138" t="s">
        <v>12</v>
      </c>
      <c r="C68" s="142"/>
      <c r="D68" s="135"/>
      <c r="E68" s="144"/>
      <c r="F68" s="137"/>
    </row>
    <row r="69" spans="2:6">
      <c r="B69" s="128" t="s">
        <v>13</v>
      </c>
      <c r="C69" s="129">
        <v>34626</v>
      </c>
      <c r="D69" s="135"/>
      <c r="E69" s="145"/>
      <c r="F69" s="137"/>
    </row>
    <row r="70" spans="2:6">
      <c r="B70" s="138" t="s">
        <v>14</v>
      </c>
      <c r="C70" s="142">
        <v>2671</v>
      </c>
      <c r="D70" s="135"/>
      <c r="E70" s="145"/>
      <c r="F70" s="137"/>
    </row>
    <row r="71" spans="2:6">
      <c r="B71" s="146" t="s">
        <v>15</v>
      </c>
      <c r="C71" s="147">
        <v>7162</v>
      </c>
      <c r="D71" s="135"/>
      <c r="E71" s="148"/>
      <c r="F71" s="137"/>
    </row>
    <row r="72" spans="2:6">
      <c r="B72" s="146" t="s">
        <v>16</v>
      </c>
      <c r="C72" s="147"/>
      <c r="D72" s="135"/>
      <c r="E72" s="148"/>
      <c r="F72" s="137"/>
    </row>
    <row r="73" spans="2:6" ht="15.75" thickBot="1">
      <c r="B73" s="149" t="s">
        <v>17</v>
      </c>
      <c r="C73" s="147"/>
      <c r="D73" s="135"/>
      <c r="E73" s="148"/>
      <c r="F73" s="150"/>
    </row>
    <row r="74" spans="2:6" ht="15.75" thickBot="1">
      <c r="B74" s="151" t="s">
        <v>18</v>
      </c>
      <c r="C74" s="151" t="s">
        <v>19</v>
      </c>
      <c r="D74" s="152" t="s">
        <v>20</v>
      </c>
      <c r="E74" s="153" t="s">
        <v>21</v>
      </c>
      <c r="F74" s="154" t="s">
        <v>22</v>
      </c>
    </row>
    <row r="75" spans="2:6">
      <c r="B75" s="155" t="s">
        <v>111</v>
      </c>
      <c r="C75" s="155" t="s">
        <v>112</v>
      </c>
      <c r="D75" s="156">
        <v>1</v>
      </c>
      <c r="E75" s="157">
        <v>85140</v>
      </c>
      <c r="F75" s="158">
        <v>85140</v>
      </c>
    </row>
    <row r="76" spans="2:6" ht="15.75" thickBot="1">
      <c r="B76" s="159"/>
      <c r="C76" s="160"/>
      <c r="D76" s="161"/>
      <c r="E76" s="162" t="s">
        <v>23</v>
      </c>
      <c r="F76" s="163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/>
  <cols>
    <col min="3" max="3" width="24.28515625" customWidth="1"/>
    <col min="4" max="4" width="38.85546875" customWidth="1"/>
  </cols>
  <sheetData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37" workbookViewId="0">
      <selection activeCell="M3" sqref="M3"/>
    </sheetView>
  </sheetViews>
  <sheetFormatPr baseColWidth="10" defaultRowHeight="15"/>
  <cols>
    <col min="1" max="1" width="6.140625" style="397" customWidth="1"/>
  </cols>
  <sheetData>
    <row r="1" spans="1:11" s="308" customFormat="1" ht="21">
      <c r="A1" s="397"/>
      <c r="H1" s="610" t="s">
        <v>186</v>
      </c>
      <c r="I1" s="610"/>
      <c r="J1" s="610"/>
      <c r="K1" s="610"/>
    </row>
    <row r="2" spans="1:11" s="179" customFormat="1" ht="21">
      <c r="A2" s="401"/>
      <c r="H2" s="610" t="s">
        <v>187</v>
      </c>
      <c r="I2" s="610"/>
      <c r="J2" s="610"/>
      <c r="K2" s="610"/>
    </row>
    <row r="3" spans="1:11" s="179" customFormat="1" ht="82.5" customHeight="1">
      <c r="A3" s="401"/>
    </row>
    <row r="4" spans="1:11" s="179" customFormat="1">
      <c r="A4" s="401"/>
    </row>
    <row r="5" spans="1:11" s="179" customFormat="1" ht="15" customHeight="1">
      <c r="A5" s="611" t="s">
        <v>182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</row>
    <row r="6" spans="1:11" s="179" customFormat="1" ht="23.25" customHeight="1">
      <c r="A6" s="611"/>
      <c r="B6" s="611"/>
      <c r="C6" s="611"/>
      <c r="D6" s="611"/>
      <c r="E6" s="611"/>
      <c r="F6" s="611"/>
      <c r="G6" s="611"/>
      <c r="H6" s="611"/>
      <c r="I6" s="611"/>
      <c r="J6" s="611"/>
      <c r="K6" s="611"/>
    </row>
    <row r="7" spans="1:11" s="179" customFormat="1" ht="15" customHeight="1">
      <c r="A7" s="611"/>
      <c r="B7" s="611"/>
      <c r="C7" s="611"/>
      <c r="D7" s="611"/>
      <c r="E7" s="611"/>
      <c r="F7" s="611"/>
      <c r="G7" s="611"/>
      <c r="H7" s="611"/>
      <c r="I7" s="611"/>
      <c r="J7" s="611"/>
      <c r="K7" s="611"/>
    </row>
    <row r="8" spans="1:11" s="179" customFormat="1" ht="29.25" customHeight="1">
      <c r="A8" s="611"/>
      <c r="B8" s="611"/>
      <c r="C8" s="611"/>
      <c r="D8" s="611"/>
      <c r="E8" s="611"/>
      <c r="F8" s="611"/>
      <c r="G8" s="611"/>
      <c r="H8" s="611"/>
      <c r="I8" s="611"/>
      <c r="J8" s="611"/>
      <c r="K8" s="611"/>
    </row>
    <row r="9" spans="1:11" s="179" customFormat="1" ht="15" customHeight="1">
      <c r="A9" s="611"/>
      <c r="B9" s="611"/>
      <c r="C9" s="611"/>
      <c r="D9" s="611"/>
      <c r="E9" s="611"/>
      <c r="F9" s="611"/>
      <c r="G9" s="611"/>
      <c r="H9" s="611"/>
      <c r="I9" s="611"/>
      <c r="J9" s="611"/>
      <c r="K9" s="611"/>
    </row>
    <row r="10" spans="1:11" s="179" customFormat="1" ht="15" customHeight="1">
      <c r="A10" s="612" t="s">
        <v>183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</row>
    <row r="11" spans="1:11" s="179" customFormat="1" ht="36.75" customHeight="1">
      <c r="A11" s="612"/>
      <c r="B11" s="612"/>
      <c r="C11" s="612"/>
      <c r="D11" s="612"/>
      <c r="E11" s="612"/>
      <c r="F11" s="612"/>
      <c r="G11" s="612"/>
      <c r="H11" s="612"/>
      <c r="I11" s="612"/>
      <c r="J11" s="612"/>
      <c r="K11" s="612"/>
    </row>
    <row r="12" spans="1:11" s="179" customFormat="1" ht="15" customHeight="1">
      <c r="A12" s="612"/>
      <c r="B12" s="612"/>
      <c r="C12" s="612"/>
      <c r="D12" s="612"/>
      <c r="E12" s="612"/>
      <c r="F12" s="612"/>
      <c r="G12" s="612"/>
      <c r="H12" s="612"/>
      <c r="I12" s="612"/>
      <c r="J12" s="612"/>
      <c r="K12" s="612"/>
    </row>
    <row r="13" spans="1:11" ht="15" customHeight="1">
      <c r="A13" s="612"/>
      <c r="B13" s="612"/>
      <c r="C13" s="612"/>
      <c r="D13" s="612"/>
      <c r="E13" s="612"/>
      <c r="F13" s="612"/>
      <c r="G13" s="612"/>
      <c r="H13" s="612"/>
      <c r="I13" s="612"/>
      <c r="J13" s="612"/>
      <c r="K13" s="612"/>
    </row>
    <row r="14" spans="1:11" ht="15" customHeight="1">
      <c r="A14" s="612"/>
      <c r="B14" s="612"/>
      <c r="C14" s="612"/>
      <c r="D14" s="612"/>
      <c r="E14" s="612"/>
      <c r="F14" s="612"/>
      <c r="G14" s="612"/>
      <c r="H14" s="612"/>
      <c r="I14" s="612"/>
      <c r="J14" s="612"/>
      <c r="K14" s="612"/>
    </row>
    <row r="15" spans="1:11" ht="15" customHeight="1">
      <c r="A15" s="612"/>
      <c r="B15" s="612"/>
      <c r="C15" s="612"/>
      <c r="D15" s="612"/>
      <c r="E15" s="612"/>
      <c r="F15" s="612"/>
      <c r="G15" s="612"/>
      <c r="H15" s="612"/>
      <c r="I15" s="612"/>
      <c r="J15" s="612"/>
      <c r="K15" s="612"/>
    </row>
    <row r="17" spans="1:3" ht="58.5" customHeight="1"/>
    <row r="18" spans="1:3" ht="51" customHeight="1"/>
    <row r="19" spans="1:3" s="430" customFormat="1" ht="23.25">
      <c r="A19" s="429"/>
      <c r="B19" s="431" t="s">
        <v>184</v>
      </c>
      <c r="C19" s="432"/>
    </row>
    <row r="20" spans="1:3" s="430" customFormat="1" ht="23.25">
      <c r="A20" s="429"/>
      <c r="B20" s="431" t="s">
        <v>185</v>
      </c>
      <c r="C20" s="432"/>
    </row>
  </sheetData>
  <mergeCells count="4">
    <mergeCell ref="H1:K1"/>
    <mergeCell ref="H2:K2"/>
    <mergeCell ref="A5:K9"/>
    <mergeCell ref="A10:K15"/>
  </mergeCells>
  <pageMargins left="0.25" right="0.25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H15" sqref="H15"/>
    </sheetView>
  </sheetViews>
  <sheetFormatPr baseColWidth="10" defaultRowHeight="15"/>
  <cols>
    <col min="1" max="1" width="31.28515625" customWidth="1"/>
    <col min="2" max="2" width="13.28515625" customWidth="1"/>
    <col min="3" max="3" width="31" customWidth="1"/>
    <col min="4" max="4" width="11.42578125" hidden="1" customWidth="1"/>
    <col min="6" max="6" width="18.5703125" customWidth="1"/>
  </cols>
  <sheetData>
    <row r="2" spans="1:9" ht="15.75" thickBot="1"/>
    <row r="3" spans="1:9" s="439" customFormat="1" ht="21.75" thickBot="1">
      <c r="A3" s="613">
        <v>43040</v>
      </c>
      <c r="B3" s="614"/>
      <c r="C3" s="614"/>
      <c r="D3" s="614"/>
      <c r="E3" s="614"/>
      <c r="F3" s="614"/>
      <c r="G3" s="614"/>
      <c r="H3" s="614"/>
      <c r="I3" s="615"/>
    </row>
    <row r="4" spans="1:9" ht="15.75" thickBot="1">
      <c r="A4" s="440" t="s">
        <v>191</v>
      </c>
      <c r="B4" s="441" t="s">
        <v>192</v>
      </c>
      <c r="C4" s="441" t="s">
        <v>193</v>
      </c>
      <c r="D4" s="441" t="s">
        <v>194</v>
      </c>
      <c r="E4" s="441" t="s">
        <v>195</v>
      </c>
      <c r="F4" s="441" t="s">
        <v>196</v>
      </c>
      <c r="G4" s="441" t="s">
        <v>197</v>
      </c>
      <c r="H4" s="442" t="s">
        <v>198</v>
      </c>
      <c r="I4" s="441" t="s">
        <v>199</v>
      </c>
    </row>
    <row r="5" spans="1:9" ht="15.75" thickBot="1">
      <c r="A5" s="443" t="s">
        <v>200</v>
      </c>
      <c r="B5" s="444" t="s">
        <v>190</v>
      </c>
      <c r="C5" s="444" t="s">
        <v>201</v>
      </c>
      <c r="D5" s="445">
        <v>1305000</v>
      </c>
      <c r="E5" s="444">
        <v>7173</v>
      </c>
      <c r="F5" s="444">
        <v>4700014075</v>
      </c>
      <c r="G5" s="444" t="s">
        <v>202</v>
      </c>
      <c r="H5" s="444" t="s">
        <v>203</v>
      </c>
      <c r="I5" s="446"/>
    </row>
    <row r="6" spans="1:9" ht="15.75" thickBot="1">
      <c r="A6" s="443" t="s">
        <v>200</v>
      </c>
      <c r="B6" s="444" t="s">
        <v>204</v>
      </c>
      <c r="C6" s="444" t="s">
        <v>205</v>
      </c>
      <c r="D6" s="445">
        <v>275977</v>
      </c>
      <c r="E6" s="444">
        <v>7172</v>
      </c>
      <c r="F6" s="444">
        <v>4700013202</v>
      </c>
      <c r="G6" s="444" t="s">
        <v>202</v>
      </c>
      <c r="H6" s="444" t="s">
        <v>206</v>
      </c>
      <c r="I6" s="444"/>
    </row>
    <row r="7" spans="1:9" ht="15.75" thickBot="1">
      <c r="A7" s="443" t="s">
        <v>200</v>
      </c>
      <c r="B7" s="444" t="s">
        <v>207</v>
      </c>
      <c r="C7" s="444" t="s">
        <v>208</v>
      </c>
      <c r="D7" s="445">
        <v>137200</v>
      </c>
      <c r="E7" s="444">
        <v>7206</v>
      </c>
      <c r="F7" s="444">
        <v>768314</v>
      </c>
      <c r="G7" s="444" t="s">
        <v>209</v>
      </c>
      <c r="H7" s="444" t="s">
        <v>210</v>
      </c>
      <c r="I7" s="444"/>
    </row>
    <row r="8" spans="1:9" ht="15.75" thickBot="1">
      <c r="A8" s="443" t="s">
        <v>200</v>
      </c>
      <c r="B8" s="444" t="s">
        <v>207</v>
      </c>
      <c r="C8" s="444" t="s">
        <v>211</v>
      </c>
      <c r="D8" s="445">
        <v>451723</v>
      </c>
      <c r="E8" s="444">
        <v>7207</v>
      </c>
      <c r="F8" s="444"/>
      <c r="G8" s="444" t="s">
        <v>212</v>
      </c>
      <c r="H8" s="444" t="s">
        <v>213</v>
      </c>
      <c r="I8" s="444"/>
    </row>
    <row r="9" spans="1:9" ht="15.75" thickBot="1">
      <c r="A9" s="443" t="s">
        <v>200</v>
      </c>
      <c r="B9" s="444" t="s">
        <v>204</v>
      </c>
      <c r="C9" s="444" t="s">
        <v>214</v>
      </c>
      <c r="D9" s="445">
        <v>1910130</v>
      </c>
      <c r="E9" s="444">
        <v>7194</v>
      </c>
      <c r="F9" s="444"/>
      <c r="G9" s="444" t="s">
        <v>215</v>
      </c>
      <c r="H9" s="444" t="s">
        <v>216</v>
      </c>
      <c r="I9" s="444"/>
    </row>
  </sheetData>
  <mergeCells count="1">
    <mergeCell ref="A3:I3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G13" sqref="G13"/>
    </sheetView>
  </sheetViews>
  <sheetFormatPr baseColWidth="10" defaultRowHeight="15"/>
  <cols>
    <col min="1" max="1" width="3.140625" customWidth="1"/>
    <col min="3" max="3" width="13.28515625" customWidth="1"/>
    <col min="4" max="4" width="13" customWidth="1"/>
    <col min="5" max="5" width="9.42578125" customWidth="1"/>
  </cols>
  <sheetData>
    <row r="2" spans="2:5" ht="15.75" thickBot="1"/>
    <row r="3" spans="2:5" ht="21">
      <c r="B3" s="452" t="s">
        <v>217</v>
      </c>
      <c r="C3" s="453"/>
      <c r="D3" s="454"/>
    </row>
    <row r="4" spans="2:5" ht="15.75">
      <c r="B4" s="455" t="s">
        <v>218</v>
      </c>
      <c r="C4" s="450"/>
      <c r="D4" s="456"/>
    </row>
    <row r="5" spans="2:5" ht="15.75">
      <c r="B5" s="457" t="s">
        <v>220</v>
      </c>
      <c r="C5" s="620" t="s">
        <v>219</v>
      </c>
      <c r="D5" s="621"/>
    </row>
    <row r="6" spans="2:5" ht="15.75">
      <c r="B6" s="458" t="s">
        <v>221</v>
      </c>
      <c r="C6" s="451"/>
      <c r="D6" s="456"/>
    </row>
    <row r="7" spans="2:5" ht="15.75" thickBot="1">
      <c r="B7" s="459"/>
      <c r="C7" s="460"/>
      <c r="D7" s="461"/>
    </row>
    <row r="8" spans="2:5" ht="15.75" thickBot="1"/>
    <row r="9" spans="2:5" s="448" customFormat="1" ht="27" customHeight="1">
      <c r="B9" s="462" t="s">
        <v>222</v>
      </c>
      <c r="C9" s="463"/>
      <c r="D9" s="463"/>
      <c r="E9" s="464"/>
    </row>
    <row r="10" spans="2:5">
      <c r="B10" s="465" t="s">
        <v>224</v>
      </c>
      <c r="C10" s="397"/>
      <c r="D10" s="397"/>
      <c r="E10" s="456"/>
    </row>
    <row r="11" spans="2:5" s="449" customFormat="1" ht="15.75">
      <c r="B11" s="618" t="s">
        <v>225</v>
      </c>
      <c r="C11" s="619"/>
      <c r="D11" s="619"/>
      <c r="E11" s="466"/>
    </row>
    <row r="12" spans="2:5" s="447" customFormat="1" ht="21">
      <c r="B12" s="616" t="s">
        <v>223</v>
      </c>
      <c r="C12" s="617"/>
      <c r="D12" s="617"/>
      <c r="E12" s="467"/>
    </row>
    <row r="13" spans="2:5" s="449" customFormat="1" ht="21">
      <c r="B13" s="616" t="s">
        <v>226</v>
      </c>
      <c r="C13" s="617"/>
      <c r="D13" s="617"/>
      <c r="E13" s="466"/>
    </row>
    <row r="14" spans="2:5" ht="15.75" thickBot="1">
      <c r="B14" s="459"/>
      <c r="C14" s="460"/>
      <c r="D14" s="460"/>
      <c r="E14" s="461"/>
    </row>
  </sheetData>
  <mergeCells count="4">
    <mergeCell ref="B12:D12"/>
    <mergeCell ref="B13:D13"/>
    <mergeCell ref="B11:D11"/>
    <mergeCell ref="C5:D5"/>
  </mergeCells>
  <hyperlinks>
    <hyperlink ref="C5" r:id="rId1" display="tel:305 594-0000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40" workbookViewId="0">
      <selection activeCell="F16" sqref="B4:F16"/>
    </sheetView>
  </sheetViews>
  <sheetFormatPr baseColWidth="10" defaultRowHeight="15"/>
  <cols>
    <col min="2" max="2" width="35.28515625" style="179" customWidth="1"/>
    <col min="3" max="3" width="41.28515625" style="215" customWidth="1"/>
    <col min="4" max="4" width="11.42578125" style="215"/>
    <col min="5" max="5" width="12.28515625" style="289" bestFit="1" customWidth="1"/>
    <col min="6" max="6" width="11.42578125" style="289"/>
  </cols>
  <sheetData>
    <row r="2" spans="2:6" s="165" customFormat="1">
      <c r="B2" s="179"/>
      <c r="C2" s="215"/>
      <c r="D2" s="215"/>
      <c r="E2" s="289"/>
      <c r="F2" s="289"/>
    </row>
    <row r="3" spans="2:6" ht="15.75" thickBot="1"/>
    <row r="4" spans="2:6" ht="15.75" thickBot="1">
      <c r="B4" s="218"/>
      <c r="C4" s="127" t="s">
        <v>36</v>
      </c>
      <c r="D4" s="219"/>
      <c r="E4" s="328"/>
      <c r="F4" s="329"/>
    </row>
    <row r="5" spans="2:6">
      <c r="B5" s="222" t="s">
        <v>6</v>
      </c>
      <c r="C5" s="249" t="s">
        <v>82</v>
      </c>
      <c r="D5" s="219"/>
      <c r="E5" s="223" t="s">
        <v>7</v>
      </c>
      <c r="F5" s="330"/>
    </row>
    <row r="6" spans="2:6">
      <c r="B6" s="225" t="s">
        <v>8</v>
      </c>
      <c r="C6" s="250" t="s">
        <v>81</v>
      </c>
      <c r="D6" s="243"/>
      <c r="E6" s="226"/>
      <c r="F6" s="330"/>
    </row>
    <row r="7" spans="2:6">
      <c r="B7" s="225" t="s">
        <v>10</v>
      </c>
      <c r="C7" s="251"/>
      <c r="D7" s="244"/>
      <c r="E7" s="226" t="s">
        <v>11</v>
      </c>
      <c r="F7" s="330"/>
    </row>
    <row r="8" spans="2:6">
      <c r="B8" s="225" t="s">
        <v>12</v>
      </c>
      <c r="C8" s="251"/>
      <c r="D8" s="219"/>
      <c r="E8" s="227"/>
      <c r="F8" s="330"/>
    </row>
    <row r="9" spans="2:6">
      <c r="B9" s="128" t="s">
        <v>13</v>
      </c>
      <c r="C9" s="252"/>
      <c r="D9" s="219"/>
      <c r="E9" s="290"/>
      <c r="F9" s="330"/>
    </row>
    <row r="10" spans="2:6">
      <c r="B10" s="225" t="s">
        <v>14</v>
      </c>
      <c r="C10" s="251">
        <v>245609</v>
      </c>
      <c r="D10" s="219"/>
      <c r="E10" s="290"/>
      <c r="F10" s="330"/>
    </row>
    <row r="11" spans="2:6">
      <c r="B11" s="229" t="s">
        <v>15</v>
      </c>
      <c r="C11" s="253">
        <v>7171</v>
      </c>
      <c r="D11" s="219"/>
      <c r="E11" s="290"/>
      <c r="F11" s="330"/>
    </row>
    <row r="12" spans="2:6">
      <c r="B12" s="229" t="s">
        <v>16</v>
      </c>
      <c r="C12" s="253"/>
      <c r="D12" s="219"/>
      <c r="E12" s="290"/>
      <c r="F12" s="330"/>
    </row>
    <row r="13" spans="2:6" ht="15.75" thickBot="1">
      <c r="B13" s="229" t="s">
        <v>17</v>
      </c>
      <c r="C13" s="253"/>
      <c r="D13" s="219"/>
      <c r="E13" s="290"/>
      <c r="F13" s="331"/>
    </row>
    <row r="14" spans="2:6" ht="15.75" thickBot="1">
      <c r="B14" s="305" t="s">
        <v>18</v>
      </c>
      <c r="C14" s="248" t="s">
        <v>19</v>
      </c>
      <c r="D14" s="371" t="s">
        <v>20</v>
      </c>
      <c r="E14" s="298" t="s">
        <v>21</v>
      </c>
      <c r="F14" s="332" t="s">
        <v>22</v>
      </c>
    </row>
    <row r="15" spans="2:6" s="179" customFormat="1">
      <c r="B15" s="373" t="s">
        <v>28</v>
      </c>
      <c r="C15" s="374" t="s">
        <v>29</v>
      </c>
      <c r="D15" s="374">
        <v>1</v>
      </c>
      <c r="E15" s="372">
        <v>250000</v>
      </c>
      <c r="F15" s="306">
        <v>250000</v>
      </c>
    </row>
    <row r="16" spans="2:6" ht="15.75" thickBot="1">
      <c r="B16" s="260"/>
      <c r="C16" s="261"/>
      <c r="D16" s="246"/>
      <c r="E16" s="334" t="s">
        <v>23</v>
      </c>
      <c r="F16" s="335">
        <f>F15*D15</f>
        <v>250000</v>
      </c>
    </row>
    <row r="18" spans="2:6" ht="15.75" thickBot="1"/>
    <row r="19" spans="2:6" ht="15.75" thickBot="1">
      <c r="B19" s="218"/>
      <c r="C19" s="127" t="s">
        <v>37</v>
      </c>
      <c r="D19" s="219"/>
      <c r="E19" s="328"/>
      <c r="F19" s="329"/>
    </row>
    <row r="20" spans="2:6">
      <c r="B20" s="222" t="s">
        <v>6</v>
      </c>
      <c r="C20" s="249" t="s">
        <v>82</v>
      </c>
      <c r="D20" s="219"/>
      <c r="E20" s="223" t="s">
        <v>7</v>
      </c>
      <c r="F20" s="330"/>
    </row>
    <row r="21" spans="2:6">
      <c r="B21" s="225" t="s">
        <v>8</v>
      </c>
      <c r="C21" s="250" t="s">
        <v>81</v>
      </c>
      <c r="D21" s="243"/>
      <c r="E21" s="226"/>
      <c r="F21" s="330"/>
    </row>
    <row r="22" spans="2:6">
      <c r="B22" s="225" t="s">
        <v>10</v>
      </c>
      <c r="C22" s="251"/>
      <c r="D22" s="244"/>
      <c r="E22" s="226" t="s">
        <v>11</v>
      </c>
      <c r="F22" s="330"/>
    </row>
    <row r="23" spans="2:6">
      <c r="B23" s="225" t="s">
        <v>12</v>
      </c>
      <c r="C23" s="251"/>
      <c r="D23" s="219"/>
      <c r="E23" s="227"/>
      <c r="F23" s="330"/>
    </row>
    <row r="24" spans="2:6">
      <c r="B24" s="128" t="s">
        <v>13</v>
      </c>
      <c r="C24" s="252">
        <v>33371</v>
      </c>
      <c r="D24" s="219"/>
      <c r="E24" s="290"/>
      <c r="F24" s="330"/>
    </row>
    <row r="25" spans="2:6">
      <c r="B25" s="225" t="s">
        <v>14</v>
      </c>
      <c r="C25" s="251"/>
      <c r="D25" s="219"/>
      <c r="E25" s="290"/>
      <c r="F25" s="330"/>
    </row>
    <row r="26" spans="2:6">
      <c r="B26" s="229" t="s">
        <v>15</v>
      </c>
      <c r="C26" s="253">
        <v>7165</v>
      </c>
      <c r="D26" s="219"/>
      <c r="E26" s="290"/>
      <c r="F26" s="330"/>
    </row>
    <row r="27" spans="2:6">
      <c r="B27" s="229" t="s">
        <v>16</v>
      </c>
      <c r="C27" s="253"/>
      <c r="D27" s="219"/>
      <c r="E27" s="290"/>
      <c r="F27" s="330"/>
    </row>
    <row r="28" spans="2:6" ht="15.75" thickBot="1">
      <c r="B28" s="231" t="s">
        <v>17</v>
      </c>
      <c r="C28" s="253" t="s">
        <v>73</v>
      </c>
      <c r="D28" s="219"/>
      <c r="E28" s="290"/>
      <c r="F28" s="331"/>
    </row>
    <row r="29" spans="2:6" ht="15.75" thickBot="1">
      <c r="B29" s="242" t="s">
        <v>18</v>
      </c>
      <c r="C29" s="255" t="s">
        <v>19</v>
      </c>
      <c r="D29" s="259" t="s">
        <v>20</v>
      </c>
      <c r="E29" s="233" t="s">
        <v>21</v>
      </c>
      <c r="F29" s="332" t="s">
        <v>22</v>
      </c>
    </row>
    <row r="30" spans="2:6" s="165" customFormat="1" ht="15.75" thickBot="1">
      <c r="B30" s="264" t="s">
        <v>74</v>
      </c>
      <c r="C30" s="262" t="s">
        <v>88</v>
      </c>
      <c r="D30" s="265">
        <v>8</v>
      </c>
      <c r="E30" s="233">
        <v>45675</v>
      </c>
      <c r="F30" s="336">
        <f>E30*8</f>
        <v>365400</v>
      </c>
    </row>
    <row r="31" spans="2:6" s="165" customFormat="1" ht="15.75" thickBot="1">
      <c r="B31" s="264" t="s">
        <v>79</v>
      </c>
      <c r="C31" s="262" t="s">
        <v>89</v>
      </c>
      <c r="D31" s="265">
        <v>8</v>
      </c>
      <c r="E31" s="233">
        <v>70868</v>
      </c>
      <c r="F31" s="336">
        <f>E31*8</f>
        <v>566944</v>
      </c>
    </row>
    <row r="32" spans="2:6" s="165" customFormat="1" ht="15.75" thickBot="1">
      <c r="B32" s="264" t="s">
        <v>80</v>
      </c>
      <c r="C32" s="262" t="s">
        <v>90</v>
      </c>
      <c r="D32" s="265">
        <v>2</v>
      </c>
      <c r="E32" s="233">
        <v>79959</v>
      </c>
      <c r="F32" s="336">
        <f>E32*2</f>
        <v>159918</v>
      </c>
    </row>
    <row r="33" spans="2:6" s="165" customFormat="1" ht="15.75" thickBot="1">
      <c r="B33" s="264">
        <v>1110000</v>
      </c>
      <c r="C33" s="262" t="s">
        <v>32</v>
      </c>
      <c r="D33" s="265">
        <v>1</v>
      </c>
      <c r="E33" s="233">
        <v>280000</v>
      </c>
      <c r="F33" s="233">
        <v>280000</v>
      </c>
    </row>
    <row r="34" spans="2:6" s="165" customFormat="1" ht="15.75" thickBot="1">
      <c r="B34" s="264" t="s">
        <v>87</v>
      </c>
      <c r="C34" s="262" t="s">
        <v>91</v>
      </c>
      <c r="D34" s="265">
        <v>1</v>
      </c>
      <c r="E34" s="233">
        <v>250000</v>
      </c>
      <c r="F34" s="233">
        <v>250000</v>
      </c>
    </row>
    <row r="35" spans="2:6" s="165" customFormat="1" ht="15.75" thickBot="1">
      <c r="B35" s="264" t="s">
        <v>83</v>
      </c>
      <c r="C35" s="262" t="s">
        <v>92</v>
      </c>
      <c r="D35" s="265">
        <v>2</v>
      </c>
      <c r="E35" s="233">
        <v>206964</v>
      </c>
      <c r="F35" s="336">
        <f>E35*2</f>
        <v>413928</v>
      </c>
    </row>
    <row r="36" spans="2:6" s="165" customFormat="1" ht="15.75" thickBot="1">
      <c r="B36" s="264" t="s">
        <v>84</v>
      </c>
      <c r="C36" s="262" t="s">
        <v>86</v>
      </c>
      <c r="D36" s="265">
        <v>30</v>
      </c>
      <c r="E36" s="233">
        <v>0</v>
      </c>
      <c r="F36" s="233">
        <v>0</v>
      </c>
    </row>
    <row r="37" spans="2:6" s="165" customFormat="1" ht="15.75" thickBot="1">
      <c r="B37" s="264" t="s">
        <v>85</v>
      </c>
      <c r="C37" s="262" t="s">
        <v>86</v>
      </c>
      <c r="D37" s="265">
        <v>30</v>
      </c>
      <c r="E37" s="233">
        <v>0</v>
      </c>
      <c r="F37" s="233">
        <v>0</v>
      </c>
    </row>
    <row r="38" spans="2:6" ht="15.75" thickBot="1">
      <c r="B38" s="264"/>
      <c r="C38" s="262"/>
      <c r="D38" s="265"/>
      <c r="E38" s="233"/>
      <c r="F38" s="336"/>
    </row>
    <row r="39" spans="2:6" ht="15.75" thickBot="1">
      <c r="B39" s="264"/>
      <c r="C39" s="262"/>
      <c r="D39" s="263"/>
      <c r="E39" s="337" t="s">
        <v>23</v>
      </c>
      <c r="F39" s="335">
        <f>F30+F31+F32+F33+F34+F35</f>
        <v>2036190</v>
      </c>
    </row>
    <row r="40" spans="2:6">
      <c r="C40" s="262"/>
    </row>
    <row r="41" spans="2:6" ht="15.75" thickBot="1"/>
    <row r="42" spans="2:6" ht="15.75" thickBot="1">
      <c r="B42" s="218"/>
      <c r="C42" s="127" t="s">
        <v>38</v>
      </c>
      <c r="D42" s="219"/>
      <c r="E42" s="328"/>
      <c r="F42" s="329"/>
    </row>
    <row r="43" spans="2:6">
      <c r="B43" s="222" t="s">
        <v>6</v>
      </c>
      <c r="C43" s="254" t="s">
        <v>69</v>
      </c>
      <c r="D43" s="219"/>
      <c r="E43" s="223" t="s">
        <v>7</v>
      </c>
      <c r="F43" s="330"/>
    </row>
    <row r="44" spans="2:6">
      <c r="B44" s="225" t="s">
        <v>8</v>
      </c>
      <c r="C44" s="250" t="s">
        <v>70</v>
      </c>
      <c r="D44" s="243"/>
      <c r="E44" s="226"/>
      <c r="F44" s="330"/>
    </row>
    <row r="45" spans="2:6">
      <c r="B45" s="225" t="s">
        <v>10</v>
      </c>
      <c r="C45" s="251">
        <v>174338</v>
      </c>
      <c r="D45" s="244"/>
      <c r="E45" s="226" t="s">
        <v>11</v>
      </c>
      <c r="F45" s="330"/>
    </row>
    <row r="46" spans="2:6">
      <c r="B46" s="225" t="s">
        <v>12</v>
      </c>
      <c r="C46" s="251"/>
      <c r="D46" s="219"/>
      <c r="E46" s="227"/>
      <c r="F46" s="330"/>
    </row>
    <row r="47" spans="2:6">
      <c r="B47" s="128" t="s">
        <v>13</v>
      </c>
      <c r="C47" s="252">
        <v>33187</v>
      </c>
      <c r="D47" s="219"/>
      <c r="E47" s="290"/>
      <c r="F47" s="330"/>
    </row>
    <row r="48" spans="2:6">
      <c r="B48" s="225" t="s">
        <v>14</v>
      </c>
      <c r="C48" s="251" t="s">
        <v>68</v>
      </c>
      <c r="D48" s="219"/>
      <c r="E48" s="290"/>
      <c r="F48" s="330"/>
    </row>
    <row r="49" spans="2:6">
      <c r="B49" s="229" t="s">
        <v>15</v>
      </c>
      <c r="C49" s="253">
        <v>7074</v>
      </c>
      <c r="D49" s="219"/>
      <c r="E49" s="290"/>
      <c r="F49" s="330"/>
    </row>
    <row r="50" spans="2:6">
      <c r="B50" s="229" t="s">
        <v>16</v>
      </c>
      <c r="C50" s="253"/>
      <c r="D50" s="219"/>
      <c r="E50" s="290"/>
      <c r="F50" s="330"/>
    </row>
    <row r="51" spans="2:6" ht="15.75" thickBot="1">
      <c r="B51" s="231" t="s">
        <v>17</v>
      </c>
      <c r="C51" s="253" t="s">
        <v>73</v>
      </c>
      <c r="D51" s="219"/>
      <c r="E51" s="290"/>
      <c r="F51" s="331"/>
    </row>
    <row r="52" spans="2:6" ht="15.75" thickBot="1">
      <c r="B52" s="216" t="s">
        <v>18</v>
      </c>
      <c r="C52" s="255" t="s">
        <v>19</v>
      </c>
      <c r="D52" s="245" t="s">
        <v>20</v>
      </c>
      <c r="E52" s="233" t="s">
        <v>21</v>
      </c>
      <c r="F52" s="332" t="s">
        <v>22</v>
      </c>
    </row>
    <row r="53" spans="2:6">
      <c r="B53" s="217">
        <v>38827</v>
      </c>
      <c r="C53" s="256" t="s">
        <v>71</v>
      </c>
      <c r="D53" s="247">
        <v>2</v>
      </c>
      <c r="E53" s="235">
        <v>25000</v>
      </c>
      <c r="F53" s="333">
        <f>E53*D53</f>
        <v>50000</v>
      </c>
    </row>
    <row r="54" spans="2:6" s="165" customFormat="1">
      <c r="B54" s="240">
        <v>352060000</v>
      </c>
      <c r="C54" s="257" t="s">
        <v>72</v>
      </c>
      <c r="D54" s="248">
        <v>1</v>
      </c>
      <c r="E54" s="241">
        <v>40150</v>
      </c>
      <c r="F54" s="338">
        <v>40150</v>
      </c>
    </row>
    <row r="55" spans="2:6" ht="15.75" thickBot="1">
      <c r="B55" s="237"/>
      <c r="C55" s="258"/>
      <c r="D55" s="246"/>
      <c r="E55" s="334" t="s">
        <v>23</v>
      </c>
      <c r="F55" s="335">
        <f>F53+F54</f>
        <v>90150</v>
      </c>
    </row>
    <row r="57" spans="2:6" ht="15.75" thickBot="1"/>
    <row r="58" spans="2:6" ht="15.75" thickBot="1">
      <c r="B58" s="218"/>
      <c r="C58" s="127" t="s">
        <v>39</v>
      </c>
      <c r="D58" s="219"/>
      <c r="E58" s="328"/>
      <c r="F58" s="329"/>
    </row>
    <row r="59" spans="2:6">
      <c r="B59" s="222" t="s">
        <v>6</v>
      </c>
      <c r="C59" s="254" t="s">
        <v>110</v>
      </c>
      <c r="D59" s="219"/>
      <c r="E59" s="223" t="s">
        <v>7</v>
      </c>
      <c r="F59" s="330"/>
    </row>
    <row r="60" spans="2:6">
      <c r="B60" s="225" t="s">
        <v>8</v>
      </c>
      <c r="C60" s="250" t="s">
        <v>126</v>
      </c>
      <c r="D60" s="243"/>
      <c r="E60" s="226"/>
      <c r="F60" s="330"/>
    </row>
    <row r="61" spans="2:6">
      <c r="B61" s="225" t="s">
        <v>10</v>
      </c>
      <c r="C61" s="251">
        <v>176765</v>
      </c>
      <c r="D61" s="244"/>
      <c r="E61" s="226" t="s">
        <v>11</v>
      </c>
      <c r="F61" s="330"/>
    </row>
    <row r="62" spans="2:6">
      <c r="B62" s="225" t="s">
        <v>12</v>
      </c>
      <c r="C62" s="251"/>
      <c r="D62" s="219"/>
      <c r="E62" s="227"/>
      <c r="F62" s="330"/>
    </row>
    <row r="63" spans="2:6">
      <c r="B63" s="128" t="s">
        <v>13</v>
      </c>
      <c r="C63" s="252">
        <v>34600</v>
      </c>
      <c r="D63" s="219"/>
      <c r="E63" s="290"/>
      <c r="F63" s="330"/>
    </row>
    <row r="64" spans="2:6">
      <c r="B64" s="225" t="s">
        <v>14</v>
      </c>
      <c r="C64" s="251">
        <v>4500036516</v>
      </c>
      <c r="D64" s="219"/>
      <c r="E64" s="290"/>
      <c r="F64" s="330"/>
    </row>
    <row r="65" spans="2:6">
      <c r="B65" s="229" t="s">
        <v>15</v>
      </c>
      <c r="C65" s="253"/>
      <c r="D65" s="219"/>
      <c r="E65" s="290"/>
      <c r="F65" s="330"/>
    </row>
    <row r="66" spans="2:6">
      <c r="B66" s="229" t="s">
        <v>16</v>
      </c>
      <c r="C66" s="253"/>
      <c r="D66" s="219"/>
      <c r="E66" s="290"/>
      <c r="F66" s="330"/>
    </row>
    <row r="67" spans="2:6" ht="15.75" thickBot="1">
      <c r="B67" s="231" t="s">
        <v>17</v>
      </c>
      <c r="C67" s="253"/>
      <c r="D67" s="219"/>
      <c r="E67" s="290"/>
      <c r="F67" s="331"/>
    </row>
    <row r="68" spans="2:6" ht="15.75" thickBot="1">
      <c r="B68" s="216" t="s">
        <v>18</v>
      </c>
      <c r="C68" s="255" t="s">
        <v>19</v>
      </c>
      <c r="D68" s="324" t="s">
        <v>20</v>
      </c>
      <c r="E68" s="306" t="s">
        <v>21</v>
      </c>
      <c r="F68" s="339" t="s">
        <v>22</v>
      </c>
    </row>
    <row r="69" spans="2:6" s="308" customFormat="1" ht="15.75" thickBot="1">
      <c r="B69" s="242">
        <v>553858</v>
      </c>
      <c r="C69" s="325" t="s">
        <v>127</v>
      </c>
      <c r="D69" s="327">
        <v>2</v>
      </c>
      <c r="E69" s="306">
        <v>185200</v>
      </c>
      <c r="F69" s="336">
        <f>E69*D69</f>
        <v>370400</v>
      </c>
    </row>
    <row r="70" spans="2:6" s="308" customFormat="1" ht="15.75" thickBot="1">
      <c r="B70" s="242">
        <v>554012</v>
      </c>
      <c r="C70" s="325" t="s">
        <v>128</v>
      </c>
      <c r="D70" s="327">
        <v>2</v>
      </c>
      <c r="E70" s="306">
        <v>147806</v>
      </c>
      <c r="F70" s="336">
        <f>E70*D70</f>
        <v>295612</v>
      </c>
    </row>
    <row r="71" spans="2:6" s="308" customFormat="1" ht="15.75" thickBot="1">
      <c r="B71" s="242">
        <v>553855</v>
      </c>
      <c r="C71" s="325" t="s">
        <v>129</v>
      </c>
      <c r="D71" s="327">
        <v>1</v>
      </c>
      <c r="E71" s="306">
        <v>390000</v>
      </c>
      <c r="F71" s="306">
        <v>390000</v>
      </c>
    </row>
    <row r="72" spans="2:6">
      <c r="B72" s="217">
        <v>3200000000</v>
      </c>
      <c r="C72" s="256" t="s">
        <v>30</v>
      </c>
      <c r="D72" s="326">
        <v>1</v>
      </c>
      <c r="E72" s="303">
        <v>175000</v>
      </c>
      <c r="F72" s="303">
        <v>175000</v>
      </c>
    </row>
    <row r="73" spans="2:6" ht="15.75" thickBot="1">
      <c r="B73" s="237"/>
      <c r="C73" s="258"/>
      <c r="D73" s="246"/>
      <c r="E73" s="334" t="s">
        <v>23</v>
      </c>
      <c r="F73" s="335">
        <f>F69+F70+F71+F72</f>
        <v>1231012</v>
      </c>
    </row>
    <row r="75" spans="2:6" ht="15.75" thickBot="1"/>
    <row r="76" spans="2:6" ht="15.75" thickBot="1">
      <c r="B76" s="218"/>
      <c r="C76" s="127" t="s">
        <v>40</v>
      </c>
      <c r="D76" s="219"/>
      <c r="E76" s="328"/>
      <c r="F76" s="329"/>
    </row>
    <row r="77" spans="2:6">
      <c r="B77" s="222" t="s">
        <v>6</v>
      </c>
      <c r="C77" s="266" t="s">
        <v>110</v>
      </c>
      <c r="D77" s="219"/>
      <c r="E77" s="223" t="s">
        <v>7</v>
      </c>
      <c r="F77" s="330"/>
    </row>
    <row r="78" spans="2:6">
      <c r="B78" s="225" t="s">
        <v>8</v>
      </c>
      <c r="C78" s="250" t="s">
        <v>58</v>
      </c>
      <c r="D78" s="243"/>
      <c r="E78" s="226"/>
      <c r="F78" s="330"/>
    </row>
    <row r="79" spans="2:6">
      <c r="B79" s="225" t="s">
        <v>10</v>
      </c>
      <c r="C79" s="251"/>
      <c r="D79" s="244"/>
      <c r="E79" s="226" t="s">
        <v>11</v>
      </c>
      <c r="F79" s="330"/>
    </row>
    <row r="80" spans="2:6">
      <c r="B80" s="225" t="s">
        <v>12</v>
      </c>
      <c r="C80" s="251"/>
      <c r="D80" s="219"/>
      <c r="E80" s="227"/>
      <c r="F80" s="330"/>
    </row>
    <row r="81" spans="2:6">
      <c r="B81" s="128" t="s">
        <v>13</v>
      </c>
      <c r="C81" s="252"/>
      <c r="D81" s="219"/>
      <c r="E81" s="290"/>
      <c r="F81" s="330"/>
    </row>
    <row r="82" spans="2:6">
      <c r="B82" s="225" t="s">
        <v>14</v>
      </c>
      <c r="C82" s="251"/>
      <c r="D82" s="219"/>
      <c r="E82" s="290"/>
      <c r="F82" s="330"/>
    </row>
    <row r="83" spans="2:6">
      <c r="B83" s="229" t="s">
        <v>15</v>
      </c>
      <c r="C83" s="253"/>
      <c r="D83" s="219"/>
      <c r="E83" s="290"/>
      <c r="F83" s="330"/>
    </row>
    <row r="84" spans="2:6">
      <c r="B84" s="229" t="s">
        <v>16</v>
      </c>
      <c r="C84" s="253"/>
      <c r="D84" s="219"/>
      <c r="E84" s="290"/>
      <c r="F84" s="330"/>
    </row>
    <row r="85" spans="2:6" ht="15.75" thickBot="1">
      <c r="B85" s="231" t="s">
        <v>17</v>
      </c>
      <c r="C85" s="253"/>
      <c r="D85" s="219"/>
      <c r="E85" s="290"/>
      <c r="F85" s="331"/>
    </row>
    <row r="86" spans="2:6" ht="15.75" thickBot="1">
      <c r="B86" s="216" t="s">
        <v>18</v>
      </c>
      <c r="C86" s="255" t="s">
        <v>19</v>
      </c>
      <c r="D86" s="245" t="s">
        <v>20</v>
      </c>
      <c r="E86" s="233" t="s">
        <v>21</v>
      </c>
      <c r="F86" s="332" t="s">
        <v>22</v>
      </c>
    </row>
    <row r="87" spans="2:6">
      <c r="B87" s="217"/>
      <c r="C87" s="256"/>
      <c r="D87" s="247"/>
      <c r="E87" s="235"/>
      <c r="F87" s="333"/>
    </row>
    <row r="88" spans="2:6" ht="15.75" thickBot="1">
      <c r="B88" s="237"/>
      <c r="C88" s="258"/>
      <c r="D88" s="246"/>
      <c r="E88" s="334" t="s">
        <v>23</v>
      </c>
      <c r="F88" s="335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workbookViewId="0">
      <selection activeCell="B4" sqref="B4:F16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82"/>
  </cols>
  <sheetData>
    <row r="2" spans="2:6" s="165" customFormat="1">
      <c r="E2" s="182"/>
      <c r="F2" s="182"/>
    </row>
    <row r="3" spans="2:6" ht="15.75" thickBot="1"/>
    <row r="4" spans="2:6" ht="15.75" thickBot="1">
      <c r="B4" s="357"/>
      <c r="C4" s="358" t="s">
        <v>229</v>
      </c>
      <c r="D4" s="348"/>
      <c r="E4" s="349"/>
      <c r="F4" s="350"/>
    </row>
    <row r="5" spans="2:6">
      <c r="B5" s="134" t="s">
        <v>6</v>
      </c>
      <c r="C5" s="285" t="s">
        <v>302</v>
      </c>
      <c r="D5" s="351"/>
      <c r="E5" s="203" t="s">
        <v>7</v>
      </c>
      <c r="F5" s="352"/>
    </row>
    <row r="6" spans="2:6">
      <c r="B6" s="138" t="s">
        <v>8</v>
      </c>
      <c r="C6" s="286" t="s">
        <v>303</v>
      </c>
      <c r="D6" s="140"/>
      <c r="E6" s="205"/>
      <c r="F6" s="352"/>
    </row>
    <row r="7" spans="2:6">
      <c r="B7" s="138" t="s">
        <v>10</v>
      </c>
      <c r="C7" s="287">
        <v>235046</v>
      </c>
      <c r="D7" s="143"/>
      <c r="E7" s="205" t="s">
        <v>11</v>
      </c>
      <c r="F7" s="352"/>
    </row>
    <row r="8" spans="2:6" ht="15.75" thickBot="1">
      <c r="B8" s="146" t="s">
        <v>12</v>
      </c>
      <c r="C8" s="288"/>
      <c r="D8" s="351"/>
      <c r="E8" s="207"/>
      <c r="F8" s="352"/>
    </row>
    <row r="9" spans="2:6" ht="15.75" thickBot="1">
      <c r="B9" s="355" t="s">
        <v>13</v>
      </c>
      <c r="C9" s="356">
        <v>72036</v>
      </c>
      <c r="D9" s="351"/>
      <c r="E9" s="351"/>
      <c r="F9" s="352"/>
    </row>
    <row r="10" spans="2:6">
      <c r="B10" s="353" t="s">
        <v>14</v>
      </c>
      <c r="C10" s="354">
        <v>110759</v>
      </c>
      <c r="D10" s="351"/>
      <c r="E10" s="351"/>
      <c r="F10" s="352"/>
    </row>
    <row r="11" spans="2:6">
      <c r="B11" s="146" t="s">
        <v>15</v>
      </c>
      <c r="C11" s="288"/>
      <c r="D11" s="351"/>
      <c r="E11" s="351"/>
      <c r="F11" s="352"/>
    </row>
    <row r="12" spans="2:6">
      <c r="B12" s="146" t="s">
        <v>16</v>
      </c>
      <c r="C12" s="147"/>
      <c r="D12" s="351"/>
      <c r="E12" s="351"/>
      <c r="F12" s="352"/>
    </row>
    <row r="13" spans="2:6" ht="15.75" thickBot="1">
      <c r="B13" s="149" t="s">
        <v>17</v>
      </c>
      <c r="C13" s="147"/>
      <c r="D13" s="351"/>
      <c r="E13" s="351"/>
      <c r="F13" s="352"/>
    </row>
    <row r="14" spans="2:6" ht="15.75" thickBot="1">
      <c r="B14" s="359" t="s">
        <v>18</v>
      </c>
      <c r="C14" s="359" t="s">
        <v>19</v>
      </c>
      <c r="D14" s="360" t="s">
        <v>20</v>
      </c>
      <c r="E14" s="361" t="s">
        <v>21</v>
      </c>
      <c r="F14" s="362" t="s">
        <v>22</v>
      </c>
    </row>
    <row r="15" spans="2:6">
      <c r="B15" s="217" t="s">
        <v>273</v>
      </c>
      <c r="C15" s="217" t="s">
        <v>274</v>
      </c>
      <c r="D15" s="294">
        <v>5</v>
      </c>
      <c r="E15" s="235">
        <v>42350</v>
      </c>
      <c r="F15" s="333">
        <f>E15*D15</f>
        <v>211750</v>
      </c>
    </row>
    <row r="16" spans="2:6" ht="15.75" thickBot="1">
      <c r="B16" s="159"/>
      <c r="C16" s="160"/>
      <c r="D16" s="161"/>
      <c r="E16" s="214" t="s">
        <v>23</v>
      </c>
      <c r="F16" s="335">
        <f>F15</f>
        <v>211750</v>
      </c>
    </row>
    <row r="18" spans="2:6" ht="15.75" thickBot="1"/>
    <row r="19" spans="2:6" ht="15.75" thickBot="1">
      <c r="B19" s="357"/>
      <c r="C19" s="358" t="s">
        <v>43</v>
      </c>
      <c r="D19" s="348"/>
      <c r="E19" s="349"/>
      <c r="F19" s="350"/>
    </row>
    <row r="20" spans="2:6">
      <c r="B20" s="134" t="s">
        <v>6</v>
      </c>
      <c r="C20" s="164" t="s">
        <v>159</v>
      </c>
      <c r="D20" s="351"/>
      <c r="E20" s="203" t="s">
        <v>7</v>
      </c>
      <c r="F20" s="352"/>
    </row>
    <row r="21" spans="2:6">
      <c r="B21" s="138" t="s">
        <v>8</v>
      </c>
      <c r="C21" s="139" t="s">
        <v>160</v>
      </c>
      <c r="D21" s="140"/>
      <c r="E21" s="205"/>
      <c r="F21" s="352"/>
    </row>
    <row r="22" spans="2:6">
      <c r="B22" s="138" t="s">
        <v>10</v>
      </c>
      <c r="C22" s="142">
        <v>181267</v>
      </c>
      <c r="D22" s="143"/>
      <c r="E22" s="205" t="s">
        <v>11</v>
      </c>
      <c r="F22" s="352"/>
    </row>
    <row r="23" spans="2:6" ht="15.75" thickBot="1">
      <c r="B23" s="146" t="s">
        <v>12</v>
      </c>
      <c r="C23" s="147"/>
      <c r="D23" s="351"/>
      <c r="E23" s="207"/>
      <c r="F23" s="352"/>
    </row>
    <row r="24" spans="2:6" ht="15.75" thickBot="1">
      <c r="B24" s="355" t="s">
        <v>13</v>
      </c>
      <c r="C24" s="356">
        <v>37423</v>
      </c>
      <c r="D24" s="351"/>
      <c r="E24" s="351"/>
      <c r="F24" s="352"/>
    </row>
    <row r="25" spans="2:6">
      <c r="B25" s="353" t="s">
        <v>14</v>
      </c>
      <c r="C25" s="363" t="s">
        <v>142</v>
      </c>
      <c r="D25" s="351"/>
      <c r="E25" s="351"/>
      <c r="F25" s="352"/>
    </row>
    <row r="26" spans="2:6">
      <c r="B26" s="146" t="s">
        <v>15</v>
      </c>
      <c r="C26" s="147"/>
      <c r="D26" s="351"/>
      <c r="E26" s="351"/>
      <c r="F26" s="352"/>
    </row>
    <row r="27" spans="2:6">
      <c r="B27" s="146" t="s">
        <v>16</v>
      </c>
      <c r="C27" s="147"/>
      <c r="D27" s="351"/>
      <c r="E27" s="351"/>
      <c r="F27" s="352"/>
    </row>
    <row r="28" spans="2:6" ht="15.75" thickBot="1">
      <c r="B28" s="149" t="s">
        <v>17</v>
      </c>
      <c r="C28" s="147"/>
      <c r="D28" s="351"/>
      <c r="E28" s="351"/>
      <c r="F28" s="352"/>
    </row>
    <row r="29" spans="2:6" ht="15.75" thickBot="1">
      <c r="B29" s="359" t="s">
        <v>18</v>
      </c>
      <c r="C29" s="359" t="s">
        <v>19</v>
      </c>
      <c r="D29" s="360" t="s">
        <v>20</v>
      </c>
      <c r="E29" s="361" t="s">
        <v>21</v>
      </c>
      <c r="F29" s="362" t="s">
        <v>22</v>
      </c>
    </row>
    <row r="30" spans="2:6" s="165" customFormat="1">
      <c r="B30" s="167" t="s">
        <v>158</v>
      </c>
      <c r="C30" s="171" t="s">
        <v>161</v>
      </c>
      <c r="D30" s="171">
        <v>4</v>
      </c>
      <c r="E30" s="173">
        <v>77200</v>
      </c>
      <c r="F30" s="173">
        <f>E30*D30</f>
        <v>308800</v>
      </c>
    </row>
    <row r="31" spans="2:6" ht="15.75" thickBot="1">
      <c r="B31" s="168"/>
      <c r="C31" s="170"/>
      <c r="D31" s="161"/>
      <c r="E31" s="214" t="s">
        <v>23</v>
      </c>
      <c r="F31" s="187">
        <f>F30</f>
        <v>308800</v>
      </c>
    </row>
    <row r="33" spans="2:6" ht="15.75" thickBot="1"/>
    <row r="34" spans="2:6" ht="15.75" thickBot="1">
      <c r="B34" s="130"/>
      <c r="C34" s="127" t="s">
        <v>44</v>
      </c>
      <c r="D34" s="131"/>
      <c r="E34" s="213"/>
      <c r="F34" s="183"/>
    </row>
    <row r="35" spans="2:6">
      <c r="B35" s="134" t="s">
        <v>6</v>
      </c>
      <c r="C35" s="164" t="s">
        <v>95</v>
      </c>
      <c r="D35" s="135"/>
      <c r="E35" s="136" t="s">
        <v>7</v>
      </c>
      <c r="F35" s="184"/>
    </row>
    <row r="36" spans="2:6">
      <c r="B36" s="138" t="s">
        <v>8</v>
      </c>
      <c r="C36" s="139" t="s">
        <v>77</v>
      </c>
      <c r="D36" s="140"/>
      <c r="E36" s="141"/>
      <c r="F36" s="184"/>
    </row>
    <row r="37" spans="2:6">
      <c r="B37" s="138" t="s">
        <v>10</v>
      </c>
      <c r="C37" s="193">
        <v>232413</v>
      </c>
      <c r="D37" s="143"/>
      <c r="E37" s="141" t="s">
        <v>11</v>
      </c>
      <c r="F37" s="184"/>
    </row>
    <row r="38" spans="2:6">
      <c r="B38" s="138" t="s">
        <v>12</v>
      </c>
      <c r="C38" s="193"/>
      <c r="D38" s="135"/>
      <c r="E38" s="144"/>
      <c r="F38" s="184"/>
    </row>
    <row r="39" spans="2:6">
      <c r="B39" s="128" t="s">
        <v>13</v>
      </c>
      <c r="C39" s="194">
        <v>70365</v>
      </c>
      <c r="D39" s="135"/>
      <c r="E39" s="135"/>
      <c r="F39" s="184"/>
    </row>
    <row r="40" spans="2:6">
      <c r="B40" s="138" t="s">
        <v>14</v>
      </c>
      <c r="C40" s="193">
        <v>4700016604</v>
      </c>
      <c r="D40" s="135"/>
      <c r="E40" s="135"/>
      <c r="F40" s="184"/>
    </row>
    <row r="41" spans="2:6">
      <c r="B41" s="146" t="s">
        <v>15</v>
      </c>
      <c r="C41" s="147"/>
      <c r="D41" s="135"/>
      <c r="E41" s="135"/>
      <c r="F41" s="184"/>
    </row>
    <row r="42" spans="2:6">
      <c r="B42" s="146" t="s">
        <v>16</v>
      </c>
      <c r="C42" s="147"/>
      <c r="D42" s="135"/>
      <c r="E42" s="135"/>
      <c r="F42" s="184"/>
    </row>
    <row r="43" spans="2:6" ht="15.75" thickBot="1">
      <c r="B43" s="149" t="s">
        <v>17</v>
      </c>
      <c r="C43" s="147"/>
      <c r="D43" s="135"/>
      <c r="E43" s="135"/>
      <c r="F43" s="185"/>
    </row>
    <row r="44" spans="2:6" ht="15.75" thickBot="1">
      <c r="B44" s="480" t="s">
        <v>18</v>
      </c>
      <c r="C44" s="480" t="s">
        <v>19</v>
      </c>
      <c r="D44" s="481" t="s">
        <v>20</v>
      </c>
      <c r="E44" s="482" t="s">
        <v>21</v>
      </c>
      <c r="F44" s="483" t="s">
        <v>22</v>
      </c>
    </row>
    <row r="45" spans="2:6">
      <c r="B45" s="155">
        <v>350207</v>
      </c>
      <c r="C45" s="155" t="s">
        <v>242</v>
      </c>
      <c r="D45" s="156">
        <v>1</v>
      </c>
      <c r="E45" s="157">
        <v>275977</v>
      </c>
      <c r="F45" s="157">
        <f>E45</f>
        <v>275977</v>
      </c>
    </row>
    <row r="46" spans="2:6" ht="15.75" thickBot="1">
      <c r="B46" s="159"/>
      <c r="C46" s="160"/>
      <c r="D46" s="161"/>
      <c r="E46" s="214" t="s">
        <v>23</v>
      </c>
      <c r="F46" s="187">
        <f>F45</f>
        <v>275977</v>
      </c>
    </row>
    <row r="48" spans="2:6" ht="15.75" thickBot="1"/>
    <row r="49" spans="2:6" ht="15.75" thickBot="1">
      <c r="B49" s="130"/>
      <c r="C49" s="127" t="s">
        <v>45</v>
      </c>
      <c r="D49" s="131"/>
      <c r="E49" s="213"/>
      <c r="F49" s="183"/>
    </row>
    <row r="50" spans="2:6">
      <c r="B50" s="134" t="s">
        <v>6</v>
      </c>
      <c r="C50" s="164" t="s">
        <v>162</v>
      </c>
      <c r="D50" s="135"/>
      <c r="E50" s="136" t="s">
        <v>7</v>
      </c>
      <c r="F50" s="184"/>
    </row>
    <row r="51" spans="2:6">
      <c r="B51" s="138" t="s">
        <v>8</v>
      </c>
      <c r="C51" s="139" t="s">
        <v>143</v>
      </c>
      <c r="D51" s="140"/>
      <c r="E51" s="141"/>
      <c r="F51" s="184"/>
    </row>
    <row r="52" spans="2:6">
      <c r="B52" s="138" t="s">
        <v>10</v>
      </c>
      <c r="C52" s="142">
        <v>181461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129">
        <v>377533</v>
      </c>
      <c r="D54" s="135"/>
      <c r="E54" s="135"/>
      <c r="F54" s="184"/>
    </row>
    <row r="55" spans="2:6">
      <c r="B55" s="138" t="s">
        <v>14</v>
      </c>
      <c r="C55" s="142" t="s">
        <v>163</v>
      </c>
      <c r="D55" s="135"/>
      <c r="E55" s="135"/>
      <c r="F55" s="184"/>
    </row>
    <row r="56" spans="2:6">
      <c r="B56" s="146" t="s">
        <v>15</v>
      </c>
      <c r="C56" s="147"/>
      <c r="D56" s="135"/>
      <c r="E56" s="135"/>
      <c r="F56" s="184"/>
    </row>
    <row r="57" spans="2:6">
      <c r="B57" s="146" t="s">
        <v>16</v>
      </c>
      <c r="C57" s="147"/>
      <c r="D57" s="135"/>
      <c r="E57" s="135"/>
      <c r="F57" s="184"/>
    </row>
    <row r="58" spans="2:6" ht="15.75" thickBot="1">
      <c r="B58" s="149" t="s">
        <v>17</v>
      </c>
      <c r="C58" s="147"/>
      <c r="D58" s="135"/>
      <c r="E58" s="135"/>
      <c r="F58" s="185"/>
    </row>
    <row r="59" spans="2:6" ht="15.75" thickBot="1">
      <c r="B59" s="151" t="s">
        <v>18</v>
      </c>
      <c r="C59" s="151" t="s">
        <v>19</v>
      </c>
      <c r="D59" s="152" t="s">
        <v>20</v>
      </c>
      <c r="E59" s="153" t="s">
        <v>21</v>
      </c>
      <c r="F59" s="186" t="s">
        <v>22</v>
      </c>
    </row>
    <row r="60" spans="2:6" s="165" customFormat="1">
      <c r="B60" s="167" t="s">
        <v>74</v>
      </c>
      <c r="C60" s="171" t="s">
        <v>164</v>
      </c>
      <c r="D60" s="171">
        <v>6</v>
      </c>
      <c r="E60" s="173">
        <v>47304</v>
      </c>
      <c r="F60" s="173">
        <f>E60*D60</f>
        <v>283824</v>
      </c>
    </row>
    <row r="61" spans="2:6" ht="15.75" thickBot="1">
      <c r="B61" s="168"/>
      <c r="C61" s="170"/>
      <c r="D61" s="161"/>
      <c r="E61" s="214" t="s">
        <v>23</v>
      </c>
      <c r="F61" s="187">
        <f>F60</f>
        <v>283824</v>
      </c>
    </row>
    <row r="63" spans="2:6" ht="15.75" thickBot="1"/>
    <row r="64" spans="2:6" ht="15.75" thickBot="1">
      <c r="B64" s="130"/>
      <c r="C64" s="127" t="s">
        <v>46</v>
      </c>
      <c r="D64" s="131"/>
      <c r="E64" s="213"/>
      <c r="F64" s="183"/>
    </row>
    <row r="65" spans="2:6">
      <c r="B65" s="134" t="s">
        <v>6</v>
      </c>
      <c r="C65" s="164" t="s">
        <v>41</v>
      </c>
      <c r="D65" s="135"/>
      <c r="E65" s="136" t="s">
        <v>7</v>
      </c>
      <c r="F65" s="184"/>
    </row>
    <row r="66" spans="2:6">
      <c r="B66" s="138" t="s">
        <v>8</v>
      </c>
      <c r="C66" s="139" t="s">
        <v>59</v>
      </c>
      <c r="D66" s="140"/>
      <c r="E66" s="141"/>
      <c r="F66" s="184"/>
    </row>
    <row r="67" spans="2:6">
      <c r="B67" s="138" t="s">
        <v>10</v>
      </c>
      <c r="C67" s="142">
        <v>174020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/>
      <c r="D69" s="135"/>
      <c r="E69" s="135"/>
      <c r="F69" s="184"/>
    </row>
    <row r="70" spans="2:6">
      <c r="B70" s="138" t="s">
        <v>14</v>
      </c>
      <c r="C70" s="142"/>
      <c r="D70" s="135"/>
      <c r="E70" s="135"/>
      <c r="F70" s="184"/>
    </row>
    <row r="71" spans="2:6">
      <c r="B71" s="146" t="s">
        <v>15</v>
      </c>
      <c r="C71" s="147"/>
      <c r="D71" s="135"/>
      <c r="E71" s="135"/>
      <c r="F71" s="184"/>
    </row>
    <row r="72" spans="2:6">
      <c r="B72" s="146" t="s">
        <v>16</v>
      </c>
      <c r="C72" s="147"/>
      <c r="D72" s="135"/>
      <c r="E72" s="135"/>
      <c r="F72" s="184"/>
    </row>
    <row r="73" spans="2:6" ht="15.75" thickBot="1">
      <c r="B73" s="149" t="s">
        <v>17</v>
      </c>
      <c r="C73" s="147"/>
      <c r="D73" s="135"/>
      <c r="E73" s="135"/>
      <c r="F73" s="185"/>
    </row>
    <row r="74" spans="2:6" ht="15.75" thickBot="1">
      <c r="B74" s="151" t="s">
        <v>18</v>
      </c>
      <c r="C74" s="151" t="s">
        <v>19</v>
      </c>
      <c r="D74" s="275" t="s">
        <v>20</v>
      </c>
      <c r="E74" s="276" t="s">
        <v>21</v>
      </c>
      <c r="F74" s="277" t="s">
        <v>22</v>
      </c>
    </row>
    <row r="75" spans="2:6" s="165" customFormat="1">
      <c r="B75" s="268" t="s">
        <v>102</v>
      </c>
      <c r="C75" s="269" t="s">
        <v>98</v>
      </c>
      <c r="D75" s="155">
        <v>1</v>
      </c>
      <c r="E75" s="280">
        <v>24570</v>
      </c>
      <c r="F75" s="189">
        <f>E75*D75</f>
        <v>24570</v>
      </c>
    </row>
    <row r="76" spans="2:6" s="165" customFormat="1">
      <c r="B76" s="271">
        <v>90044</v>
      </c>
      <c r="C76" s="272" t="s">
        <v>99</v>
      </c>
      <c r="D76" s="271">
        <v>2</v>
      </c>
      <c r="E76" s="281">
        <v>12870</v>
      </c>
      <c r="F76" s="278">
        <f>E76*D76</f>
        <v>25740</v>
      </c>
    </row>
    <row r="77" spans="2:6" s="165" customFormat="1">
      <c r="B77" s="271">
        <v>9178</v>
      </c>
      <c r="C77" s="272" t="s">
        <v>100</v>
      </c>
      <c r="D77" s="271">
        <v>1</v>
      </c>
      <c r="E77" s="281">
        <v>220870</v>
      </c>
      <c r="F77" s="278">
        <f>E77*D77</f>
        <v>220870</v>
      </c>
    </row>
    <row r="78" spans="2:6">
      <c r="B78" s="270" t="s">
        <v>103</v>
      </c>
      <c r="C78" s="273" t="s">
        <v>101</v>
      </c>
      <c r="D78" s="271">
        <v>2</v>
      </c>
      <c r="E78" s="281">
        <v>25870</v>
      </c>
      <c r="F78" s="278">
        <f>E78*D78</f>
        <v>51740</v>
      </c>
    </row>
    <row r="79" spans="2:6" ht="15.75" thickBot="1">
      <c r="B79" s="159"/>
      <c r="C79" s="274"/>
      <c r="D79" s="283"/>
      <c r="E79" s="282" t="s">
        <v>23</v>
      </c>
      <c r="F79" s="279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13" workbookViewId="0">
      <selection activeCell="B19" sqref="B19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82"/>
  </cols>
  <sheetData>
    <row r="2" spans="2:6" s="165" customFormat="1">
      <c r="F2" s="182"/>
    </row>
    <row r="3" spans="2:6" ht="15.75" thickBot="1"/>
    <row r="4" spans="2:6" ht="15.75" thickBot="1">
      <c r="B4" s="130"/>
      <c r="C4" s="190" t="s">
        <v>229</v>
      </c>
      <c r="D4" s="199"/>
      <c r="E4" s="200"/>
      <c r="F4" s="201"/>
    </row>
    <row r="5" spans="2:6">
      <c r="B5" s="134" t="s">
        <v>6</v>
      </c>
      <c r="C5" s="191" t="s">
        <v>236</v>
      </c>
      <c r="D5" s="202"/>
      <c r="E5" s="203" t="s">
        <v>7</v>
      </c>
      <c r="F5" s="204"/>
    </row>
    <row r="6" spans="2:6">
      <c r="B6" s="138" t="s">
        <v>8</v>
      </c>
      <c r="C6" s="192" t="s">
        <v>253</v>
      </c>
      <c r="D6" s="202"/>
      <c r="E6" s="205"/>
      <c r="F6" s="204"/>
    </row>
    <row r="7" spans="2:6">
      <c r="B7" s="138" t="s">
        <v>10</v>
      </c>
      <c r="C7" s="193">
        <v>234824</v>
      </c>
      <c r="D7" s="206"/>
      <c r="E7" s="205" t="s">
        <v>11</v>
      </c>
      <c r="F7" s="204"/>
    </row>
    <row r="8" spans="2:6">
      <c r="B8" s="138" t="s">
        <v>12</v>
      </c>
      <c r="C8" s="193"/>
      <c r="D8" s="202"/>
      <c r="E8" s="207"/>
      <c r="F8" s="204"/>
    </row>
    <row r="9" spans="2:6">
      <c r="B9" s="128" t="s">
        <v>13</v>
      </c>
      <c r="C9" s="194">
        <v>71197</v>
      </c>
      <c r="D9" s="202"/>
      <c r="E9" s="208"/>
      <c r="F9" s="204"/>
    </row>
    <row r="10" spans="2:6">
      <c r="B10" s="138" t="s">
        <v>14</v>
      </c>
      <c r="C10" s="193">
        <v>80218</v>
      </c>
      <c r="D10" s="202"/>
      <c r="E10" s="208"/>
      <c r="F10" s="204"/>
    </row>
    <row r="11" spans="2:6">
      <c r="B11" s="146" t="s">
        <v>15</v>
      </c>
      <c r="C11" s="195"/>
      <c r="D11" s="202"/>
      <c r="E11" s="209"/>
      <c r="F11" s="204"/>
    </row>
    <row r="12" spans="2:6">
      <c r="B12" s="146" t="s">
        <v>16</v>
      </c>
      <c r="C12" s="195"/>
      <c r="D12" s="202"/>
      <c r="E12" s="209"/>
      <c r="F12" s="204"/>
    </row>
    <row r="13" spans="2:6" ht="15.75" thickBot="1">
      <c r="B13" s="149" t="s">
        <v>17</v>
      </c>
      <c r="C13" s="195"/>
      <c r="D13" s="210"/>
      <c r="E13" s="211"/>
      <c r="F13" s="212"/>
    </row>
    <row r="14" spans="2:6" ht="15.75" thickBot="1">
      <c r="B14" s="151" t="s">
        <v>18</v>
      </c>
      <c r="C14" s="151" t="s">
        <v>19</v>
      </c>
      <c r="D14" s="196" t="s">
        <v>20</v>
      </c>
      <c r="E14" s="197" t="s">
        <v>21</v>
      </c>
      <c r="F14" s="198" t="s">
        <v>22</v>
      </c>
    </row>
    <row r="15" spans="2:6">
      <c r="B15" s="155" t="s">
        <v>273</v>
      </c>
      <c r="C15" s="155" t="s">
        <v>274</v>
      </c>
      <c r="D15" s="156">
        <v>4</v>
      </c>
      <c r="E15" s="157">
        <v>49040</v>
      </c>
      <c r="F15" s="157">
        <f>E15*D15</f>
        <v>196160</v>
      </c>
    </row>
    <row r="16" spans="2:6" ht="15.75" thickBot="1">
      <c r="B16" s="159"/>
      <c r="C16" s="160"/>
      <c r="D16" s="161"/>
      <c r="E16" s="162" t="s">
        <v>23</v>
      </c>
      <c r="F16" s="187">
        <f>F15</f>
        <v>196160</v>
      </c>
    </row>
    <row r="18" spans="2:6" ht="15.75" thickBot="1"/>
    <row r="19" spans="2:6" ht="15.75" thickBot="1">
      <c r="B19" s="130"/>
      <c r="C19" s="127" t="s">
        <v>47</v>
      </c>
      <c r="D19" s="131"/>
      <c r="E19" s="132"/>
      <c r="F19" s="183"/>
    </row>
    <row r="20" spans="2:6">
      <c r="B20" s="134" t="s">
        <v>6</v>
      </c>
      <c r="C20" s="285" t="s">
        <v>307</v>
      </c>
      <c r="D20" s="135"/>
      <c r="E20" s="136" t="s">
        <v>7</v>
      </c>
      <c r="F20" s="184"/>
    </row>
    <row r="21" spans="2:6">
      <c r="B21" s="138" t="s">
        <v>8</v>
      </c>
      <c r="C21" s="286" t="s">
        <v>263</v>
      </c>
      <c r="D21" s="140"/>
      <c r="E21" s="141"/>
      <c r="F21" s="184"/>
    </row>
    <row r="22" spans="2:6">
      <c r="B22" s="138" t="s">
        <v>10</v>
      </c>
      <c r="C22" s="142">
        <v>235048</v>
      </c>
      <c r="D22" s="143"/>
      <c r="E22" s="141" t="s">
        <v>11</v>
      </c>
      <c r="F22" s="184"/>
    </row>
    <row r="23" spans="2:6">
      <c r="B23" s="138" t="s">
        <v>12</v>
      </c>
      <c r="C23" s="142"/>
      <c r="D23" s="135"/>
      <c r="E23" s="144"/>
      <c r="F23" s="184"/>
    </row>
    <row r="24" spans="2:6">
      <c r="B24" s="128" t="s">
        <v>13</v>
      </c>
      <c r="C24" s="129">
        <v>71687</v>
      </c>
      <c r="D24" s="135"/>
      <c r="E24" s="145"/>
      <c r="F24" s="184"/>
    </row>
    <row r="25" spans="2:6">
      <c r="B25" s="138" t="s">
        <v>14</v>
      </c>
      <c r="C25" s="142" t="s">
        <v>308</v>
      </c>
      <c r="D25" s="135"/>
      <c r="E25" s="145"/>
      <c r="F25" s="184"/>
    </row>
    <row r="26" spans="2:6">
      <c r="B26" s="146" t="s">
        <v>15</v>
      </c>
      <c r="C26" s="147"/>
      <c r="D26" s="135"/>
      <c r="E26" s="148"/>
      <c r="F26" s="184"/>
    </row>
    <row r="27" spans="2:6">
      <c r="B27" s="146" t="s">
        <v>16</v>
      </c>
      <c r="C27" s="147"/>
      <c r="D27" s="135"/>
      <c r="E27" s="148"/>
      <c r="F27" s="184"/>
    </row>
    <row r="28" spans="2:6" ht="15.75" thickBot="1">
      <c r="B28" s="149" t="s">
        <v>17</v>
      </c>
      <c r="C28" s="147"/>
      <c r="D28" s="135"/>
      <c r="E28" s="148"/>
      <c r="F28" s="185"/>
    </row>
    <row r="29" spans="2:6" ht="15.75" thickBot="1">
      <c r="B29" s="151" t="s">
        <v>18</v>
      </c>
      <c r="C29" s="151" t="s">
        <v>19</v>
      </c>
      <c r="D29" s="152" t="s">
        <v>20</v>
      </c>
      <c r="E29" s="153" t="s">
        <v>21</v>
      </c>
      <c r="F29" s="186" t="s">
        <v>22</v>
      </c>
    </row>
    <row r="30" spans="2:6" s="165" customFormat="1" ht="15.75" thickBot="1">
      <c r="B30" s="286">
        <v>9910000003</v>
      </c>
      <c r="C30" s="180" t="s">
        <v>240</v>
      </c>
      <c r="D30" s="169">
        <v>1</v>
      </c>
      <c r="E30" s="174">
        <v>385000</v>
      </c>
      <c r="F30" s="187">
        <f>E30</f>
        <v>385000</v>
      </c>
    </row>
    <row r="31" spans="2:6" ht="15.75" thickBot="1">
      <c r="B31" s="159"/>
      <c r="C31" s="160"/>
      <c r="D31" s="161"/>
      <c r="E31" s="162" t="s">
        <v>23</v>
      </c>
      <c r="F31" s="187">
        <f>F30</f>
        <v>385000</v>
      </c>
    </row>
    <row r="33" spans="2:6" ht="15.75" thickBot="1"/>
    <row r="34" spans="2:6" ht="15.75" thickBot="1">
      <c r="B34" s="130"/>
      <c r="C34" s="127" t="s">
        <v>48</v>
      </c>
      <c r="D34" s="131"/>
      <c r="E34" s="132"/>
      <c r="F34" s="183"/>
    </row>
    <row r="35" spans="2:6">
      <c r="B35" s="134" t="s">
        <v>6</v>
      </c>
      <c r="C35" s="164" t="s">
        <v>295</v>
      </c>
      <c r="D35" s="135"/>
      <c r="E35" s="136" t="s">
        <v>7</v>
      </c>
      <c r="F35" s="184"/>
    </row>
    <row r="36" spans="2:6">
      <c r="B36" s="138" t="s">
        <v>8</v>
      </c>
      <c r="C36" s="139" t="s">
        <v>260</v>
      </c>
      <c r="D36" s="140"/>
      <c r="E36" s="141"/>
      <c r="F36" s="184"/>
    </row>
    <row r="37" spans="2:6">
      <c r="B37" s="138" t="s">
        <v>10</v>
      </c>
      <c r="C37" s="142">
        <v>235007</v>
      </c>
      <c r="D37" s="143"/>
      <c r="E37" s="141" t="s">
        <v>11</v>
      </c>
      <c r="F37" s="184"/>
    </row>
    <row r="38" spans="2:6">
      <c r="B38" s="138" t="s">
        <v>12</v>
      </c>
      <c r="C38" s="142"/>
      <c r="D38" s="135"/>
      <c r="E38" s="144"/>
      <c r="F38" s="184"/>
    </row>
    <row r="39" spans="2:6">
      <c r="B39" s="128" t="s">
        <v>13</v>
      </c>
      <c r="C39" s="129">
        <v>71866</v>
      </c>
      <c r="D39" s="135"/>
      <c r="E39" s="145"/>
      <c r="F39" s="184"/>
    </row>
    <row r="40" spans="2:6">
      <c r="B40" s="138" t="s">
        <v>14</v>
      </c>
      <c r="C40" s="142">
        <v>2823</v>
      </c>
      <c r="D40" s="135"/>
      <c r="E40" s="145"/>
      <c r="F40" s="184"/>
    </row>
    <row r="41" spans="2:6">
      <c r="B41" s="146" t="s">
        <v>15</v>
      </c>
      <c r="C41" s="147"/>
      <c r="D41" s="135"/>
      <c r="E41" s="148"/>
      <c r="F41" s="184"/>
    </row>
    <row r="42" spans="2:6">
      <c r="B42" s="146" t="s">
        <v>16</v>
      </c>
      <c r="C42" s="147"/>
      <c r="D42" s="135"/>
      <c r="E42" s="148"/>
      <c r="F42" s="184"/>
    </row>
    <row r="43" spans="2:6" ht="15.75" thickBot="1">
      <c r="B43" s="149" t="s">
        <v>17</v>
      </c>
      <c r="C43" s="147"/>
      <c r="D43" s="135"/>
      <c r="E43" s="148"/>
      <c r="F43" s="185"/>
    </row>
    <row r="44" spans="2:6" ht="15.75" thickBot="1">
      <c r="B44" s="151" t="s">
        <v>18</v>
      </c>
      <c r="C44" s="151" t="s">
        <v>19</v>
      </c>
      <c r="D44" s="152" t="s">
        <v>20</v>
      </c>
      <c r="E44" s="153" t="s">
        <v>21</v>
      </c>
      <c r="F44" s="186" t="s">
        <v>22</v>
      </c>
    </row>
    <row r="45" spans="2:6" s="165" customFormat="1" ht="15.75" thickBot="1">
      <c r="B45" s="172" t="s">
        <v>132</v>
      </c>
      <c r="C45" s="175" t="s">
        <v>296</v>
      </c>
      <c r="D45" s="176">
        <v>12</v>
      </c>
      <c r="E45" s="157">
        <v>70400</v>
      </c>
      <c r="F45" s="189">
        <f>E45*D45</f>
        <v>844800</v>
      </c>
    </row>
    <row r="46" spans="2:6" ht="15.75" thickBot="1">
      <c r="B46" s="168"/>
      <c r="C46" s="170"/>
      <c r="D46" s="161"/>
      <c r="E46" s="162" t="s">
        <v>23</v>
      </c>
      <c r="F46" s="189">
        <f>F45</f>
        <v>844800</v>
      </c>
    </row>
    <row r="48" spans="2:6" ht="15.75" thickBot="1"/>
    <row r="49" spans="2:6" ht="15.75" thickBot="1">
      <c r="B49" s="130"/>
      <c r="C49" s="127" t="s">
        <v>49</v>
      </c>
      <c r="D49" s="131"/>
      <c r="E49" s="132"/>
      <c r="F49" s="183"/>
    </row>
    <row r="50" spans="2:6">
      <c r="B50" s="134" t="s">
        <v>6</v>
      </c>
      <c r="C50" s="164" t="s">
        <v>95</v>
      </c>
      <c r="D50" s="135"/>
      <c r="E50" s="136" t="s">
        <v>7</v>
      </c>
      <c r="F50" s="184"/>
    </row>
    <row r="51" spans="2:6">
      <c r="B51" s="138" t="s">
        <v>8</v>
      </c>
      <c r="C51" s="139" t="s">
        <v>77</v>
      </c>
      <c r="D51" s="140"/>
      <c r="E51" s="141"/>
      <c r="F51" s="184"/>
    </row>
    <row r="52" spans="2:6">
      <c r="B52" s="138" t="s">
        <v>10</v>
      </c>
      <c r="C52" s="492">
        <v>234823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493">
        <v>71724</v>
      </c>
      <c r="D54" s="135"/>
      <c r="E54" s="145"/>
      <c r="F54" s="184"/>
    </row>
    <row r="55" spans="2:6">
      <c r="B55" s="138" t="s">
        <v>14</v>
      </c>
      <c r="C55" s="142">
        <v>4700016174</v>
      </c>
      <c r="D55" s="135"/>
      <c r="E55" s="145"/>
      <c r="F55" s="184"/>
    </row>
    <row r="56" spans="2:6">
      <c r="B56" s="146" t="s">
        <v>15</v>
      </c>
      <c r="C56" s="147"/>
      <c r="D56" s="135"/>
      <c r="E56" s="148"/>
      <c r="F56" s="184"/>
    </row>
    <row r="57" spans="2:6">
      <c r="B57" s="146" t="s">
        <v>16</v>
      </c>
      <c r="C57" s="147"/>
      <c r="D57" s="135"/>
      <c r="E57" s="148"/>
      <c r="F57" s="184"/>
    </row>
    <row r="58" spans="2:6" ht="15.75" thickBot="1">
      <c r="B58" s="149" t="s">
        <v>17</v>
      </c>
      <c r="C58" s="147"/>
      <c r="D58" s="135"/>
      <c r="E58" s="148"/>
      <c r="F58" s="185"/>
    </row>
    <row r="59" spans="2:6" ht="15.75" thickBot="1">
      <c r="B59" s="151" t="s">
        <v>18</v>
      </c>
      <c r="C59" s="151" t="s">
        <v>19</v>
      </c>
      <c r="D59" s="152" t="s">
        <v>20</v>
      </c>
      <c r="E59" s="276" t="s">
        <v>21</v>
      </c>
      <c r="F59" s="186" t="s">
        <v>22</v>
      </c>
    </row>
    <row r="60" spans="2:6" s="308" customFormat="1">
      <c r="B60" s="268"/>
      <c r="C60" s="268"/>
      <c r="D60" s="269"/>
      <c r="E60" s="311"/>
      <c r="F60" s="320"/>
    </row>
    <row r="61" spans="2:6" ht="15.75" thickBot="1">
      <c r="B61" s="159"/>
      <c r="C61" s="160"/>
      <c r="D61" s="161"/>
      <c r="E61" s="162" t="s">
        <v>23</v>
      </c>
      <c r="F61" s="187">
        <f>F60</f>
        <v>0</v>
      </c>
    </row>
    <row r="63" spans="2:6" ht="15.75" thickBot="1"/>
    <row r="64" spans="2:6" ht="15.75" thickBot="1">
      <c r="B64" s="130"/>
      <c r="C64" s="127" t="s">
        <v>50</v>
      </c>
      <c r="D64" s="131"/>
      <c r="E64" s="132"/>
      <c r="F64" s="183"/>
    </row>
    <row r="65" spans="2:6">
      <c r="B65" s="134" t="s">
        <v>6</v>
      </c>
      <c r="C65" s="285" t="s">
        <v>130</v>
      </c>
      <c r="D65" s="135"/>
      <c r="E65" s="136" t="s">
        <v>7</v>
      </c>
      <c r="F65" s="184"/>
    </row>
    <row r="66" spans="2:6">
      <c r="B66" s="138" t="s">
        <v>8</v>
      </c>
      <c r="C66" s="286" t="s">
        <v>106</v>
      </c>
      <c r="D66" s="140"/>
      <c r="E66" s="141"/>
      <c r="F66" s="184"/>
    </row>
    <row r="67" spans="2:6">
      <c r="B67" s="138" t="s">
        <v>10</v>
      </c>
      <c r="C67" s="142">
        <v>176587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>
        <v>34612</v>
      </c>
      <c r="D69" s="135"/>
      <c r="E69" s="145"/>
      <c r="F69" s="184"/>
    </row>
    <row r="70" spans="2:6">
      <c r="B70" s="138" t="s">
        <v>14</v>
      </c>
      <c r="C70" s="142">
        <v>1554</v>
      </c>
      <c r="D70" s="135"/>
      <c r="E70" s="145"/>
      <c r="F70" s="184"/>
    </row>
    <row r="71" spans="2:6">
      <c r="B71" s="146" t="s">
        <v>15</v>
      </c>
      <c r="C71" s="147"/>
      <c r="D71" s="135"/>
      <c r="E71" s="148"/>
      <c r="F71" s="184"/>
    </row>
    <row r="72" spans="2:6">
      <c r="B72" s="146" t="s">
        <v>16</v>
      </c>
      <c r="C72" s="147"/>
      <c r="D72" s="135"/>
      <c r="E72" s="148"/>
      <c r="F72" s="184"/>
    </row>
    <row r="73" spans="2:6" ht="15.75" thickBot="1">
      <c r="B73" s="149" t="s">
        <v>17</v>
      </c>
      <c r="C73" s="147"/>
      <c r="D73" s="135"/>
      <c r="E73" s="148"/>
      <c r="F73" s="185"/>
    </row>
    <row r="74" spans="2:6" ht="15.75" thickBot="1">
      <c r="B74" s="151" t="s">
        <v>18</v>
      </c>
      <c r="C74" s="151" t="s">
        <v>19</v>
      </c>
      <c r="D74" s="275" t="s">
        <v>20</v>
      </c>
      <c r="E74" s="276" t="s">
        <v>21</v>
      </c>
      <c r="F74" s="277" t="s">
        <v>22</v>
      </c>
    </row>
    <row r="75" spans="2:6" s="308" customFormat="1" ht="15.75" thickBot="1">
      <c r="B75" s="268" t="s">
        <v>80</v>
      </c>
      <c r="C75" s="317" t="s">
        <v>131</v>
      </c>
      <c r="D75" s="169">
        <v>1</v>
      </c>
      <c r="E75" s="311">
        <v>79959</v>
      </c>
      <c r="F75" s="340">
        <v>79959</v>
      </c>
    </row>
    <row r="76" spans="2:6" s="308" customFormat="1" ht="15.75" thickBot="1">
      <c r="B76" s="268" t="s">
        <v>132</v>
      </c>
      <c r="C76" s="317" t="s">
        <v>133</v>
      </c>
      <c r="D76" s="169">
        <v>1</v>
      </c>
      <c r="E76" s="311">
        <v>77532</v>
      </c>
      <c r="F76" s="340">
        <v>77532</v>
      </c>
    </row>
    <row r="77" spans="2:6" s="308" customFormat="1" ht="15.75" thickBot="1">
      <c r="B77" s="268" t="s">
        <v>78</v>
      </c>
      <c r="C77" s="317" t="s">
        <v>134</v>
      </c>
      <c r="D77" s="169">
        <v>1</v>
      </c>
      <c r="E77" s="311">
        <v>311605</v>
      </c>
      <c r="F77" s="340">
        <v>311605</v>
      </c>
    </row>
    <row r="78" spans="2:6">
      <c r="B78" s="268" t="s">
        <v>135</v>
      </c>
      <c r="C78" s="268" t="s">
        <v>136</v>
      </c>
      <c r="D78" s="341">
        <v>1</v>
      </c>
      <c r="E78" s="174">
        <v>1206000</v>
      </c>
      <c r="F78" s="342">
        <v>1206000</v>
      </c>
    </row>
    <row r="79" spans="2:6" s="308" customFormat="1">
      <c r="B79" s="169" t="s">
        <v>137</v>
      </c>
      <c r="C79" s="169" t="s">
        <v>138</v>
      </c>
      <c r="D79" s="169">
        <v>30</v>
      </c>
      <c r="E79" s="311">
        <v>1500</v>
      </c>
      <c r="F79" s="340">
        <f>E79*D79</f>
        <v>45000</v>
      </c>
    </row>
    <row r="80" spans="2:6" s="308" customFormat="1">
      <c r="B80" s="169" t="s">
        <v>139</v>
      </c>
      <c r="C80" s="169" t="s">
        <v>140</v>
      </c>
      <c r="D80" s="169">
        <v>30</v>
      </c>
      <c r="E80" s="311">
        <v>1500</v>
      </c>
      <c r="F80" s="340">
        <f>E80*D80</f>
        <v>45000</v>
      </c>
    </row>
    <row r="81" spans="2:6" s="308" customFormat="1">
      <c r="B81" s="169" t="s">
        <v>28</v>
      </c>
      <c r="C81" s="169" t="s">
        <v>29</v>
      </c>
      <c r="D81" s="169">
        <v>1</v>
      </c>
      <c r="E81" s="311">
        <v>200000</v>
      </c>
      <c r="F81" s="340">
        <v>200000</v>
      </c>
    </row>
    <row r="82" spans="2:6" ht="15.75" thickBot="1">
      <c r="B82" s="159"/>
      <c r="C82" s="160"/>
      <c r="D82" s="161"/>
      <c r="E82" s="162" t="s">
        <v>23</v>
      </c>
      <c r="F82" s="187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topLeftCell="A25" workbookViewId="0">
      <selection activeCell="C19" sqref="C19"/>
    </sheetView>
  </sheetViews>
  <sheetFormatPr baseColWidth="10" defaultRowHeight="15"/>
  <cols>
    <col min="2" max="2" width="34.5703125" style="179" customWidth="1"/>
    <col min="3" max="3" width="52" style="289" customWidth="1"/>
    <col min="4" max="7" width="11.42578125" style="179"/>
  </cols>
  <sheetData>
    <row r="2" spans="2:6" ht="15.75" thickBot="1"/>
    <row r="3" spans="2:6" ht="15.75" thickBot="1">
      <c r="B3" s="218"/>
      <c r="C3" s="127" t="s">
        <v>229</v>
      </c>
      <c r="D3" s="219"/>
      <c r="E3" s="220"/>
      <c r="F3" s="221"/>
    </row>
    <row r="4" spans="2:6">
      <c r="B4" s="222" t="s">
        <v>6</v>
      </c>
      <c r="C4" s="285" t="s">
        <v>230</v>
      </c>
      <c r="D4" s="290"/>
      <c r="E4" s="223" t="s">
        <v>7</v>
      </c>
      <c r="F4" s="224"/>
    </row>
    <row r="5" spans="2:6">
      <c r="B5" s="225" t="s">
        <v>8</v>
      </c>
      <c r="C5" s="286" t="s">
        <v>243</v>
      </c>
      <c r="D5" s="291"/>
      <c r="E5" s="226"/>
      <c r="F5" s="224"/>
    </row>
    <row r="6" spans="2:6">
      <c r="B6" s="225" t="s">
        <v>10</v>
      </c>
      <c r="C6" s="287">
        <v>230067</v>
      </c>
      <c r="D6" s="292"/>
      <c r="E6" s="226" t="s">
        <v>11</v>
      </c>
      <c r="F6" s="224"/>
    </row>
    <row r="7" spans="2:6">
      <c r="B7" s="225" t="s">
        <v>12</v>
      </c>
      <c r="C7" s="287"/>
      <c r="D7" s="290"/>
      <c r="E7" s="227"/>
      <c r="F7" s="224"/>
    </row>
    <row r="8" spans="2:6">
      <c r="B8" s="128" t="s">
        <v>13</v>
      </c>
      <c r="C8" s="129"/>
      <c r="D8" s="290"/>
      <c r="E8" s="228"/>
      <c r="F8" s="224"/>
    </row>
    <row r="9" spans="2:6">
      <c r="B9" s="225" t="s">
        <v>14</v>
      </c>
      <c r="C9" s="287"/>
      <c r="D9" s="290"/>
      <c r="E9" s="228"/>
      <c r="F9" s="224"/>
    </row>
    <row r="10" spans="2:6">
      <c r="B10" s="229" t="s">
        <v>15</v>
      </c>
      <c r="C10" s="288"/>
      <c r="D10" s="290"/>
      <c r="E10" s="230"/>
      <c r="F10" s="224"/>
    </row>
    <row r="11" spans="2:6">
      <c r="B11" s="229" t="s">
        <v>16</v>
      </c>
      <c r="C11" s="288"/>
      <c r="D11" s="290"/>
      <c r="E11" s="230"/>
      <c r="F11" s="224"/>
    </row>
    <row r="12" spans="2:6" ht="15.75" thickBot="1">
      <c r="B12" s="231" t="s">
        <v>17</v>
      </c>
      <c r="C12" s="288"/>
      <c r="D12" s="290"/>
      <c r="E12" s="230"/>
      <c r="F12" s="232"/>
    </row>
    <row r="13" spans="2:6" ht="15.75" thickBot="1">
      <c r="B13" s="216" t="s">
        <v>18</v>
      </c>
      <c r="C13" s="216" t="s">
        <v>19</v>
      </c>
      <c r="D13" s="293" t="s">
        <v>20</v>
      </c>
      <c r="E13" s="233" t="s">
        <v>21</v>
      </c>
      <c r="F13" s="234" t="s">
        <v>22</v>
      </c>
    </row>
    <row r="14" spans="2:6">
      <c r="B14" s="217" t="s">
        <v>28</v>
      </c>
      <c r="C14" s="217" t="s">
        <v>29</v>
      </c>
      <c r="D14" s="294">
        <v>1</v>
      </c>
      <c r="E14" s="235">
        <v>180000</v>
      </c>
      <c r="F14" s="236">
        <v>180000</v>
      </c>
    </row>
    <row r="15" spans="2:6" ht="15.75" thickBot="1">
      <c r="B15" s="237"/>
      <c r="C15" s="237"/>
      <c r="D15" s="295"/>
      <c r="E15" s="238" t="s">
        <v>53</v>
      </c>
      <c r="F15" s="239">
        <f>F14</f>
        <v>180000</v>
      </c>
    </row>
    <row r="17" spans="2:6" ht="15.75" thickBot="1"/>
    <row r="18" spans="2:6" ht="15.75" thickBot="1">
      <c r="B18" s="218"/>
      <c r="C18" s="127" t="s">
        <v>54</v>
      </c>
      <c r="D18" s="219"/>
      <c r="E18" s="220"/>
      <c r="F18" s="221"/>
    </row>
    <row r="19" spans="2:6">
      <c r="B19" s="222" t="s">
        <v>6</v>
      </c>
      <c r="C19" s="285" t="s">
        <v>262</v>
      </c>
      <c r="D19" s="290"/>
      <c r="E19" s="223" t="s">
        <v>7</v>
      </c>
      <c r="F19" s="224"/>
    </row>
    <row r="20" spans="2:6">
      <c r="B20" s="225" t="s">
        <v>8</v>
      </c>
      <c r="C20" s="286"/>
      <c r="D20" s="291"/>
      <c r="E20" s="226"/>
      <c r="F20" s="224"/>
    </row>
    <row r="21" spans="2:6">
      <c r="B21" s="225" t="s">
        <v>10</v>
      </c>
      <c r="C21" s="287"/>
      <c r="D21" s="292"/>
      <c r="E21" s="226" t="s">
        <v>11</v>
      </c>
      <c r="F21" s="224"/>
    </row>
    <row r="22" spans="2:6">
      <c r="B22" s="225" t="s">
        <v>12</v>
      </c>
      <c r="C22" s="287"/>
      <c r="D22" s="290"/>
      <c r="E22" s="227"/>
      <c r="F22" s="224"/>
    </row>
    <row r="23" spans="2:6">
      <c r="B23" s="128" t="s">
        <v>13</v>
      </c>
      <c r="C23" s="129"/>
      <c r="D23" s="290"/>
      <c r="E23" s="228"/>
      <c r="F23" s="224"/>
    </row>
    <row r="24" spans="2:6">
      <c r="B24" s="225" t="s">
        <v>14</v>
      </c>
      <c r="C24" s="287"/>
      <c r="D24" s="290"/>
      <c r="E24" s="228"/>
      <c r="F24" s="224"/>
    </row>
    <row r="25" spans="2:6">
      <c r="B25" s="229" t="s">
        <v>15</v>
      </c>
      <c r="C25" s="288"/>
      <c r="D25" s="290"/>
      <c r="E25" s="230"/>
      <c r="F25" s="224"/>
    </row>
    <row r="26" spans="2:6">
      <c r="B26" s="229" t="s">
        <v>16</v>
      </c>
      <c r="C26" s="288"/>
      <c r="D26" s="290"/>
      <c r="E26" s="230"/>
      <c r="F26" s="224"/>
    </row>
    <row r="27" spans="2:6" ht="15.75" thickBot="1">
      <c r="B27" s="231" t="s">
        <v>17</v>
      </c>
      <c r="C27" s="288"/>
      <c r="D27" s="290"/>
      <c r="E27" s="230"/>
      <c r="F27" s="232"/>
    </row>
    <row r="28" spans="2:6" ht="15.75" thickBot="1">
      <c r="B28" s="216" t="s">
        <v>18</v>
      </c>
      <c r="C28" s="216" t="s">
        <v>19</v>
      </c>
      <c r="D28" s="293" t="s">
        <v>20</v>
      </c>
      <c r="E28" s="233" t="s">
        <v>21</v>
      </c>
      <c r="F28" s="234" t="s">
        <v>22</v>
      </c>
    </row>
    <row r="29" spans="2:6">
      <c r="B29" s="217"/>
      <c r="C29" s="217"/>
      <c r="D29" s="294"/>
      <c r="E29" s="235"/>
      <c r="F29" s="236"/>
    </row>
    <row r="30" spans="2:6" ht="15.75" thickBot="1">
      <c r="B30" s="237"/>
      <c r="C30" s="237"/>
      <c r="D30" s="295"/>
      <c r="E30" s="238" t="s">
        <v>53</v>
      </c>
      <c r="F30" s="239"/>
    </row>
    <row r="32" spans="2:6" ht="15.75" thickBot="1"/>
    <row r="33" spans="2:7" ht="15.75" thickBot="1">
      <c r="B33" s="218"/>
      <c r="C33" s="127" t="s">
        <v>55</v>
      </c>
      <c r="D33" s="219"/>
      <c r="E33" s="220"/>
      <c r="F33" s="221"/>
    </row>
    <row r="34" spans="2:7">
      <c r="B34" s="222" t="s">
        <v>6</v>
      </c>
      <c r="C34" s="285" t="s">
        <v>116</v>
      </c>
      <c r="D34" s="290"/>
      <c r="E34" s="223" t="s">
        <v>7</v>
      </c>
      <c r="F34" s="224"/>
    </row>
    <row r="35" spans="2:7" s="284" customFormat="1" ht="12">
      <c r="B35" s="225" t="s">
        <v>8</v>
      </c>
      <c r="C35" s="266" t="s">
        <v>117</v>
      </c>
      <c r="D35" s="291"/>
      <c r="E35" s="226"/>
      <c r="F35" s="224"/>
      <c r="G35" s="296"/>
    </row>
    <row r="36" spans="2:7">
      <c r="B36" s="225" t="s">
        <v>10</v>
      </c>
      <c r="C36" s="287">
        <v>176529</v>
      </c>
      <c r="D36" s="292"/>
      <c r="E36" s="226" t="s">
        <v>11</v>
      </c>
      <c r="F36" s="224"/>
    </row>
    <row r="37" spans="2:7">
      <c r="B37" s="225" t="s">
        <v>12</v>
      </c>
      <c r="C37" s="287"/>
      <c r="D37" s="290"/>
      <c r="E37" s="227"/>
      <c r="F37" s="224"/>
    </row>
    <row r="38" spans="2:7">
      <c r="B38" s="128" t="s">
        <v>13</v>
      </c>
      <c r="C38" s="129">
        <v>34607</v>
      </c>
      <c r="D38" s="290"/>
      <c r="E38" s="228"/>
      <c r="F38" s="224"/>
    </row>
    <row r="39" spans="2:7">
      <c r="B39" s="225" t="s">
        <v>14</v>
      </c>
      <c r="C39" s="287" t="s">
        <v>115</v>
      </c>
      <c r="D39" s="290"/>
      <c r="E39" s="228"/>
      <c r="F39" s="224"/>
    </row>
    <row r="40" spans="2:7">
      <c r="B40" s="229" t="s">
        <v>15</v>
      </c>
      <c r="C40" s="288"/>
      <c r="D40" s="290"/>
      <c r="E40" s="230"/>
      <c r="F40" s="224"/>
    </row>
    <row r="41" spans="2:7">
      <c r="B41" s="229" t="s">
        <v>16</v>
      </c>
      <c r="C41" s="288"/>
      <c r="D41" s="290"/>
      <c r="E41" s="230"/>
      <c r="F41" s="224"/>
    </row>
    <row r="42" spans="2:7" ht="15.75" thickBot="1">
      <c r="B42" s="231" t="s">
        <v>17</v>
      </c>
      <c r="C42" s="288"/>
      <c r="D42" s="290"/>
      <c r="E42" s="230"/>
      <c r="F42" s="232"/>
    </row>
    <row r="43" spans="2:7" ht="15.75" thickBot="1">
      <c r="B43" s="216" t="s">
        <v>18</v>
      </c>
      <c r="C43" s="242" t="s">
        <v>19</v>
      </c>
      <c r="D43" s="298" t="s">
        <v>20</v>
      </c>
      <c r="E43" s="299" t="s">
        <v>21</v>
      </c>
      <c r="F43" s="300" t="s">
        <v>22</v>
      </c>
    </row>
    <row r="44" spans="2:7" s="165" customFormat="1" ht="15.75" thickBot="1">
      <c r="B44" s="297">
        <v>111110000</v>
      </c>
      <c r="C44" s="305" t="s">
        <v>32</v>
      </c>
      <c r="D44" s="305">
        <v>1</v>
      </c>
      <c r="E44" s="306">
        <v>180000</v>
      </c>
      <c r="F44" s="307">
        <v>180000</v>
      </c>
      <c r="G44" s="179"/>
    </row>
    <row r="45" spans="2:7">
      <c r="B45" s="217" t="s">
        <v>113</v>
      </c>
      <c r="C45" s="301" t="s">
        <v>114</v>
      </c>
      <c r="D45" s="302">
        <v>1</v>
      </c>
      <c r="E45" s="303">
        <v>82000</v>
      </c>
      <c r="F45" s="304">
        <v>82000</v>
      </c>
    </row>
    <row r="46" spans="2:7" ht="15.75" thickBot="1">
      <c r="B46" s="237"/>
      <c r="C46" s="237"/>
      <c r="D46" s="295"/>
      <c r="E46" s="238" t="s">
        <v>53</v>
      </c>
      <c r="F46" s="239">
        <f>F45+F44</f>
        <v>262000</v>
      </c>
    </row>
    <row r="48" spans="2:7" ht="15.75" thickBot="1"/>
    <row r="49" spans="2:6" ht="15.75" thickBot="1">
      <c r="B49" s="218"/>
      <c r="C49" s="127" t="s">
        <v>56</v>
      </c>
      <c r="D49" s="219"/>
      <c r="E49" s="220"/>
      <c r="F49" s="221"/>
    </row>
    <row r="50" spans="2:6">
      <c r="B50" s="222" t="s">
        <v>6</v>
      </c>
      <c r="C50" s="285" t="s">
        <v>104</v>
      </c>
      <c r="D50" s="290"/>
      <c r="E50" s="223" t="s">
        <v>7</v>
      </c>
      <c r="F50" s="224"/>
    </row>
    <row r="51" spans="2:6">
      <c r="B51" s="225" t="s">
        <v>8</v>
      </c>
      <c r="C51" s="286" t="s">
        <v>59</v>
      </c>
      <c r="D51" s="291"/>
      <c r="E51" s="226"/>
      <c r="F51" s="224"/>
    </row>
    <row r="52" spans="2:6">
      <c r="B52" s="225" t="s">
        <v>10</v>
      </c>
      <c r="C52" s="287">
        <v>176398</v>
      </c>
      <c r="D52" s="292"/>
      <c r="E52" s="226" t="s">
        <v>11</v>
      </c>
      <c r="F52" s="224"/>
    </row>
    <row r="53" spans="2:6">
      <c r="B53" s="225" t="s">
        <v>12</v>
      </c>
      <c r="C53" s="287"/>
      <c r="D53" s="290"/>
      <c r="E53" s="227"/>
      <c r="F53" s="224"/>
    </row>
    <row r="54" spans="2:6">
      <c r="B54" s="128" t="s">
        <v>13</v>
      </c>
      <c r="C54" s="129">
        <v>34520</v>
      </c>
      <c r="D54" s="290"/>
      <c r="E54" s="228"/>
      <c r="F54" s="224"/>
    </row>
    <row r="55" spans="2:6">
      <c r="B55" s="225" t="s">
        <v>14</v>
      </c>
      <c r="C55" s="287">
        <v>7181</v>
      </c>
      <c r="D55" s="290"/>
      <c r="E55" s="228"/>
      <c r="F55" s="224"/>
    </row>
    <row r="56" spans="2:6">
      <c r="B56" s="229" t="s">
        <v>15</v>
      </c>
      <c r="C56" s="288">
        <v>7181</v>
      </c>
      <c r="D56" s="290"/>
      <c r="E56" s="230"/>
      <c r="F56" s="224"/>
    </row>
    <row r="57" spans="2:6">
      <c r="B57" s="229" t="s">
        <v>16</v>
      </c>
      <c r="C57" s="288"/>
      <c r="D57" s="290"/>
      <c r="E57" s="230"/>
      <c r="F57" s="224"/>
    </row>
    <row r="58" spans="2:6" ht="15.75" thickBot="1">
      <c r="B58" s="231" t="s">
        <v>17</v>
      </c>
      <c r="C58" s="288"/>
      <c r="D58" s="290"/>
      <c r="E58" s="230"/>
      <c r="F58" s="232"/>
    </row>
    <row r="59" spans="2:6" ht="15.75" thickBot="1">
      <c r="B59" s="216" t="s">
        <v>18</v>
      </c>
      <c r="C59" s="216" t="s">
        <v>19</v>
      </c>
      <c r="D59" s="293" t="s">
        <v>20</v>
      </c>
      <c r="E59" s="233" t="s">
        <v>21</v>
      </c>
      <c r="F59" s="234" t="s">
        <v>22</v>
      </c>
    </row>
    <row r="60" spans="2:6">
      <c r="B60" s="217" t="s">
        <v>107</v>
      </c>
      <c r="C60" s="217" t="s">
        <v>108</v>
      </c>
      <c r="D60" s="294">
        <v>6</v>
      </c>
      <c r="E60" s="235">
        <v>370000</v>
      </c>
      <c r="F60" s="236">
        <v>370000</v>
      </c>
    </row>
    <row r="61" spans="2:6" ht="15.75" thickBot="1">
      <c r="B61" s="237"/>
      <c r="C61" s="237"/>
      <c r="D61" s="295"/>
      <c r="E61" s="238"/>
      <c r="F61" s="239">
        <f>F60*D60</f>
        <v>2220000</v>
      </c>
    </row>
    <row r="63" spans="2:6" ht="15.75" thickBot="1"/>
    <row r="64" spans="2:6" ht="15.75" thickBot="1">
      <c r="B64" s="218"/>
      <c r="C64" s="127" t="s">
        <v>57</v>
      </c>
      <c r="D64" s="219"/>
      <c r="E64" s="220"/>
      <c r="F64" s="221"/>
    </row>
    <row r="65" spans="2:7">
      <c r="B65" s="222" t="s">
        <v>6</v>
      </c>
      <c r="C65" s="285" t="s">
        <v>76</v>
      </c>
      <c r="D65" s="290"/>
      <c r="E65" s="223" t="s">
        <v>7</v>
      </c>
      <c r="F65" s="224"/>
    </row>
    <row r="66" spans="2:7">
      <c r="B66" s="225" t="s">
        <v>8</v>
      </c>
      <c r="C66" s="286" t="s">
        <v>120</v>
      </c>
      <c r="D66" s="291"/>
      <c r="E66" s="226"/>
      <c r="F66" s="224"/>
    </row>
    <row r="67" spans="2:7">
      <c r="B67" s="225" t="s">
        <v>10</v>
      </c>
      <c r="C67" s="287">
        <v>176429</v>
      </c>
      <c r="D67" s="292"/>
      <c r="E67" s="226" t="s">
        <v>11</v>
      </c>
      <c r="F67" s="224"/>
    </row>
    <row r="68" spans="2:7">
      <c r="B68" s="225" t="s">
        <v>12</v>
      </c>
      <c r="C68" s="287"/>
      <c r="D68" s="290"/>
      <c r="E68" s="227"/>
      <c r="F68" s="224"/>
    </row>
    <row r="69" spans="2:7">
      <c r="B69" s="128" t="s">
        <v>13</v>
      </c>
      <c r="C69" s="129">
        <v>34602</v>
      </c>
      <c r="D69" s="290"/>
      <c r="E69" s="228"/>
      <c r="F69" s="224"/>
    </row>
    <row r="70" spans="2:7">
      <c r="B70" s="225" t="s">
        <v>14</v>
      </c>
      <c r="C70" s="287" t="s">
        <v>121</v>
      </c>
      <c r="D70" s="290"/>
      <c r="E70" s="228"/>
      <c r="F70" s="224"/>
    </row>
    <row r="71" spans="2:7">
      <c r="B71" s="229" t="s">
        <v>15</v>
      </c>
      <c r="C71" s="288"/>
      <c r="D71" s="290"/>
      <c r="E71" s="230"/>
      <c r="F71" s="224"/>
    </row>
    <row r="72" spans="2:7">
      <c r="B72" s="229" t="s">
        <v>16</v>
      </c>
      <c r="C72" s="288"/>
      <c r="D72" s="290"/>
      <c r="E72" s="230"/>
      <c r="F72" s="224"/>
    </row>
    <row r="73" spans="2:7" ht="15.75" thickBot="1">
      <c r="B73" s="231" t="s">
        <v>17</v>
      </c>
      <c r="C73" s="288"/>
      <c r="D73" s="290"/>
      <c r="E73" s="230"/>
      <c r="F73" s="232"/>
    </row>
    <row r="74" spans="2:7" ht="15.75" thickBot="1">
      <c r="B74" s="216" t="s">
        <v>18</v>
      </c>
      <c r="C74" s="216" t="s">
        <v>19</v>
      </c>
      <c r="D74" s="298" t="s">
        <v>20</v>
      </c>
      <c r="E74" s="299" t="s">
        <v>21</v>
      </c>
      <c r="F74" s="300" t="s">
        <v>22</v>
      </c>
    </row>
    <row r="75" spans="2:7" s="308" customFormat="1" ht="15.75" thickBot="1">
      <c r="B75" s="242" t="s">
        <v>118</v>
      </c>
      <c r="C75" s="297" t="s">
        <v>122</v>
      </c>
      <c r="D75" s="305">
        <v>3</v>
      </c>
      <c r="E75" s="306">
        <v>98000</v>
      </c>
      <c r="F75" s="307">
        <f>E75*D75</f>
        <v>294000</v>
      </c>
      <c r="G75" s="179"/>
    </row>
    <row r="76" spans="2:7" s="308" customFormat="1" ht="15.75" thickBot="1">
      <c r="B76" s="242" t="s">
        <v>119</v>
      </c>
      <c r="C76" s="297" t="s">
        <v>123</v>
      </c>
      <c r="D76" s="305">
        <v>3</v>
      </c>
      <c r="E76" s="306">
        <v>98000</v>
      </c>
      <c r="F76" s="307">
        <f>E76*D76</f>
        <v>294000</v>
      </c>
      <c r="G76" s="179"/>
    </row>
    <row r="77" spans="2:7">
      <c r="B77" s="217">
        <v>4704102</v>
      </c>
      <c r="C77" s="321" t="s">
        <v>124</v>
      </c>
      <c r="D77" s="305">
        <v>1</v>
      </c>
      <c r="E77" s="306">
        <v>480000</v>
      </c>
      <c r="F77" s="307">
        <v>480000</v>
      </c>
    </row>
    <row r="78" spans="2:7" ht="15.75" thickBot="1">
      <c r="B78" s="237"/>
      <c r="C78" s="322"/>
      <c r="D78" s="306"/>
      <c r="E78" s="323" t="s">
        <v>53</v>
      </c>
      <c r="F78" s="307">
        <f>F75+F76+F77</f>
        <v>1068000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workbookViewId="0">
      <selection activeCell="B3" sqref="B3:F15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12"/>
    <col min="6" max="6" width="13" style="312" bestFit="1" customWidth="1"/>
  </cols>
  <sheetData>
    <row r="2" spans="2:6" ht="15.75" thickBot="1"/>
    <row r="3" spans="2:6" ht="15.75" thickBot="1">
      <c r="B3" s="130"/>
      <c r="C3" s="127" t="s">
        <v>229</v>
      </c>
      <c r="D3" s="131"/>
      <c r="E3" s="213"/>
      <c r="F3" s="183"/>
    </row>
    <row r="4" spans="2:6">
      <c r="B4" s="134" t="s">
        <v>6</v>
      </c>
      <c r="C4" s="164" t="s">
        <v>94</v>
      </c>
      <c r="D4" s="135"/>
      <c r="E4" s="136" t="s">
        <v>7</v>
      </c>
      <c r="F4" s="184"/>
    </row>
    <row r="5" spans="2:6">
      <c r="B5" s="138" t="s">
        <v>8</v>
      </c>
      <c r="C5" s="139" t="s">
        <v>310</v>
      </c>
      <c r="D5" s="140"/>
      <c r="E5" s="141"/>
      <c r="F5" s="184"/>
    </row>
    <row r="6" spans="2:6">
      <c r="B6" s="138" t="s">
        <v>10</v>
      </c>
      <c r="C6" s="142">
        <v>235193</v>
      </c>
      <c r="D6" s="143"/>
      <c r="E6" s="141" t="s">
        <v>11</v>
      </c>
      <c r="F6" s="184"/>
    </row>
    <row r="7" spans="2:6">
      <c r="B7" s="138" t="s">
        <v>12</v>
      </c>
      <c r="C7" s="142"/>
      <c r="D7" s="135"/>
      <c r="E7" s="144"/>
      <c r="F7" s="184"/>
    </row>
    <row r="8" spans="2:6">
      <c r="B8" s="128" t="s">
        <v>13</v>
      </c>
      <c r="C8" s="582">
        <v>72070</v>
      </c>
      <c r="D8" s="135"/>
      <c r="E8" s="135"/>
      <c r="F8" s="184"/>
    </row>
    <row r="9" spans="2:6">
      <c r="B9" s="138" t="s">
        <v>14</v>
      </c>
      <c r="C9" s="583" t="s">
        <v>311</v>
      </c>
      <c r="D9" s="135"/>
      <c r="E9" s="135"/>
      <c r="F9" s="184"/>
    </row>
    <row r="10" spans="2:6">
      <c r="B10" s="146" t="s">
        <v>15</v>
      </c>
      <c r="C10" s="147"/>
      <c r="D10" s="135"/>
      <c r="E10" s="135"/>
      <c r="F10" s="184"/>
    </row>
    <row r="11" spans="2:6">
      <c r="B11" s="146" t="s">
        <v>16</v>
      </c>
      <c r="C11" s="147"/>
      <c r="D11" s="135"/>
      <c r="E11" s="135"/>
      <c r="F11" s="184"/>
    </row>
    <row r="12" spans="2:6" ht="15.75" thickBot="1">
      <c r="B12" s="149" t="s">
        <v>17</v>
      </c>
      <c r="C12" s="147"/>
      <c r="D12" s="135"/>
      <c r="E12" s="135"/>
      <c r="F12" s="185"/>
    </row>
    <row r="13" spans="2:6" ht="15.75" thickBot="1">
      <c r="B13" s="151" t="s">
        <v>18</v>
      </c>
      <c r="C13" s="151" t="s">
        <v>19</v>
      </c>
      <c r="D13" s="152" t="s">
        <v>20</v>
      </c>
      <c r="E13" s="153" t="s">
        <v>21</v>
      </c>
      <c r="F13" s="186" t="s">
        <v>22</v>
      </c>
    </row>
    <row r="14" spans="2:6">
      <c r="B14" s="268">
        <v>3200000000</v>
      </c>
      <c r="C14" s="268" t="s">
        <v>309</v>
      </c>
      <c r="D14" s="268">
        <v>1</v>
      </c>
      <c r="E14" s="276">
        <v>316917</v>
      </c>
      <c r="F14" s="277">
        <f>E14</f>
        <v>316917</v>
      </c>
    </row>
    <row r="15" spans="2:6" s="308" customFormat="1" ht="15.75" thickBot="1">
      <c r="B15" s="159"/>
      <c r="C15" s="160"/>
      <c r="D15" s="283"/>
      <c r="E15" s="282" t="s">
        <v>23</v>
      </c>
      <c r="F15" s="282">
        <f>SUM(F14:F14)</f>
        <v>316917</v>
      </c>
    </row>
    <row r="16" spans="2:6" s="308" customFormat="1" ht="15.75" thickBot="1">
      <c r="B16"/>
      <c r="C16"/>
      <c r="D16"/>
      <c r="E16" s="312"/>
      <c r="F16" s="312"/>
    </row>
    <row r="17" spans="2:6" ht="15.75" thickBot="1">
      <c r="B17" s="130"/>
      <c r="C17" s="127" t="s">
        <v>229</v>
      </c>
      <c r="D17" s="131"/>
      <c r="E17" s="213"/>
      <c r="F17" s="183"/>
    </row>
    <row r="18" spans="2:6">
      <c r="B18" s="134" t="s">
        <v>6</v>
      </c>
      <c r="C18" s="164" t="s">
        <v>230</v>
      </c>
      <c r="D18" s="135"/>
      <c r="E18" s="136" t="s">
        <v>7</v>
      </c>
      <c r="F18" s="184"/>
    </row>
    <row r="19" spans="2:6">
      <c r="B19" s="138" t="s">
        <v>8</v>
      </c>
      <c r="C19" s="139" t="s">
        <v>231</v>
      </c>
      <c r="D19" s="140"/>
      <c r="E19" s="141"/>
      <c r="F19" s="184"/>
    </row>
    <row r="20" spans="2:6">
      <c r="B20" s="138" t="s">
        <v>10</v>
      </c>
      <c r="C20" s="142">
        <v>230067</v>
      </c>
      <c r="D20" s="143"/>
      <c r="E20" s="141" t="s">
        <v>11</v>
      </c>
      <c r="F20" s="184"/>
    </row>
    <row r="21" spans="2:6">
      <c r="B21" s="138" t="s">
        <v>12</v>
      </c>
      <c r="C21" s="142"/>
      <c r="D21" s="135"/>
      <c r="E21" s="144"/>
      <c r="F21" s="184"/>
    </row>
    <row r="22" spans="2:6">
      <c r="B22" s="128" t="s">
        <v>13</v>
      </c>
      <c r="C22" s="129">
        <v>68536</v>
      </c>
      <c r="D22" s="135"/>
      <c r="E22" s="135"/>
      <c r="F22" s="184"/>
    </row>
    <row r="23" spans="2:6">
      <c r="B23" s="138" t="s">
        <v>14</v>
      </c>
      <c r="C23" s="142" t="s">
        <v>232</v>
      </c>
      <c r="D23" s="135"/>
      <c r="E23" s="135"/>
      <c r="F23" s="184"/>
    </row>
    <row r="24" spans="2:6">
      <c r="B24" s="146" t="s">
        <v>15</v>
      </c>
      <c r="C24" s="147"/>
      <c r="D24" s="135"/>
      <c r="E24" s="135"/>
      <c r="F24" s="184"/>
    </row>
    <row r="25" spans="2:6">
      <c r="B25" s="146" t="s">
        <v>16</v>
      </c>
      <c r="C25" s="147"/>
      <c r="D25" s="135"/>
      <c r="E25" s="135"/>
      <c r="F25" s="184"/>
    </row>
    <row r="26" spans="2:6" ht="15.75" thickBot="1">
      <c r="B26" s="149" t="s">
        <v>17</v>
      </c>
      <c r="C26" s="147"/>
      <c r="D26" s="135"/>
      <c r="E26" s="135"/>
      <c r="F26" s="185"/>
    </row>
    <row r="27" spans="2:6" ht="15.75" thickBot="1">
      <c r="B27" s="151" t="s">
        <v>18</v>
      </c>
      <c r="C27" s="151" t="s">
        <v>19</v>
      </c>
      <c r="D27" s="152" t="s">
        <v>20</v>
      </c>
      <c r="E27" s="153" t="s">
        <v>21</v>
      </c>
      <c r="F27" s="186" t="s">
        <v>22</v>
      </c>
    </row>
    <row r="28" spans="2:6">
      <c r="B28" s="155">
        <v>3200000000</v>
      </c>
      <c r="C28" s="155" t="s">
        <v>227</v>
      </c>
      <c r="D28" s="156">
        <v>1</v>
      </c>
      <c r="E28" s="157">
        <v>1580000</v>
      </c>
      <c r="F28" s="188">
        <f>E28</f>
        <v>1580000</v>
      </c>
    </row>
    <row r="29" spans="2:6" ht="15.75" thickBot="1">
      <c r="B29" s="159"/>
      <c r="C29" s="160"/>
      <c r="D29" s="161"/>
      <c r="E29" s="214" t="s">
        <v>23</v>
      </c>
      <c r="F29" s="187">
        <f>F28</f>
        <v>1580000</v>
      </c>
    </row>
    <row r="30" spans="2:6" ht="15.75" thickBot="1"/>
    <row r="31" spans="2:6" ht="15.75" thickBot="1">
      <c r="B31" s="130"/>
      <c r="C31" s="127" t="s">
        <v>229</v>
      </c>
      <c r="D31" s="131"/>
      <c r="E31" s="213"/>
      <c r="F31" s="183"/>
    </row>
    <row r="32" spans="2:6">
      <c r="B32" s="134" t="s">
        <v>6</v>
      </c>
      <c r="C32" s="164" t="s">
        <v>233</v>
      </c>
      <c r="D32" s="135"/>
      <c r="E32" s="136" t="s">
        <v>7</v>
      </c>
      <c r="F32" s="184"/>
    </row>
    <row r="33" spans="2:6">
      <c r="B33" s="138" t="s">
        <v>8</v>
      </c>
      <c r="C33" s="139" t="s">
        <v>234</v>
      </c>
      <c r="D33" s="140"/>
      <c r="E33" s="141"/>
      <c r="F33" s="184"/>
    </row>
    <row r="34" spans="2:6">
      <c r="B34" s="138" t="s">
        <v>10</v>
      </c>
      <c r="C34" s="142">
        <v>230062</v>
      </c>
      <c r="D34" s="143"/>
      <c r="E34" s="141" t="s">
        <v>11</v>
      </c>
      <c r="F34" s="184"/>
    </row>
    <row r="35" spans="2:6">
      <c r="B35" s="138" t="s">
        <v>12</v>
      </c>
      <c r="C35" s="142"/>
      <c r="D35" s="135"/>
      <c r="E35" s="144"/>
      <c r="F35" s="184"/>
    </row>
    <row r="36" spans="2:6">
      <c r="B36" s="128" t="s">
        <v>13</v>
      </c>
      <c r="C36" s="129">
        <v>68454</v>
      </c>
      <c r="D36" s="135"/>
      <c r="E36" s="135"/>
      <c r="F36" s="184"/>
    </row>
    <row r="37" spans="2:6">
      <c r="B37" s="138" t="s">
        <v>14</v>
      </c>
      <c r="C37" s="142" t="s">
        <v>228</v>
      </c>
      <c r="D37" s="135"/>
      <c r="E37" s="135"/>
      <c r="F37" s="184"/>
    </row>
    <row r="38" spans="2:6">
      <c r="B38" s="146" t="s">
        <v>15</v>
      </c>
      <c r="C38" s="147"/>
      <c r="D38" s="135"/>
      <c r="E38" s="135"/>
      <c r="F38" s="184"/>
    </row>
    <row r="39" spans="2:6">
      <c r="B39" s="146" t="s">
        <v>16</v>
      </c>
      <c r="C39" s="147"/>
      <c r="D39" s="135"/>
      <c r="E39" s="135"/>
      <c r="F39" s="184"/>
    </row>
    <row r="40" spans="2:6" ht="15.75" thickBot="1">
      <c r="B40" s="149" t="s">
        <v>17</v>
      </c>
      <c r="C40" s="147"/>
      <c r="D40" s="135"/>
      <c r="E40" s="135"/>
      <c r="F40" s="185"/>
    </row>
    <row r="41" spans="2:6" ht="15.75" thickBot="1">
      <c r="B41" s="151" t="s">
        <v>18</v>
      </c>
      <c r="C41" s="151" t="s">
        <v>19</v>
      </c>
      <c r="D41" s="152" t="s">
        <v>20</v>
      </c>
      <c r="E41" s="153" t="s">
        <v>21</v>
      </c>
      <c r="F41" s="186" t="s">
        <v>22</v>
      </c>
    </row>
    <row r="42" spans="2:6">
      <c r="B42" s="155">
        <v>3200000000</v>
      </c>
      <c r="C42" s="177" t="s">
        <v>30</v>
      </c>
      <c r="D42" s="156">
        <v>1</v>
      </c>
      <c r="E42" s="157">
        <v>669867</v>
      </c>
      <c r="F42" s="188">
        <f>E42*D42</f>
        <v>669867</v>
      </c>
    </row>
    <row r="43" spans="2:6" ht="15.75" thickBot="1">
      <c r="B43" s="159"/>
      <c r="C43" s="160"/>
      <c r="D43" s="161"/>
      <c r="E43" s="214" t="s">
        <v>23</v>
      </c>
      <c r="F43" s="187">
        <f>F42</f>
        <v>669867</v>
      </c>
    </row>
    <row r="44" spans="2:6" ht="15.75" thickBot="1"/>
    <row r="45" spans="2:6" ht="15.75" thickBot="1">
      <c r="B45" s="130"/>
      <c r="C45" s="127" t="s">
        <v>235</v>
      </c>
      <c r="D45" s="131"/>
      <c r="E45" s="213"/>
      <c r="F45" s="183"/>
    </row>
    <row r="46" spans="2:6">
      <c r="B46" s="134" t="s">
        <v>6</v>
      </c>
      <c r="C46" s="164" t="s">
        <v>236</v>
      </c>
      <c r="D46" s="135"/>
      <c r="E46" s="136" t="s">
        <v>7</v>
      </c>
      <c r="F46" s="184"/>
    </row>
    <row r="47" spans="2:6">
      <c r="B47" s="138" t="s">
        <v>8</v>
      </c>
      <c r="C47" s="139" t="s">
        <v>237</v>
      </c>
      <c r="D47" s="140"/>
      <c r="E47" s="141"/>
      <c r="F47" s="184"/>
    </row>
    <row r="48" spans="2:6">
      <c r="B48" s="138" t="s">
        <v>10</v>
      </c>
      <c r="C48" s="142">
        <v>229995</v>
      </c>
      <c r="D48" s="143"/>
      <c r="E48" s="141" t="s">
        <v>11</v>
      </c>
      <c r="F48" s="184"/>
    </row>
    <row r="49" spans="2:6">
      <c r="B49" s="138" t="s">
        <v>12</v>
      </c>
      <c r="C49" s="142"/>
      <c r="D49" s="135"/>
      <c r="E49" s="144"/>
      <c r="F49" s="184"/>
    </row>
    <row r="50" spans="2:6">
      <c r="B50" s="128" t="s">
        <v>13</v>
      </c>
      <c r="C50" s="129">
        <v>68717</v>
      </c>
      <c r="D50" s="135"/>
      <c r="E50" s="135"/>
      <c r="F50" s="184"/>
    </row>
    <row r="51" spans="2:6">
      <c r="B51" s="138" t="s">
        <v>14</v>
      </c>
      <c r="C51" s="142">
        <v>4012018</v>
      </c>
      <c r="D51" s="135"/>
      <c r="E51" s="135"/>
      <c r="F51" s="184"/>
    </row>
    <row r="52" spans="2:6">
      <c r="B52" s="146" t="s">
        <v>15</v>
      </c>
      <c r="C52" s="147"/>
      <c r="D52" s="135"/>
      <c r="E52" s="135"/>
      <c r="F52" s="184"/>
    </row>
    <row r="53" spans="2:6">
      <c r="B53" s="146" t="s">
        <v>16</v>
      </c>
      <c r="C53" s="147"/>
      <c r="D53" s="135"/>
      <c r="E53" s="135"/>
      <c r="F53" s="184"/>
    </row>
    <row r="54" spans="2:6" ht="15.75" thickBot="1">
      <c r="B54" s="149" t="s">
        <v>17</v>
      </c>
      <c r="C54" s="147"/>
      <c r="D54" s="135"/>
      <c r="E54" s="135"/>
      <c r="F54" s="185"/>
    </row>
    <row r="55" spans="2:6" ht="15.75" thickBot="1">
      <c r="B55" s="151" t="s">
        <v>18</v>
      </c>
      <c r="C55" s="316" t="s">
        <v>19</v>
      </c>
      <c r="D55" s="318" t="s">
        <v>20</v>
      </c>
      <c r="E55" s="311" t="s">
        <v>21</v>
      </c>
      <c r="F55" s="340" t="s">
        <v>22</v>
      </c>
    </row>
    <row r="56" spans="2:6" ht="15.75" thickBot="1">
      <c r="B56" s="268" t="s">
        <v>74</v>
      </c>
      <c r="C56" s="317" t="s">
        <v>75</v>
      </c>
      <c r="D56" s="169">
        <v>3</v>
      </c>
      <c r="E56" s="311">
        <v>47304</v>
      </c>
      <c r="F56" s="311">
        <f>E56*D56</f>
        <v>141912</v>
      </c>
    </row>
    <row r="57" spans="2:6" ht="15.75" thickBot="1">
      <c r="B57" s="268" t="s">
        <v>79</v>
      </c>
      <c r="C57" s="317" t="s">
        <v>238</v>
      </c>
      <c r="D57" s="169">
        <v>1</v>
      </c>
      <c r="E57" s="311">
        <v>70868</v>
      </c>
      <c r="F57" s="340">
        <f>E57</f>
        <v>70868</v>
      </c>
    </row>
    <row r="58" spans="2:6" s="308" customFormat="1" ht="15.75" thickBot="1">
      <c r="B58" s="268"/>
      <c r="C58" s="317"/>
      <c r="D58" s="169"/>
      <c r="E58" s="311"/>
      <c r="F58" s="311"/>
    </row>
    <row r="59" spans="2:6" s="308" customFormat="1">
      <c r="B59" s="309"/>
      <c r="C59" s="317"/>
      <c r="D59" s="169"/>
      <c r="E59" s="311"/>
      <c r="F59" s="340"/>
    </row>
    <row r="60" spans="2:6" s="308" customFormat="1" ht="15.75" thickBot="1">
      <c r="B60" s="159"/>
      <c r="C60" s="160"/>
      <c r="D60" s="319"/>
      <c r="E60" s="214" t="s">
        <v>23</v>
      </c>
      <c r="F60" s="187">
        <f>F56+F57+F58+F59</f>
        <v>212780</v>
      </c>
    </row>
    <row r="61" spans="2:6" s="308" customFormat="1" ht="15.75" thickBot="1">
      <c r="B61"/>
      <c r="C61"/>
      <c r="D61"/>
      <c r="E61" s="312"/>
      <c r="F61" s="312"/>
    </row>
    <row r="62" spans="2:6" ht="15.75" thickBot="1">
      <c r="B62" s="130"/>
      <c r="C62" s="127" t="s">
        <v>235</v>
      </c>
      <c r="D62" s="131"/>
      <c r="E62" s="213"/>
      <c r="F62" s="183"/>
    </row>
    <row r="63" spans="2:6">
      <c r="B63" s="134" t="s">
        <v>6</v>
      </c>
      <c r="C63" s="164" t="s">
        <v>266</v>
      </c>
      <c r="D63" s="135"/>
      <c r="E63" s="136" t="s">
        <v>7</v>
      </c>
      <c r="F63" s="184"/>
    </row>
    <row r="64" spans="2:6">
      <c r="B64" s="138" t="s">
        <v>8</v>
      </c>
      <c r="C64" s="139" t="s">
        <v>267</v>
      </c>
      <c r="D64" s="140"/>
      <c r="E64" s="141"/>
      <c r="F64" s="184"/>
    </row>
    <row r="65" spans="2:6">
      <c r="B65" s="138" t="s">
        <v>10</v>
      </c>
      <c r="C65" s="142">
        <v>233089</v>
      </c>
      <c r="D65" s="143"/>
      <c r="E65" s="141" t="s">
        <v>11</v>
      </c>
      <c r="F65" s="184"/>
    </row>
    <row r="66" spans="2:6">
      <c r="B66" s="138" t="s">
        <v>12</v>
      </c>
      <c r="C66" s="142"/>
      <c r="D66" s="135"/>
      <c r="E66" s="144"/>
      <c r="F66" s="184"/>
    </row>
    <row r="67" spans="2:6">
      <c r="B67" s="128" t="s">
        <v>13</v>
      </c>
      <c r="C67" s="129">
        <v>70679</v>
      </c>
      <c r="D67" s="135"/>
      <c r="E67" s="135"/>
      <c r="F67" s="184"/>
    </row>
    <row r="68" spans="2:6">
      <c r="B68" s="138" t="s">
        <v>14</v>
      </c>
      <c r="C68" s="142">
        <v>4520161326</v>
      </c>
      <c r="D68" s="135"/>
      <c r="E68" s="135"/>
      <c r="F68" s="184"/>
    </row>
    <row r="69" spans="2:6">
      <c r="B69" s="146" t="s">
        <v>15</v>
      </c>
      <c r="C69" s="147"/>
      <c r="D69" s="135"/>
      <c r="E69" s="135"/>
      <c r="F69" s="184"/>
    </row>
    <row r="70" spans="2:6">
      <c r="B70" s="146" t="s">
        <v>16</v>
      </c>
      <c r="C70" s="147"/>
      <c r="D70" s="135"/>
      <c r="E70" s="135"/>
      <c r="F70" s="184"/>
    </row>
    <row r="71" spans="2:6" ht="15.75" thickBot="1">
      <c r="B71" s="149" t="s">
        <v>17</v>
      </c>
      <c r="C71" s="147"/>
      <c r="D71" s="135"/>
      <c r="E71" s="135"/>
      <c r="F71" s="185"/>
    </row>
    <row r="72" spans="2:6" ht="15.75" thickBot="1">
      <c r="B72" s="151" t="s">
        <v>18</v>
      </c>
      <c r="C72" s="151" t="s">
        <v>19</v>
      </c>
      <c r="D72" s="152" t="s">
        <v>20</v>
      </c>
      <c r="E72" s="153" t="s">
        <v>21</v>
      </c>
      <c r="F72" s="186" t="s">
        <v>22</v>
      </c>
    </row>
    <row r="73" spans="2:6">
      <c r="B73" s="155" t="s">
        <v>268</v>
      </c>
      <c r="C73" s="155" t="s">
        <v>269</v>
      </c>
      <c r="D73" s="156">
        <v>1</v>
      </c>
      <c r="E73" s="157">
        <v>96900</v>
      </c>
      <c r="F73" s="188">
        <v>96900</v>
      </c>
    </row>
    <row r="74" spans="2:6" ht="15.75" thickBot="1">
      <c r="B74" s="159"/>
      <c r="C74" s="160"/>
      <c r="D74" s="161"/>
      <c r="E74" s="214" t="s">
        <v>53</v>
      </c>
      <c r="F74" s="187">
        <f>F73</f>
        <v>96900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3"/>
  <sheetViews>
    <sheetView tabSelected="1" topLeftCell="A4" zoomScale="70" zoomScaleNormal="70" workbookViewId="0">
      <selection activeCell="C33" sqref="C33"/>
    </sheetView>
  </sheetViews>
  <sheetFormatPr baseColWidth="10" defaultRowHeight="15"/>
  <cols>
    <col min="1" max="1" width="4.7109375" customWidth="1"/>
    <col min="2" max="2" width="32" style="179" customWidth="1"/>
    <col min="3" max="3" width="19.42578125" style="179" customWidth="1"/>
    <col min="4" max="4" width="4.85546875" style="289" customWidth="1"/>
    <col min="5" max="5" width="15.7109375" style="364" customWidth="1"/>
    <col min="6" max="6" width="10.7109375" style="181" bestFit="1" customWidth="1"/>
    <col min="7" max="7" width="17.5703125" style="178" customWidth="1"/>
    <col min="8" max="8" width="17.28515625" style="181" customWidth="1"/>
    <col min="9" max="9" width="14.42578125" style="179" customWidth="1"/>
    <col min="10" max="10" width="19.5703125" style="179" customWidth="1"/>
    <col min="11" max="11" width="86.7109375" style="179" customWidth="1"/>
    <col min="12" max="12" width="15.28515625" style="399" customWidth="1"/>
    <col min="16" max="16" width="23.85546875" customWidth="1"/>
  </cols>
  <sheetData>
    <row r="1" spans="1:90">
      <c r="A1" s="588" t="s">
        <v>256</v>
      </c>
      <c r="B1" s="589"/>
      <c r="C1" s="589"/>
      <c r="D1" s="589"/>
      <c r="E1" s="589"/>
      <c r="F1" s="589"/>
      <c r="G1" s="589"/>
      <c r="H1" s="589"/>
      <c r="I1" s="589"/>
      <c r="J1" s="589"/>
      <c r="K1" s="590"/>
    </row>
    <row r="2" spans="1:90" ht="12" customHeight="1" thickBot="1">
      <c r="A2" s="591"/>
      <c r="B2" s="592"/>
      <c r="C2" s="592"/>
      <c r="D2" s="592"/>
      <c r="E2" s="592"/>
      <c r="F2" s="592"/>
      <c r="G2" s="592"/>
      <c r="H2" s="592"/>
      <c r="I2" s="592"/>
      <c r="J2" s="592"/>
      <c r="K2" s="593"/>
    </row>
    <row r="3" spans="1:90" ht="15.75">
      <c r="A3" s="344" t="s">
        <v>67</v>
      </c>
      <c r="B3" s="345" t="s">
        <v>60</v>
      </c>
      <c r="C3" s="346" t="s">
        <v>61</v>
      </c>
      <c r="D3" s="346" t="s">
        <v>62</v>
      </c>
      <c r="E3" s="346" t="s">
        <v>15</v>
      </c>
      <c r="F3" s="347" t="s">
        <v>0</v>
      </c>
      <c r="G3" s="346" t="s">
        <v>14</v>
      </c>
      <c r="H3" s="346" t="s">
        <v>63</v>
      </c>
      <c r="I3" s="346" t="s">
        <v>64</v>
      </c>
      <c r="J3" s="346" t="s">
        <v>65</v>
      </c>
      <c r="K3" s="346" t="s">
        <v>66</v>
      </c>
      <c r="L3" s="400" t="s">
        <v>172</v>
      </c>
    </row>
    <row r="4" spans="1:90" s="377" customFormat="1" ht="15.75">
      <c r="A4" s="343">
        <v>1</v>
      </c>
      <c r="B4" s="508" t="s">
        <v>9</v>
      </c>
      <c r="C4" s="509">
        <v>318917</v>
      </c>
      <c r="D4" s="510" t="s">
        <v>42</v>
      </c>
      <c r="E4" s="511" t="s">
        <v>146</v>
      </c>
      <c r="F4" s="512"/>
      <c r="G4" s="512" t="s">
        <v>146</v>
      </c>
      <c r="H4" s="513">
        <v>235193</v>
      </c>
      <c r="I4" s="514"/>
      <c r="J4" s="515" t="s">
        <v>35</v>
      </c>
      <c r="K4" s="516"/>
      <c r="L4" s="438"/>
    </row>
    <row r="5" spans="1:90" s="377" customFormat="1" ht="15.75">
      <c r="A5" s="343">
        <v>2</v>
      </c>
      <c r="B5" s="517" t="s">
        <v>33</v>
      </c>
      <c r="C5" s="518">
        <v>668271</v>
      </c>
      <c r="D5" s="511" t="s">
        <v>42</v>
      </c>
      <c r="E5" s="511" t="s">
        <v>146</v>
      </c>
      <c r="F5" s="512"/>
      <c r="G5" s="512" t="s">
        <v>146</v>
      </c>
      <c r="H5" s="513">
        <v>235187</v>
      </c>
      <c r="I5" s="514"/>
      <c r="J5" s="519" t="s">
        <v>35</v>
      </c>
      <c r="K5" s="516" t="s">
        <v>166</v>
      </c>
      <c r="L5" s="438"/>
    </row>
    <row r="6" spans="1:90" s="377" customFormat="1" ht="15.75">
      <c r="A6" s="343">
        <v>3</v>
      </c>
      <c r="B6" s="517" t="s">
        <v>180</v>
      </c>
      <c r="C6" s="518"/>
      <c r="D6" s="511"/>
      <c r="E6" s="511" t="s">
        <v>146</v>
      </c>
      <c r="F6" s="512"/>
      <c r="G6" s="512" t="s">
        <v>146</v>
      </c>
      <c r="H6" s="513"/>
      <c r="I6" s="514"/>
      <c r="J6" s="519" t="s">
        <v>35</v>
      </c>
      <c r="K6" s="516" t="s">
        <v>290</v>
      </c>
      <c r="L6" s="438"/>
    </row>
    <row r="7" spans="1:90" s="436" customFormat="1" ht="15" customHeight="1">
      <c r="A7" s="343">
        <v>4</v>
      </c>
      <c r="B7" s="520" t="s">
        <v>245</v>
      </c>
      <c r="C7" s="521">
        <v>193640</v>
      </c>
      <c r="D7" s="522" t="s">
        <v>42</v>
      </c>
      <c r="E7" s="522">
        <v>7102</v>
      </c>
      <c r="F7" s="523"/>
      <c r="G7" s="522" t="s">
        <v>246</v>
      </c>
      <c r="H7" s="522" t="s">
        <v>275</v>
      </c>
      <c r="I7" s="522">
        <v>84680</v>
      </c>
      <c r="J7" s="524" t="s">
        <v>247</v>
      </c>
      <c r="K7" s="525" t="s">
        <v>248</v>
      </c>
      <c r="L7" s="438"/>
      <c r="M7" s="585"/>
      <c r="N7" s="585"/>
      <c r="O7" s="585"/>
      <c r="P7" s="585"/>
      <c r="Q7" s="396"/>
      <c r="R7" s="396"/>
      <c r="S7" s="396"/>
      <c r="T7" s="396"/>
      <c r="U7" s="396"/>
      <c r="V7" s="396"/>
    </row>
    <row r="8" spans="1:90" s="436" customFormat="1" ht="15.75">
      <c r="A8" s="343">
        <v>5</v>
      </c>
      <c r="B8" s="520" t="s">
        <v>253</v>
      </c>
      <c r="C8" s="521">
        <v>294240</v>
      </c>
      <c r="D8" s="522" t="s">
        <v>42</v>
      </c>
      <c r="E8" s="522">
        <v>7119</v>
      </c>
      <c r="F8" s="522"/>
      <c r="G8" s="522">
        <v>80218</v>
      </c>
      <c r="H8" s="522">
        <v>233573</v>
      </c>
      <c r="I8" s="522">
        <v>85249</v>
      </c>
      <c r="J8" s="524" t="s">
        <v>254</v>
      </c>
      <c r="K8" s="525" t="s">
        <v>255</v>
      </c>
      <c r="L8" s="438"/>
      <c r="P8" s="396"/>
      <c r="Q8" s="396"/>
      <c r="R8" s="396"/>
      <c r="S8" s="396"/>
      <c r="T8" s="396"/>
      <c r="U8" s="396"/>
      <c r="V8" s="396"/>
    </row>
    <row r="9" spans="1:90" s="436" customFormat="1" ht="15.75">
      <c r="A9" s="343">
        <v>6</v>
      </c>
      <c r="B9" s="520" t="s">
        <v>257</v>
      </c>
      <c r="C9" s="526">
        <v>133166</v>
      </c>
      <c r="D9" s="522" t="s">
        <v>42</v>
      </c>
      <c r="E9" s="522">
        <v>7216</v>
      </c>
      <c r="F9" s="527"/>
      <c r="G9" s="528">
        <v>774255</v>
      </c>
      <c r="H9" s="528">
        <v>233594</v>
      </c>
      <c r="I9" s="528">
        <v>85367</v>
      </c>
      <c r="J9" s="524" t="s">
        <v>258</v>
      </c>
      <c r="K9" s="529" t="s">
        <v>259</v>
      </c>
      <c r="L9" s="438"/>
      <c r="P9" s="396"/>
      <c r="Q9" s="396"/>
      <c r="R9" s="396"/>
      <c r="S9" s="396"/>
      <c r="T9" s="396"/>
      <c r="U9" s="396"/>
      <c r="V9" s="396"/>
    </row>
    <row r="10" spans="1:90" s="436" customFormat="1" ht="15.75" customHeight="1">
      <c r="A10" s="343">
        <v>7</v>
      </c>
      <c r="B10" s="530" t="s">
        <v>260</v>
      </c>
      <c r="C10" s="521">
        <v>133680</v>
      </c>
      <c r="D10" s="522" t="s">
        <v>42</v>
      </c>
      <c r="E10" s="522">
        <v>7152</v>
      </c>
      <c r="F10" s="523"/>
      <c r="G10" s="522">
        <v>2846</v>
      </c>
      <c r="H10" s="522">
        <v>233595</v>
      </c>
      <c r="I10" s="522">
        <v>85368</v>
      </c>
      <c r="J10" s="531" t="s">
        <v>261</v>
      </c>
      <c r="K10" s="529" t="s">
        <v>259</v>
      </c>
      <c r="L10" s="438"/>
      <c r="P10" s="396"/>
      <c r="Q10" s="396"/>
      <c r="R10" s="396"/>
      <c r="S10" s="396"/>
      <c r="T10" s="396"/>
      <c r="U10" s="396"/>
      <c r="V10" s="396"/>
    </row>
    <row r="11" spans="1:90" s="436" customFormat="1" ht="15.75">
      <c r="A11" s="343">
        <v>8</v>
      </c>
      <c r="B11" s="580" t="s">
        <v>263</v>
      </c>
      <c r="C11" s="581">
        <v>385000</v>
      </c>
      <c r="D11" s="522" t="s">
        <v>42</v>
      </c>
      <c r="E11" s="522">
        <v>7018</v>
      </c>
      <c r="F11" s="527"/>
      <c r="G11" s="522" t="s">
        <v>264</v>
      </c>
      <c r="H11" s="522">
        <v>235048</v>
      </c>
      <c r="I11" s="522">
        <v>86352</v>
      </c>
      <c r="J11" s="531" t="s">
        <v>261</v>
      </c>
      <c r="K11" s="525" t="s">
        <v>265</v>
      </c>
      <c r="L11" s="438"/>
      <c r="P11" s="396"/>
      <c r="Q11" s="396"/>
      <c r="R11" s="396"/>
      <c r="S11" s="396"/>
      <c r="T11" s="396"/>
      <c r="U11" s="396"/>
      <c r="V11" s="396"/>
    </row>
    <row r="12" spans="1:90" s="436" customFormat="1" ht="15.75">
      <c r="A12" s="343">
        <v>9</v>
      </c>
      <c r="B12" s="534" t="s">
        <v>270</v>
      </c>
      <c r="C12" s="535">
        <v>96900</v>
      </c>
      <c r="D12" s="522" t="s">
        <v>42</v>
      </c>
      <c r="E12" s="522"/>
      <c r="F12" s="522"/>
      <c r="G12" s="522">
        <v>4520161326</v>
      </c>
      <c r="H12" s="522">
        <v>233089</v>
      </c>
      <c r="I12" s="522">
        <v>85686</v>
      </c>
      <c r="J12" s="524" t="s">
        <v>247</v>
      </c>
      <c r="K12" s="525" t="s">
        <v>271</v>
      </c>
      <c r="L12" s="438"/>
      <c r="P12" s="396"/>
      <c r="Q12" s="396"/>
      <c r="R12" s="396"/>
      <c r="S12" s="396"/>
      <c r="T12" s="396"/>
      <c r="U12" s="396"/>
      <c r="V12" s="396"/>
    </row>
    <row r="13" spans="1:90" s="471" customFormat="1" ht="15.75">
      <c r="A13" s="343">
        <v>10</v>
      </c>
      <c r="B13" s="539" t="s">
        <v>276</v>
      </c>
      <c r="C13" s="555">
        <v>68302</v>
      </c>
      <c r="D13" s="541" t="s">
        <v>42</v>
      </c>
      <c r="E13" s="522">
        <v>7262</v>
      </c>
      <c r="F13" s="556"/>
      <c r="G13" s="522">
        <v>170705</v>
      </c>
      <c r="H13" s="541">
        <v>235047</v>
      </c>
      <c r="I13" s="522">
        <v>86304</v>
      </c>
      <c r="J13" s="524" t="s">
        <v>261</v>
      </c>
      <c r="K13" s="543" t="s">
        <v>277</v>
      </c>
      <c r="L13" s="438"/>
      <c r="M13" s="436"/>
      <c r="N13" s="436"/>
      <c r="O13" s="436"/>
      <c r="P13" s="396"/>
      <c r="Q13" s="396"/>
      <c r="R13" s="396"/>
      <c r="S13" s="396"/>
      <c r="T13" s="396"/>
      <c r="U13" s="396"/>
      <c r="V13" s="396"/>
      <c r="W13" s="436"/>
      <c r="X13" s="436"/>
      <c r="Y13" s="436"/>
      <c r="Z13" s="436"/>
      <c r="AA13" s="436"/>
      <c r="AB13" s="436"/>
      <c r="AC13" s="436"/>
      <c r="AD13" s="436"/>
      <c r="AE13" s="436"/>
      <c r="AF13" s="436"/>
      <c r="AG13" s="436"/>
      <c r="AH13" s="436"/>
      <c r="AI13" s="436"/>
      <c r="AJ13" s="436"/>
      <c r="AK13" s="436"/>
      <c r="AL13" s="436"/>
      <c r="AM13" s="436"/>
      <c r="AN13" s="436"/>
      <c r="AO13" s="436"/>
      <c r="AP13" s="436"/>
      <c r="AQ13" s="436"/>
      <c r="AR13" s="436"/>
      <c r="AS13" s="436"/>
      <c r="AT13" s="436"/>
      <c r="AU13" s="436"/>
      <c r="AV13" s="436"/>
      <c r="AW13" s="436"/>
      <c r="AX13" s="436"/>
      <c r="AY13" s="436"/>
      <c r="AZ13" s="436"/>
      <c r="BA13" s="436"/>
      <c r="BB13" s="436"/>
      <c r="BC13" s="436"/>
      <c r="BD13" s="436"/>
      <c r="BE13" s="436"/>
      <c r="BF13" s="436"/>
      <c r="BG13" s="436"/>
      <c r="BH13" s="436"/>
      <c r="BI13" s="436"/>
      <c r="BJ13" s="436"/>
      <c r="BK13" s="436"/>
      <c r="BL13" s="436"/>
      <c r="BM13" s="436"/>
      <c r="BN13" s="436"/>
      <c r="BO13" s="436"/>
      <c r="BP13" s="436"/>
      <c r="BQ13" s="436"/>
      <c r="BR13" s="436"/>
      <c r="BS13" s="436"/>
      <c r="BT13" s="436"/>
      <c r="BU13" s="436"/>
      <c r="BV13" s="436"/>
      <c r="BW13" s="436"/>
      <c r="BX13" s="436"/>
      <c r="BY13" s="436"/>
      <c r="BZ13" s="436"/>
      <c r="CA13" s="436"/>
      <c r="CB13" s="436"/>
      <c r="CC13" s="436"/>
      <c r="CD13" s="436"/>
      <c r="CE13" s="436"/>
      <c r="CF13" s="436"/>
      <c r="CG13" s="436"/>
      <c r="CH13" s="436"/>
      <c r="CI13" s="436"/>
      <c r="CJ13" s="436"/>
      <c r="CK13" s="436"/>
      <c r="CL13" s="436"/>
    </row>
    <row r="14" spans="1:90" s="471" customFormat="1" ht="15.75">
      <c r="A14" s="343">
        <v>11</v>
      </c>
      <c r="B14" s="539" t="s">
        <v>278</v>
      </c>
      <c r="C14" s="540">
        <v>844800</v>
      </c>
      <c r="D14" s="541" t="s">
        <v>42</v>
      </c>
      <c r="E14" s="522">
        <v>7151</v>
      </c>
      <c r="F14" s="542"/>
      <c r="G14" s="522">
        <v>2823</v>
      </c>
      <c r="H14" s="522">
        <v>235007</v>
      </c>
      <c r="I14" s="522">
        <v>86110</v>
      </c>
      <c r="J14" s="524" t="s">
        <v>261</v>
      </c>
      <c r="K14" s="543" t="s">
        <v>279</v>
      </c>
      <c r="L14" s="438"/>
      <c r="M14" s="436"/>
      <c r="N14" s="436"/>
      <c r="O14" s="436"/>
      <c r="P14" s="396"/>
      <c r="Q14" s="396"/>
      <c r="R14" s="396"/>
      <c r="S14" s="396"/>
      <c r="T14" s="396"/>
      <c r="U14" s="396"/>
      <c r="V14" s="396"/>
      <c r="W14" s="436"/>
      <c r="X14" s="436"/>
      <c r="Y14" s="436"/>
      <c r="Z14" s="436"/>
      <c r="AA14" s="436"/>
      <c r="AB14" s="436"/>
      <c r="AC14" s="436"/>
      <c r="AD14" s="436"/>
      <c r="AE14" s="436"/>
      <c r="AF14" s="436"/>
      <c r="AG14" s="436"/>
      <c r="AH14" s="436"/>
      <c r="AI14" s="436"/>
      <c r="AJ14" s="436"/>
      <c r="AK14" s="436"/>
      <c r="AL14" s="436"/>
      <c r="AM14" s="436"/>
      <c r="AN14" s="436"/>
      <c r="AO14" s="436"/>
      <c r="AP14" s="436"/>
      <c r="AQ14" s="436"/>
      <c r="AR14" s="436"/>
      <c r="AS14" s="436"/>
      <c r="AT14" s="436"/>
      <c r="AU14" s="436"/>
      <c r="AV14" s="436"/>
      <c r="AW14" s="436"/>
      <c r="AX14" s="436"/>
      <c r="AY14" s="436"/>
      <c r="AZ14" s="436"/>
      <c r="BA14" s="436"/>
      <c r="BB14" s="436"/>
      <c r="BC14" s="436"/>
      <c r="BD14" s="436"/>
      <c r="BE14" s="436"/>
      <c r="BF14" s="436"/>
      <c r="BG14" s="436"/>
      <c r="BH14" s="436"/>
      <c r="BI14" s="436"/>
      <c r="BJ14" s="436"/>
      <c r="BK14" s="436"/>
      <c r="BL14" s="436"/>
      <c r="BM14" s="436"/>
      <c r="BN14" s="436"/>
      <c r="BO14" s="436"/>
      <c r="BP14" s="436"/>
      <c r="BQ14" s="436"/>
      <c r="BR14" s="436"/>
      <c r="BS14" s="436"/>
      <c r="BT14" s="436"/>
      <c r="BU14" s="436"/>
      <c r="BV14" s="436"/>
      <c r="BW14" s="436"/>
      <c r="BX14" s="436"/>
      <c r="BY14" s="436"/>
      <c r="BZ14" s="436"/>
      <c r="CA14" s="436"/>
      <c r="CB14" s="436"/>
      <c r="CC14" s="436"/>
      <c r="CD14" s="436"/>
      <c r="CE14" s="436"/>
      <c r="CF14" s="436"/>
      <c r="CG14" s="436"/>
      <c r="CH14" s="436"/>
      <c r="CI14" s="436"/>
      <c r="CJ14" s="436"/>
      <c r="CK14" s="436"/>
      <c r="CL14" s="436"/>
    </row>
    <row r="15" spans="1:90" s="436" customFormat="1" ht="15.75">
      <c r="A15" s="343">
        <v>12</v>
      </c>
      <c r="B15" s="544" t="s">
        <v>250</v>
      </c>
      <c r="C15" s="545">
        <v>275977</v>
      </c>
      <c r="D15" s="541" t="s">
        <v>42</v>
      </c>
      <c r="E15" s="522">
        <v>7214</v>
      </c>
      <c r="F15" s="546"/>
      <c r="G15" s="522">
        <v>4700016604</v>
      </c>
      <c r="H15" s="522">
        <v>232413</v>
      </c>
      <c r="I15" s="522">
        <v>84156</v>
      </c>
      <c r="J15" s="531" t="s">
        <v>272</v>
      </c>
      <c r="K15" s="543" t="s">
        <v>280</v>
      </c>
      <c r="L15" s="438"/>
      <c r="P15" s="396"/>
      <c r="Q15" s="396"/>
      <c r="R15" s="396"/>
      <c r="S15" s="396"/>
      <c r="T15" s="396"/>
      <c r="U15" s="396"/>
      <c r="V15" s="396"/>
    </row>
    <row r="16" spans="1:90" s="436" customFormat="1" ht="15.75">
      <c r="A16" s="343">
        <v>13</v>
      </c>
      <c r="B16" s="547" t="s">
        <v>281</v>
      </c>
      <c r="C16" s="548">
        <v>432032</v>
      </c>
      <c r="D16" s="536"/>
      <c r="E16" s="532">
        <v>7222</v>
      </c>
      <c r="F16" s="549"/>
      <c r="G16" s="532">
        <v>7765000</v>
      </c>
      <c r="H16" s="537"/>
      <c r="I16" s="537"/>
      <c r="J16" s="533" t="s">
        <v>247</v>
      </c>
      <c r="K16" s="538" t="s">
        <v>282</v>
      </c>
      <c r="L16" s="438"/>
      <c r="P16" s="396"/>
      <c r="Q16" s="396"/>
      <c r="R16" s="396"/>
      <c r="S16" s="396"/>
      <c r="T16" s="396"/>
      <c r="U16" s="396"/>
      <c r="V16" s="396"/>
    </row>
    <row r="17" spans="1:22" s="436" customFormat="1" ht="15.75">
      <c r="A17" s="343">
        <v>14</v>
      </c>
      <c r="B17" s="544" t="s">
        <v>281</v>
      </c>
      <c r="C17" s="545">
        <v>180000</v>
      </c>
      <c r="D17" s="541" t="s">
        <v>42</v>
      </c>
      <c r="E17" s="522">
        <v>7223</v>
      </c>
      <c r="F17" s="523"/>
      <c r="G17" s="522">
        <v>773952</v>
      </c>
      <c r="H17" s="522">
        <v>224749</v>
      </c>
      <c r="I17" s="522">
        <v>86022</v>
      </c>
      <c r="J17" s="531" t="s">
        <v>247</v>
      </c>
      <c r="K17" s="543" t="s">
        <v>283</v>
      </c>
      <c r="L17" s="438"/>
      <c r="P17" s="396"/>
      <c r="Q17" s="396"/>
      <c r="R17" s="396"/>
      <c r="S17" s="396"/>
      <c r="T17" s="396"/>
      <c r="U17" s="396"/>
      <c r="V17" s="396"/>
    </row>
    <row r="18" spans="1:22" s="436" customFormat="1" ht="15.75">
      <c r="A18" s="343">
        <v>15</v>
      </c>
      <c r="B18" s="547"/>
      <c r="C18" s="548"/>
      <c r="D18" s="536"/>
      <c r="E18" s="532"/>
      <c r="F18" s="550"/>
      <c r="G18" s="532"/>
      <c r="H18" s="537"/>
      <c r="I18" s="537"/>
      <c r="J18" s="533"/>
      <c r="K18" s="538"/>
      <c r="L18" s="438"/>
      <c r="P18" s="396"/>
      <c r="Q18" s="396"/>
      <c r="R18" s="396"/>
      <c r="S18" s="396"/>
      <c r="T18" s="396"/>
      <c r="U18" s="396"/>
      <c r="V18" s="396"/>
    </row>
    <row r="19" spans="1:22" s="436" customFormat="1" ht="15.75">
      <c r="A19" s="343">
        <v>16</v>
      </c>
      <c r="B19" s="544" t="s">
        <v>284</v>
      </c>
      <c r="C19" s="545">
        <v>734160</v>
      </c>
      <c r="D19" s="541"/>
      <c r="E19" s="522">
        <v>7109</v>
      </c>
      <c r="F19" s="523"/>
      <c r="G19" s="522">
        <v>90472</v>
      </c>
      <c r="H19" s="522">
        <v>235180</v>
      </c>
      <c r="I19" s="522">
        <v>86472</v>
      </c>
      <c r="J19" s="531" t="s">
        <v>261</v>
      </c>
      <c r="K19" s="584" t="s">
        <v>285</v>
      </c>
      <c r="L19" s="438"/>
      <c r="P19" s="396"/>
      <c r="Q19" s="396"/>
      <c r="R19" s="396"/>
      <c r="S19" s="396"/>
      <c r="T19" s="396"/>
      <c r="U19" s="396"/>
      <c r="V19" s="396"/>
    </row>
    <row r="20" spans="1:22" s="436" customFormat="1" ht="15.75">
      <c r="A20" s="343">
        <v>17</v>
      </c>
      <c r="B20" s="547" t="s">
        <v>286</v>
      </c>
      <c r="C20" s="548">
        <v>918221</v>
      </c>
      <c r="D20" s="536"/>
      <c r="E20" s="532">
        <v>7165</v>
      </c>
      <c r="F20" s="550"/>
      <c r="G20" s="532">
        <v>60047338</v>
      </c>
      <c r="H20" s="537"/>
      <c r="I20" s="537"/>
      <c r="J20" s="533" t="s">
        <v>247</v>
      </c>
      <c r="K20" s="551" t="s">
        <v>287</v>
      </c>
      <c r="L20" s="438"/>
      <c r="P20" s="396"/>
      <c r="Q20" s="396"/>
      <c r="R20" s="396"/>
      <c r="S20" s="396"/>
      <c r="T20" s="396"/>
      <c r="U20" s="396"/>
      <c r="V20" s="396"/>
    </row>
    <row r="21" spans="1:22" s="436" customFormat="1" ht="14.25" customHeight="1">
      <c r="A21" s="343">
        <v>18</v>
      </c>
      <c r="B21" s="547" t="s">
        <v>286</v>
      </c>
      <c r="C21" s="548">
        <v>918221</v>
      </c>
      <c r="D21" s="536"/>
      <c r="E21" s="532">
        <v>7164</v>
      </c>
      <c r="F21" s="550"/>
      <c r="G21" s="532">
        <v>600047337</v>
      </c>
      <c r="H21" s="537"/>
      <c r="I21" s="537"/>
      <c r="J21" s="533" t="s">
        <v>247</v>
      </c>
      <c r="K21" s="551" t="s">
        <v>288</v>
      </c>
      <c r="L21" s="438"/>
      <c r="P21" s="396"/>
      <c r="Q21" s="396"/>
      <c r="R21" s="396"/>
      <c r="S21" s="396"/>
      <c r="T21" s="396"/>
      <c r="U21" s="396"/>
      <c r="V21" s="396"/>
    </row>
    <row r="22" spans="1:22" s="436" customFormat="1" ht="14.25" customHeight="1">
      <c r="A22" s="343">
        <v>19</v>
      </c>
      <c r="B22" s="544" t="s">
        <v>253</v>
      </c>
      <c r="C22" s="545">
        <v>196160</v>
      </c>
      <c r="D22" s="541" t="s">
        <v>42</v>
      </c>
      <c r="E22" s="522">
        <v>7119</v>
      </c>
      <c r="F22" s="523"/>
      <c r="G22" s="522">
        <v>80218</v>
      </c>
      <c r="H22" s="522">
        <v>234824</v>
      </c>
      <c r="I22" s="522">
        <v>86021</v>
      </c>
      <c r="J22" s="531" t="s">
        <v>254</v>
      </c>
      <c r="K22" s="543" t="s">
        <v>289</v>
      </c>
      <c r="L22" s="438"/>
      <c r="P22" s="396"/>
      <c r="Q22" s="396"/>
      <c r="R22" s="396"/>
      <c r="S22" s="396"/>
      <c r="T22" s="396"/>
      <c r="U22" s="396"/>
      <c r="V22" s="396"/>
    </row>
    <row r="23" spans="1:22" s="436" customFormat="1" ht="15.75">
      <c r="A23" s="343">
        <v>20</v>
      </c>
      <c r="B23" s="547" t="s">
        <v>281</v>
      </c>
      <c r="C23" s="548">
        <v>2554400</v>
      </c>
      <c r="D23" s="536"/>
      <c r="E23" s="532" t="s">
        <v>299</v>
      </c>
      <c r="F23" s="549"/>
      <c r="G23" s="532">
        <v>774333</v>
      </c>
      <c r="H23" s="537"/>
      <c r="I23" s="537"/>
      <c r="J23" s="533" t="s">
        <v>258</v>
      </c>
      <c r="K23" s="538" t="s">
        <v>298</v>
      </c>
      <c r="L23" s="438"/>
      <c r="P23" s="396"/>
      <c r="Q23" s="396"/>
      <c r="R23" s="396"/>
      <c r="S23" s="396"/>
      <c r="T23" s="396"/>
      <c r="U23" s="396"/>
      <c r="V23" s="396"/>
    </row>
    <row r="24" spans="1:22" s="436" customFormat="1" ht="15.75">
      <c r="A24" s="343">
        <v>21</v>
      </c>
      <c r="B24" s="544" t="s">
        <v>276</v>
      </c>
      <c r="C24" s="548">
        <v>252180</v>
      </c>
      <c r="D24" s="536"/>
      <c r="E24" s="532">
        <v>7264</v>
      </c>
      <c r="F24" s="550"/>
      <c r="G24" s="532">
        <v>172855</v>
      </c>
      <c r="H24" s="532">
        <v>235181</v>
      </c>
      <c r="I24" s="537"/>
      <c r="J24" s="552" t="s">
        <v>261</v>
      </c>
      <c r="K24" s="538" t="s">
        <v>29</v>
      </c>
      <c r="L24" s="438"/>
      <c r="P24" s="396"/>
      <c r="Q24" s="396"/>
      <c r="R24" s="396"/>
      <c r="S24" s="396"/>
      <c r="T24" s="396"/>
      <c r="U24" s="396"/>
      <c r="V24" s="396"/>
    </row>
    <row r="25" spans="1:22" s="436" customFormat="1" ht="15.75">
      <c r="A25" s="343">
        <v>22</v>
      </c>
      <c r="B25" s="544" t="s">
        <v>281</v>
      </c>
      <c r="C25" s="553">
        <v>1844800</v>
      </c>
      <c r="D25" s="541" t="s">
        <v>42</v>
      </c>
      <c r="E25" s="522">
        <v>7220</v>
      </c>
      <c r="F25" s="523"/>
      <c r="G25" s="522">
        <v>773369</v>
      </c>
      <c r="H25" s="522">
        <v>235021</v>
      </c>
      <c r="I25" s="522">
        <v>86109</v>
      </c>
      <c r="J25" s="554" t="s">
        <v>247</v>
      </c>
      <c r="K25" s="543" t="s">
        <v>293</v>
      </c>
      <c r="L25" s="438"/>
      <c r="M25" s="596" t="s">
        <v>294</v>
      </c>
      <c r="N25" s="596"/>
      <c r="O25" s="596"/>
      <c r="P25" s="596"/>
      <c r="Q25" s="396"/>
      <c r="R25" s="396"/>
      <c r="S25" s="396"/>
      <c r="T25" s="396"/>
      <c r="U25" s="396"/>
      <c r="V25" s="396"/>
    </row>
    <row r="26" spans="1:22" s="436" customFormat="1" ht="15.75">
      <c r="A26" s="343">
        <v>23</v>
      </c>
      <c r="B26" s="544" t="s">
        <v>297</v>
      </c>
      <c r="C26" s="553">
        <v>211750</v>
      </c>
      <c r="D26" s="541" t="s">
        <v>42</v>
      </c>
      <c r="E26" s="541">
        <v>7008</v>
      </c>
      <c r="F26" s="546"/>
      <c r="G26" s="541">
        <v>110759</v>
      </c>
      <c r="H26" s="541">
        <v>235046</v>
      </c>
      <c r="I26" s="522">
        <v>86303</v>
      </c>
      <c r="J26" s="554" t="s">
        <v>261</v>
      </c>
      <c r="K26" s="543" t="s">
        <v>305</v>
      </c>
      <c r="L26" s="438"/>
      <c r="P26" s="396"/>
      <c r="Q26" s="396"/>
      <c r="R26" s="396"/>
      <c r="S26" s="396"/>
      <c r="T26" s="396"/>
      <c r="U26" s="396"/>
      <c r="V26" s="396"/>
    </row>
    <row r="27" spans="1:22" s="436" customFormat="1" ht="15.75">
      <c r="A27" s="343">
        <v>24</v>
      </c>
      <c r="B27" s="476"/>
      <c r="C27" s="548"/>
      <c r="D27" s="468"/>
      <c r="E27" s="477"/>
      <c r="F27" s="478"/>
      <c r="G27" s="477"/>
      <c r="H27" s="479"/>
      <c r="I27" s="479"/>
      <c r="J27" s="469"/>
      <c r="K27" s="468"/>
      <c r="L27" s="438"/>
      <c r="P27" s="396"/>
      <c r="Q27" s="396"/>
      <c r="R27" s="396"/>
      <c r="S27" s="396"/>
      <c r="T27" s="396"/>
      <c r="U27" s="396"/>
      <c r="V27" s="396"/>
    </row>
    <row r="28" spans="1:22" s="436" customFormat="1">
      <c r="A28" s="494"/>
      <c r="B28" s="494"/>
      <c r="C28" s="498"/>
      <c r="D28" s="495"/>
      <c r="E28" s="496"/>
      <c r="F28" s="478"/>
      <c r="G28" s="496"/>
      <c r="H28" s="497"/>
      <c r="I28" s="497"/>
      <c r="J28" s="497"/>
      <c r="K28" s="495"/>
      <c r="L28" s="438"/>
      <c r="P28" s="396"/>
      <c r="Q28" s="396"/>
      <c r="R28" s="396"/>
      <c r="S28" s="396"/>
      <c r="T28" s="396"/>
      <c r="U28" s="396"/>
      <c r="V28" s="396"/>
    </row>
    <row r="29" spans="1:22" s="436" customFormat="1">
      <c r="A29" s="494"/>
      <c r="B29" s="495"/>
      <c r="C29" s="495"/>
      <c r="D29" s="495"/>
      <c r="E29" s="597" t="s">
        <v>301</v>
      </c>
      <c r="F29" s="598"/>
      <c r="G29" s="598"/>
      <c r="H29" s="598"/>
      <c r="I29" s="598"/>
      <c r="J29" s="497"/>
      <c r="K29" s="495"/>
      <c r="L29" s="438"/>
      <c r="P29" s="396"/>
      <c r="Q29" s="396"/>
      <c r="R29" s="396"/>
      <c r="S29" s="396"/>
      <c r="T29" s="396"/>
      <c r="U29" s="396"/>
      <c r="V29" s="396"/>
    </row>
    <row r="30" spans="1:22" ht="33.75" customHeight="1">
      <c r="A30" s="494"/>
      <c r="B30" s="557" t="s">
        <v>2</v>
      </c>
      <c r="C30" s="558">
        <f>C7+C8+C9+C10+C11+C12+C13+C14+C15+C16+C20+C21+C17+C18+C19+C22+C23+C24+C25+C26</f>
        <v>10667629</v>
      </c>
      <c r="D30" s="559"/>
      <c r="E30" s="560" t="s">
        <v>144</v>
      </c>
      <c r="F30" s="561"/>
      <c r="G30" s="561" t="s">
        <v>147</v>
      </c>
      <c r="H30" s="595" t="s">
        <v>165</v>
      </c>
      <c r="I30" s="595"/>
      <c r="K30" s="398"/>
    </row>
    <row r="31" spans="1:22" ht="18.75">
      <c r="A31" s="494"/>
      <c r="B31" s="562" t="s">
        <v>1</v>
      </c>
      <c r="C31" s="563">
        <f>C4+C5+C6</f>
        <v>987188</v>
      </c>
      <c r="D31" s="559"/>
      <c r="E31" s="564" t="s">
        <v>291</v>
      </c>
      <c r="F31" s="564">
        <v>2.5</v>
      </c>
      <c r="G31" s="565">
        <f>SUM(C10,C11,C13,C14,C18,C19,C24,C26)</f>
        <v>2629872</v>
      </c>
      <c r="H31" s="587" t="s">
        <v>300</v>
      </c>
      <c r="I31" s="587"/>
    </row>
    <row r="32" spans="1:22" ht="18.75">
      <c r="A32" s="494"/>
      <c r="B32" s="557" t="s">
        <v>3</v>
      </c>
      <c r="C32" s="566">
        <f>C4+C5+C6</f>
        <v>987188</v>
      </c>
      <c r="D32" s="559"/>
      <c r="E32" s="561" t="s">
        <v>141</v>
      </c>
      <c r="F32" s="561" t="s">
        <v>145</v>
      </c>
      <c r="G32" s="567">
        <f>C9</f>
        <v>133166</v>
      </c>
      <c r="H32" s="594"/>
      <c r="I32" s="594"/>
    </row>
    <row r="33" spans="1:12" ht="21.75" customHeight="1">
      <c r="A33" s="494"/>
      <c r="B33" s="557" t="s">
        <v>125</v>
      </c>
      <c r="C33" s="568">
        <f>C30+C31</f>
        <v>11654817</v>
      </c>
      <c r="D33" s="559"/>
      <c r="E33" s="569" t="s">
        <v>244</v>
      </c>
      <c r="F33" s="564">
        <v>2.5</v>
      </c>
      <c r="G33" s="565">
        <f>SUM(C8,C22)</f>
        <v>490400</v>
      </c>
      <c r="H33" s="587"/>
      <c r="I33" s="587"/>
    </row>
    <row r="34" spans="1:12" ht="18.75">
      <c r="A34" s="494"/>
      <c r="B34" s="557" t="s">
        <v>4</v>
      </c>
      <c r="C34" s="558">
        <v>13200000</v>
      </c>
      <c r="D34" s="559"/>
      <c r="E34" s="570" t="s">
        <v>241</v>
      </c>
      <c r="F34" s="564">
        <v>2.5</v>
      </c>
      <c r="G34" s="571">
        <v>0</v>
      </c>
      <c r="H34" s="587"/>
      <c r="I34" s="587"/>
    </row>
    <row r="35" spans="1:12" s="308" customFormat="1" ht="18.75">
      <c r="A35" s="494"/>
      <c r="B35" s="572"/>
      <c r="C35" s="572"/>
      <c r="D35" s="559"/>
      <c r="E35" s="570" t="s">
        <v>188</v>
      </c>
      <c r="F35" s="564">
        <v>2.5</v>
      </c>
      <c r="G35" s="571">
        <f>C15</f>
        <v>275977</v>
      </c>
      <c r="H35" s="587"/>
      <c r="I35" s="587"/>
      <c r="J35" s="179"/>
      <c r="K35" s="179"/>
      <c r="L35" s="399"/>
    </row>
    <row r="36" spans="1:12" s="475" customFormat="1" ht="21" customHeight="1">
      <c r="A36" s="494"/>
      <c r="B36" s="572"/>
      <c r="C36" s="572"/>
      <c r="D36" s="572"/>
      <c r="E36" s="570" t="s">
        <v>292</v>
      </c>
      <c r="F36" s="564">
        <v>2.5</v>
      </c>
      <c r="G36" s="571">
        <f>SUM(C7,C12,C20,C21,C16,C17,C25)</f>
        <v>4583814</v>
      </c>
      <c r="H36" s="587" t="s">
        <v>300</v>
      </c>
      <c r="I36" s="587"/>
      <c r="J36" s="179"/>
    </row>
    <row r="37" spans="1:12">
      <c r="A37" s="494"/>
      <c r="B37" s="401"/>
      <c r="C37" s="401"/>
      <c r="H37" s="475"/>
      <c r="I37" s="475"/>
    </row>
    <row r="38" spans="1:12">
      <c r="A38" s="494"/>
      <c r="B38" s="401"/>
      <c r="C38" s="401"/>
    </row>
    <row r="39" spans="1:12">
      <c r="A39" s="494"/>
      <c r="B39" s="401"/>
      <c r="C39" s="401"/>
    </row>
    <row r="40" spans="1:12">
      <c r="A40" s="494"/>
      <c r="B40" s="401"/>
      <c r="C40" s="401"/>
    </row>
    <row r="41" spans="1:12">
      <c r="A41" s="494"/>
      <c r="B41" s="401"/>
      <c r="C41" s="401"/>
    </row>
    <row r="42" spans="1:12">
      <c r="B42" s="401"/>
      <c r="C42" s="401"/>
    </row>
    <row r="43" spans="1:12" ht="2.25" customHeight="1">
      <c r="B43" s="401"/>
      <c r="C43" s="401"/>
    </row>
    <row r="44" spans="1:12" ht="37.5" customHeight="1">
      <c r="B44" s="586" t="s">
        <v>249</v>
      </c>
      <c r="C44" s="586"/>
      <c r="D44" s="586"/>
      <c r="E44" s="586"/>
    </row>
    <row r="46" spans="1:12" ht="15.75">
      <c r="B46" s="573" t="s">
        <v>60</v>
      </c>
      <c r="C46" s="574" t="s">
        <v>61</v>
      </c>
      <c r="D46" s="574" t="s">
        <v>62</v>
      </c>
      <c r="E46" s="574" t="s">
        <v>15</v>
      </c>
      <c r="F46" s="574" t="s">
        <v>0</v>
      </c>
      <c r="G46" s="574" t="s">
        <v>14</v>
      </c>
      <c r="H46" s="574" t="s">
        <v>63</v>
      </c>
      <c r="I46" s="574" t="s">
        <v>64</v>
      </c>
      <c r="J46" s="574" t="s">
        <v>65</v>
      </c>
      <c r="K46" s="574" t="s">
        <v>66</v>
      </c>
    </row>
    <row r="47" spans="1:12">
      <c r="A47" s="491">
        <v>1</v>
      </c>
      <c r="B47" s="575" t="s">
        <v>250</v>
      </c>
      <c r="C47" s="576">
        <v>2539445</v>
      </c>
      <c r="D47" s="577" t="s">
        <v>42</v>
      </c>
      <c r="E47" s="577">
        <v>7196</v>
      </c>
      <c r="F47" s="577"/>
      <c r="G47" s="503" t="s">
        <v>251</v>
      </c>
      <c r="H47" s="577">
        <v>226040</v>
      </c>
      <c r="I47" s="577">
        <v>85049</v>
      </c>
      <c r="J47" s="575"/>
      <c r="K47" s="575" t="s">
        <v>252</v>
      </c>
    </row>
    <row r="48" spans="1:12">
      <c r="A48" s="491">
        <v>2</v>
      </c>
      <c r="B48" s="499" t="s">
        <v>9</v>
      </c>
      <c r="C48" s="500">
        <v>318917</v>
      </c>
      <c r="D48" s="501" t="s">
        <v>42</v>
      </c>
      <c r="E48" s="502" t="s">
        <v>146</v>
      </c>
      <c r="F48" s="503"/>
      <c r="G48" s="503" t="s">
        <v>146</v>
      </c>
      <c r="H48" s="504">
        <v>235188</v>
      </c>
      <c r="I48" s="505"/>
      <c r="J48" s="506" t="s">
        <v>35</v>
      </c>
      <c r="K48" s="507" t="s">
        <v>304</v>
      </c>
    </row>
    <row r="49" spans="1:11">
      <c r="A49" s="491">
        <v>3</v>
      </c>
      <c r="B49" s="486"/>
      <c r="C49" s="486"/>
      <c r="D49" s="487"/>
      <c r="E49" s="488"/>
      <c r="F49" s="489"/>
      <c r="G49" s="490"/>
      <c r="H49" s="489"/>
      <c r="I49" s="486"/>
      <c r="J49" s="486"/>
      <c r="K49" s="486"/>
    </row>
    <row r="50" spans="1:11">
      <c r="A50" s="491">
        <v>4</v>
      </c>
      <c r="B50" s="486"/>
      <c r="C50" s="486"/>
      <c r="D50" s="487"/>
      <c r="E50" s="488"/>
      <c r="F50" s="489"/>
      <c r="G50" s="490"/>
      <c r="H50" s="489"/>
      <c r="I50" s="486"/>
      <c r="J50" s="486"/>
      <c r="K50" s="486"/>
    </row>
    <row r="51" spans="1:11">
      <c r="A51" s="491">
        <v>5</v>
      </c>
      <c r="B51" s="486"/>
      <c r="C51" s="486"/>
      <c r="D51" s="487"/>
      <c r="E51" s="488"/>
      <c r="F51" s="489"/>
      <c r="G51" s="490"/>
      <c r="H51" s="489"/>
      <c r="I51" s="486"/>
      <c r="J51" s="486"/>
      <c r="K51" s="486"/>
    </row>
    <row r="52" spans="1:11">
      <c r="A52" s="491">
        <v>6</v>
      </c>
      <c r="B52" s="486"/>
      <c r="C52" s="486"/>
      <c r="D52" s="487"/>
      <c r="E52" s="488"/>
      <c r="F52" s="489"/>
      <c r="G52" s="490"/>
      <c r="H52" s="489"/>
      <c r="I52" s="486"/>
      <c r="J52" s="486"/>
      <c r="K52" s="486"/>
    </row>
    <row r="53" spans="1:11">
      <c r="A53" s="491">
        <v>7</v>
      </c>
      <c r="B53" s="486"/>
      <c r="C53" s="486"/>
      <c r="D53" s="487"/>
      <c r="E53" s="488"/>
      <c r="F53" s="489"/>
      <c r="G53" s="490"/>
      <c r="H53" s="489"/>
      <c r="I53" s="486"/>
      <c r="J53" s="486"/>
      <c r="K53" s="486"/>
    </row>
  </sheetData>
  <mergeCells count="12">
    <mergeCell ref="M7:P7"/>
    <mergeCell ref="B44:E44"/>
    <mergeCell ref="H36:I36"/>
    <mergeCell ref="A1:K2"/>
    <mergeCell ref="H34:I34"/>
    <mergeCell ref="H33:I33"/>
    <mergeCell ref="H32:I32"/>
    <mergeCell ref="H30:I30"/>
    <mergeCell ref="H31:I31"/>
    <mergeCell ref="H35:I35"/>
    <mergeCell ref="M25:P25"/>
    <mergeCell ref="E29:I29"/>
  </mergeCells>
  <pageMargins left="0.25" right="0.25" top="0.75" bottom="0.75" header="0.3" footer="0.3"/>
  <pageSetup scale="37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E3" sqref="E3:I4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7109375" customWidth="1"/>
    <col min="7" max="7" width="20.85546875" customWidth="1"/>
    <col min="8" max="8" width="30.140625" customWidth="1"/>
    <col min="9" max="9" width="16.42578125" customWidth="1"/>
  </cols>
  <sheetData>
    <row r="1" spans="2:10" ht="15.75" thickBot="1"/>
    <row r="2" spans="2:10" ht="19.5" thickBot="1">
      <c r="B2" s="599" t="s">
        <v>27</v>
      </c>
      <c r="C2" s="600"/>
    </row>
    <row r="3" spans="2:10" ht="15.75" thickBot="1">
      <c r="B3" s="310">
        <v>9910000003</v>
      </c>
      <c r="C3" s="313" t="s">
        <v>105</v>
      </c>
      <c r="E3" s="472" t="s">
        <v>167</v>
      </c>
      <c r="F3" s="474" t="s">
        <v>170</v>
      </c>
      <c r="G3" s="604" t="s">
        <v>168</v>
      </c>
      <c r="H3" s="605"/>
      <c r="I3" s="434" t="s">
        <v>169</v>
      </c>
      <c r="J3" s="179"/>
    </row>
    <row r="4" spans="2:10" ht="15.75" thickBot="1">
      <c r="B4" s="426" t="s">
        <v>28</v>
      </c>
      <c r="C4" s="427" t="s">
        <v>181</v>
      </c>
      <c r="E4" s="473">
        <v>1</v>
      </c>
      <c r="F4" s="485">
        <v>1111100000</v>
      </c>
      <c r="G4" s="606" t="s">
        <v>312</v>
      </c>
      <c r="H4" s="607"/>
      <c r="I4" s="435">
        <v>918221</v>
      </c>
      <c r="J4" s="179"/>
    </row>
    <row r="5" spans="2:10" ht="15.75">
      <c r="B5" s="166">
        <v>3200000000</v>
      </c>
      <c r="C5" s="379" t="s">
        <v>30</v>
      </c>
      <c r="D5" s="424"/>
      <c r="E5" s="437"/>
      <c r="F5" s="484"/>
      <c r="G5" s="608"/>
      <c r="H5" s="608"/>
      <c r="I5" s="433"/>
      <c r="J5" s="376"/>
    </row>
    <row r="6" spans="2:10" ht="15.75">
      <c r="B6" s="166">
        <v>11112222</v>
      </c>
      <c r="C6" s="379" t="s">
        <v>31</v>
      </c>
      <c r="E6" s="375"/>
      <c r="F6" s="389"/>
      <c r="G6" s="609"/>
      <c r="H6" s="609"/>
      <c r="I6" s="425"/>
    </row>
    <row r="7" spans="2:10" ht="15.75">
      <c r="B7" s="578">
        <v>1111100000</v>
      </c>
      <c r="C7" s="579" t="s">
        <v>306</v>
      </c>
      <c r="E7" s="375"/>
      <c r="F7" s="389"/>
      <c r="G7" s="601"/>
      <c r="H7" s="602"/>
      <c r="I7" s="378"/>
    </row>
    <row r="8" spans="2:10" s="308" customFormat="1" ht="16.5" thickBot="1">
      <c r="B8" s="428">
        <v>111110000</v>
      </c>
      <c r="C8" s="380" t="s">
        <v>32</v>
      </c>
      <c r="E8" s="375"/>
      <c r="F8" s="389"/>
      <c r="G8" s="601"/>
      <c r="H8" s="602"/>
      <c r="I8" s="378"/>
    </row>
    <row r="9" spans="2:10" s="308" customFormat="1" ht="15.75">
      <c r="B9" s="314"/>
      <c r="C9" s="315"/>
      <c r="E9" s="375"/>
      <c r="F9" s="389"/>
      <c r="G9" s="601"/>
      <c r="H9" s="602"/>
      <c r="I9" s="378"/>
    </row>
    <row r="10" spans="2:10" s="384" customFormat="1" ht="19.5" thickBot="1">
      <c r="B10" s="308"/>
      <c r="C10" s="308"/>
      <c r="E10" s="375"/>
      <c r="F10" s="389"/>
      <c r="G10" s="601"/>
      <c r="H10" s="602"/>
      <c r="I10" s="378"/>
    </row>
    <row r="11" spans="2:10" s="377" customFormat="1" ht="19.5" thickBot="1">
      <c r="B11" s="383" t="s">
        <v>27</v>
      </c>
      <c r="C11" s="383" t="s">
        <v>171</v>
      </c>
      <c r="E11" s="405"/>
      <c r="F11" s="406"/>
      <c r="G11" s="603"/>
      <c r="H11" s="602"/>
      <c r="I11" s="378"/>
    </row>
    <row r="12" spans="2:10" s="377" customFormat="1">
      <c r="B12" s="385" t="s">
        <v>148</v>
      </c>
      <c r="C12" s="386" t="s">
        <v>149</v>
      </c>
      <c r="D12" s="407"/>
      <c r="E12" s="408"/>
      <c r="F12" s="409"/>
      <c r="G12" s="408"/>
    </row>
    <row r="13" spans="2:10" s="377" customFormat="1" ht="15.75">
      <c r="B13" s="387" t="s">
        <v>150</v>
      </c>
      <c r="C13" s="404" t="s">
        <v>151</v>
      </c>
      <c r="D13" s="410"/>
      <c r="E13" s="412" t="s">
        <v>52</v>
      </c>
      <c r="F13" s="413"/>
      <c r="G13" s="411"/>
    </row>
    <row r="14" spans="2:10" s="377" customFormat="1" ht="15.75" thickBot="1">
      <c r="B14" s="387" t="s">
        <v>152</v>
      </c>
      <c r="C14" s="404" t="s">
        <v>153</v>
      </c>
      <c r="E14" s="412" t="s">
        <v>173</v>
      </c>
      <c r="F14" s="179"/>
      <c r="G14" s="415" t="s">
        <v>176</v>
      </c>
    </row>
    <row r="15" spans="2:10" s="377" customFormat="1" ht="15.75" thickBot="1">
      <c r="B15" s="387" t="s">
        <v>154</v>
      </c>
      <c r="C15" s="388" t="s">
        <v>155</v>
      </c>
      <c r="E15" s="390" t="s">
        <v>167</v>
      </c>
      <c r="F15" s="391" t="s">
        <v>170</v>
      </c>
      <c r="G15" s="391" t="s">
        <v>168</v>
      </c>
      <c r="H15" s="391" t="s">
        <v>169</v>
      </c>
    </row>
    <row r="16" spans="2:10" ht="15.75" thickBot="1">
      <c r="B16" s="387" t="s">
        <v>156</v>
      </c>
      <c r="C16" s="388" t="s">
        <v>157</v>
      </c>
      <c r="E16" s="392">
        <v>1</v>
      </c>
      <c r="F16" s="393">
        <v>3200000000</v>
      </c>
      <c r="G16" s="394" t="s">
        <v>30</v>
      </c>
      <c r="H16" s="395" t="s">
        <v>189</v>
      </c>
      <c r="I16" s="470" t="s">
        <v>239</v>
      </c>
    </row>
    <row r="17" spans="2:9" ht="29.25" customHeight="1" thickBot="1">
      <c r="B17" s="381"/>
      <c r="C17" s="382"/>
      <c r="D17" s="396"/>
      <c r="E17" s="402"/>
      <c r="F17" s="402"/>
      <c r="G17" s="402"/>
      <c r="H17" s="403"/>
      <c r="I17" s="396"/>
    </row>
    <row r="18" spans="2:9">
      <c r="E18" s="414" t="s">
        <v>174</v>
      </c>
      <c r="F18" s="415"/>
    </row>
    <row r="19" spans="2:9" ht="15.75" thickBot="1">
      <c r="D19" s="308"/>
      <c r="E19" s="412" t="s">
        <v>175</v>
      </c>
      <c r="F19" s="415"/>
      <c r="G19" s="415" t="s">
        <v>176</v>
      </c>
    </row>
    <row r="20" spans="2:9" ht="15.75" thickBot="1">
      <c r="B20" s="416"/>
      <c r="C20" s="417"/>
      <c r="D20" s="308"/>
      <c r="E20" s="390" t="s">
        <v>167</v>
      </c>
      <c r="F20" s="391" t="s">
        <v>170</v>
      </c>
      <c r="G20" s="391" t="s">
        <v>168</v>
      </c>
      <c r="H20" s="391" t="s">
        <v>169</v>
      </c>
    </row>
    <row r="21" spans="2:9" ht="15.75" thickBot="1">
      <c r="B21" s="416" t="s">
        <v>8</v>
      </c>
      <c r="C21" s="418"/>
      <c r="E21" s="392">
        <v>1</v>
      </c>
      <c r="F21" s="393">
        <v>3200000000</v>
      </c>
      <c r="G21" s="394" t="s">
        <v>30</v>
      </c>
      <c r="H21" s="395">
        <v>668271</v>
      </c>
    </row>
    <row r="22" spans="2:9" ht="41.25" customHeight="1"/>
    <row r="23" spans="2:9">
      <c r="E23" s="415" t="s">
        <v>9</v>
      </c>
      <c r="F23" s="415"/>
    </row>
    <row r="24" spans="2:9" ht="15.75" thickBot="1">
      <c r="E24" s="415" t="s">
        <v>177</v>
      </c>
      <c r="F24" s="415"/>
      <c r="G24" s="415" t="s">
        <v>176</v>
      </c>
    </row>
    <row r="25" spans="2:9" ht="15.75" thickBot="1">
      <c r="E25" s="390" t="s">
        <v>167</v>
      </c>
      <c r="F25" s="391" t="s">
        <v>170</v>
      </c>
      <c r="G25" s="391" t="s">
        <v>168</v>
      </c>
      <c r="H25" s="391" t="s">
        <v>169</v>
      </c>
    </row>
    <row r="26" spans="2:9" ht="15.75" thickBot="1">
      <c r="E26" s="392">
        <v>1</v>
      </c>
      <c r="F26" s="393">
        <v>3200000000</v>
      </c>
      <c r="G26" s="394" t="s">
        <v>30</v>
      </c>
      <c r="H26" s="395" t="s">
        <v>178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hyperlinks>
    <hyperlink ref="E18" r:id="rId1" display="http://www.mercantil.com/empresa/hospital-regional-de-copiapo/copiapo/300013193/esp"/>
    <hyperlink ref="I16" r:id="rId2"/>
  </hyperlinks>
  <pageMargins left="0.7" right="0.7" top="0.75" bottom="0.75" header="0.3" footer="0.3"/>
  <pageSetup paperSize="9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6</vt:lpstr>
      <vt:lpstr>5</vt:lpstr>
      <vt:lpstr>Detalle de Facturacion </vt:lpstr>
      <vt:lpstr>Codigos </vt:lpstr>
      <vt:lpstr>Hoja5</vt:lpstr>
      <vt:lpstr>Hoja4</vt:lpstr>
      <vt:lpstr>Hoja1</vt:lpstr>
      <vt:lpstr>Hoja3</vt:lpstr>
      <vt:lpstr>Hoja2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cyanez</cp:lastModifiedBy>
  <cp:lastPrinted>2018-01-30T19:41:21Z</cp:lastPrinted>
  <dcterms:created xsi:type="dcterms:W3CDTF">2016-04-27T13:00:55Z</dcterms:created>
  <dcterms:modified xsi:type="dcterms:W3CDTF">2018-03-01T20:57:39Z</dcterms:modified>
</cp:coreProperties>
</file>