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8\"/>
    </mc:Choice>
  </mc:AlternateContent>
  <bookViews>
    <workbookView xWindow="0" yWindow="0" windowWidth="20490" windowHeight="7755" tabRatio="574" activeTab="7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Detalle de Facturacion " sheetId="1" r:id="rId7"/>
    <sheet name="Codigos " sheetId="4" r:id="rId8"/>
    <sheet name="LISTADO CLINICAS" sheetId="24" r:id="rId9"/>
  </sheets>
  <calcPr calcId="152511"/>
</workbook>
</file>

<file path=xl/calcChain.xml><?xml version="1.0" encoding="utf-8"?>
<calcChain xmlns="http://schemas.openxmlformats.org/spreadsheetml/2006/main">
  <c r="C26" i="1" l="1"/>
  <c r="H31" i="1" l="1"/>
  <c r="I5" i="4" l="1"/>
  <c r="F46" i="21" l="1"/>
  <c r="F30" i="21"/>
  <c r="F31" i="21"/>
  <c r="H28" i="1" l="1"/>
  <c r="H29" i="1"/>
  <c r="H30" i="1"/>
  <c r="H27" i="1"/>
  <c r="F29" i="20" l="1"/>
  <c r="C27" i="1" l="1"/>
  <c r="C28" i="1" l="1"/>
  <c r="F15" i="23"/>
  <c r="F90" i="2"/>
  <c r="F47" i="21" l="1"/>
  <c r="F77" i="23" l="1"/>
  <c r="F76" i="23"/>
  <c r="I6" i="4" l="1"/>
  <c r="I7" i="4"/>
  <c r="I8" i="4"/>
  <c r="I9" i="4"/>
  <c r="I10" i="4"/>
  <c r="I11" i="4"/>
  <c r="I12" i="4"/>
  <c r="I13" i="4"/>
  <c r="I4" i="4"/>
  <c r="I15" i="4" l="1"/>
  <c r="C20" i="4"/>
  <c r="F30" i="2"/>
  <c r="F31" i="2" s="1"/>
  <c r="F45" i="2"/>
  <c r="F46" i="2" s="1"/>
  <c r="F14" i="23"/>
  <c r="F16" i="23" s="1"/>
  <c r="F77" i="21"/>
  <c r="F78" i="21"/>
  <c r="F62" i="21"/>
  <c r="F63" i="21" s="1"/>
  <c r="F74" i="22"/>
  <c r="F75" i="22"/>
  <c r="F59" i="22"/>
  <c r="F60" i="22"/>
  <c r="F44" i="22"/>
  <c r="F45" i="22"/>
  <c r="F29" i="22"/>
  <c r="F30" i="22" s="1"/>
  <c r="F14" i="22"/>
  <c r="F15" i="22"/>
  <c r="F75" i="23"/>
  <c r="F78" i="23" s="1"/>
  <c r="F60" i="23"/>
  <c r="F61" i="23" s="1"/>
  <c r="F45" i="23"/>
  <c r="F46" i="23" s="1"/>
  <c r="F30" i="23"/>
  <c r="F31" i="23" s="1"/>
  <c r="F45" i="21"/>
  <c r="F48" i="21" s="1"/>
  <c r="F29" i="21"/>
  <c r="F14" i="21"/>
  <c r="F15" i="21" s="1"/>
  <c r="F59" i="3"/>
  <c r="F60" i="3" s="1"/>
  <c r="F44" i="3"/>
  <c r="F45" i="3" s="1"/>
  <c r="F29" i="3"/>
  <c r="F30" i="3" s="1"/>
  <c r="F74" i="3"/>
  <c r="F75" i="3" s="1"/>
  <c r="F14" i="3"/>
  <c r="F15" i="3" s="1"/>
  <c r="F91" i="2"/>
  <c r="F75" i="2"/>
  <c r="F76" i="2" s="1"/>
  <c r="F60" i="2"/>
  <c r="F61" i="2" s="1"/>
  <c r="F61" i="20"/>
  <c r="F62" i="20" s="1"/>
  <c r="F46" i="20"/>
  <c r="F47" i="20" s="1"/>
  <c r="F30" i="20"/>
  <c r="F31" i="20" s="1"/>
  <c r="F13" i="20"/>
  <c r="F14" i="20" s="1"/>
  <c r="F15" i="2"/>
  <c r="F16" i="2" s="1"/>
  <c r="F79" i="21" l="1"/>
</calcChain>
</file>

<file path=xl/sharedStrings.xml><?xml version="1.0" encoding="utf-8"?>
<sst xmlns="http://schemas.openxmlformats.org/spreadsheetml/2006/main" count="861" uniqueCount="203">
  <si>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</si>
  <si>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</si>
  <si>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</si>
  <si>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</si>
  <si>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</si>
  <si>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</si>
  <si>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</si>
  <si>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</si>
  <si>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</si>
  <si>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</si>
  <si>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</si>
  <si>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</si>
  <si>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</si>
  <si>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</si>
  <si>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</si>
  <si>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</si>
  <si>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</si>
  <si>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</si>
  <si>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</si>
  <si>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</si>
  <si>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</si>
  <si>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</si>
  <si>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</si>
  <si>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</si>
  <si>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</si>
  <si>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</si>
  <si>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</si>
  <si>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</si>
  <si>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</si>
  <si>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</si>
  <si>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</si>
  <si>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</si>
  <si>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</si>
  <si>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</si>
  <si>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</si>
  <si>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</si>
  <si>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</si>
  <si>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</si>
  <si>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</si>
  <si>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</si>
  <si>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</si>
  <si>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</si>
  <si>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</si>
  <si>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</si>
  <si>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</si>
  <si>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</si>
  <si>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</si>
  <si>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</si>
  <si>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</si>
  <si>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</si>
  <si>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</si>
  <si>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</si>
  <si>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</si>
  <si>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</si>
  <si>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</si>
  <si>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</si>
  <si>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</si>
  <si>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</si>
  <si>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</si>
  <si>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</si>
  <si>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</si>
  <si>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</si>
  <si>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</si>
  <si>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</si>
  <si>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</si>
  <si>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</si>
  <si>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</si>
  <si>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</si>
  <si>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</si>
  <si>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</si>
  <si>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</si>
  <si>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</si>
  <si>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</si>
  <si>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</si>
  <si>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</si>
  <si>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</si>
  <si>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</si>
  <si>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</si>
  <si>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</si>
  <si>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</si>
  <si>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</si>
  <si>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</si>
  <si>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</si>
  <si>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</si>
  <si>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</si>
  <si>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Nelson Reyes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</si>
  <si>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</si>
  <si>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</si>
  <si>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</si>
  <si>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</si>
  <si>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</si>
  <si>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</si>
  <si>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</si>
  <si>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</si>
  <si>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</si>
  <si>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</si>
  <si>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</si>
  <si>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</si>
  <si>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</si>
  <si>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</si>
  <si>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</si>
  <si>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</si>
  <si>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</si>
  <si>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</si>
  <si>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</si>
  <si>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</si>
  <si>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</si>
  <si>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</si>
  <si>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</si>
  <si>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</si>
  <si>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</si>
  <si>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</si>
  <si>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</si>
  <si>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</si>
  <si>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</si>
  <si>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</si>
  <si>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</si>
  <si>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</si>
  <si>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</si>
  <si>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</si>
  <si>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</si>
  <si>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</si>
  <si>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</si>
  <si>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</si>
  <si>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</si>
  <si>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CLINICA LAS CONDES S.A.</t>
  </si>
  <si>
    <t>93930000-7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</si>
  <si>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10000531”</t>
    </r>
  </si>
  <si>
    <t>NO APLICA</t>
  </si>
  <si>
    <t>PROGRAMACION</t>
  </si>
  <si>
    <t>SI</t>
  </si>
  <si>
    <t>MUTUAL</t>
  </si>
  <si>
    <t xml:space="preserve">URGENCIA </t>
  </si>
  <si>
    <t>CLINICA LAS CONDES</t>
  </si>
  <si>
    <t>4 KIT BATERIA</t>
  </si>
  <si>
    <t>7 KIT BATERIA</t>
  </si>
  <si>
    <t>3 KIT BATERIA</t>
  </si>
  <si>
    <t>CLINICA LAS CONDES AGOSTO 2018</t>
  </si>
  <si>
    <t>CLINICA LAS CONDES SEPTIEMBRE 2018</t>
  </si>
  <si>
    <t>Facturación Mes de DICIEMBRE 2018</t>
  </si>
  <si>
    <t>HOSPITAL SOTERO DEL RIO</t>
  </si>
  <si>
    <t>1 PISTON MAS VISTA TECNICA</t>
  </si>
  <si>
    <t>70285100-9</t>
  </si>
  <si>
    <t>MUTUAL DE SEGURIDAD C. CH. C.</t>
  </si>
  <si>
    <t>TA10001100A0-000</t>
  </si>
  <si>
    <t>PISTON</t>
  </si>
  <si>
    <t>C. mantencion DICIEMBRE 2018</t>
  </si>
  <si>
    <t>mano de obra</t>
  </si>
  <si>
    <t>CLINICA CORDILLERA</t>
  </si>
  <si>
    <t>ROL 5001510225</t>
  </si>
  <si>
    <t>ROL 5001511233</t>
  </si>
  <si>
    <t>CLINICA ALEMANA DE OSORNO</t>
  </si>
  <si>
    <t>5089-895-SE18</t>
  </si>
  <si>
    <t>MANTENCION LASER COOK</t>
  </si>
  <si>
    <t>HOSPITAL CLINICO VIÑA DEL MAR</t>
  </si>
  <si>
    <t>EM-168-18</t>
  </si>
  <si>
    <t>REPUESTOS CAMAS</t>
  </si>
  <si>
    <t>CLINICA ALEMANA DE SANTIAGO</t>
  </si>
  <si>
    <t>????</t>
  </si>
  <si>
    <t>REPUESTOS GULDMANN</t>
  </si>
  <si>
    <t>CCDIN</t>
  </si>
  <si>
    <t>Rut: 93.930.000-7</t>
  </si>
  <si>
    <t>BATERIA KIT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</si>
  <si>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</si>
  <si>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1000054631”</t>
    </r>
  </si>
  <si>
    <t xml:space="preserve">FACTURA CORRESPONDIENTE AL MES DE DICIEMBRE DE 2018 </t>
  </si>
  <si>
    <t>76871970-5</t>
  </si>
  <si>
    <t>NUEVA CLINICA CORDILLERA SA</t>
  </si>
  <si>
    <t>“ROL N° 5001511233”</t>
  </si>
  <si>
    <t>COMPLEJO ASISTENCIAL DR. SOTERO DEL RIO</t>
  </si>
  <si>
    <t>61608502-6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</si>
  <si>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1000054701"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</si>
  <si>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1000054639"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</si>
  <si>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1000054634"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</si>
  <si>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1000054635"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</si>
  <si>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1000054828"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</si>
  <si>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1000054822"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</si>
  <si>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1000054823"</t>
    </r>
  </si>
  <si>
    <t>CORPORACION  DE BENEFICENCIA OSORNO</t>
  </si>
  <si>
    <t>81949100-3</t>
  </si>
  <si>
    <t>96963660-3</t>
  </si>
  <si>
    <t>EM 168-18</t>
  </si>
  <si>
    <t>Damperer-CPR Head Section</t>
  </si>
  <si>
    <t>SA2000</t>
  </si>
  <si>
    <t>Rueda Brake Caster para cama Hill Rom</t>
  </si>
  <si>
    <t>CLINICA ALEMANA DE SANTIAGO S.A.</t>
  </si>
  <si>
    <t>96770100-9</t>
  </si>
  <si>
    <t>BATERIA KIT GL5 DE 4 UNIDADES</t>
  </si>
  <si>
    <t>HAND CONTROL GL5</t>
  </si>
  <si>
    <t>POWER SUPPLY COMPLETE SPARE PART</t>
  </si>
  <si>
    <t>INSTITUTO DE DIAGNOSTICO S.A.</t>
  </si>
  <si>
    <t>92051000-0</t>
  </si>
  <si>
    <t>PERA DE LLAMADO</t>
  </si>
  <si>
    <t>ENVIADO</t>
  </si>
  <si>
    <t>a espera de cedible</t>
  </si>
  <si>
    <t>a espera de entrega</t>
  </si>
  <si>
    <t>fACTURADO</t>
  </si>
  <si>
    <t>267</t>
  </si>
  <si>
    <t>MOTOR COUPLI C.</t>
  </si>
  <si>
    <t>COUPLING</t>
  </si>
  <si>
    <t>URGENCIAS</t>
  </si>
  <si>
    <t>ccdin</t>
  </si>
  <si>
    <t>pera de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</si>
</sst>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0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horizontal="right"/>
    </xf>
    <xf numFmtId="164" fontId="11" fillId="5" borderId="0" xfId="1" applyFont="1" applyFill="1"/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2" fillId="5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21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164" fontId="10" fillId="6" borderId="1" xfId="1" applyNumberFormat="1" applyFont="1" applyFill="1" applyBorder="1" applyAlignment="1">
      <alignment horizontal="center"/>
    </xf>
    <xf numFmtId="0" fontId="18" fillId="13" borderId="0" xfId="0" applyFont="1" applyFill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44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20" fillId="3" borderId="38" xfId="0" applyNumberFormat="1" applyFont="1" applyFill="1" applyBorder="1" applyAlignment="1">
      <alignment horizontal="center" vertical="center"/>
    </xf>
    <xf numFmtId="6" fontId="17" fillId="0" borderId="0" xfId="0" applyNumberFormat="1" applyFont="1"/>
    <xf numFmtId="0" fontId="0" fillId="0" borderId="0" xfId="0" applyFont="1"/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29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4" fillId="9" borderId="23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45" xfId="0" applyFont="1" applyFill="1" applyBorder="1" applyAlignment="1">
      <alignment horizontal="center" vertical="center"/>
    </xf>
    <xf numFmtId="6" fontId="34" fillId="4" borderId="3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37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0" fillId="8" borderId="32" xfId="0" applyFont="1" applyFill="1" applyBorder="1"/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2" fillId="2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7" fillId="0" borderId="0" xfId="33" applyFont="1" applyAlignment="1">
      <alignment vertical="center"/>
    </xf>
    <xf numFmtId="0" fontId="37" fillId="0" borderId="0" xfId="0" applyFont="1"/>
    <xf numFmtId="0" fontId="39" fillId="4" borderId="34" xfId="0" applyFont="1" applyFill="1" applyBorder="1" applyAlignment="1">
      <alignment horizontal="right" vertical="center"/>
    </xf>
    <xf numFmtId="0" fontId="40" fillId="4" borderId="33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4" fillId="0" borderId="0" xfId="0" applyNumberFormat="1" applyFont="1" applyFill="1" applyBorder="1" applyAlignment="1" applyProtection="1">
      <alignment vertical="center"/>
    </xf>
    <xf numFmtId="0" fontId="35" fillId="4" borderId="34" xfId="0" applyFont="1" applyFill="1" applyBorder="1" applyAlignment="1">
      <alignment horizontal="left" vertical="center"/>
    </xf>
    <xf numFmtId="0" fontId="35" fillId="4" borderId="3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0" fillId="0" borderId="0" xfId="0" applyAlignment="1"/>
    <xf numFmtId="0" fontId="41" fillId="14" borderId="29" xfId="0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9" fillId="0" borderId="43" xfId="0" applyFont="1" applyBorder="1"/>
    <xf numFmtId="0" fontId="0" fillId="0" borderId="43" xfId="0" applyBorder="1" applyAlignment="1"/>
    <xf numFmtId="0" fontId="0" fillId="0" borderId="33" xfId="0" applyBorder="1" applyAlignment="1"/>
    <xf numFmtId="168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 vertical="center"/>
    </xf>
    <xf numFmtId="164" fontId="12" fillId="5" borderId="0" xfId="1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45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NumberFormat="1" applyFont="1" applyFill="1" applyBorder="1" applyAlignment="1">
      <alignment horizontal="left"/>
    </xf>
    <xf numFmtId="164" fontId="12" fillId="5" borderId="0" xfId="1" applyFont="1" applyFill="1" applyBorder="1" applyAlignment="1">
      <alignment horizontal="center" vertical="center"/>
    </xf>
    <xf numFmtId="164" fontId="11" fillId="5" borderId="0" xfId="1" applyNumberFormat="1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8" fillId="6" borderId="10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4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25" xfId="1" applyFont="1" applyFill="1" applyBorder="1" applyAlignment="1">
      <alignment horizontal="center" vertical="center"/>
    </xf>
    <xf numFmtId="164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24" xfId="1" applyFont="1" applyFill="1" applyBorder="1" applyAlignment="1">
      <alignment horizontal="center" vertical="center"/>
    </xf>
    <xf numFmtId="164" fontId="8" fillId="6" borderId="22" xfId="1" applyNumberFormat="1" applyFont="1" applyFill="1" applyBorder="1" applyAlignment="1">
      <alignment horizontal="left" vertical="center"/>
    </xf>
    <xf numFmtId="164" fontId="8" fillId="6" borderId="21" xfId="1" applyNumberFormat="1" applyFont="1" applyFill="1" applyBorder="1" applyAlignment="1">
      <alignment horizontal="right" vertical="center"/>
    </xf>
    <xf numFmtId="0" fontId="8" fillId="6" borderId="37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/>
    </xf>
    <xf numFmtId="164" fontId="8" fillId="6" borderId="7" xfId="1" applyFont="1" applyFill="1" applyBorder="1" applyAlignment="1">
      <alignment horizontal="center" vertical="center"/>
    </xf>
    <xf numFmtId="164" fontId="8" fillId="6" borderId="29" xfId="1" applyFont="1" applyFill="1" applyBorder="1" applyAlignment="1">
      <alignment horizontal="center" vertical="center"/>
    </xf>
    <xf numFmtId="164" fontId="8" fillId="6" borderId="40" xfId="1" applyNumberFormat="1" applyFont="1" applyFill="1" applyBorder="1" applyAlignment="1">
      <alignment horizontal="right" vertical="center"/>
    </xf>
    <xf numFmtId="0" fontId="46" fillId="0" borderId="0" xfId="0" applyFont="1" applyFill="1"/>
    <xf numFmtId="0" fontId="46" fillId="0" borderId="0" xfId="0" applyFont="1" applyFill="1" applyBorder="1"/>
    <xf numFmtId="6" fontId="0" fillId="0" borderId="0" xfId="0" applyNumberFormat="1" applyFont="1"/>
    <xf numFmtId="0" fontId="47" fillId="13" borderId="0" xfId="0" applyFont="1" applyFill="1" applyAlignment="1">
      <alignment horizontal="center" vertical="center"/>
    </xf>
    <xf numFmtId="0" fontId="48" fillId="13" borderId="0" xfId="0" applyFont="1" applyFill="1" applyAlignment="1">
      <alignment horizontal="center" vertical="center"/>
    </xf>
    <xf numFmtId="0" fontId="48" fillId="13" borderId="3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42" fillId="17" borderId="0" xfId="0" applyFont="1" applyFill="1" applyAlignment="1">
      <alignment horizontal="center" vertical="center"/>
    </xf>
    <xf numFmtId="0" fontId="0" fillId="0" borderId="1" xfId="0" applyBorder="1"/>
    <xf numFmtId="0" fontId="8" fillId="6" borderId="48" xfId="1" applyNumberFormat="1" applyFont="1" applyFill="1" applyBorder="1" applyAlignment="1">
      <alignment horizontal="center"/>
    </xf>
    <xf numFmtId="0" fontId="8" fillId="6" borderId="38" xfId="1" applyNumberFormat="1" applyFont="1" applyFill="1" applyBorder="1" applyAlignment="1">
      <alignment horizontal="center"/>
    </xf>
    <xf numFmtId="164" fontId="8" fillId="6" borderId="26" xfId="1" applyFont="1" applyFill="1" applyBorder="1" applyAlignment="1">
      <alignment horizontal="center"/>
    </xf>
    <xf numFmtId="164" fontId="8" fillId="6" borderId="49" xfId="1" applyNumberFormat="1" applyFont="1" applyFill="1" applyBorder="1" applyAlignment="1">
      <alignment horizontal="right"/>
    </xf>
    <xf numFmtId="164" fontId="8" fillId="6" borderId="16" xfId="1" applyNumberFormat="1" applyFont="1" applyFill="1" applyBorder="1" applyAlignment="1">
      <alignment horizontal="right"/>
    </xf>
    <xf numFmtId="0" fontId="42" fillId="15" borderId="0" xfId="0" applyFont="1" applyFill="1" applyBorder="1" applyAlignment="1">
      <alignment horizontal="center"/>
    </xf>
    <xf numFmtId="6" fontId="43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48" fillId="13" borderId="0" xfId="0" applyFont="1" applyFill="1" applyAlignment="1">
      <alignment horizontal="center" vertical="center" wrapText="1"/>
    </xf>
    <xf numFmtId="0" fontId="8" fillId="6" borderId="13" xfId="1" applyNumberFormat="1" applyFont="1" applyFill="1" applyBorder="1" applyAlignment="1">
      <alignment horizontal="center"/>
    </xf>
    <xf numFmtId="0" fontId="1" fillId="8" borderId="18" xfId="9" applyNumberFormat="1" applyFill="1" applyBorder="1" applyAlignment="1">
      <alignment horizontal="left"/>
    </xf>
    <xf numFmtId="164" fontId="0" fillId="8" borderId="19" xfId="9" applyFont="1" applyFill="1" applyBorder="1"/>
    <xf numFmtId="0" fontId="26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164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164" fontId="17" fillId="2" borderId="9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22" fillId="12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6" fontId="27" fillId="4" borderId="1" xfId="0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6" fontId="27" fillId="4" borderId="1" xfId="0" applyNumberFormat="1" applyFont="1" applyFill="1" applyBorder="1" applyAlignment="1">
      <alignment horizontal="center" vertical="center"/>
    </xf>
    <xf numFmtId="0" fontId="8" fillId="6" borderId="46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0" fontId="8" fillId="6" borderId="25" xfId="1" applyNumberFormat="1" applyFont="1" applyFill="1" applyBorder="1" applyAlignment="1">
      <alignment horizontal="center"/>
    </xf>
    <xf numFmtId="164" fontId="8" fillId="6" borderId="10" xfId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 vertical="center"/>
    </xf>
    <xf numFmtId="164" fontId="8" fillId="6" borderId="31" xfId="1" applyNumberFormat="1" applyFont="1" applyFill="1" applyBorder="1" applyAlignment="1">
      <alignment horizontal="right" vertical="center"/>
    </xf>
    <xf numFmtId="0" fontId="48" fillId="13" borderId="0" xfId="0" applyFont="1" applyFill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0" borderId="0" xfId="0" applyFont="1" applyAlignment="1"/>
    <xf numFmtId="164" fontId="8" fillId="6" borderId="6" xfId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right"/>
    </xf>
    <xf numFmtId="0" fontId="26" fillId="2" borderId="9" xfId="0" applyFont="1" applyFill="1" applyBorder="1" applyAlignment="1">
      <alignment horizontal="center" vertical="center"/>
    </xf>
    <xf numFmtId="164" fontId="26" fillId="2" borderId="9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vertical="center"/>
    </xf>
    <xf numFmtId="0" fontId="26" fillId="2" borderId="5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46" fillId="0" borderId="0" xfId="0" applyFont="1" applyFill="1"/>
    <xf numFmtId="0" fontId="27" fillId="4" borderId="3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64" fontId="41" fillId="16" borderId="1" xfId="0" applyNumberFormat="1" applyFont="1" applyFill="1" applyBorder="1" applyAlignment="1">
      <alignment horizontal="right" vertical="center"/>
    </xf>
    <xf numFmtId="164" fontId="8" fillId="6" borderId="10" xfId="1" applyFont="1" applyFill="1" applyBorder="1" applyAlignment="1">
      <alignment horizontal="center" vertical="center"/>
    </xf>
    <xf numFmtId="164" fontId="8" fillId="6" borderId="16" xfId="1" applyNumberFormat="1" applyFont="1" applyFill="1" applyBorder="1" applyAlignment="1">
      <alignment horizontal="right" vertical="center"/>
    </xf>
    <xf numFmtId="0" fontId="26" fillId="18" borderId="5" xfId="0" applyFont="1" applyFill="1" applyBorder="1" applyAlignment="1">
      <alignment horizontal="left" vertical="center"/>
    </xf>
    <xf numFmtId="164" fontId="26" fillId="18" borderId="9" xfId="0" applyNumberFormat="1" applyFont="1" applyFill="1" applyBorder="1" applyAlignment="1">
      <alignment horizontal="center" vertical="center"/>
    </xf>
    <xf numFmtId="0" fontId="26" fillId="18" borderId="30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14" fontId="26" fillId="18" borderId="30" xfId="0" applyNumberFormat="1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/>
    </xf>
    <xf numFmtId="0" fontId="26" fillId="18" borderId="9" xfId="0" applyNumberFormat="1" applyFont="1" applyFill="1" applyBorder="1" applyAlignment="1">
      <alignment horizontal="center" vertical="center"/>
    </xf>
    <xf numFmtId="0" fontId="26" fillId="18" borderId="6" xfId="0" applyFont="1" applyFill="1" applyBorder="1" applyAlignment="1">
      <alignment horizontal="center" vertical="center"/>
    </xf>
    <xf numFmtId="0" fontId="26" fillId="18" borderId="30" xfId="0" applyFont="1" applyFill="1" applyBorder="1" applyAlignment="1">
      <alignment vertical="center"/>
    </xf>
    <xf numFmtId="0" fontId="26" fillId="18" borderId="0" xfId="0" applyFont="1" applyFill="1" applyBorder="1" applyAlignment="1">
      <alignment horizontal="center" vertical="center"/>
    </xf>
    <xf numFmtId="0" fontId="26" fillId="18" borderId="5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left" vertical="center"/>
    </xf>
    <xf numFmtId="0" fontId="35" fillId="4" borderId="55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left"/>
    </xf>
    <xf numFmtId="0" fontId="26" fillId="18" borderId="0" xfId="0" applyFont="1" applyFill="1"/>
    <xf numFmtId="0" fontId="26" fillId="18" borderId="0" xfId="0" applyFont="1" applyFill="1" applyAlignment="1">
      <alignment horizontal="center"/>
    </xf>
    <xf numFmtId="0" fontId="26" fillId="18" borderId="0" xfId="0" applyFont="1" applyFill="1" applyAlignment="1"/>
    <xf numFmtId="0" fontId="26" fillId="18" borderId="2" xfId="0" applyFont="1" applyFill="1" applyBorder="1" applyAlignment="1">
      <alignment horizontal="left" vertical="center"/>
    </xf>
    <xf numFmtId="164" fontId="26" fillId="18" borderId="8" xfId="0" applyNumberFormat="1" applyFont="1" applyFill="1" applyBorder="1" applyAlignment="1">
      <alignment horizontal="center" vertical="center"/>
    </xf>
    <xf numFmtId="0" fontId="26" fillId="18" borderId="3" xfId="0" applyFont="1" applyFill="1" applyBorder="1" applyAlignment="1">
      <alignment horizontal="center" vertical="center"/>
    </xf>
    <xf numFmtId="0" fontId="26" fillId="18" borderId="2" xfId="0" applyFont="1" applyFill="1" applyBorder="1" applyAlignment="1">
      <alignment horizontal="center" vertical="center"/>
    </xf>
    <xf numFmtId="0" fontId="26" fillId="18" borderId="4" xfId="0" applyFont="1" applyFill="1" applyBorder="1" applyAlignment="1">
      <alignment horizontal="center" vertical="center" wrapText="1"/>
    </xf>
    <xf numFmtId="0" fontId="26" fillId="18" borderId="8" xfId="0" applyFont="1" applyFill="1" applyBorder="1" applyAlignment="1">
      <alignment horizontal="center" vertical="center" wrapText="1"/>
    </xf>
    <xf numFmtId="0" fontId="26" fillId="18" borderId="4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vertical="center"/>
    </xf>
    <xf numFmtId="0" fontId="22" fillId="19" borderId="5" xfId="0" applyFont="1" applyFill="1" applyBorder="1" applyAlignment="1">
      <alignment horizontal="left" vertical="center"/>
    </xf>
    <xf numFmtId="164" fontId="22" fillId="19" borderId="9" xfId="0" applyNumberFormat="1" applyFont="1" applyFill="1" applyBorder="1" applyAlignment="1">
      <alignment horizontal="center" vertical="center"/>
    </xf>
    <xf numFmtId="0" fontId="22" fillId="19" borderId="30" xfId="0" applyFont="1" applyFill="1" applyBorder="1" applyAlignment="1">
      <alignment horizontal="center" vertical="center"/>
    </xf>
    <xf numFmtId="0" fontId="22" fillId="19" borderId="1" xfId="0" applyFont="1" applyFill="1" applyBorder="1" applyAlignment="1">
      <alignment horizontal="center" vertical="center"/>
    </xf>
    <xf numFmtId="0" fontId="22" fillId="19" borderId="0" xfId="0" applyFont="1" applyFill="1" applyAlignment="1">
      <alignment horizontal="center" vertical="center"/>
    </xf>
    <xf numFmtId="14" fontId="22" fillId="19" borderId="30" xfId="0" applyNumberFormat="1" applyFont="1" applyFill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0" fontId="22" fillId="19" borderId="9" xfId="0" applyNumberFormat="1" applyFont="1" applyFill="1" applyBorder="1" applyAlignment="1">
      <alignment horizontal="center" vertical="center"/>
    </xf>
    <xf numFmtId="0" fontId="22" fillId="19" borderId="6" xfId="0" applyFont="1" applyFill="1" applyBorder="1" applyAlignment="1">
      <alignment horizontal="center" vertical="center"/>
    </xf>
    <xf numFmtId="0" fontId="22" fillId="19" borderId="30" xfId="0" applyFont="1" applyFill="1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2" fillId="19" borderId="1" xfId="0" applyFont="1" applyFill="1" applyBorder="1"/>
    <xf numFmtId="0" fontId="44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5" fillId="11" borderId="39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11" borderId="35" xfId="0" applyFont="1" applyFill="1" applyBorder="1" applyAlignment="1">
      <alignment horizontal="center" vertical="center"/>
    </xf>
    <xf numFmtId="0" fontId="25" fillId="11" borderId="42" xfId="0" applyFont="1" applyFill="1" applyBorder="1" applyAlignment="1">
      <alignment horizontal="center" vertical="center"/>
    </xf>
    <xf numFmtId="0" fontId="25" fillId="11" borderId="43" xfId="0" applyFont="1" applyFill="1" applyBorder="1" applyAlignment="1">
      <alignment horizontal="center" vertical="center"/>
    </xf>
    <xf numFmtId="0" fontId="25" fillId="11" borderId="33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horizontal="left" vertical="center"/>
    </xf>
    <xf numFmtId="0" fontId="2" fillId="14" borderId="53" xfId="0" applyFont="1" applyFill="1" applyBorder="1" applyAlignment="1">
      <alignment horizontal="left" vertical="center"/>
    </xf>
    <xf numFmtId="164" fontId="23" fillId="14" borderId="54" xfId="0" applyNumberFormat="1" applyFont="1" applyFill="1" applyBorder="1" applyAlignment="1">
      <alignment horizontal="center" vertical="center"/>
    </xf>
    <xf numFmtId="164" fontId="23" fillId="14" borderId="37" xfId="0" applyNumberFormat="1" applyFont="1" applyFill="1" applyBorder="1" applyAlignment="1">
      <alignment horizontal="center" vertical="center"/>
    </xf>
    <xf numFmtId="6" fontId="43" fillId="0" borderId="1" xfId="0" applyNumberFormat="1" applyFont="1" applyFill="1" applyBorder="1" applyAlignment="1">
      <alignment horizontal="center"/>
    </xf>
    <xf numFmtId="6" fontId="43" fillId="0" borderId="32" xfId="0" applyNumberFormat="1" applyFont="1" applyFill="1" applyBorder="1" applyAlignment="1">
      <alignment horizontal="center"/>
    </xf>
    <xf numFmtId="6" fontId="43" fillId="0" borderId="16" xfId="0" applyNumberFormat="1" applyFont="1" applyFill="1" applyBorder="1" applyAlignment="1">
      <alignment horizontal="center"/>
    </xf>
    <xf numFmtId="0" fontId="41" fillId="14" borderId="41" xfId="0" applyFont="1" applyFill="1" applyBorder="1" applyAlignment="1">
      <alignment horizontal="center" vertical="center" wrapText="1"/>
    </xf>
    <xf numFmtId="0" fontId="41" fillId="14" borderId="50" xfId="0" applyFont="1" applyFill="1" applyBorder="1" applyAlignment="1">
      <alignment horizontal="center" vertical="center" wrapText="1"/>
    </xf>
    <xf numFmtId="0" fontId="41" fillId="14" borderId="25" xfId="0" applyFont="1" applyFill="1" applyBorder="1" applyAlignment="1">
      <alignment horizontal="center" vertical="center" wrapText="1"/>
    </xf>
    <xf numFmtId="0" fontId="2" fillId="16" borderId="51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164" fontId="2" fillId="16" borderId="51" xfId="0" applyNumberFormat="1" applyFont="1" applyFill="1" applyBorder="1" applyAlignment="1">
      <alignment horizontal="center" vertical="center"/>
    </xf>
    <xf numFmtId="164" fontId="2" fillId="16" borderId="10" xfId="0" applyNumberFormat="1" applyFont="1" applyFill="1" applyBorder="1" applyAlignment="1">
      <alignment horizontal="center" vertical="center"/>
    </xf>
    <xf numFmtId="164" fontId="2" fillId="16" borderId="51" xfId="0" applyNumberFormat="1" applyFont="1" applyFill="1" applyBorder="1" applyAlignment="1">
      <alignment horizontal="center"/>
    </xf>
    <xf numFmtId="164" fontId="2" fillId="16" borderId="10" xfId="0" applyNumberFormat="1" applyFont="1" applyFill="1" applyBorder="1" applyAlignment="1">
      <alignment horizontal="center"/>
    </xf>
    <xf numFmtId="0" fontId="42" fillId="15" borderId="29" xfId="0" applyFont="1" applyFill="1" applyBorder="1" applyAlignment="1">
      <alignment horizontal="center"/>
    </xf>
    <xf numFmtId="0" fontId="42" fillId="15" borderId="47" xfId="0" applyFont="1" applyFill="1" applyBorder="1" applyAlignment="1">
      <alignment horizontal="center"/>
    </xf>
    <xf numFmtId="0" fontId="42" fillId="15" borderId="14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</cellXfs>
  <cellStyles count="84">
    <cellStyle name="Comma 2" xfId="20"/>
    <cellStyle name="Comma 2 2" xfId="28"/>
    <cellStyle name="Comma 2 2 2" xfId="36"/>
    <cellStyle name="Comma 2 2 2 2" xfId="45"/>
    <cellStyle name="Comma 2 2 2 2 2" xfId="63"/>
    <cellStyle name="Comma 2 2 2 2 3" xfId="81"/>
    <cellStyle name="Comma 2 2 2 3" xfId="54"/>
    <cellStyle name="Comma 2 2 2 4" xfId="72"/>
    <cellStyle name="Comma 2 2 3" xfId="40"/>
    <cellStyle name="Comma 2 2 3 2" xfId="58"/>
    <cellStyle name="Comma 2 2 3 3" xfId="76"/>
    <cellStyle name="Comma 2 2 4" xfId="49"/>
    <cellStyle name="Comma 2 2 5" xfId="67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3" xfId="83"/>
    <cellStyle name="Currency 2 2 2 3" xfId="56"/>
    <cellStyle name="Currency 2 2 2 4" xfId="74"/>
    <cellStyle name="Currency 2 2 3" xfId="42"/>
    <cellStyle name="Currency 2 2 3 2" xfId="60"/>
    <cellStyle name="Currency 2 2 3 3" xfId="78"/>
    <cellStyle name="Currency 2 2 4" xfId="51"/>
    <cellStyle name="Currency 2 2 5" xfId="69"/>
    <cellStyle name="Hipervínculo" xfId="33" builtinId="8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3" xfId="80"/>
    <cellStyle name="Millares 2 2 2 3" xfId="53"/>
    <cellStyle name="Millares 2 2 2 4" xfId="71"/>
    <cellStyle name="Millares 2 2 3" xfId="39"/>
    <cellStyle name="Millares 2 2 3 2" xfId="57"/>
    <cellStyle name="Millares 2 2 3 3" xfId="75"/>
    <cellStyle name="Millares 2 2 4" xfId="48"/>
    <cellStyle name="Millares 2 2 5" xfId="66"/>
    <cellStyle name="Moneda" xfId="34" builtinId="4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3" xfId="82"/>
    <cellStyle name="Moneda 2 2 2 2 3" xfId="55"/>
    <cellStyle name="Moneda 2 2 2 2 4" xfId="73"/>
    <cellStyle name="Moneda 2 2 2 3" xfId="41"/>
    <cellStyle name="Moneda 2 2 2 3 2" xfId="59"/>
    <cellStyle name="Moneda 2 2 2 3 3" xfId="77"/>
    <cellStyle name="Moneda 2 2 2 4" xfId="50"/>
    <cellStyle name="Moneda 2 2 2 5" xfId="68"/>
    <cellStyle name="Moneda 3" xfId="43"/>
    <cellStyle name="Moneda 3 2" xfId="61"/>
    <cellStyle name="Moneda 3 3" xfId="79"/>
    <cellStyle name="Moneda 4" xfId="52"/>
    <cellStyle name="Moneda 5" xfId="70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9">
    <dxf>
      <font>
        <b/>
      </font>
      <alignment horizontal="general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FF"/>
      <color rgb="FFFFCCCC"/>
      <color rgb="FFE20076"/>
      <color rgb="FF66FF99"/>
      <color rgb="FFCCFFFF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O25" totalsRowShown="0" headerRowDxfId="16" dataDxfId="15">
  <autoFilter ref="A3:O25"/>
  <sortState ref="A4:N31">
    <sortCondition ref="A3:A31"/>
  </sortState>
  <tableColumns count="15">
    <tableColumn id="1" name="N°" dataDxfId="14"/>
    <tableColumn id="2" name="CLINICA/HOSPITAL" dataDxfId="13"/>
    <tableColumn id="3" name="MONTO NETO" dataDxfId="12"/>
    <tableColumn id="4" name="REALIZADO" dataDxfId="11"/>
    <tableColumn id="5" name="PRESUPUESTO" dataDxfId="10"/>
    <tableColumn id="15" name="DESCRIPCION" dataDxfId="9"/>
    <tableColumn id="6" name="O/V" dataDxfId="8"/>
    <tableColumn id="7" name="ORDEN DE COMPRA" dataDxfId="7"/>
    <tableColumn id="8" name="267" dataDxfId="6"/>
    <tableColumn id="10" name="SOLICITUD DE HES" dataDxfId="5"/>
    <tableColumn id="13" name="HES" dataDxfId="4"/>
    <tableColumn id="9" name="FACTURA" dataDxfId="3"/>
    <tableColumn id="14" name="ENCARGADO ENTREGA DE 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workbookViewId="0">
      <selection activeCell="H12" sqref="H12"/>
    </sheetView>
  </sheetViews>
  <sheetFormatPr baseColWidth="10" defaultRowHeight="15"/>
  <cols>
    <col min="1" max="1" width="11.42578125" style="84"/>
    <col min="2" max="2" width="31.5703125" style="84" customWidth="1"/>
    <col min="3" max="3" width="40.85546875" style="84" customWidth="1"/>
    <col min="4" max="16384" width="11.42578125" style="84"/>
  </cols>
  <sheetData>
    <row r="1" spans="2:7">
      <c r="B1" s="340" t="s">
        <v>165</v>
      </c>
      <c r="C1" s="340"/>
      <c r="D1" s="340"/>
      <c r="E1" s="340"/>
      <c r="F1" s="340"/>
      <c r="G1" s="118"/>
    </row>
    <row r="2" spans="2:7">
      <c r="B2" s="168"/>
      <c r="C2" s="169" t="s">
        <v>4</v>
      </c>
      <c r="D2" s="170"/>
      <c r="E2" s="171"/>
      <c r="F2" s="172"/>
      <c r="G2" s="118"/>
    </row>
    <row r="3" spans="2:7">
      <c r="B3" s="173" t="s">
        <v>5</v>
      </c>
      <c r="C3" s="174" t="s">
        <v>107</v>
      </c>
      <c r="D3" s="92"/>
      <c r="E3" s="66" t="s">
        <v>6</v>
      </c>
      <c r="F3" s="58"/>
      <c r="G3" s="118"/>
    </row>
    <row r="4" spans="2:7">
      <c r="B4" s="173" t="s">
        <v>7</v>
      </c>
      <c r="C4" s="175" t="s">
        <v>8</v>
      </c>
      <c r="D4" s="92"/>
      <c r="E4" s="67"/>
      <c r="F4" s="58"/>
      <c r="G4" s="118"/>
    </row>
    <row r="5" spans="2:7">
      <c r="B5" s="173" t="s">
        <v>9</v>
      </c>
      <c r="C5" s="61">
        <v>268622</v>
      </c>
      <c r="D5" s="176"/>
      <c r="E5" s="67" t="s">
        <v>10</v>
      </c>
      <c r="F5" s="58"/>
      <c r="G5" s="118"/>
    </row>
    <row r="6" spans="2:7">
      <c r="B6" s="173" t="s">
        <v>11</v>
      </c>
      <c r="C6" s="61"/>
      <c r="D6" s="92"/>
      <c r="E6" s="68"/>
      <c r="F6" s="58"/>
      <c r="G6" s="118"/>
    </row>
    <row r="7" spans="2:7">
      <c r="B7" s="177" t="s">
        <v>12</v>
      </c>
      <c r="C7" s="178">
        <v>93676</v>
      </c>
      <c r="D7" s="92"/>
      <c r="E7" s="69"/>
      <c r="F7" s="58"/>
      <c r="G7" s="118"/>
    </row>
    <row r="8" spans="2:7">
      <c r="B8" s="173" t="s">
        <v>13</v>
      </c>
      <c r="C8" s="61" t="s">
        <v>44</v>
      </c>
      <c r="D8" s="92"/>
      <c r="E8" s="69"/>
      <c r="F8" s="58"/>
      <c r="G8" s="118"/>
    </row>
    <row r="9" spans="2:7">
      <c r="B9" s="173" t="s">
        <v>14</v>
      </c>
      <c r="C9" s="61" t="s">
        <v>44</v>
      </c>
      <c r="D9" s="92"/>
      <c r="E9" s="70"/>
      <c r="F9" s="58"/>
      <c r="G9" s="118"/>
    </row>
    <row r="10" spans="2:7">
      <c r="B10" s="173" t="s">
        <v>15</v>
      </c>
      <c r="C10" s="61"/>
      <c r="D10" s="92"/>
      <c r="E10" s="70"/>
      <c r="F10" s="58"/>
      <c r="G10" s="118"/>
    </row>
    <row r="11" spans="2:7">
      <c r="B11" s="173" t="s">
        <v>16</v>
      </c>
      <c r="C11" s="61"/>
      <c r="D11" s="92"/>
      <c r="E11" s="70"/>
      <c r="F11" s="58"/>
      <c r="G11" s="118"/>
    </row>
    <row r="12" spans="2:7">
      <c r="B12" s="179" t="s">
        <v>17</v>
      </c>
      <c r="C12" s="179" t="s">
        <v>18</v>
      </c>
      <c r="D12" s="180" t="s">
        <v>19</v>
      </c>
      <c r="E12" s="180" t="s">
        <v>20</v>
      </c>
      <c r="F12" s="181" t="s">
        <v>21</v>
      </c>
    </row>
    <row r="13" spans="2:7">
      <c r="B13" s="61">
        <v>3200000000</v>
      </c>
      <c r="C13" s="61" t="s">
        <v>28</v>
      </c>
      <c r="D13" s="61">
        <v>1</v>
      </c>
      <c r="E13" s="86">
        <v>318917</v>
      </c>
      <c r="F13" s="182">
        <f>E13*D13</f>
        <v>318917</v>
      </c>
    </row>
    <row r="14" spans="2:7">
      <c r="B14" s="61"/>
      <c r="C14" s="183"/>
      <c r="D14" s="86"/>
      <c r="E14" s="184" t="s">
        <v>22</v>
      </c>
      <c r="F14" s="182">
        <f>F13</f>
        <v>318917</v>
      </c>
    </row>
    <row r="17" spans="2:7">
      <c r="B17" s="341"/>
      <c r="C17" s="341"/>
      <c r="D17" s="341"/>
      <c r="E17" s="341"/>
      <c r="F17" s="341"/>
    </row>
    <row r="18" spans="2:7">
      <c r="B18" s="168"/>
      <c r="C18" s="169" t="s">
        <v>23</v>
      </c>
      <c r="D18" s="170"/>
      <c r="E18" s="185"/>
      <c r="F18" s="186"/>
      <c r="G18" s="118"/>
    </row>
    <row r="19" spans="2:7">
      <c r="B19" s="173" t="s">
        <v>5</v>
      </c>
      <c r="C19" s="174" t="s">
        <v>142</v>
      </c>
      <c r="D19" s="92"/>
      <c r="E19" s="66" t="s">
        <v>6</v>
      </c>
      <c r="F19" s="161"/>
      <c r="G19" s="118"/>
    </row>
    <row r="20" spans="2:7">
      <c r="B20" s="173" t="s">
        <v>7</v>
      </c>
      <c r="C20" s="175" t="s">
        <v>143</v>
      </c>
      <c r="D20" s="92"/>
      <c r="E20" s="67"/>
      <c r="F20" s="161"/>
      <c r="G20" s="118"/>
    </row>
    <row r="21" spans="2:7">
      <c r="B21" s="173" t="s">
        <v>9</v>
      </c>
      <c r="C21" s="61">
        <v>266914</v>
      </c>
      <c r="D21" s="176"/>
      <c r="E21" s="67" t="s">
        <v>10</v>
      </c>
      <c r="F21" s="161"/>
      <c r="G21" s="118"/>
    </row>
    <row r="22" spans="2:7">
      <c r="B22" s="173" t="s">
        <v>11</v>
      </c>
      <c r="C22" s="61"/>
      <c r="D22" s="92"/>
      <c r="E22" s="68"/>
      <c r="F22" s="161"/>
      <c r="G22" s="118"/>
    </row>
    <row r="23" spans="2:7">
      <c r="B23" s="177" t="s">
        <v>12</v>
      </c>
      <c r="C23" s="179">
        <v>90851</v>
      </c>
      <c r="D23" s="92"/>
      <c r="E23" s="92"/>
      <c r="F23" s="161"/>
      <c r="G23" s="118"/>
    </row>
    <row r="24" spans="2:7">
      <c r="B24" s="173" t="s">
        <v>13</v>
      </c>
      <c r="C24" s="61">
        <v>4561025658</v>
      </c>
      <c r="D24" s="92"/>
      <c r="E24" s="92"/>
      <c r="F24" s="161"/>
      <c r="G24" s="118"/>
    </row>
    <row r="25" spans="2:7">
      <c r="B25" s="173" t="s">
        <v>14</v>
      </c>
      <c r="C25" s="61">
        <v>7149</v>
      </c>
      <c r="D25" s="92"/>
      <c r="E25" s="92"/>
      <c r="F25" s="161"/>
      <c r="G25" s="118"/>
    </row>
    <row r="26" spans="2:7">
      <c r="B26" s="173" t="s">
        <v>15</v>
      </c>
      <c r="C26" s="61">
        <v>3642</v>
      </c>
      <c r="D26" s="92"/>
      <c r="E26" s="92"/>
      <c r="F26" s="161"/>
      <c r="G26" s="118"/>
    </row>
    <row r="27" spans="2:7">
      <c r="B27" s="173" t="s">
        <v>16</v>
      </c>
      <c r="C27" s="61"/>
      <c r="D27" s="92"/>
      <c r="E27" s="92"/>
      <c r="F27" s="161"/>
      <c r="G27" s="118"/>
    </row>
    <row r="28" spans="2:7">
      <c r="B28" s="179" t="s">
        <v>17</v>
      </c>
      <c r="C28" s="179" t="s">
        <v>18</v>
      </c>
      <c r="D28" s="180" t="s">
        <v>19</v>
      </c>
      <c r="E28" s="180" t="s">
        <v>20</v>
      </c>
      <c r="F28" s="181" t="s">
        <v>21</v>
      </c>
    </row>
    <row r="29" spans="2:7" s="263" customFormat="1">
      <c r="B29" s="61" t="s">
        <v>144</v>
      </c>
      <c r="C29" s="62" t="s">
        <v>145</v>
      </c>
      <c r="D29" s="61">
        <v>1</v>
      </c>
      <c r="E29" s="86">
        <v>148460</v>
      </c>
      <c r="F29" s="90">
        <f>E29*D29</f>
        <v>148460</v>
      </c>
    </row>
    <row r="30" spans="2:7">
      <c r="B30" s="61">
        <v>9910000003</v>
      </c>
      <c r="C30" s="62" t="s">
        <v>54</v>
      </c>
      <c r="D30" s="61">
        <v>1</v>
      </c>
      <c r="E30" s="86">
        <v>134835</v>
      </c>
      <c r="F30" s="90">
        <f>E30*D30</f>
        <v>134835</v>
      </c>
    </row>
    <row r="31" spans="2:7">
      <c r="B31" s="61"/>
      <c r="C31" s="183"/>
      <c r="D31" s="86"/>
      <c r="E31" s="90" t="s">
        <v>22</v>
      </c>
      <c r="F31" s="90">
        <f>SUM(F29:F30)</f>
        <v>283295</v>
      </c>
    </row>
    <row r="34" spans="2:7">
      <c r="D34" s="118"/>
      <c r="E34" s="118"/>
      <c r="F34" s="118"/>
    </row>
    <row r="35" spans="2:7">
      <c r="B35" s="168"/>
      <c r="C35" s="169" t="s">
        <v>24</v>
      </c>
      <c r="D35" s="170"/>
      <c r="E35" s="185"/>
      <c r="F35" s="186"/>
      <c r="G35" s="118"/>
    </row>
    <row r="36" spans="2:7">
      <c r="B36" s="173" t="s">
        <v>5</v>
      </c>
      <c r="C36" s="174" t="s">
        <v>106</v>
      </c>
      <c r="D36" s="92"/>
      <c r="E36" s="66" t="s">
        <v>6</v>
      </c>
      <c r="F36" s="161"/>
      <c r="G36" s="118"/>
    </row>
    <row r="37" spans="2:7">
      <c r="B37" s="173" t="s">
        <v>7</v>
      </c>
      <c r="C37" s="175" t="s">
        <v>102</v>
      </c>
      <c r="D37" s="92"/>
      <c r="E37" s="67"/>
      <c r="F37" s="161"/>
      <c r="G37" s="118"/>
    </row>
    <row r="38" spans="2:7">
      <c r="B38" s="173" t="s">
        <v>9</v>
      </c>
      <c r="C38" s="61">
        <v>267820</v>
      </c>
      <c r="D38" s="176"/>
      <c r="E38" s="67" t="s">
        <v>10</v>
      </c>
      <c r="F38" s="161"/>
      <c r="G38" s="118"/>
    </row>
    <row r="39" spans="2:7">
      <c r="B39" s="173" t="s">
        <v>11</v>
      </c>
      <c r="C39" s="61"/>
      <c r="D39" s="92"/>
      <c r="E39" s="68"/>
      <c r="F39" s="161"/>
      <c r="G39" s="118"/>
    </row>
    <row r="40" spans="2:7">
      <c r="B40" s="177" t="s">
        <v>12</v>
      </c>
      <c r="C40" s="179">
        <v>92933</v>
      </c>
      <c r="D40" s="92"/>
      <c r="E40" s="92"/>
      <c r="F40" s="161"/>
      <c r="G40" s="118"/>
    </row>
    <row r="41" spans="2:7">
      <c r="B41" s="173" t="s">
        <v>13</v>
      </c>
      <c r="C41" s="61">
        <v>189834</v>
      </c>
      <c r="D41" s="92"/>
      <c r="E41" s="92"/>
      <c r="F41" s="161"/>
      <c r="G41" s="118"/>
    </row>
    <row r="42" spans="2:7">
      <c r="B42" s="173" t="s">
        <v>14</v>
      </c>
      <c r="C42" s="61">
        <v>7290</v>
      </c>
      <c r="D42" s="92"/>
      <c r="E42" s="92"/>
      <c r="F42" s="161"/>
      <c r="G42" s="118"/>
    </row>
    <row r="43" spans="2:7">
      <c r="B43" s="173" t="s">
        <v>15</v>
      </c>
      <c r="C43" s="61"/>
      <c r="D43" s="92"/>
      <c r="E43" s="92"/>
      <c r="F43" s="161"/>
      <c r="G43" s="118"/>
    </row>
    <row r="44" spans="2:7">
      <c r="B44" s="173" t="s">
        <v>16</v>
      </c>
      <c r="C44" s="61"/>
      <c r="D44" s="92"/>
      <c r="E44" s="92"/>
      <c r="F44" s="161"/>
      <c r="G44" s="118"/>
    </row>
    <row r="45" spans="2:7">
      <c r="B45" s="179" t="s">
        <v>17</v>
      </c>
      <c r="C45" s="179" t="s">
        <v>18</v>
      </c>
      <c r="D45" s="180" t="s">
        <v>19</v>
      </c>
      <c r="E45" s="180" t="s">
        <v>20</v>
      </c>
      <c r="F45" s="181" t="s">
        <v>21</v>
      </c>
    </row>
    <row r="46" spans="2:7">
      <c r="B46" s="61">
        <v>111110000</v>
      </c>
      <c r="C46" s="62" t="s">
        <v>30</v>
      </c>
      <c r="D46" s="61">
        <v>1</v>
      </c>
      <c r="E46" s="86">
        <v>352000</v>
      </c>
      <c r="F46" s="90">
        <f>E46*D46</f>
        <v>352000</v>
      </c>
    </row>
    <row r="47" spans="2:7">
      <c r="B47" s="61"/>
      <c r="C47" s="183"/>
      <c r="D47" s="86"/>
      <c r="E47" s="90" t="s">
        <v>22</v>
      </c>
      <c r="F47" s="90">
        <f>SUM(F46:F46)</f>
        <v>352000</v>
      </c>
    </row>
    <row r="50" spans="2:6">
      <c r="B50" s="168"/>
      <c r="C50" s="169" t="s">
        <v>86</v>
      </c>
      <c r="D50" s="170"/>
      <c r="E50" s="185"/>
      <c r="F50" s="186"/>
    </row>
    <row r="51" spans="2:6">
      <c r="B51" s="173" t="s">
        <v>5</v>
      </c>
      <c r="C51" s="174" t="s">
        <v>166</v>
      </c>
      <c r="D51" s="92"/>
      <c r="E51" s="66" t="s">
        <v>6</v>
      </c>
      <c r="F51" s="161"/>
    </row>
    <row r="52" spans="2:6">
      <c r="B52" s="173" t="s">
        <v>7</v>
      </c>
      <c r="C52" s="175" t="s">
        <v>167</v>
      </c>
      <c r="D52" s="92"/>
      <c r="E52" s="67"/>
      <c r="F52" s="161"/>
    </row>
    <row r="53" spans="2:6">
      <c r="B53" s="173" t="s">
        <v>9</v>
      </c>
      <c r="C53" s="61">
        <v>267821</v>
      </c>
      <c r="D53" s="176"/>
      <c r="E53" s="67" t="s">
        <v>10</v>
      </c>
      <c r="F53" s="161"/>
    </row>
    <row r="54" spans="2:6">
      <c r="B54" s="173" t="s">
        <v>11</v>
      </c>
      <c r="C54" s="61"/>
      <c r="D54" s="92"/>
      <c r="E54" s="68"/>
      <c r="F54" s="161"/>
    </row>
    <row r="55" spans="2:6">
      <c r="B55" s="177" t="s">
        <v>12</v>
      </c>
      <c r="C55" s="179">
        <v>92942</v>
      </c>
      <c r="D55" s="92"/>
      <c r="E55" s="92"/>
      <c r="F55" s="161"/>
    </row>
    <row r="56" spans="2:6">
      <c r="B56" s="173" t="s">
        <v>13</v>
      </c>
      <c r="C56" s="61">
        <v>4500</v>
      </c>
      <c r="D56" s="92"/>
      <c r="E56" s="92"/>
      <c r="F56" s="161"/>
    </row>
    <row r="57" spans="2:6">
      <c r="B57" s="173" t="s">
        <v>14</v>
      </c>
      <c r="C57" s="61">
        <v>7306</v>
      </c>
      <c r="D57" s="92"/>
      <c r="E57" s="92"/>
      <c r="F57" s="161"/>
    </row>
    <row r="58" spans="2:6">
      <c r="B58" s="173" t="s">
        <v>15</v>
      </c>
      <c r="C58" s="61"/>
      <c r="D58" s="92"/>
      <c r="E58" s="92"/>
      <c r="F58" s="161"/>
    </row>
    <row r="59" spans="2:6">
      <c r="B59" s="173" t="s">
        <v>16</v>
      </c>
      <c r="C59" s="61"/>
      <c r="D59" s="92"/>
      <c r="E59" s="92"/>
      <c r="F59" s="161"/>
    </row>
    <row r="60" spans="2:6">
      <c r="B60" s="179" t="s">
        <v>17</v>
      </c>
      <c r="C60" s="179" t="s">
        <v>18</v>
      </c>
      <c r="D60" s="180" t="s">
        <v>19</v>
      </c>
      <c r="E60" s="180" t="s">
        <v>20</v>
      </c>
      <c r="F60" s="181" t="s">
        <v>21</v>
      </c>
    </row>
    <row r="61" spans="2:6">
      <c r="B61" s="61">
        <v>9910000003</v>
      </c>
      <c r="C61" s="62" t="s">
        <v>54</v>
      </c>
      <c r="D61" s="61">
        <v>1</v>
      </c>
      <c r="E61" s="86">
        <v>135000</v>
      </c>
      <c r="F61" s="90">
        <f>E61*D61</f>
        <v>135000</v>
      </c>
    </row>
    <row r="62" spans="2:6">
      <c r="B62" s="61"/>
      <c r="C62" s="183"/>
      <c r="D62" s="86"/>
      <c r="E62" s="90" t="s">
        <v>22</v>
      </c>
      <c r="F62" s="90">
        <f>F61</f>
        <v>135000</v>
      </c>
    </row>
  </sheetData>
  <mergeCells count="2">
    <mergeCell ref="B1:F1"/>
    <mergeCell ref="B17:F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1"/>
  <sheetViews>
    <sheetView topLeftCell="A73" workbookViewId="0">
      <selection activeCell="B78" sqref="B78:F78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79"/>
    </row>
    <row r="3" spans="2:6" ht="15.75" thickBot="1">
      <c r="B3" s="341" t="s">
        <v>168</v>
      </c>
      <c r="C3" s="341"/>
      <c r="D3" s="341"/>
      <c r="E3" s="341"/>
      <c r="F3" s="341"/>
    </row>
    <row r="4" spans="2:6" ht="15.75" thickBot="1">
      <c r="B4" s="95"/>
      <c r="C4" s="96" t="s">
        <v>25</v>
      </c>
      <c r="D4" s="3"/>
      <c r="E4" s="4"/>
      <c r="F4" s="5"/>
    </row>
    <row r="5" spans="2:6">
      <c r="B5" s="6" t="s">
        <v>5</v>
      </c>
      <c r="C5" s="174" t="s">
        <v>142</v>
      </c>
      <c r="D5" s="7"/>
      <c r="E5" s="8" t="s">
        <v>6</v>
      </c>
      <c r="F5" s="9"/>
    </row>
    <row r="6" spans="2:6">
      <c r="B6" s="10" t="s">
        <v>7</v>
      </c>
      <c r="C6" s="175" t="s">
        <v>143</v>
      </c>
      <c r="D6" s="11"/>
      <c r="E6" s="12"/>
      <c r="F6" s="9"/>
    </row>
    <row r="7" spans="2:6">
      <c r="B7" s="10" t="s">
        <v>9</v>
      </c>
      <c r="C7" s="297">
        <v>267817</v>
      </c>
      <c r="D7" s="14"/>
      <c r="E7" s="12" t="s">
        <v>10</v>
      </c>
      <c r="F7" s="9"/>
    </row>
    <row r="8" spans="2:6">
      <c r="B8" s="10" t="s">
        <v>11</v>
      </c>
      <c r="C8" s="13"/>
      <c r="D8" s="7"/>
      <c r="E8" s="15"/>
      <c r="F8" s="9"/>
    </row>
    <row r="9" spans="2:6">
      <c r="B9" s="1" t="s">
        <v>12</v>
      </c>
      <c r="C9" s="2">
        <v>93435</v>
      </c>
      <c r="D9" s="7"/>
      <c r="E9" s="16"/>
      <c r="F9" s="9"/>
    </row>
    <row r="10" spans="2:6">
      <c r="B10" s="10" t="s">
        <v>13</v>
      </c>
      <c r="C10" s="297">
        <v>4520172860</v>
      </c>
      <c r="D10" s="7"/>
      <c r="E10" s="16"/>
      <c r="F10" s="9"/>
    </row>
    <row r="11" spans="2:6">
      <c r="B11" s="17" t="s">
        <v>14</v>
      </c>
      <c r="C11" s="18">
        <v>7151</v>
      </c>
      <c r="D11" s="7"/>
      <c r="E11" s="19"/>
      <c r="F11" s="9"/>
    </row>
    <row r="12" spans="2:6">
      <c r="B12" s="17" t="s">
        <v>15</v>
      </c>
      <c r="C12" s="18">
        <v>3645</v>
      </c>
      <c r="D12" s="7"/>
      <c r="E12" s="19"/>
      <c r="F12" s="9"/>
    </row>
    <row r="13" spans="2:6" ht="15.75" thickBot="1">
      <c r="B13" s="20" t="s">
        <v>16</v>
      </c>
      <c r="C13" s="18"/>
      <c r="D13" s="7"/>
      <c r="E13" s="19"/>
      <c r="F13" s="21"/>
    </row>
    <row r="14" spans="2:6" ht="15.75" thickBot="1">
      <c r="B14" s="135" t="s">
        <v>17</v>
      </c>
      <c r="C14" s="135" t="s">
        <v>18</v>
      </c>
      <c r="D14" s="136" t="s">
        <v>19</v>
      </c>
      <c r="E14" s="137" t="s">
        <v>20</v>
      </c>
      <c r="F14" s="138" t="s">
        <v>21</v>
      </c>
    </row>
    <row r="15" spans="2:6">
      <c r="B15" s="22">
        <v>9910000003</v>
      </c>
      <c r="C15" s="22" t="s">
        <v>54</v>
      </c>
      <c r="D15" s="23">
        <v>1</v>
      </c>
      <c r="E15" s="24">
        <v>137000</v>
      </c>
      <c r="F15" s="25">
        <f>E15*D15</f>
        <v>137000</v>
      </c>
    </row>
    <row r="16" spans="2:6" ht="15.75" thickBot="1">
      <c r="B16" s="26"/>
      <c r="C16" s="27"/>
      <c r="D16" s="28"/>
      <c r="E16" s="29" t="s">
        <v>22</v>
      </c>
      <c r="F16" s="30">
        <f>F15</f>
        <v>137000</v>
      </c>
    </row>
    <row r="18" spans="2:6" ht="15.75" thickBot="1">
      <c r="B18" s="341" t="s">
        <v>164</v>
      </c>
      <c r="C18" s="341"/>
      <c r="D18" s="341"/>
      <c r="E18" s="341"/>
      <c r="F18" s="341"/>
    </row>
    <row r="19" spans="2:6" ht="15.75" thickBot="1">
      <c r="B19" s="95"/>
      <c r="C19" s="96" t="s">
        <v>32</v>
      </c>
      <c r="D19" s="32"/>
      <c r="E19" s="33"/>
      <c r="F19" s="34"/>
    </row>
    <row r="20" spans="2:6">
      <c r="B20" s="35" t="s">
        <v>5</v>
      </c>
      <c r="C20" s="174" t="s">
        <v>53</v>
      </c>
      <c r="D20" s="36"/>
      <c r="E20" s="37" t="s">
        <v>6</v>
      </c>
      <c r="F20" s="38"/>
    </row>
    <row r="21" spans="2:6">
      <c r="B21" s="39" t="s">
        <v>7</v>
      </c>
      <c r="C21" s="175" t="s">
        <v>45</v>
      </c>
      <c r="D21" s="40"/>
      <c r="E21" s="41"/>
      <c r="F21" s="38"/>
    </row>
    <row r="22" spans="2:6">
      <c r="B22" s="39" t="s">
        <v>9</v>
      </c>
      <c r="C22" s="156">
        <v>262883</v>
      </c>
      <c r="D22" s="42"/>
      <c r="E22" s="41" t="s">
        <v>10</v>
      </c>
      <c r="F22" s="38"/>
    </row>
    <row r="23" spans="2:6">
      <c r="B23" s="39" t="s">
        <v>11</v>
      </c>
      <c r="C23" s="156"/>
      <c r="D23" s="36"/>
      <c r="E23" s="43"/>
      <c r="F23" s="38"/>
    </row>
    <row r="24" spans="2:6">
      <c r="B24" s="31" t="s">
        <v>12</v>
      </c>
      <c r="C24" s="148">
        <v>90128</v>
      </c>
      <c r="D24" s="36"/>
      <c r="E24" s="44"/>
      <c r="F24" s="38"/>
    </row>
    <row r="25" spans="2:6">
      <c r="B25" s="39" t="s">
        <v>13</v>
      </c>
      <c r="C25" s="156">
        <v>4700020289</v>
      </c>
      <c r="D25" s="36"/>
      <c r="E25" s="44"/>
      <c r="F25" s="38"/>
    </row>
    <row r="26" spans="2:6">
      <c r="B26" s="45" t="s">
        <v>14</v>
      </c>
      <c r="C26" s="160">
        <v>7294</v>
      </c>
      <c r="D26" s="36"/>
      <c r="E26" s="46"/>
      <c r="F26" s="38"/>
    </row>
    <row r="27" spans="2:6">
      <c r="B27" s="45" t="s">
        <v>15</v>
      </c>
      <c r="C27" s="80"/>
      <c r="D27" s="36"/>
      <c r="E27" s="46"/>
      <c r="F27" s="38"/>
    </row>
    <row r="28" spans="2:6" ht="15.75" thickBot="1">
      <c r="B28" s="47" t="s">
        <v>16</v>
      </c>
      <c r="C28" s="80"/>
      <c r="D28" s="36"/>
      <c r="E28" s="46"/>
      <c r="F28" s="48"/>
    </row>
    <row r="29" spans="2:6" ht="15.75" thickBot="1">
      <c r="B29" s="135" t="s">
        <v>17</v>
      </c>
      <c r="C29" s="135" t="s">
        <v>18</v>
      </c>
      <c r="D29" s="136" t="s">
        <v>19</v>
      </c>
      <c r="E29" s="137" t="s">
        <v>20</v>
      </c>
      <c r="F29" s="138" t="s">
        <v>21</v>
      </c>
    </row>
    <row r="30" spans="2:6" s="84" customFormat="1">
      <c r="B30" s="73">
        <v>350009</v>
      </c>
      <c r="C30" s="73" t="s">
        <v>162</v>
      </c>
      <c r="D30" s="244">
        <v>3</v>
      </c>
      <c r="E30" s="74">
        <v>84700</v>
      </c>
      <c r="F30" s="75">
        <f t="shared" ref="F30" si="0">E30*D30</f>
        <v>254100</v>
      </c>
    </row>
    <row r="31" spans="2:6" ht="15.75" thickBot="1">
      <c r="B31" s="76"/>
      <c r="C31" s="139"/>
      <c r="D31" s="83"/>
      <c r="E31" s="77" t="s">
        <v>22</v>
      </c>
      <c r="F31" s="78">
        <f>SUM(F30:F30)</f>
        <v>254100</v>
      </c>
    </row>
    <row r="33" spans="2:6" ht="15.75" thickBot="1">
      <c r="B33" s="341" t="s">
        <v>171</v>
      </c>
      <c r="C33" s="341"/>
      <c r="D33" s="341"/>
      <c r="E33" s="341"/>
      <c r="F33" s="341"/>
    </row>
    <row r="34" spans="2:6" ht="15.75" thickBot="1">
      <c r="B34" s="95"/>
      <c r="C34" s="96" t="s">
        <v>33</v>
      </c>
      <c r="D34" s="49"/>
      <c r="E34" s="50"/>
      <c r="F34" s="51"/>
    </row>
    <row r="35" spans="2:6">
      <c r="B35" s="150" t="s">
        <v>5</v>
      </c>
      <c r="C35" s="174" t="s">
        <v>126</v>
      </c>
      <c r="D35" s="151"/>
      <c r="E35" s="152" t="s">
        <v>6</v>
      </c>
      <c r="F35" s="54"/>
    </row>
    <row r="36" spans="2:6">
      <c r="B36" s="153" t="s">
        <v>7</v>
      </c>
      <c r="C36" s="175" t="s">
        <v>125</v>
      </c>
      <c r="D36" s="154"/>
      <c r="E36" s="155"/>
      <c r="F36" s="54"/>
    </row>
    <row r="37" spans="2:6">
      <c r="B37" s="153" t="s">
        <v>9</v>
      </c>
      <c r="C37" s="297">
        <v>267819</v>
      </c>
      <c r="D37" s="157"/>
      <c r="E37" s="155" t="s">
        <v>10</v>
      </c>
      <c r="F37" s="54"/>
    </row>
    <row r="38" spans="2:6">
      <c r="B38" s="153" t="s">
        <v>11</v>
      </c>
      <c r="C38" s="156"/>
      <c r="D38" s="151"/>
      <c r="E38" s="158"/>
      <c r="F38" s="54"/>
    </row>
    <row r="39" spans="2:6">
      <c r="B39" s="147" t="s">
        <v>12</v>
      </c>
      <c r="C39" s="296">
        <v>93436</v>
      </c>
      <c r="D39" s="151"/>
      <c r="E39" s="55"/>
      <c r="F39" s="54"/>
    </row>
    <row r="40" spans="2:6">
      <c r="B40" s="153" t="s">
        <v>13</v>
      </c>
      <c r="C40" s="297">
        <v>4700021801</v>
      </c>
      <c r="D40" s="151"/>
      <c r="E40" s="55"/>
      <c r="F40" s="54"/>
    </row>
    <row r="41" spans="2:6">
      <c r="B41" s="159" t="s">
        <v>14</v>
      </c>
      <c r="C41" s="160">
        <v>7327</v>
      </c>
      <c r="D41" s="151"/>
      <c r="E41" s="56"/>
      <c r="F41" s="54"/>
    </row>
    <row r="42" spans="2:6">
      <c r="B42" s="159" t="s">
        <v>15</v>
      </c>
      <c r="C42" s="80">
        <v>3641</v>
      </c>
      <c r="D42" s="151"/>
      <c r="E42" s="56"/>
      <c r="F42" s="54"/>
    </row>
    <row r="43" spans="2:6" ht="15.75" thickBot="1">
      <c r="B43" s="57" t="s">
        <v>16</v>
      </c>
      <c r="C43" s="80"/>
      <c r="D43" s="151"/>
      <c r="E43" s="56"/>
      <c r="F43" s="58"/>
    </row>
    <row r="44" spans="2:6" ht="15.75" thickBot="1">
      <c r="B44" s="135" t="s">
        <v>17</v>
      </c>
      <c r="C44" s="135" t="s">
        <v>18</v>
      </c>
      <c r="D44" s="136" t="s">
        <v>19</v>
      </c>
      <c r="E44" s="137" t="s">
        <v>20</v>
      </c>
      <c r="F44" s="138" t="s">
        <v>21</v>
      </c>
    </row>
    <row r="45" spans="2:6" s="84" customFormat="1">
      <c r="B45" s="235">
        <v>9910000003</v>
      </c>
      <c r="C45" s="235" t="s">
        <v>54</v>
      </c>
      <c r="D45" s="82">
        <v>1</v>
      </c>
      <c r="E45" s="237">
        <v>250000</v>
      </c>
      <c r="F45" s="238">
        <f t="shared" ref="F45" si="1">E45*D45</f>
        <v>250000</v>
      </c>
    </row>
    <row r="46" spans="2:6" ht="15.75" thickBot="1">
      <c r="B46" s="76"/>
      <c r="C46" s="139"/>
      <c r="D46" s="83"/>
      <c r="E46" s="77" t="s">
        <v>22</v>
      </c>
      <c r="F46" s="78">
        <f>SUM(F45:F45)</f>
        <v>250000</v>
      </c>
    </row>
    <row r="48" spans="2:6" ht="15.75" thickBot="1">
      <c r="B48" s="341" t="s">
        <v>172</v>
      </c>
      <c r="C48" s="341"/>
      <c r="D48" s="341"/>
      <c r="E48" s="341"/>
      <c r="F48" s="341"/>
    </row>
    <row r="49" spans="2:6" ht="15.75" thickBot="1">
      <c r="B49" s="95"/>
      <c r="C49" s="96" t="s">
        <v>34</v>
      </c>
      <c r="D49" s="149"/>
      <c r="E49" s="52"/>
      <c r="F49" s="53"/>
    </row>
    <row r="50" spans="2:6">
      <c r="B50" s="150" t="s">
        <v>5</v>
      </c>
      <c r="C50" s="174" t="s">
        <v>53</v>
      </c>
      <c r="D50" s="151"/>
      <c r="E50" s="152" t="s">
        <v>6</v>
      </c>
      <c r="F50" s="54"/>
    </row>
    <row r="51" spans="2:6">
      <c r="B51" s="153" t="s">
        <v>7</v>
      </c>
      <c r="C51" s="175" t="s">
        <v>45</v>
      </c>
      <c r="D51" s="154"/>
      <c r="E51" s="155"/>
      <c r="F51" s="54"/>
    </row>
    <row r="52" spans="2:6">
      <c r="B52" s="153" t="s">
        <v>9</v>
      </c>
      <c r="C52" s="297">
        <v>262887</v>
      </c>
      <c r="D52" s="157"/>
      <c r="E52" s="155" t="s">
        <v>10</v>
      </c>
      <c r="F52" s="54"/>
    </row>
    <row r="53" spans="2:6">
      <c r="B53" s="153" t="s">
        <v>11</v>
      </c>
      <c r="C53" s="156"/>
      <c r="D53" s="151"/>
      <c r="E53" s="158"/>
      <c r="F53" s="54"/>
    </row>
    <row r="54" spans="2:6">
      <c r="B54" s="147" t="s">
        <v>12</v>
      </c>
      <c r="C54" s="296">
        <v>90124</v>
      </c>
      <c r="D54" s="151"/>
      <c r="E54" s="55"/>
      <c r="F54" s="54"/>
    </row>
    <row r="55" spans="2:6">
      <c r="B55" s="153" t="s">
        <v>13</v>
      </c>
      <c r="C55" s="297">
        <v>4700020445</v>
      </c>
      <c r="D55" s="151"/>
      <c r="E55" s="55"/>
      <c r="F55" s="54"/>
    </row>
    <row r="56" spans="2:6">
      <c r="B56" s="159" t="s">
        <v>14</v>
      </c>
      <c r="C56" s="160">
        <v>7293</v>
      </c>
      <c r="D56" s="151"/>
      <c r="E56" s="56"/>
      <c r="F56" s="54"/>
    </row>
    <row r="57" spans="2:6">
      <c r="B57" s="159" t="s">
        <v>15</v>
      </c>
      <c r="C57" s="80"/>
      <c r="D57" s="151"/>
      <c r="E57" s="56"/>
      <c r="F57" s="54"/>
    </row>
    <row r="58" spans="2:6" ht="15.75" thickBot="1">
      <c r="B58" s="57" t="s">
        <v>16</v>
      </c>
      <c r="C58" s="80"/>
      <c r="D58" s="151"/>
      <c r="E58" s="56"/>
      <c r="F58" s="58"/>
    </row>
    <row r="59" spans="2:6" ht="15.75" thickBot="1">
      <c r="B59" s="135" t="s">
        <v>17</v>
      </c>
      <c r="C59" s="135" t="s">
        <v>18</v>
      </c>
      <c r="D59" s="136" t="s">
        <v>19</v>
      </c>
      <c r="E59" s="137" t="s">
        <v>20</v>
      </c>
      <c r="F59" s="138" t="s">
        <v>21</v>
      </c>
    </row>
    <row r="60" spans="2:6">
      <c r="B60" s="73">
        <v>350009</v>
      </c>
      <c r="C60" s="73" t="s">
        <v>162</v>
      </c>
      <c r="D60" s="82">
        <v>7</v>
      </c>
      <c r="E60" s="74">
        <v>84700</v>
      </c>
      <c r="F60" s="75">
        <f>E60*D60</f>
        <v>592900</v>
      </c>
    </row>
    <row r="61" spans="2:6" ht="15.75" thickBot="1">
      <c r="B61" s="76"/>
      <c r="C61" s="139"/>
      <c r="D61" s="83"/>
      <c r="E61" s="77" t="s">
        <v>22</v>
      </c>
      <c r="F61" s="78">
        <f>F60</f>
        <v>592900</v>
      </c>
    </row>
    <row r="63" spans="2:6" ht="15.75" thickBot="1">
      <c r="B63" s="341" t="s">
        <v>173</v>
      </c>
      <c r="C63" s="341"/>
      <c r="D63" s="341"/>
      <c r="E63" s="341"/>
      <c r="F63" s="341"/>
    </row>
    <row r="64" spans="2:6" ht="15.75" thickBot="1">
      <c r="B64" s="95"/>
      <c r="C64" s="96" t="s">
        <v>35</v>
      </c>
      <c r="D64" s="149"/>
      <c r="E64" s="52"/>
      <c r="F64" s="53"/>
    </row>
    <row r="65" spans="2:6">
      <c r="B65" s="150" t="s">
        <v>5</v>
      </c>
      <c r="C65" s="174" t="s">
        <v>126</v>
      </c>
      <c r="D65" s="151"/>
      <c r="E65" s="152" t="s">
        <v>6</v>
      </c>
      <c r="F65" s="54"/>
    </row>
    <row r="66" spans="2:6">
      <c r="B66" s="153" t="s">
        <v>7</v>
      </c>
      <c r="C66" s="175" t="s">
        <v>125</v>
      </c>
      <c r="D66" s="154"/>
      <c r="E66" s="155"/>
      <c r="F66" s="54"/>
    </row>
    <row r="67" spans="2:6">
      <c r="B67" s="153" t="s">
        <v>9</v>
      </c>
      <c r="C67" s="297">
        <v>262886</v>
      </c>
      <c r="D67" s="157"/>
      <c r="E67" s="155" t="s">
        <v>10</v>
      </c>
      <c r="F67" s="54"/>
    </row>
    <row r="68" spans="2:6">
      <c r="B68" s="153" t="s">
        <v>11</v>
      </c>
      <c r="C68" s="156"/>
      <c r="D68" s="151"/>
      <c r="E68" s="158"/>
      <c r="F68" s="54"/>
    </row>
    <row r="69" spans="2:6">
      <c r="B69" s="147" t="s">
        <v>12</v>
      </c>
      <c r="C69" s="296">
        <v>90126</v>
      </c>
      <c r="D69" s="151"/>
      <c r="E69" s="55"/>
      <c r="F69" s="54"/>
    </row>
    <row r="70" spans="2:6">
      <c r="B70" s="153" t="s">
        <v>13</v>
      </c>
      <c r="C70" s="297">
        <v>4700020349</v>
      </c>
      <c r="D70" s="151"/>
      <c r="E70" s="55"/>
      <c r="F70" s="54"/>
    </row>
    <row r="71" spans="2:6">
      <c r="B71" s="159" t="s">
        <v>14</v>
      </c>
      <c r="C71" s="160">
        <v>7297</v>
      </c>
      <c r="D71" s="151"/>
      <c r="E71" s="56"/>
      <c r="F71" s="54"/>
    </row>
    <row r="72" spans="2:6">
      <c r="B72" s="159" t="s">
        <v>15</v>
      </c>
      <c r="C72" s="80"/>
      <c r="D72" s="151"/>
      <c r="E72" s="56"/>
      <c r="F72" s="54"/>
    </row>
    <row r="73" spans="2:6" ht="15.75" thickBot="1">
      <c r="B73" s="57" t="s">
        <v>16</v>
      </c>
      <c r="C73" s="80"/>
      <c r="D73" s="151"/>
      <c r="E73" s="56"/>
      <c r="F73" s="58"/>
    </row>
    <row r="74" spans="2:6" ht="15.75" thickBot="1">
      <c r="B74" s="135" t="s">
        <v>17</v>
      </c>
      <c r="C74" s="135" t="s">
        <v>18</v>
      </c>
      <c r="D74" s="136" t="s">
        <v>19</v>
      </c>
      <c r="E74" s="137" t="s">
        <v>20</v>
      </c>
      <c r="F74" s="138" t="s">
        <v>21</v>
      </c>
    </row>
    <row r="75" spans="2:6">
      <c r="B75" s="73">
        <v>350009</v>
      </c>
      <c r="C75" s="73" t="s">
        <v>162</v>
      </c>
      <c r="D75" s="82">
        <v>4</v>
      </c>
      <c r="E75" s="74">
        <v>84700</v>
      </c>
      <c r="F75" s="75">
        <f>E75*D75</f>
        <v>338800</v>
      </c>
    </row>
    <row r="76" spans="2:6" ht="15.75" thickBot="1">
      <c r="B76" s="76"/>
      <c r="C76" s="139"/>
      <c r="D76" s="83"/>
      <c r="E76" s="77" t="s">
        <v>22</v>
      </c>
      <c r="F76" s="78">
        <f>F75</f>
        <v>338800</v>
      </c>
    </row>
    <row r="78" spans="2:6" ht="15.75" thickBot="1">
      <c r="B78" s="341" t="s">
        <v>174</v>
      </c>
      <c r="C78" s="341"/>
      <c r="D78" s="341"/>
      <c r="E78" s="341"/>
      <c r="F78" s="341"/>
    </row>
    <row r="79" spans="2:6" ht="15.75" thickBot="1">
      <c r="B79" s="95"/>
      <c r="C79" s="96" t="s">
        <v>36</v>
      </c>
      <c r="D79" s="149"/>
      <c r="E79" s="52"/>
      <c r="F79" s="53"/>
    </row>
    <row r="80" spans="2:6">
      <c r="B80" s="150" t="s">
        <v>5</v>
      </c>
      <c r="C80" s="174" t="s">
        <v>126</v>
      </c>
      <c r="D80" s="151"/>
      <c r="E80" s="152" t="s">
        <v>6</v>
      </c>
      <c r="F80" s="54"/>
    </row>
    <row r="81" spans="2:6">
      <c r="B81" s="153" t="s">
        <v>7</v>
      </c>
      <c r="C81" s="175" t="s">
        <v>125</v>
      </c>
      <c r="D81" s="154"/>
      <c r="E81" s="155"/>
      <c r="F81" s="54"/>
    </row>
    <row r="82" spans="2:6">
      <c r="B82" s="153" t="s">
        <v>9</v>
      </c>
      <c r="C82" s="297">
        <v>262885</v>
      </c>
      <c r="D82" s="157"/>
      <c r="E82" s="155" t="s">
        <v>10</v>
      </c>
      <c r="F82" s="54"/>
    </row>
    <row r="83" spans="2:6">
      <c r="B83" s="153" t="s">
        <v>11</v>
      </c>
      <c r="C83" s="156"/>
      <c r="D83" s="151"/>
      <c r="E83" s="158"/>
      <c r="F83" s="54"/>
    </row>
    <row r="84" spans="2:6">
      <c r="B84" s="147" t="s">
        <v>12</v>
      </c>
      <c r="C84" s="296">
        <v>90121</v>
      </c>
      <c r="D84" s="151"/>
      <c r="E84" s="55"/>
      <c r="F84" s="54"/>
    </row>
    <row r="85" spans="2:6">
      <c r="B85" s="153" t="s">
        <v>13</v>
      </c>
      <c r="C85" s="297">
        <v>4700020421</v>
      </c>
      <c r="D85" s="151"/>
      <c r="E85" s="55"/>
      <c r="F85" s="54"/>
    </row>
    <row r="86" spans="2:6">
      <c r="B86" s="159" t="s">
        <v>14</v>
      </c>
      <c r="C86" s="160">
        <v>7295</v>
      </c>
      <c r="D86" s="151"/>
      <c r="E86" s="56"/>
      <c r="F86" s="54"/>
    </row>
    <row r="87" spans="2:6">
      <c r="B87" s="159" t="s">
        <v>15</v>
      </c>
      <c r="C87" s="80"/>
      <c r="D87" s="151"/>
      <c r="E87" s="56"/>
      <c r="F87" s="54"/>
    </row>
    <row r="88" spans="2:6" ht="15.75" thickBot="1">
      <c r="B88" s="57" t="s">
        <v>16</v>
      </c>
      <c r="C88" s="80"/>
      <c r="D88" s="151"/>
      <c r="E88" s="56"/>
      <c r="F88" s="58"/>
    </row>
    <row r="89" spans="2:6" ht="15.75" thickBot="1">
      <c r="B89" s="135" t="s">
        <v>17</v>
      </c>
      <c r="C89" s="135" t="s">
        <v>18</v>
      </c>
      <c r="D89" s="136" t="s">
        <v>19</v>
      </c>
      <c r="E89" s="137" t="s">
        <v>20</v>
      </c>
      <c r="F89" s="138" t="s">
        <v>21</v>
      </c>
    </row>
    <row r="90" spans="2:6">
      <c r="B90" s="73">
        <v>350009</v>
      </c>
      <c r="C90" s="73" t="s">
        <v>162</v>
      </c>
      <c r="D90" s="82">
        <v>4</v>
      </c>
      <c r="E90" s="74">
        <v>84700</v>
      </c>
      <c r="F90" s="75">
        <f>D90*E90</f>
        <v>338800</v>
      </c>
    </row>
    <row r="91" spans="2:6" ht="15.75" thickBot="1">
      <c r="B91" s="76"/>
      <c r="C91" s="139"/>
      <c r="D91" s="83"/>
      <c r="E91" s="77" t="s">
        <v>22</v>
      </c>
      <c r="F91" s="78">
        <f>F90</f>
        <v>338800</v>
      </c>
    </row>
  </sheetData>
  <mergeCells count="6">
    <mergeCell ref="B78:F78"/>
    <mergeCell ref="B18:F18"/>
    <mergeCell ref="B3:F3"/>
    <mergeCell ref="B33:F33"/>
    <mergeCell ref="B48:F48"/>
    <mergeCell ref="B63:F6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57" workbookViewId="0">
      <selection activeCell="H70" sqref="H70"/>
    </sheetView>
  </sheetViews>
  <sheetFormatPr baseColWidth="10" defaultRowHeight="15"/>
  <cols>
    <col min="2" max="2" width="35.28515625" style="64" customWidth="1"/>
    <col min="3" max="3" width="41.28515625" style="72" customWidth="1"/>
    <col min="4" max="4" width="11.42578125" style="72"/>
    <col min="5" max="5" width="12.28515625" style="81" customWidth="1"/>
    <col min="6" max="6" width="11.42578125" style="81"/>
  </cols>
  <sheetData>
    <row r="1" spans="2:6">
      <c r="B1" s="342"/>
      <c r="C1" s="342"/>
      <c r="D1" s="342"/>
      <c r="E1" s="342"/>
      <c r="F1" s="342"/>
    </row>
    <row r="2" spans="2:6" s="59" customFormat="1" ht="15.75" thickBot="1">
      <c r="B2" s="341" t="s">
        <v>175</v>
      </c>
      <c r="C2" s="341"/>
      <c r="D2" s="341"/>
      <c r="E2" s="341"/>
      <c r="F2" s="341"/>
    </row>
    <row r="3" spans="2:6" ht="15.75" thickBot="1">
      <c r="B3" s="95"/>
      <c r="C3" s="96" t="s">
        <v>87</v>
      </c>
      <c r="D3" s="149"/>
      <c r="E3" s="52"/>
      <c r="F3" s="53"/>
    </row>
    <row r="4" spans="2:6">
      <c r="B4" s="150" t="s">
        <v>5</v>
      </c>
      <c r="C4" s="174" t="s">
        <v>126</v>
      </c>
      <c r="D4" s="151"/>
      <c r="E4" s="152" t="s">
        <v>6</v>
      </c>
      <c r="F4" s="54"/>
    </row>
    <row r="5" spans="2:6">
      <c r="B5" s="153" t="s">
        <v>7</v>
      </c>
      <c r="C5" s="175" t="s">
        <v>125</v>
      </c>
      <c r="D5" s="154"/>
      <c r="E5" s="155"/>
      <c r="F5" s="54"/>
    </row>
    <row r="6" spans="2:6">
      <c r="B6" s="153" t="s">
        <v>9</v>
      </c>
      <c r="C6" s="297">
        <v>267815</v>
      </c>
      <c r="D6" s="157"/>
      <c r="E6" s="155" t="s">
        <v>10</v>
      </c>
      <c r="F6" s="54"/>
    </row>
    <row r="7" spans="2:6">
      <c r="B7" s="153" t="s">
        <v>11</v>
      </c>
      <c r="C7" s="156"/>
      <c r="D7" s="151"/>
      <c r="E7" s="158"/>
      <c r="F7" s="54"/>
    </row>
    <row r="8" spans="2:6">
      <c r="B8" s="147" t="s">
        <v>12</v>
      </c>
      <c r="C8" s="296">
        <v>93469</v>
      </c>
      <c r="D8" s="151"/>
      <c r="E8" s="55"/>
      <c r="F8" s="54"/>
    </row>
    <row r="9" spans="2:6">
      <c r="B9" s="153" t="s">
        <v>13</v>
      </c>
      <c r="C9" s="297">
        <v>4700021575</v>
      </c>
      <c r="D9" s="151"/>
      <c r="E9" s="55"/>
      <c r="F9" s="54"/>
    </row>
    <row r="10" spans="2:6">
      <c r="B10" s="159" t="s">
        <v>14</v>
      </c>
      <c r="C10" s="160">
        <v>7325</v>
      </c>
      <c r="D10" s="151"/>
      <c r="E10" s="56"/>
      <c r="F10" s="54"/>
    </row>
    <row r="11" spans="2:6">
      <c r="B11" s="159" t="s">
        <v>15</v>
      </c>
      <c r="C11" s="80"/>
      <c r="D11" s="151"/>
      <c r="E11" s="56"/>
      <c r="F11" s="54"/>
    </row>
    <row r="12" spans="2:6" ht="15.75" thickBot="1">
      <c r="B12" s="57" t="s">
        <v>16</v>
      </c>
      <c r="C12" s="80"/>
      <c r="D12" s="151"/>
      <c r="E12" s="56"/>
      <c r="F12" s="58"/>
    </row>
    <row r="13" spans="2:6" ht="15.75" thickBot="1">
      <c r="B13" s="135" t="s">
        <v>17</v>
      </c>
      <c r="C13" s="135" t="s">
        <v>18</v>
      </c>
      <c r="D13" s="136" t="s">
        <v>19</v>
      </c>
      <c r="E13" s="137" t="s">
        <v>20</v>
      </c>
      <c r="F13" s="138" t="s">
        <v>21</v>
      </c>
    </row>
    <row r="14" spans="2:6">
      <c r="B14" s="73">
        <v>3200000000</v>
      </c>
      <c r="C14" s="73" t="s">
        <v>28</v>
      </c>
      <c r="D14" s="82">
        <v>1</v>
      </c>
      <c r="E14" s="74">
        <v>1586764</v>
      </c>
      <c r="F14" s="75">
        <f>E14*D14</f>
        <v>1586764</v>
      </c>
    </row>
    <row r="15" spans="2:6" ht="15.75" thickBot="1">
      <c r="B15" s="76"/>
      <c r="C15" s="139"/>
      <c r="D15" s="83"/>
      <c r="E15" s="77" t="s">
        <v>22</v>
      </c>
      <c r="F15" s="78">
        <f>F14</f>
        <v>1586764</v>
      </c>
    </row>
    <row r="16" spans="2:6">
      <c r="B16" s="84"/>
      <c r="C16" s="84"/>
      <c r="D16" s="84"/>
      <c r="E16" s="84"/>
      <c r="F16" s="84"/>
    </row>
    <row r="17" spans="1:6" ht="15.75" thickBot="1">
      <c r="B17" s="341" t="s">
        <v>176</v>
      </c>
      <c r="C17" s="341"/>
      <c r="D17" s="341"/>
      <c r="E17" s="341"/>
      <c r="F17" s="341"/>
    </row>
    <row r="18" spans="1:6" ht="15.75" thickBot="1">
      <c r="A18" s="84"/>
      <c r="B18" s="95"/>
      <c r="C18" s="96" t="s">
        <v>37</v>
      </c>
      <c r="D18" s="149"/>
      <c r="E18" s="52"/>
      <c r="F18" s="53"/>
    </row>
    <row r="19" spans="1:6">
      <c r="B19" s="150" t="s">
        <v>5</v>
      </c>
      <c r="C19" s="174" t="s">
        <v>126</v>
      </c>
      <c r="D19" s="151"/>
      <c r="E19" s="152" t="s">
        <v>6</v>
      </c>
      <c r="F19" s="54"/>
    </row>
    <row r="20" spans="1:6">
      <c r="B20" s="153" t="s">
        <v>7</v>
      </c>
      <c r="C20" s="175" t="s">
        <v>125</v>
      </c>
      <c r="D20" s="154"/>
      <c r="E20" s="155"/>
      <c r="F20" s="54"/>
    </row>
    <row r="21" spans="1:6">
      <c r="B21" s="153" t="s">
        <v>9</v>
      </c>
      <c r="C21" s="297">
        <v>267810</v>
      </c>
      <c r="D21" s="157"/>
      <c r="E21" s="155" t="s">
        <v>10</v>
      </c>
      <c r="F21" s="54"/>
    </row>
    <row r="22" spans="1:6">
      <c r="B22" s="153" t="s">
        <v>11</v>
      </c>
      <c r="C22" s="156"/>
      <c r="D22" s="151"/>
      <c r="E22" s="158"/>
      <c r="F22" s="54"/>
    </row>
    <row r="23" spans="1:6">
      <c r="B23" s="147" t="s">
        <v>12</v>
      </c>
      <c r="C23" s="296">
        <v>93515</v>
      </c>
      <c r="D23" s="151"/>
      <c r="E23" s="55"/>
      <c r="F23" s="54"/>
    </row>
    <row r="24" spans="1:6">
      <c r="B24" s="153" t="s">
        <v>13</v>
      </c>
      <c r="C24" s="297">
        <v>4700021567</v>
      </c>
      <c r="D24" s="151"/>
      <c r="E24" s="55"/>
      <c r="F24" s="54"/>
    </row>
    <row r="25" spans="1:6">
      <c r="B25" s="159" t="s">
        <v>14</v>
      </c>
      <c r="C25" s="160">
        <v>7322</v>
      </c>
      <c r="D25" s="151"/>
      <c r="E25" s="56"/>
      <c r="F25" s="54"/>
    </row>
    <row r="26" spans="1:6">
      <c r="B26" s="159" t="s">
        <v>15</v>
      </c>
      <c r="C26" s="80"/>
      <c r="D26" s="151"/>
      <c r="E26" s="56"/>
      <c r="F26" s="54"/>
    </row>
    <row r="27" spans="1:6" ht="15.75" thickBot="1">
      <c r="B27" s="57" t="s">
        <v>16</v>
      </c>
      <c r="C27" s="80"/>
      <c r="D27" s="151"/>
      <c r="E27" s="56"/>
      <c r="F27" s="58"/>
    </row>
    <row r="28" spans="1:6" ht="15.75" thickBot="1">
      <c r="B28" s="135" t="s">
        <v>17</v>
      </c>
      <c r="C28" s="135" t="s">
        <v>18</v>
      </c>
      <c r="D28" s="136" t="s">
        <v>19</v>
      </c>
      <c r="E28" s="137" t="s">
        <v>20</v>
      </c>
      <c r="F28" s="138" t="s">
        <v>21</v>
      </c>
    </row>
    <row r="29" spans="1:6">
      <c r="B29" s="73">
        <v>3200000000</v>
      </c>
      <c r="C29" s="73" t="s">
        <v>28</v>
      </c>
      <c r="D29" s="82">
        <v>1</v>
      </c>
      <c r="E29" s="74">
        <v>1009656</v>
      </c>
      <c r="F29" s="75">
        <f>D29*E29</f>
        <v>1009656</v>
      </c>
    </row>
    <row r="30" spans="1:6" ht="15.75" thickBot="1">
      <c r="B30" s="76"/>
      <c r="C30" s="139"/>
      <c r="D30" s="83"/>
      <c r="E30" s="77" t="s">
        <v>22</v>
      </c>
      <c r="F30" s="78">
        <f>F29</f>
        <v>1009656</v>
      </c>
    </row>
    <row r="32" spans="1:6" ht="15.75" thickBot="1">
      <c r="B32" s="341" t="s">
        <v>177</v>
      </c>
      <c r="C32" s="341"/>
      <c r="D32" s="341"/>
      <c r="E32" s="341"/>
      <c r="F32" s="341"/>
    </row>
    <row r="33" spans="2:6" ht="15.75" thickBot="1">
      <c r="B33" s="95"/>
      <c r="C33" s="96" t="s">
        <v>38</v>
      </c>
      <c r="D33" s="149"/>
      <c r="E33" s="52"/>
      <c r="F33" s="53"/>
    </row>
    <row r="34" spans="2:6">
      <c r="B34" s="150" t="s">
        <v>5</v>
      </c>
      <c r="C34" s="174" t="s">
        <v>126</v>
      </c>
      <c r="D34" s="151"/>
      <c r="E34" s="152" t="s">
        <v>6</v>
      </c>
      <c r="F34" s="54"/>
    </row>
    <row r="35" spans="2:6">
      <c r="B35" s="153" t="s">
        <v>7</v>
      </c>
      <c r="C35" s="175" t="s">
        <v>125</v>
      </c>
      <c r="D35" s="154"/>
      <c r="E35" s="155"/>
      <c r="F35" s="54"/>
    </row>
    <row r="36" spans="2:6">
      <c r="B36" s="153" t="s">
        <v>9</v>
      </c>
      <c r="C36" s="297">
        <v>267814</v>
      </c>
      <c r="D36" s="157"/>
      <c r="E36" s="155" t="s">
        <v>10</v>
      </c>
      <c r="F36" s="54"/>
    </row>
    <row r="37" spans="2:6">
      <c r="B37" s="153" t="s">
        <v>11</v>
      </c>
      <c r="C37" s="156"/>
      <c r="D37" s="151"/>
      <c r="E37" s="158"/>
      <c r="F37" s="54"/>
    </row>
    <row r="38" spans="2:6">
      <c r="B38" s="147" t="s">
        <v>12</v>
      </c>
      <c r="C38" s="296">
        <v>93470</v>
      </c>
      <c r="D38" s="151"/>
      <c r="E38" s="55"/>
      <c r="F38" s="54"/>
    </row>
    <row r="39" spans="2:6">
      <c r="B39" s="153" t="s">
        <v>13</v>
      </c>
      <c r="C39" s="297">
        <v>4700021568</v>
      </c>
      <c r="D39" s="151"/>
      <c r="E39" s="55"/>
      <c r="F39" s="54"/>
    </row>
    <row r="40" spans="2:6">
      <c r="B40" s="159" t="s">
        <v>14</v>
      </c>
      <c r="C40" s="160">
        <v>7323</v>
      </c>
      <c r="D40" s="151"/>
      <c r="E40" s="56"/>
      <c r="F40" s="54"/>
    </row>
    <row r="41" spans="2:6">
      <c r="B41" s="159" t="s">
        <v>15</v>
      </c>
      <c r="C41" s="80"/>
      <c r="D41" s="151"/>
      <c r="E41" s="56"/>
      <c r="F41" s="54"/>
    </row>
    <row r="42" spans="2:6" ht="15.75" thickBot="1">
      <c r="B42" s="57" t="s">
        <v>16</v>
      </c>
      <c r="C42" s="80"/>
      <c r="D42" s="151"/>
      <c r="E42" s="56"/>
      <c r="F42" s="58"/>
    </row>
    <row r="43" spans="2:6" ht="15.75" thickBot="1">
      <c r="B43" s="135" t="s">
        <v>17</v>
      </c>
      <c r="C43" s="135" t="s">
        <v>18</v>
      </c>
      <c r="D43" s="136" t="s">
        <v>19</v>
      </c>
      <c r="E43" s="137" t="s">
        <v>20</v>
      </c>
      <c r="F43" s="138" t="s">
        <v>21</v>
      </c>
    </row>
    <row r="44" spans="2:6">
      <c r="B44" s="73">
        <v>3200000000</v>
      </c>
      <c r="C44" s="73" t="s">
        <v>28</v>
      </c>
      <c r="D44" s="82">
        <v>1</v>
      </c>
      <c r="E44" s="74">
        <v>1582704</v>
      </c>
      <c r="F44" s="75">
        <f>D44*E44</f>
        <v>1582704</v>
      </c>
    </row>
    <row r="45" spans="2:6" ht="15.75" thickBot="1">
      <c r="B45" s="76"/>
      <c r="C45" s="139"/>
      <c r="D45" s="83"/>
      <c r="E45" s="77" t="s">
        <v>22</v>
      </c>
      <c r="F45" s="78">
        <f>F44</f>
        <v>1582704</v>
      </c>
    </row>
    <row r="47" spans="2:6" ht="15.75" thickBot="1">
      <c r="B47" s="341"/>
      <c r="C47" s="341"/>
      <c r="D47" s="341"/>
      <c r="E47" s="341"/>
      <c r="F47" s="341"/>
    </row>
    <row r="48" spans="2:6" ht="15.75" thickBot="1">
      <c r="B48" s="95"/>
      <c r="C48" s="96" t="s">
        <v>39</v>
      </c>
      <c r="D48" s="149"/>
      <c r="E48" s="52"/>
      <c r="F48" s="53"/>
    </row>
    <row r="49" spans="2:6">
      <c r="B49" s="150" t="s">
        <v>5</v>
      </c>
      <c r="C49" s="174" t="s">
        <v>179</v>
      </c>
      <c r="D49" s="151"/>
      <c r="E49" s="152" t="s">
        <v>6</v>
      </c>
      <c r="F49" s="54"/>
    </row>
    <row r="50" spans="2:6">
      <c r="B50" s="153" t="s">
        <v>7</v>
      </c>
      <c r="C50" s="297" t="s">
        <v>178</v>
      </c>
      <c r="D50" s="154"/>
      <c r="E50" s="155"/>
      <c r="F50" s="54"/>
    </row>
    <row r="51" spans="2:6">
      <c r="B51" s="153" t="s">
        <v>9</v>
      </c>
      <c r="C51" s="297">
        <v>267813</v>
      </c>
      <c r="D51" s="157"/>
      <c r="E51" s="155" t="s">
        <v>10</v>
      </c>
      <c r="F51" s="54"/>
    </row>
    <row r="52" spans="2:6">
      <c r="B52" s="153" t="s">
        <v>11</v>
      </c>
      <c r="C52" s="156"/>
      <c r="D52" s="151"/>
      <c r="E52" s="158"/>
      <c r="F52" s="54"/>
    </row>
    <row r="53" spans="2:6">
      <c r="B53" s="147" t="s">
        <v>12</v>
      </c>
      <c r="C53" s="148">
        <v>93471</v>
      </c>
      <c r="D53" s="151"/>
      <c r="E53" s="55"/>
      <c r="F53" s="54"/>
    </row>
    <row r="54" spans="2:6">
      <c r="B54" s="153" t="s">
        <v>13</v>
      </c>
      <c r="C54" s="297">
        <v>52538</v>
      </c>
      <c r="D54" s="151"/>
      <c r="E54" s="55"/>
      <c r="F54" s="54"/>
    </row>
    <row r="55" spans="2:6">
      <c r="B55" s="159" t="s">
        <v>14</v>
      </c>
      <c r="C55" s="160">
        <v>7110</v>
      </c>
      <c r="D55" s="151"/>
      <c r="E55" s="56"/>
      <c r="F55" s="54"/>
    </row>
    <row r="56" spans="2:6">
      <c r="B56" s="159" t="s">
        <v>15</v>
      </c>
      <c r="C56" s="80"/>
      <c r="D56" s="151"/>
      <c r="E56" s="56"/>
      <c r="F56" s="54"/>
    </row>
    <row r="57" spans="2:6" ht="15.75" thickBot="1">
      <c r="B57" s="57" t="s">
        <v>16</v>
      </c>
      <c r="C57" s="80"/>
      <c r="D57" s="151"/>
      <c r="E57" s="56"/>
      <c r="F57" s="58"/>
    </row>
    <row r="58" spans="2:6" ht="15.75" thickBot="1">
      <c r="B58" s="135" t="s">
        <v>17</v>
      </c>
      <c r="C58" s="135" t="s">
        <v>18</v>
      </c>
      <c r="D58" s="136" t="s">
        <v>19</v>
      </c>
      <c r="E58" s="137" t="s">
        <v>20</v>
      </c>
      <c r="F58" s="138" t="s">
        <v>21</v>
      </c>
    </row>
    <row r="59" spans="2:6">
      <c r="B59" s="73" t="s">
        <v>27</v>
      </c>
      <c r="C59" s="73" t="s">
        <v>129</v>
      </c>
      <c r="D59" s="82">
        <v>1</v>
      </c>
      <c r="E59" s="74">
        <v>350000</v>
      </c>
      <c r="F59" s="75">
        <f>D59*E59</f>
        <v>350000</v>
      </c>
    </row>
    <row r="60" spans="2:6" ht="15.75" thickBot="1">
      <c r="B60" s="76"/>
      <c r="C60" s="139"/>
      <c r="D60" s="83"/>
      <c r="E60" s="77" t="s">
        <v>22</v>
      </c>
      <c r="F60" s="78">
        <f>F59</f>
        <v>350000</v>
      </c>
    </row>
    <row r="62" spans="2:6" ht="15.75" thickBot="1">
      <c r="B62" s="341"/>
      <c r="C62" s="341"/>
      <c r="D62" s="341"/>
      <c r="E62" s="341"/>
      <c r="F62" s="341"/>
    </row>
    <row r="63" spans="2:6" ht="15.75" thickBot="1">
      <c r="B63" s="95"/>
      <c r="C63" s="96" t="s">
        <v>88</v>
      </c>
      <c r="D63" s="149"/>
      <c r="E63" s="52"/>
      <c r="F63" s="53"/>
    </row>
    <row r="64" spans="2:6">
      <c r="B64" s="150" t="s">
        <v>5</v>
      </c>
      <c r="C64" s="174" t="s">
        <v>180</v>
      </c>
      <c r="D64" s="151"/>
      <c r="E64" s="152" t="s">
        <v>6</v>
      </c>
      <c r="F64" s="54"/>
    </row>
    <row r="65" spans="2:9">
      <c r="B65" s="153" t="s">
        <v>7</v>
      </c>
      <c r="C65" s="175" t="s">
        <v>154</v>
      </c>
      <c r="D65" s="154"/>
      <c r="E65" s="155"/>
      <c r="F65" s="54"/>
    </row>
    <row r="66" spans="2:9">
      <c r="B66" s="153" t="s">
        <v>9</v>
      </c>
      <c r="C66" s="175">
        <v>268623</v>
      </c>
      <c r="D66" s="157"/>
      <c r="E66" s="155" t="s">
        <v>10</v>
      </c>
      <c r="F66" s="54"/>
      <c r="H66" s="263"/>
      <c r="I66" s="263"/>
    </row>
    <row r="67" spans="2:9">
      <c r="B67" s="153" t="s">
        <v>11</v>
      </c>
      <c r="C67" s="156"/>
      <c r="D67" s="151"/>
      <c r="E67" s="158"/>
      <c r="F67" s="54"/>
      <c r="H67" s="263"/>
      <c r="I67" s="263"/>
    </row>
    <row r="68" spans="2:9">
      <c r="B68" s="147" t="s">
        <v>12</v>
      </c>
      <c r="C68" s="296">
        <v>94028</v>
      </c>
      <c r="D68" s="151"/>
      <c r="E68" s="55"/>
      <c r="F68" s="54"/>
      <c r="H68" s="263"/>
      <c r="I68" s="263"/>
    </row>
    <row r="69" spans="2:9">
      <c r="B69" s="153" t="s">
        <v>13</v>
      </c>
      <c r="C69" s="297" t="s">
        <v>181</v>
      </c>
      <c r="D69" s="151"/>
      <c r="E69" s="55"/>
      <c r="F69" s="54"/>
      <c r="H69" s="263"/>
      <c r="I69" s="263"/>
    </row>
    <row r="70" spans="2:9">
      <c r="B70" s="159" t="s">
        <v>14</v>
      </c>
      <c r="C70" s="160">
        <v>7105</v>
      </c>
      <c r="D70" s="151"/>
      <c r="E70" s="56"/>
      <c r="F70" s="54"/>
      <c r="H70" s="263"/>
      <c r="I70" s="263"/>
    </row>
    <row r="71" spans="2:9">
      <c r="B71" s="159" t="s">
        <v>15</v>
      </c>
      <c r="C71" s="80"/>
      <c r="D71" s="151"/>
      <c r="E71" s="56"/>
      <c r="F71" s="54"/>
      <c r="H71" s="263"/>
      <c r="I71" s="263"/>
    </row>
    <row r="72" spans="2:9" ht="15.75" thickBot="1">
      <c r="B72" s="57" t="s">
        <v>16</v>
      </c>
      <c r="C72" s="80"/>
      <c r="D72" s="151"/>
      <c r="E72" s="56"/>
      <c r="F72" s="58"/>
      <c r="H72" s="263"/>
      <c r="I72" s="263"/>
    </row>
    <row r="73" spans="2:9" ht="15.75" thickBot="1">
      <c r="B73" s="135" t="s">
        <v>17</v>
      </c>
      <c r="C73" s="135" t="s">
        <v>18</v>
      </c>
      <c r="D73" s="136" t="s">
        <v>19</v>
      </c>
      <c r="E73" s="137" t="s">
        <v>20</v>
      </c>
      <c r="F73" s="138" t="s">
        <v>21</v>
      </c>
      <c r="H73" s="263"/>
      <c r="I73" s="263"/>
    </row>
    <row r="74" spans="2:9">
      <c r="B74" s="73">
        <v>293870000</v>
      </c>
      <c r="C74" s="73" t="s">
        <v>198</v>
      </c>
      <c r="D74" s="82">
        <v>10</v>
      </c>
      <c r="E74" s="74">
        <v>35000</v>
      </c>
      <c r="F74" s="75">
        <f>D74*E74</f>
        <v>350000</v>
      </c>
    </row>
    <row r="75" spans="2:9" ht="15.75" thickBot="1">
      <c r="B75" s="76"/>
      <c r="C75" s="139"/>
      <c r="D75" s="83"/>
      <c r="E75" s="77" t="s">
        <v>22</v>
      </c>
      <c r="F75" s="78">
        <f>SUM(F74:F74)</f>
        <v>350000</v>
      </c>
    </row>
  </sheetData>
  <mergeCells count="6">
    <mergeCell ref="B62:F62"/>
    <mergeCell ref="B17:F17"/>
    <mergeCell ref="B1:F1"/>
    <mergeCell ref="B32:F32"/>
    <mergeCell ref="B2:F2"/>
    <mergeCell ref="B47:F4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13" workbookViewId="0">
      <selection activeCell="C24" sqref="C24:C25"/>
    </sheetView>
  </sheetViews>
  <sheetFormatPr baseColWidth="10" defaultRowHeight="15"/>
  <cols>
    <col min="2" max="2" width="35.28515625" style="190" customWidth="1"/>
    <col min="3" max="3" width="45.5703125" style="190" customWidth="1"/>
    <col min="4" max="4" width="11.42578125" style="190"/>
    <col min="5" max="5" width="12.28515625" style="190" customWidth="1"/>
    <col min="6" max="6" width="11.42578125" style="190"/>
  </cols>
  <sheetData>
    <row r="2" spans="2:6" ht="15.75" thickBot="1">
      <c r="B2" s="341"/>
      <c r="C2" s="341"/>
      <c r="D2" s="341"/>
      <c r="E2" s="341"/>
      <c r="F2" s="341"/>
    </row>
    <row r="3" spans="2:6" ht="15.75" thickBot="1">
      <c r="B3" s="95"/>
      <c r="C3" s="96" t="s">
        <v>89</v>
      </c>
      <c r="D3" s="149"/>
      <c r="E3" s="52"/>
      <c r="F3" s="53"/>
    </row>
    <row r="4" spans="2:6">
      <c r="B4" s="191" t="s">
        <v>5</v>
      </c>
      <c r="C4" s="192" t="s">
        <v>170</v>
      </c>
      <c r="D4" s="195"/>
      <c r="E4" s="71" t="s">
        <v>6</v>
      </c>
      <c r="F4" s="53"/>
    </row>
    <row r="5" spans="2:6">
      <c r="B5" s="193" t="s">
        <v>7</v>
      </c>
      <c r="C5" s="194" t="s">
        <v>169</v>
      </c>
      <c r="D5" s="195"/>
      <c r="E5" s="196"/>
      <c r="F5" s="53"/>
    </row>
    <row r="6" spans="2:6">
      <c r="B6" s="193" t="s">
        <v>9</v>
      </c>
      <c r="C6" s="197">
        <v>267812</v>
      </c>
      <c r="D6" s="198"/>
      <c r="E6" s="196" t="s">
        <v>10</v>
      </c>
      <c r="F6" s="53"/>
    </row>
    <row r="7" spans="2:6">
      <c r="B7" s="193" t="s">
        <v>11</v>
      </c>
      <c r="C7" s="197"/>
      <c r="D7" s="149"/>
      <c r="E7" s="199"/>
      <c r="F7" s="53"/>
    </row>
    <row r="8" spans="2:6">
      <c r="B8" s="200" t="s">
        <v>12</v>
      </c>
      <c r="C8" s="201">
        <v>93473</v>
      </c>
      <c r="D8" s="149"/>
      <c r="E8" s="202"/>
      <c r="F8" s="53"/>
    </row>
    <row r="9" spans="2:6">
      <c r="B9" s="193" t="s">
        <v>13</v>
      </c>
      <c r="C9" s="197" t="s">
        <v>152</v>
      </c>
      <c r="D9" s="149"/>
      <c r="E9" s="202"/>
      <c r="F9" s="53"/>
    </row>
    <row r="10" spans="2:6">
      <c r="B10" s="203" t="s">
        <v>14</v>
      </c>
      <c r="C10" s="204"/>
      <c r="D10" s="149"/>
      <c r="E10" s="205"/>
      <c r="F10" s="53"/>
    </row>
    <row r="11" spans="2:6">
      <c r="B11" s="203" t="s">
        <v>15</v>
      </c>
      <c r="C11" s="206"/>
      <c r="D11" s="149"/>
      <c r="E11" s="205"/>
      <c r="F11" s="53"/>
    </row>
    <row r="12" spans="2:6" ht="15.75" thickBot="1">
      <c r="B12" s="207" t="s">
        <v>16</v>
      </c>
      <c r="C12" s="206"/>
      <c r="D12" s="149"/>
      <c r="E12" s="205"/>
      <c r="F12" s="172"/>
    </row>
    <row r="13" spans="2:6" ht="15.75" thickBot="1">
      <c r="B13" s="208" t="s">
        <v>17</v>
      </c>
      <c r="C13" s="208" t="s">
        <v>18</v>
      </c>
      <c r="D13" s="209" t="s">
        <v>19</v>
      </c>
      <c r="E13" s="210" t="s">
        <v>20</v>
      </c>
      <c r="F13" s="211" t="s">
        <v>21</v>
      </c>
    </row>
    <row r="14" spans="2:6">
      <c r="B14" s="73">
        <v>3200000000</v>
      </c>
      <c r="C14" s="73" t="s">
        <v>28</v>
      </c>
      <c r="D14" s="82">
        <v>1</v>
      </c>
      <c r="E14" s="74">
        <v>983933</v>
      </c>
      <c r="F14" s="214">
        <f>E14*D14</f>
        <v>983933</v>
      </c>
    </row>
    <row r="15" spans="2:6" ht="15.75" thickBot="1">
      <c r="B15" s="215"/>
      <c r="C15" s="216"/>
      <c r="D15" s="217"/>
      <c r="E15" s="218" t="s">
        <v>22</v>
      </c>
      <c r="F15" s="219">
        <f>F14</f>
        <v>983933</v>
      </c>
    </row>
    <row r="17" spans="2:9" ht="15.75" thickBot="1">
      <c r="B17" s="341"/>
      <c r="C17" s="341"/>
      <c r="D17" s="341"/>
      <c r="E17" s="341"/>
      <c r="F17" s="341"/>
    </row>
    <row r="18" spans="2:9" ht="15.75" thickBot="1">
      <c r="B18" s="95"/>
      <c r="C18" s="96" t="s">
        <v>40</v>
      </c>
      <c r="D18" s="149"/>
      <c r="E18" s="52"/>
      <c r="F18" s="53"/>
      <c r="H18" s="263"/>
      <c r="I18" s="263"/>
    </row>
    <row r="19" spans="2:9">
      <c r="B19" s="191" t="s">
        <v>5</v>
      </c>
      <c r="C19" s="192" t="s">
        <v>180</v>
      </c>
      <c r="D19" s="195"/>
      <c r="E19" s="71" t="s">
        <v>6</v>
      </c>
      <c r="F19" s="53"/>
      <c r="H19" s="263"/>
      <c r="I19" s="263"/>
    </row>
    <row r="20" spans="2:9">
      <c r="B20" s="193" t="s">
        <v>7</v>
      </c>
      <c r="C20" s="194" t="s">
        <v>154</v>
      </c>
      <c r="D20" s="195"/>
      <c r="E20" s="196"/>
      <c r="F20" s="53"/>
      <c r="H20" s="263"/>
      <c r="I20" s="263"/>
    </row>
    <row r="21" spans="2:9">
      <c r="B21" s="193" t="s">
        <v>9</v>
      </c>
      <c r="C21" s="197">
        <v>267811</v>
      </c>
      <c r="D21" s="198"/>
      <c r="E21" s="196" t="s">
        <v>10</v>
      </c>
      <c r="F21" s="53"/>
      <c r="H21" s="263"/>
      <c r="I21" s="263"/>
    </row>
    <row r="22" spans="2:9">
      <c r="B22" s="193" t="s">
        <v>11</v>
      </c>
      <c r="C22" s="197"/>
      <c r="D22" s="149"/>
      <c r="E22" s="199"/>
      <c r="F22" s="53"/>
      <c r="H22" s="263"/>
      <c r="I22" s="263"/>
    </row>
    <row r="23" spans="2:9">
      <c r="B23" s="200" t="s">
        <v>12</v>
      </c>
      <c r="C23" s="201">
        <v>93491</v>
      </c>
      <c r="D23" s="149"/>
      <c r="E23" s="202"/>
      <c r="F23" s="53"/>
      <c r="H23" s="263"/>
      <c r="I23" s="263"/>
    </row>
    <row r="24" spans="2:9">
      <c r="B24" s="193" t="s">
        <v>13</v>
      </c>
      <c r="C24" s="197" t="s">
        <v>181</v>
      </c>
      <c r="D24" s="149"/>
      <c r="E24" s="202"/>
      <c r="F24" s="53"/>
      <c r="H24" s="263"/>
      <c r="I24" s="263"/>
    </row>
    <row r="25" spans="2:9">
      <c r="B25" s="203" t="s">
        <v>14</v>
      </c>
      <c r="C25" s="204">
        <v>7105</v>
      </c>
      <c r="D25" s="149"/>
      <c r="E25" s="205"/>
      <c r="F25" s="53"/>
      <c r="H25" s="263"/>
      <c r="I25" s="263"/>
    </row>
    <row r="26" spans="2:9">
      <c r="B26" s="203" t="s">
        <v>15</v>
      </c>
      <c r="C26" s="206"/>
      <c r="D26" s="149"/>
      <c r="E26" s="205"/>
      <c r="F26" s="53"/>
    </row>
    <row r="27" spans="2:9" ht="15.75" thickBot="1">
      <c r="B27" s="207" t="s">
        <v>16</v>
      </c>
      <c r="C27" s="206"/>
      <c r="D27" s="149"/>
      <c r="E27" s="205"/>
      <c r="F27" s="172"/>
    </row>
    <row r="28" spans="2:9" ht="15.75" thickBot="1">
      <c r="B28" s="208" t="s">
        <v>17</v>
      </c>
      <c r="C28" s="208" t="s">
        <v>18</v>
      </c>
      <c r="D28" s="209" t="s">
        <v>19</v>
      </c>
      <c r="E28" s="210" t="s">
        <v>20</v>
      </c>
      <c r="F28" s="211" t="s">
        <v>21</v>
      </c>
    </row>
    <row r="29" spans="2:9">
      <c r="B29" s="73">
        <v>43363000</v>
      </c>
      <c r="C29" s="73" t="s">
        <v>182</v>
      </c>
      <c r="D29" s="244">
        <v>4</v>
      </c>
      <c r="E29" s="213">
        <v>53900</v>
      </c>
      <c r="F29" s="214">
        <f>E29*D29</f>
        <v>215600</v>
      </c>
    </row>
    <row r="30" spans="2:9" s="263" customFormat="1">
      <c r="B30" s="274" t="s">
        <v>183</v>
      </c>
      <c r="C30" s="274" t="s">
        <v>184</v>
      </c>
      <c r="D30" s="275">
        <v>4</v>
      </c>
      <c r="E30" s="278">
        <v>89000</v>
      </c>
      <c r="F30" s="279">
        <f>D30*E30</f>
        <v>356000</v>
      </c>
    </row>
    <row r="31" spans="2:9" ht="15.75" thickBot="1">
      <c r="B31" s="215"/>
      <c r="C31" s="216"/>
      <c r="D31" s="217"/>
      <c r="E31" s="218" t="s">
        <v>22</v>
      </c>
      <c r="F31" s="219">
        <f>SUM(F29:F30)</f>
        <v>571600</v>
      </c>
    </row>
    <row r="33" spans="1:10" ht="15.75" thickBot="1">
      <c r="B33" s="341"/>
      <c r="C33" s="341"/>
      <c r="D33" s="341"/>
      <c r="E33" s="341"/>
      <c r="F33" s="341"/>
    </row>
    <row r="34" spans="1:10" ht="15.75" thickBot="1">
      <c r="A34" s="84"/>
      <c r="B34" s="95"/>
      <c r="C34" s="96" t="s">
        <v>41</v>
      </c>
      <c r="D34" s="149"/>
      <c r="E34" s="52"/>
      <c r="F34" s="53"/>
    </row>
    <row r="35" spans="1:10">
      <c r="B35" s="191" t="s">
        <v>5</v>
      </c>
      <c r="C35" s="192" t="s">
        <v>186</v>
      </c>
      <c r="D35" s="195"/>
      <c r="E35" s="71" t="s">
        <v>6</v>
      </c>
      <c r="F35" s="53"/>
    </row>
    <row r="36" spans="1:10">
      <c r="B36" s="193" t="s">
        <v>7</v>
      </c>
      <c r="C36" s="194" t="s">
        <v>185</v>
      </c>
      <c r="D36" s="195"/>
      <c r="E36" s="196"/>
      <c r="F36" s="53"/>
      <c r="H36" s="263"/>
      <c r="I36" s="263"/>
      <c r="J36" s="263"/>
    </row>
    <row r="37" spans="1:10">
      <c r="B37" s="193" t="s">
        <v>9</v>
      </c>
      <c r="C37" s="197">
        <v>267650</v>
      </c>
      <c r="D37" s="198"/>
      <c r="E37" s="196" t="s">
        <v>10</v>
      </c>
      <c r="F37" s="53"/>
      <c r="H37" s="263"/>
      <c r="I37" s="263"/>
      <c r="J37" s="263"/>
    </row>
    <row r="38" spans="1:10">
      <c r="B38" s="193" t="s">
        <v>11</v>
      </c>
      <c r="C38" s="197"/>
      <c r="D38" s="149"/>
      <c r="E38" s="199"/>
      <c r="F38" s="53"/>
      <c r="H38" s="263"/>
      <c r="I38" s="263"/>
      <c r="J38" s="263"/>
    </row>
    <row r="39" spans="1:10">
      <c r="B39" s="200" t="s">
        <v>12</v>
      </c>
      <c r="C39" s="201">
        <v>93482</v>
      </c>
      <c r="D39" s="149"/>
      <c r="E39" s="202"/>
      <c r="F39" s="53"/>
      <c r="H39" s="263"/>
      <c r="I39" s="263"/>
      <c r="J39" s="263"/>
    </row>
    <row r="40" spans="1:10">
      <c r="B40" s="193" t="s">
        <v>13</v>
      </c>
      <c r="C40" s="197">
        <v>4500173118</v>
      </c>
      <c r="D40" s="149"/>
      <c r="E40" s="202"/>
      <c r="F40" s="53"/>
      <c r="H40" s="263"/>
      <c r="I40" s="263"/>
      <c r="J40" s="263"/>
    </row>
    <row r="41" spans="1:10">
      <c r="B41" s="203" t="s">
        <v>14</v>
      </c>
      <c r="C41" s="204"/>
      <c r="D41" s="149"/>
      <c r="E41" s="205"/>
      <c r="F41" s="53"/>
      <c r="H41" s="263"/>
      <c r="I41" s="263"/>
      <c r="J41" s="263"/>
    </row>
    <row r="42" spans="1:10">
      <c r="B42" s="203" t="s">
        <v>15</v>
      </c>
      <c r="C42" s="206"/>
      <c r="D42" s="149"/>
      <c r="E42" s="205"/>
      <c r="F42" s="53"/>
    </row>
    <row r="43" spans="1:10" ht="15.75" thickBot="1">
      <c r="B43" s="207" t="s">
        <v>16</v>
      </c>
      <c r="C43" s="206"/>
      <c r="D43" s="149"/>
      <c r="E43" s="205"/>
      <c r="F43" s="172"/>
    </row>
    <row r="44" spans="1:10" ht="15.75" thickBot="1">
      <c r="B44" s="208" t="s">
        <v>17</v>
      </c>
      <c r="C44" s="208" t="s">
        <v>18</v>
      </c>
      <c r="D44" s="209" t="s">
        <v>19</v>
      </c>
      <c r="E44" s="210" t="s">
        <v>20</v>
      </c>
      <c r="F44" s="211" t="s">
        <v>21</v>
      </c>
    </row>
    <row r="45" spans="1:10">
      <c r="B45" s="73">
        <v>554012</v>
      </c>
      <c r="C45" s="73" t="s">
        <v>187</v>
      </c>
      <c r="D45" s="276">
        <v>4</v>
      </c>
      <c r="E45" s="213">
        <v>146842</v>
      </c>
      <c r="F45" s="214">
        <f>E45*D45</f>
        <v>587368</v>
      </c>
    </row>
    <row r="46" spans="1:10" s="263" customFormat="1">
      <c r="B46" s="236">
        <v>553858</v>
      </c>
      <c r="C46" s="236" t="s">
        <v>188</v>
      </c>
      <c r="D46" s="189">
        <v>1</v>
      </c>
      <c r="E46" s="299">
        <v>158885</v>
      </c>
      <c r="F46" s="300">
        <f>E46*D46</f>
        <v>158885</v>
      </c>
    </row>
    <row r="47" spans="1:10" s="263" customFormat="1">
      <c r="B47" s="274">
        <v>554566</v>
      </c>
      <c r="C47" s="274" t="s">
        <v>189</v>
      </c>
      <c r="D47" s="275">
        <v>1</v>
      </c>
      <c r="E47" s="278">
        <v>141839</v>
      </c>
      <c r="F47" s="279">
        <f>E47*D47</f>
        <v>141839</v>
      </c>
    </row>
    <row r="48" spans="1:10" ht="15.75" thickBot="1">
      <c r="B48" s="215"/>
      <c r="C48" s="216"/>
      <c r="D48" s="217"/>
      <c r="E48" s="218" t="s">
        <v>22</v>
      </c>
      <c r="F48" s="219">
        <f>SUM(F45:F47)</f>
        <v>888092</v>
      </c>
    </row>
    <row r="50" spans="2:6" ht="15.75" thickBot="1"/>
    <row r="51" spans="2:6" ht="15.75" thickBot="1">
      <c r="B51" s="95"/>
      <c r="C51" s="96" t="s">
        <v>42</v>
      </c>
      <c r="D51" s="149"/>
      <c r="E51" s="52"/>
      <c r="F51" s="53"/>
    </row>
    <row r="52" spans="2:6">
      <c r="B52" s="191" t="s">
        <v>5</v>
      </c>
      <c r="C52" s="192" t="s">
        <v>191</v>
      </c>
      <c r="D52" s="195"/>
      <c r="E52" s="71" t="s">
        <v>6</v>
      </c>
      <c r="F52" s="53"/>
    </row>
    <row r="53" spans="2:6">
      <c r="B53" s="193" t="s">
        <v>7</v>
      </c>
      <c r="C53" s="194" t="s">
        <v>190</v>
      </c>
      <c r="D53" s="195"/>
      <c r="E53" s="196"/>
      <c r="F53" s="53"/>
    </row>
    <row r="54" spans="2:6">
      <c r="B54" s="193" t="s">
        <v>9</v>
      </c>
      <c r="C54" s="197">
        <v>267648</v>
      </c>
      <c r="D54" s="198"/>
      <c r="E54" s="196" t="s">
        <v>10</v>
      </c>
      <c r="F54" s="53"/>
    </row>
    <row r="55" spans="2:6">
      <c r="B55" s="193" t="s">
        <v>11</v>
      </c>
      <c r="C55" s="197"/>
      <c r="D55" s="149"/>
      <c r="E55" s="199"/>
      <c r="F55" s="53"/>
    </row>
    <row r="56" spans="2:6">
      <c r="B56" s="200" t="s">
        <v>12</v>
      </c>
      <c r="C56" s="201">
        <v>93519</v>
      </c>
      <c r="D56" s="149"/>
      <c r="E56" s="202"/>
      <c r="F56" s="53"/>
    </row>
    <row r="57" spans="2:6">
      <c r="B57" s="193" t="s">
        <v>13</v>
      </c>
      <c r="C57" s="197"/>
      <c r="D57" s="149"/>
      <c r="E57" s="202"/>
      <c r="F57" s="53"/>
    </row>
    <row r="58" spans="2:6">
      <c r="B58" s="203" t="s">
        <v>14</v>
      </c>
      <c r="C58" s="204">
        <v>7205</v>
      </c>
      <c r="D58" s="149"/>
      <c r="E58" s="205"/>
      <c r="F58" s="53"/>
    </row>
    <row r="59" spans="2:6">
      <c r="B59" s="203" t="s">
        <v>15</v>
      </c>
      <c r="C59" s="206"/>
      <c r="D59" s="149"/>
      <c r="E59" s="205"/>
      <c r="F59" s="53"/>
    </row>
    <row r="60" spans="2:6" ht="15.75" thickBot="1">
      <c r="B60" s="207" t="s">
        <v>16</v>
      </c>
      <c r="C60" s="206"/>
      <c r="D60" s="149"/>
      <c r="E60" s="205"/>
      <c r="F60" s="172"/>
    </row>
    <row r="61" spans="2:6" ht="15.75" thickBot="1">
      <c r="B61" s="208" t="s">
        <v>17</v>
      </c>
      <c r="C61" s="208" t="s">
        <v>18</v>
      </c>
      <c r="D61" s="209" t="s">
        <v>19</v>
      </c>
      <c r="E61" s="210" t="s">
        <v>20</v>
      </c>
      <c r="F61" s="211" t="s">
        <v>21</v>
      </c>
    </row>
    <row r="62" spans="2:6">
      <c r="B62" s="73" t="s">
        <v>160</v>
      </c>
      <c r="C62" s="73" t="s">
        <v>192</v>
      </c>
      <c r="D62" s="82">
        <v>15</v>
      </c>
      <c r="E62" s="213">
        <v>42350</v>
      </c>
      <c r="F62" s="214">
        <f>E62*D62</f>
        <v>635250</v>
      </c>
    </row>
    <row r="63" spans="2:6" ht="15.75" thickBot="1">
      <c r="B63" s="215"/>
      <c r="C63" s="216"/>
      <c r="D63" s="217"/>
      <c r="E63" s="218" t="s">
        <v>22</v>
      </c>
      <c r="F63" s="219">
        <f>F62</f>
        <v>635250</v>
      </c>
    </row>
    <row r="65" spans="2:9" ht="15.75" thickBot="1"/>
    <row r="66" spans="2:9" ht="15.75" thickBot="1">
      <c r="B66" s="95"/>
      <c r="C66" s="96" t="s">
        <v>43</v>
      </c>
      <c r="D66" s="195"/>
      <c r="E66" s="52"/>
      <c r="F66" s="53"/>
    </row>
    <row r="67" spans="2:9">
      <c r="B67" s="191" t="s">
        <v>5</v>
      </c>
      <c r="C67" s="192"/>
      <c r="D67" s="195"/>
      <c r="E67" s="71" t="s">
        <v>6</v>
      </c>
      <c r="F67" s="53"/>
    </row>
    <row r="68" spans="2:9">
      <c r="B68" s="193" t="s">
        <v>7</v>
      </c>
      <c r="C68" s="194"/>
      <c r="D68" s="195"/>
      <c r="E68" s="196"/>
      <c r="F68" s="53"/>
    </row>
    <row r="69" spans="2:9">
      <c r="B69" s="193" t="s">
        <v>9</v>
      </c>
      <c r="C69" s="197"/>
      <c r="D69" s="198"/>
      <c r="E69" s="196" t="s">
        <v>10</v>
      </c>
      <c r="F69" s="53"/>
    </row>
    <row r="70" spans="2:9">
      <c r="B70" s="193" t="s">
        <v>11</v>
      </c>
      <c r="C70" s="197"/>
      <c r="D70" s="149"/>
      <c r="E70" s="199"/>
      <c r="F70" s="53"/>
    </row>
    <row r="71" spans="2:9">
      <c r="B71" s="200" t="s">
        <v>12</v>
      </c>
      <c r="C71" s="201"/>
      <c r="D71" s="149"/>
      <c r="E71" s="202"/>
      <c r="F71" s="53"/>
    </row>
    <row r="72" spans="2:9">
      <c r="B72" s="193" t="s">
        <v>13</v>
      </c>
      <c r="C72" s="197"/>
      <c r="D72" s="149"/>
      <c r="E72" s="202"/>
      <c r="F72" s="53"/>
    </row>
    <row r="73" spans="2:9">
      <c r="B73" s="203" t="s">
        <v>14</v>
      </c>
      <c r="C73" s="204"/>
      <c r="D73" s="149"/>
      <c r="E73" s="205"/>
      <c r="F73" s="53"/>
      <c r="I73" t="s">
        <v>6</v>
      </c>
    </row>
    <row r="74" spans="2:9">
      <c r="B74" s="203" t="s">
        <v>15</v>
      </c>
      <c r="C74" s="206"/>
      <c r="D74" s="149"/>
      <c r="E74" s="205"/>
      <c r="F74" s="53"/>
    </row>
    <row r="75" spans="2:9" ht="15.75" thickBot="1">
      <c r="B75" s="207" t="s">
        <v>16</v>
      </c>
      <c r="C75" s="206"/>
      <c r="D75" s="149"/>
      <c r="E75" s="205"/>
      <c r="F75" s="172"/>
    </row>
    <row r="76" spans="2:9" ht="15.75" thickBot="1">
      <c r="B76" s="208" t="s">
        <v>17</v>
      </c>
      <c r="C76" s="208" t="s">
        <v>18</v>
      </c>
      <c r="D76" s="209" t="s">
        <v>19</v>
      </c>
      <c r="E76" s="210" t="s">
        <v>20</v>
      </c>
      <c r="F76" s="211" t="s">
        <v>21</v>
      </c>
    </row>
    <row r="77" spans="2:9" s="84" customFormat="1">
      <c r="B77" s="212"/>
      <c r="C77" s="212"/>
      <c r="D77" s="222"/>
      <c r="E77" s="224"/>
      <c r="F77" s="214">
        <f>E77*D77</f>
        <v>0</v>
      </c>
    </row>
    <row r="78" spans="2:9">
      <c r="B78" s="220"/>
      <c r="C78" s="220"/>
      <c r="D78" s="221"/>
      <c r="E78" s="223"/>
      <c r="F78" s="225">
        <f>E78*D78</f>
        <v>0</v>
      </c>
    </row>
    <row r="79" spans="2:9" ht="15.75" thickBot="1">
      <c r="B79" s="215"/>
      <c r="C79" s="216"/>
      <c r="D79" s="217"/>
      <c r="E79" s="218" t="s">
        <v>22</v>
      </c>
      <c r="F79" s="219">
        <f>SUM(F77:F78)</f>
        <v>0</v>
      </c>
    </row>
  </sheetData>
  <mergeCells count="3">
    <mergeCell ref="B33:F33"/>
    <mergeCell ref="B2:F2"/>
    <mergeCell ref="B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8"/>
  <sheetViews>
    <sheetView workbookViewId="0">
      <selection activeCell="J72" sqref="J72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95"/>
      <c r="C3" s="96" t="s">
        <v>101</v>
      </c>
      <c r="D3" s="149"/>
      <c r="E3" s="52"/>
      <c r="F3" s="53"/>
    </row>
    <row r="4" spans="2:6">
      <c r="B4" s="150" t="s">
        <v>5</v>
      </c>
      <c r="C4" s="174"/>
      <c r="D4" s="151"/>
      <c r="E4" s="152" t="s">
        <v>6</v>
      </c>
      <c r="F4" s="54"/>
    </row>
    <row r="5" spans="2:6">
      <c r="B5" s="153" t="s">
        <v>7</v>
      </c>
      <c r="C5" s="175"/>
      <c r="D5" s="154"/>
      <c r="E5" s="155"/>
      <c r="F5" s="54"/>
    </row>
    <row r="6" spans="2:6">
      <c r="B6" s="153" t="s">
        <v>9</v>
      </c>
      <c r="C6" s="156"/>
      <c r="D6" s="157"/>
      <c r="E6" s="155" t="s">
        <v>10</v>
      </c>
      <c r="F6" s="54"/>
    </row>
    <row r="7" spans="2:6">
      <c r="B7" s="153" t="s">
        <v>11</v>
      </c>
      <c r="C7" s="156"/>
      <c r="D7" s="151"/>
      <c r="E7" s="158"/>
      <c r="F7" s="54"/>
    </row>
    <row r="8" spans="2:6">
      <c r="B8" s="147" t="s">
        <v>12</v>
      </c>
      <c r="C8" s="148"/>
      <c r="D8" s="151"/>
      <c r="E8" s="55"/>
      <c r="F8" s="54"/>
    </row>
    <row r="9" spans="2:6">
      <c r="B9" s="153" t="s">
        <v>13</v>
      </c>
      <c r="C9" s="156"/>
      <c r="D9" s="151"/>
      <c r="E9" s="55"/>
      <c r="F9" s="54"/>
    </row>
    <row r="10" spans="2:6">
      <c r="B10" s="159" t="s">
        <v>14</v>
      </c>
      <c r="C10" s="160"/>
      <c r="D10" s="151"/>
      <c r="E10" s="56"/>
      <c r="F10" s="54"/>
    </row>
    <row r="11" spans="2:6">
      <c r="B11" s="159" t="s">
        <v>15</v>
      </c>
      <c r="C11" s="80"/>
      <c r="D11" s="151"/>
      <c r="E11" s="56"/>
      <c r="F11" s="54"/>
    </row>
    <row r="12" spans="2:6" ht="15.75" thickBot="1">
      <c r="B12" s="57" t="s">
        <v>16</v>
      </c>
      <c r="C12" s="80"/>
      <c r="D12" s="151"/>
      <c r="E12" s="56"/>
      <c r="F12" s="58"/>
    </row>
    <row r="13" spans="2:6" ht="15.75" thickBot="1">
      <c r="B13" s="135" t="s">
        <v>17</v>
      </c>
      <c r="C13" s="135" t="s">
        <v>18</v>
      </c>
      <c r="D13" s="136" t="s">
        <v>19</v>
      </c>
      <c r="E13" s="137" t="s">
        <v>20</v>
      </c>
      <c r="F13" s="138" t="s">
        <v>21</v>
      </c>
    </row>
    <row r="14" spans="2:6">
      <c r="B14" s="73"/>
      <c r="C14" s="73"/>
      <c r="D14" s="276"/>
      <c r="E14" s="74"/>
      <c r="F14" s="75">
        <f>E14*D14</f>
        <v>0</v>
      </c>
    </row>
    <row r="15" spans="2:6" s="263" customFormat="1">
      <c r="B15" s="274"/>
      <c r="C15" s="274"/>
      <c r="D15" s="275"/>
      <c r="E15" s="284"/>
      <c r="F15" s="285">
        <f>E15*D15</f>
        <v>0</v>
      </c>
    </row>
    <row r="16" spans="2:6" ht="15.75" thickBot="1">
      <c r="B16" s="76"/>
      <c r="C16" s="139"/>
      <c r="D16" s="83"/>
      <c r="E16" s="77" t="s">
        <v>22</v>
      </c>
      <c r="F16" s="78">
        <f>SUM(F14:F15)</f>
        <v>0</v>
      </c>
    </row>
    <row r="18" spans="2:6" ht="15.75" thickBot="1"/>
    <row r="19" spans="2:6" ht="15.75" thickBot="1">
      <c r="B19" s="95"/>
      <c r="C19" s="96" t="s">
        <v>90</v>
      </c>
      <c r="D19" s="149"/>
      <c r="E19" s="52"/>
      <c r="F19" s="53"/>
    </row>
    <row r="20" spans="2:6">
      <c r="B20" s="150" t="s">
        <v>5</v>
      </c>
      <c r="C20" s="192"/>
      <c r="D20" s="151"/>
      <c r="E20" s="152" t="s">
        <v>6</v>
      </c>
      <c r="F20" s="54"/>
    </row>
    <row r="21" spans="2:6">
      <c r="B21" s="153" t="s">
        <v>7</v>
      </c>
      <c r="C21" s="194"/>
      <c r="D21" s="154"/>
      <c r="E21" s="155"/>
      <c r="F21" s="54"/>
    </row>
    <row r="22" spans="2:6">
      <c r="B22" s="153" t="s">
        <v>9</v>
      </c>
      <c r="C22" s="156"/>
      <c r="D22" s="157"/>
      <c r="E22" s="155" t="s">
        <v>10</v>
      </c>
      <c r="F22" s="54"/>
    </row>
    <row r="23" spans="2:6">
      <c r="B23" s="153" t="s">
        <v>11</v>
      </c>
      <c r="C23" s="156"/>
      <c r="D23" s="151"/>
      <c r="E23" s="158"/>
      <c r="F23" s="54"/>
    </row>
    <row r="24" spans="2:6">
      <c r="B24" s="147" t="s">
        <v>12</v>
      </c>
      <c r="C24" s="148"/>
      <c r="D24" s="151"/>
      <c r="E24" s="55"/>
      <c r="F24" s="54"/>
    </row>
    <row r="25" spans="2:6">
      <c r="B25" s="153" t="s">
        <v>13</v>
      </c>
      <c r="C25" s="156"/>
      <c r="D25" s="151"/>
      <c r="E25" s="55"/>
      <c r="F25" s="54"/>
    </row>
    <row r="26" spans="2:6">
      <c r="B26" s="159" t="s">
        <v>14</v>
      </c>
      <c r="C26" s="160"/>
      <c r="D26" s="151"/>
      <c r="E26" s="56"/>
      <c r="F26" s="54"/>
    </row>
    <row r="27" spans="2:6">
      <c r="B27" s="159" t="s">
        <v>15</v>
      </c>
      <c r="C27" s="80"/>
      <c r="D27" s="151"/>
      <c r="E27" s="56"/>
      <c r="F27" s="54"/>
    </row>
    <row r="28" spans="2:6" ht="15.75" thickBot="1">
      <c r="B28" s="57" t="s">
        <v>16</v>
      </c>
      <c r="C28" s="80"/>
      <c r="D28" s="151"/>
      <c r="E28" s="56"/>
      <c r="F28" s="58"/>
    </row>
    <row r="29" spans="2:6" ht="15.75" thickBot="1">
      <c r="B29" s="135" t="s">
        <v>17</v>
      </c>
      <c r="C29" s="135" t="s">
        <v>18</v>
      </c>
      <c r="D29" s="136" t="s">
        <v>19</v>
      </c>
      <c r="E29" s="137" t="s">
        <v>20</v>
      </c>
      <c r="F29" s="138" t="s">
        <v>21</v>
      </c>
    </row>
    <row r="30" spans="2:6">
      <c r="B30" s="73"/>
      <c r="C30" s="73"/>
      <c r="D30" s="82"/>
      <c r="E30" s="74"/>
      <c r="F30" s="75">
        <f>E30*D30</f>
        <v>0</v>
      </c>
    </row>
    <row r="31" spans="2:6" ht="15.75" thickBot="1">
      <c r="B31" s="76"/>
      <c r="C31" s="139"/>
      <c r="D31" s="83"/>
      <c r="E31" s="77" t="s">
        <v>22</v>
      </c>
      <c r="F31" s="78">
        <f>F30</f>
        <v>0</v>
      </c>
    </row>
    <row r="33" spans="2:6" ht="15.75" thickBot="1"/>
    <row r="34" spans="2:6" ht="15.75" thickBot="1">
      <c r="B34" s="95"/>
      <c r="C34" s="96" t="s">
        <v>91</v>
      </c>
      <c r="D34" s="149"/>
      <c r="E34" s="52"/>
      <c r="F34" s="53"/>
    </row>
    <row r="35" spans="2:6">
      <c r="B35" s="150" t="s">
        <v>5</v>
      </c>
      <c r="C35" s="174"/>
      <c r="D35" s="151"/>
      <c r="E35" s="152" t="s">
        <v>6</v>
      </c>
      <c r="F35" s="54"/>
    </row>
    <row r="36" spans="2:6">
      <c r="B36" s="153" t="s">
        <v>7</v>
      </c>
      <c r="C36" s="175"/>
      <c r="D36" s="154"/>
      <c r="E36" s="155"/>
      <c r="F36" s="54"/>
    </row>
    <row r="37" spans="2:6">
      <c r="B37" s="153" t="s">
        <v>9</v>
      </c>
      <c r="C37" s="156"/>
      <c r="D37" s="157"/>
      <c r="E37" s="155" t="s">
        <v>10</v>
      </c>
      <c r="F37" s="54"/>
    </row>
    <row r="38" spans="2:6">
      <c r="B38" s="153" t="s">
        <v>11</v>
      </c>
      <c r="C38" s="156"/>
      <c r="D38" s="151"/>
      <c r="E38" s="158"/>
      <c r="F38" s="54"/>
    </row>
    <row r="39" spans="2:6">
      <c r="B39" s="147" t="s">
        <v>12</v>
      </c>
      <c r="C39" s="148"/>
      <c r="D39" s="151"/>
      <c r="E39" s="55"/>
      <c r="F39" s="54"/>
    </row>
    <row r="40" spans="2:6">
      <c r="B40" s="153" t="s">
        <v>13</v>
      </c>
      <c r="C40" s="156"/>
      <c r="D40" s="151"/>
      <c r="E40" s="55"/>
      <c r="F40" s="54"/>
    </row>
    <row r="41" spans="2:6">
      <c r="B41" s="159" t="s">
        <v>14</v>
      </c>
      <c r="C41" s="160"/>
      <c r="D41" s="151"/>
      <c r="E41" s="56"/>
      <c r="F41" s="54"/>
    </row>
    <row r="42" spans="2:6">
      <c r="B42" s="159" t="s">
        <v>15</v>
      </c>
      <c r="C42" s="80"/>
      <c r="D42" s="151"/>
      <c r="E42" s="56"/>
      <c r="F42" s="54"/>
    </row>
    <row r="43" spans="2:6" ht="15.75" thickBot="1">
      <c r="B43" s="57" t="s">
        <v>16</v>
      </c>
      <c r="C43" s="80"/>
      <c r="D43" s="151"/>
      <c r="E43" s="56"/>
      <c r="F43" s="58"/>
    </row>
    <row r="44" spans="2:6" ht="15.75" thickBot="1">
      <c r="B44" s="135" t="s">
        <v>17</v>
      </c>
      <c r="C44" s="135" t="s">
        <v>18</v>
      </c>
      <c r="D44" s="136" t="s">
        <v>19</v>
      </c>
      <c r="E44" s="137" t="s">
        <v>20</v>
      </c>
      <c r="F44" s="138" t="s">
        <v>21</v>
      </c>
    </row>
    <row r="45" spans="2:6">
      <c r="B45" s="73"/>
      <c r="C45" s="73"/>
      <c r="D45" s="82"/>
      <c r="E45" s="74"/>
      <c r="F45" s="75">
        <f>E45*D45</f>
        <v>0</v>
      </c>
    </row>
    <row r="46" spans="2:6" ht="15.75" thickBot="1">
      <c r="B46" s="76"/>
      <c r="C46" s="139"/>
      <c r="D46" s="83"/>
      <c r="E46" s="77" t="s">
        <v>22</v>
      </c>
      <c r="F46" s="78">
        <f>F45</f>
        <v>0</v>
      </c>
    </row>
    <row r="48" spans="2:6" ht="15.75" thickBot="1">
      <c r="B48" s="341"/>
      <c r="C48" s="341"/>
      <c r="D48" s="341"/>
      <c r="E48" s="341"/>
      <c r="F48" s="341"/>
    </row>
    <row r="49" spans="2:6" ht="15.75" thickBot="1">
      <c r="B49" s="95"/>
      <c r="C49" s="96" t="s">
        <v>92</v>
      </c>
      <c r="D49" s="149"/>
      <c r="E49" s="52"/>
      <c r="F49" s="53"/>
    </row>
    <row r="50" spans="2:6">
      <c r="B50" s="150" t="s">
        <v>5</v>
      </c>
      <c r="C50" s="192"/>
      <c r="D50" s="151"/>
      <c r="E50" s="152" t="s">
        <v>6</v>
      </c>
      <c r="F50" s="54"/>
    </row>
    <row r="51" spans="2:6">
      <c r="B51" s="153" t="s">
        <v>7</v>
      </c>
      <c r="C51" s="194"/>
      <c r="D51" s="154"/>
      <c r="E51" s="155"/>
      <c r="F51" s="54"/>
    </row>
    <row r="52" spans="2:6">
      <c r="B52" s="153" t="s">
        <v>9</v>
      </c>
      <c r="C52" s="156"/>
      <c r="D52" s="157"/>
      <c r="E52" s="155" t="s">
        <v>10</v>
      </c>
      <c r="F52" s="54"/>
    </row>
    <row r="53" spans="2:6">
      <c r="B53" s="153" t="s">
        <v>11</v>
      </c>
      <c r="C53" s="156"/>
      <c r="D53" s="151"/>
      <c r="E53" s="158"/>
      <c r="F53" s="54"/>
    </row>
    <row r="54" spans="2:6">
      <c r="B54" s="147" t="s">
        <v>12</v>
      </c>
      <c r="C54" s="148"/>
      <c r="D54" s="151"/>
      <c r="E54" s="55"/>
      <c r="F54" s="54"/>
    </row>
    <row r="55" spans="2:6">
      <c r="B55" s="153" t="s">
        <v>13</v>
      </c>
      <c r="C55" s="156"/>
      <c r="D55" s="151"/>
      <c r="E55" s="55"/>
      <c r="F55" s="54"/>
    </row>
    <row r="56" spans="2:6">
      <c r="B56" s="159" t="s">
        <v>14</v>
      </c>
      <c r="C56" s="160"/>
      <c r="D56" s="151"/>
      <c r="E56" s="56"/>
      <c r="F56" s="54"/>
    </row>
    <row r="57" spans="2:6">
      <c r="B57" s="159" t="s">
        <v>15</v>
      </c>
      <c r="C57" s="80"/>
      <c r="D57" s="151"/>
      <c r="E57" s="56"/>
      <c r="F57" s="54"/>
    </row>
    <row r="58" spans="2:6" ht="15.75" thickBot="1">
      <c r="B58" s="57" t="s">
        <v>16</v>
      </c>
      <c r="C58" s="80"/>
      <c r="D58" s="151"/>
      <c r="E58" s="56"/>
      <c r="F58" s="58"/>
    </row>
    <row r="59" spans="2:6" ht="15.75" thickBot="1">
      <c r="B59" s="135" t="s">
        <v>17</v>
      </c>
      <c r="C59" s="135" t="s">
        <v>18</v>
      </c>
      <c r="D59" s="136" t="s">
        <v>19</v>
      </c>
      <c r="E59" s="137" t="s">
        <v>20</v>
      </c>
      <c r="F59" s="138" t="s">
        <v>21</v>
      </c>
    </row>
    <row r="60" spans="2:6">
      <c r="B60" s="73"/>
      <c r="C60" s="73"/>
      <c r="D60" s="82"/>
      <c r="E60" s="74"/>
      <c r="F60" s="75">
        <f>E60*D60</f>
        <v>0</v>
      </c>
    </row>
    <row r="61" spans="2:6" ht="15.75" thickBot="1">
      <c r="B61" s="76"/>
      <c r="C61" s="139"/>
      <c r="D61" s="83"/>
      <c r="E61" s="77" t="s">
        <v>22</v>
      </c>
      <c r="F61" s="78">
        <f>F60</f>
        <v>0</v>
      </c>
    </row>
    <row r="63" spans="2:6" ht="15.75" thickBot="1"/>
    <row r="64" spans="2:6" ht="15.75" thickBot="1">
      <c r="B64" s="95"/>
      <c r="C64" s="96" t="s">
        <v>93</v>
      </c>
      <c r="D64" s="149"/>
      <c r="E64" s="52"/>
      <c r="F64" s="53"/>
    </row>
    <row r="65" spans="2:6">
      <c r="B65" s="150" t="s">
        <v>5</v>
      </c>
      <c r="C65" s="174"/>
      <c r="D65" s="151"/>
      <c r="E65" s="152" t="s">
        <v>6</v>
      </c>
      <c r="F65" s="54"/>
    </row>
    <row r="66" spans="2:6">
      <c r="B66" s="153" t="s">
        <v>7</v>
      </c>
      <c r="C66" s="175"/>
      <c r="D66" s="154"/>
      <c r="E66" s="155"/>
      <c r="F66" s="54"/>
    </row>
    <row r="67" spans="2:6">
      <c r="B67" s="153" t="s">
        <v>9</v>
      </c>
      <c r="C67" s="156"/>
      <c r="D67" s="157"/>
      <c r="E67" s="155" t="s">
        <v>10</v>
      </c>
      <c r="F67" s="54"/>
    </row>
    <row r="68" spans="2:6">
      <c r="B68" s="153" t="s">
        <v>11</v>
      </c>
      <c r="C68" s="156"/>
      <c r="D68" s="151"/>
      <c r="E68" s="158"/>
      <c r="F68" s="54"/>
    </row>
    <row r="69" spans="2:6">
      <c r="B69" s="147" t="s">
        <v>12</v>
      </c>
      <c r="C69" s="148"/>
      <c r="D69" s="151"/>
      <c r="E69" s="55"/>
      <c r="F69" s="54"/>
    </row>
    <row r="70" spans="2:6">
      <c r="B70" s="153" t="s">
        <v>13</v>
      </c>
      <c r="C70" s="156"/>
      <c r="D70" s="151"/>
      <c r="E70" s="55"/>
      <c r="F70" s="54"/>
    </row>
    <row r="71" spans="2:6">
      <c r="B71" s="159" t="s">
        <v>14</v>
      </c>
      <c r="C71" s="160"/>
      <c r="D71" s="151"/>
      <c r="E71" s="56"/>
      <c r="F71" s="54"/>
    </row>
    <row r="72" spans="2:6">
      <c r="B72" s="159" t="s">
        <v>15</v>
      </c>
      <c r="C72" s="80"/>
      <c r="D72" s="151"/>
      <c r="E72" s="56"/>
      <c r="F72" s="54"/>
    </row>
    <row r="73" spans="2:6" ht="15.75" thickBot="1">
      <c r="B73" s="57" t="s">
        <v>16</v>
      </c>
      <c r="C73" s="80"/>
      <c r="D73" s="151"/>
      <c r="E73" s="56"/>
      <c r="F73" s="58"/>
    </row>
    <row r="74" spans="2:6" ht="15.75" thickBot="1">
      <c r="B74" s="135" t="s">
        <v>17</v>
      </c>
      <c r="C74" s="135" t="s">
        <v>18</v>
      </c>
      <c r="D74" s="136" t="s">
        <v>19</v>
      </c>
      <c r="E74" s="137" t="s">
        <v>20</v>
      </c>
      <c r="F74" s="138" t="s">
        <v>21</v>
      </c>
    </row>
    <row r="75" spans="2:6">
      <c r="B75" s="73"/>
      <c r="C75" s="73"/>
      <c r="D75" s="276"/>
      <c r="E75" s="74"/>
      <c r="F75" s="75">
        <f>E75*D75</f>
        <v>0</v>
      </c>
    </row>
    <row r="76" spans="2:6" s="263" customFormat="1">
      <c r="B76" s="236"/>
      <c r="C76" s="236"/>
      <c r="D76" s="189"/>
      <c r="E76" s="277"/>
      <c r="F76" s="239">
        <f t="shared" ref="F76:F77" si="0">E76*D76</f>
        <v>0</v>
      </c>
    </row>
    <row r="77" spans="2:6" s="263" customFormat="1">
      <c r="B77" s="236"/>
      <c r="C77" s="236"/>
      <c r="D77" s="189"/>
      <c r="E77" s="277"/>
      <c r="F77" s="239">
        <f t="shared" si="0"/>
        <v>0</v>
      </c>
    </row>
    <row r="78" spans="2:6" ht="15.75" thickBot="1">
      <c r="B78" s="76"/>
      <c r="C78" s="139"/>
      <c r="D78" s="83"/>
      <c r="E78" s="77" t="s">
        <v>22</v>
      </c>
      <c r="F78" s="78">
        <f>SUM(F75:F77)</f>
        <v>0</v>
      </c>
    </row>
  </sheetData>
  <mergeCells count="1">
    <mergeCell ref="B48:F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E17" sqref="E17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95"/>
      <c r="C3" s="96" t="s">
        <v>94</v>
      </c>
      <c r="D3" s="149"/>
      <c r="E3" s="52"/>
      <c r="F3" s="53"/>
    </row>
    <row r="4" spans="2:6">
      <c r="B4" s="150" t="s">
        <v>5</v>
      </c>
      <c r="C4" s="174"/>
      <c r="D4" s="151"/>
      <c r="E4" s="152" t="s">
        <v>6</v>
      </c>
      <c r="F4" s="54"/>
    </row>
    <row r="5" spans="2:6">
      <c r="B5" s="153" t="s">
        <v>7</v>
      </c>
      <c r="C5" s="175"/>
      <c r="D5" s="154"/>
      <c r="E5" s="155"/>
      <c r="F5" s="54"/>
    </row>
    <row r="6" spans="2:6">
      <c r="B6" s="153" t="s">
        <v>9</v>
      </c>
      <c r="C6" s="156"/>
      <c r="D6" s="157"/>
      <c r="E6" s="155" t="s">
        <v>10</v>
      </c>
      <c r="F6" s="54"/>
    </row>
    <row r="7" spans="2:6">
      <c r="B7" s="153" t="s">
        <v>11</v>
      </c>
      <c r="C7" s="156"/>
      <c r="D7" s="151"/>
      <c r="E7" s="158"/>
      <c r="F7" s="54"/>
    </row>
    <row r="8" spans="2:6">
      <c r="B8" s="147" t="s">
        <v>12</v>
      </c>
      <c r="C8" s="148"/>
      <c r="D8" s="151"/>
      <c r="E8" s="55"/>
      <c r="F8" s="54"/>
    </row>
    <row r="9" spans="2:6">
      <c r="B9" s="153" t="s">
        <v>13</v>
      </c>
      <c r="C9" s="156"/>
      <c r="D9" s="151"/>
      <c r="E9" s="55"/>
      <c r="F9" s="54"/>
    </row>
    <row r="10" spans="2:6">
      <c r="B10" s="159" t="s">
        <v>14</v>
      </c>
      <c r="C10" s="160"/>
      <c r="D10" s="151"/>
      <c r="E10" s="56"/>
      <c r="F10" s="54"/>
    </row>
    <row r="11" spans="2:6">
      <c r="B11" s="159" t="s">
        <v>15</v>
      </c>
      <c r="C11" s="80"/>
      <c r="D11" s="151"/>
      <c r="E11" s="56"/>
      <c r="F11" s="54"/>
    </row>
    <row r="12" spans="2:6" ht="15.75" thickBot="1">
      <c r="B12" s="57" t="s">
        <v>16</v>
      </c>
      <c r="C12" s="80"/>
      <c r="D12" s="151"/>
      <c r="E12" s="56"/>
      <c r="F12" s="58"/>
    </row>
    <row r="13" spans="2:6" ht="15.75" thickBot="1">
      <c r="B13" s="135" t="s">
        <v>17</v>
      </c>
      <c r="C13" s="135" t="s">
        <v>18</v>
      </c>
      <c r="D13" s="136" t="s">
        <v>19</v>
      </c>
      <c r="E13" s="137" t="s">
        <v>20</v>
      </c>
      <c r="F13" s="138" t="s">
        <v>21</v>
      </c>
    </row>
    <row r="14" spans="2:6">
      <c r="B14" s="73"/>
      <c r="C14" s="73"/>
      <c r="D14" s="82"/>
      <c r="E14" s="74"/>
      <c r="F14" s="75">
        <f>E14*D14</f>
        <v>0</v>
      </c>
    </row>
    <row r="15" spans="2:6" ht="15.75" thickBot="1">
      <c r="B15" s="76"/>
      <c r="C15" s="139"/>
      <c r="D15" s="83"/>
      <c r="E15" s="77" t="s">
        <v>22</v>
      </c>
      <c r="F15" s="78">
        <f>F14</f>
        <v>0</v>
      </c>
    </row>
    <row r="17" spans="2:6" ht="15.75" thickBot="1"/>
    <row r="18" spans="2:6" ht="15.75" thickBot="1">
      <c r="B18" s="95"/>
      <c r="C18" s="96" t="s">
        <v>95</v>
      </c>
      <c r="D18" s="149"/>
      <c r="E18" s="52"/>
      <c r="F18" s="53"/>
    </row>
    <row r="19" spans="2:6">
      <c r="B19" s="150" t="s">
        <v>5</v>
      </c>
      <c r="C19" s="174"/>
      <c r="D19" s="151"/>
      <c r="E19" s="152" t="s">
        <v>6</v>
      </c>
      <c r="F19" s="54"/>
    </row>
    <row r="20" spans="2:6">
      <c r="B20" s="153" t="s">
        <v>7</v>
      </c>
      <c r="C20" s="175"/>
      <c r="D20" s="154"/>
      <c r="E20" s="155"/>
      <c r="F20" s="54"/>
    </row>
    <row r="21" spans="2:6">
      <c r="B21" s="153" t="s">
        <v>9</v>
      </c>
      <c r="C21" s="156"/>
      <c r="D21" s="157"/>
      <c r="E21" s="155" t="s">
        <v>10</v>
      </c>
      <c r="F21" s="54"/>
    </row>
    <row r="22" spans="2:6">
      <c r="B22" s="153" t="s">
        <v>11</v>
      </c>
      <c r="C22" s="156"/>
      <c r="D22" s="151"/>
      <c r="E22" s="158"/>
      <c r="F22" s="54"/>
    </row>
    <row r="23" spans="2:6">
      <c r="B23" s="147" t="s">
        <v>12</v>
      </c>
      <c r="C23" s="148"/>
      <c r="D23" s="151"/>
      <c r="E23" s="55"/>
      <c r="F23" s="54"/>
    </row>
    <row r="24" spans="2:6">
      <c r="B24" s="153" t="s">
        <v>13</v>
      </c>
      <c r="C24" s="156"/>
      <c r="D24" s="151"/>
      <c r="E24" s="55"/>
      <c r="F24" s="54"/>
    </row>
    <row r="25" spans="2:6">
      <c r="B25" s="159" t="s">
        <v>14</v>
      </c>
      <c r="C25" s="160"/>
      <c r="D25" s="151"/>
      <c r="E25" s="56"/>
      <c r="F25" s="54"/>
    </row>
    <row r="26" spans="2:6">
      <c r="B26" s="159" t="s">
        <v>15</v>
      </c>
      <c r="C26" s="80"/>
      <c r="D26" s="151"/>
      <c r="E26" s="56"/>
      <c r="F26" s="54"/>
    </row>
    <row r="27" spans="2:6" ht="15.75" thickBot="1">
      <c r="B27" s="57" t="s">
        <v>16</v>
      </c>
      <c r="C27" s="80"/>
      <c r="D27" s="151"/>
      <c r="E27" s="56"/>
      <c r="F27" s="58"/>
    </row>
    <row r="28" spans="2:6" ht="15.75" thickBot="1">
      <c r="B28" s="135" t="s">
        <v>17</v>
      </c>
      <c r="C28" s="135" t="s">
        <v>18</v>
      </c>
      <c r="D28" s="136" t="s">
        <v>19</v>
      </c>
      <c r="E28" s="137" t="s">
        <v>20</v>
      </c>
      <c r="F28" s="138" t="s">
        <v>21</v>
      </c>
    </row>
    <row r="29" spans="2:6">
      <c r="B29" s="73"/>
      <c r="C29" s="73"/>
      <c r="D29" s="82"/>
      <c r="E29" s="74"/>
      <c r="F29" s="75">
        <f>E29*D29</f>
        <v>0</v>
      </c>
    </row>
    <row r="30" spans="2:6" ht="15.75" thickBot="1">
      <c r="B30" s="76"/>
      <c r="C30" s="139"/>
      <c r="D30" s="83"/>
      <c r="E30" s="77" t="s">
        <v>22</v>
      </c>
      <c r="F30" s="78">
        <f>F29</f>
        <v>0</v>
      </c>
    </row>
    <row r="32" spans="2:6" ht="15.75" thickBot="1"/>
    <row r="33" spans="2:6" ht="15.75" thickBot="1">
      <c r="B33" s="95"/>
      <c r="C33" s="96" t="s">
        <v>96</v>
      </c>
      <c r="D33" s="149"/>
      <c r="E33" s="52"/>
      <c r="F33" s="53"/>
    </row>
    <row r="34" spans="2:6">
      <c r="B34" s="150" t="s">
        <v>5</v>
      </c>
      <c r="C34" s="174"/>
      <c r="D34" s="151"/>
      <c r="E34" s="152" t="s">
        <v>6</v>
      </c>
      <c r="F34" s="54"/>
    </row>
    <row r="35" spans="2:6">
      <c r="B35" s="153" t="s">
        <v>7</v>
      </c>
      <c r="C35" s="175"/>
      <c r="D35" s="154"/>
      <c r="E35" s="155"/>
      <c r="F35" s="54"/>
    </row>
    <row r="36" spans="2:6">
      <c r="B36" s="153" t="s">
        <v>9</v>
      </c>
      <c r="C36" s="156"/>
      <c r="D36" s="157"/>
      <c r="E36" s="155" t="s">
        <v>10</v>
      </c>
      <c r="F36" s="54"/>
    </row>
    <row r="37" spans="2:6">
      <c r="B37" s="153" t="s">
        <v>11</v>
      </c>
      <c r="C37" s="156"/>
      <c r="D37" s="151"/>
      <c r="E37" s="158"/>
      <c r="F37" s="54"/>
    </row>
    <row r="38" spans="2:6">
      <c r="B38" s="147" t="s">
        <v>12</v>
      </c>
      <c r="C38" s="148"/>
      <c r="D38" s="151"/>
      <c r="E38" s="55"/>
      <c r="F38" s="54"/>
    </row>
    <row r="39" spans="2:6">
      <c r="B39" s="153" t="s">
        <v>13</v>
      </c>
      <c r="C39" s="156"/>
      <c r="D39" s="151"/>
      <c r="E39" s="55"/>
      <c r="F39" s="54"/>
    </row>
    <row r="40" spans="2:6">
      <c r="B40" s="159" t="s">
        <v>14</v>
      </c>
      <c r="C40" s="160"/>
      <c r="D40" s="151"/>
      <c r="E40" s="56"/>
      <c r="F40" s="54"/>
    </row>
    <row r="41" spans="2:6">
      <c r="B41" s="159" t="s">
        <v>15</v>
      </c>
      <c r="C41" s="80"/>
      <c r="D41" s="151"/>
      <c r="E41" s="56"/>
      <c r="F41" s="54"/>
    </row>
    <row r="42" spans="2:6" ht="15.75" thickBot="1">
      <c r="B42" s="57" t="s">
        <v>16</v>
      </c>
      <c r="C42" s="80"/>
      <c r="D42" s="151"/>
      <c r="E42" s="56"/>
      <c r="F42" s="58"/>
    </row>
    <row r="43" spans="2:6" ht="15.75" thickBot="1">
      <c r="B43" s="135" t="s">
        <v>17</v>
      </c>
      <c r="C43" s="135" t="s">
        <v>18</v>
      </c>
      <c r="D43" s="136" t="s">
        <v>19</v>
      </c>
      <c r="E43" s="137" t="s">
        <v>20</v>
      </c>
      <c r="F43" s="138" t="s">
        <v>21</v>
      </c>
    </row>
    <row r="44" spans="2:6">
      <c r="B44" s="73"/>
      <c r="C44" s="73"/>
      <c r="D44" s="82"/>
      <c r="E44" s="74"/>
      <c r="F44" s="75">
        <f>E44*D44</f>
        <v>0</v>
      </c>
    </row>
    <row r="45" spans="2:6" ht="15.75" thickBot="1">
      <c r="B45" s="76"/>
      <c r="C45" s="139"/>
      <c r="D45" s="83"/>
      <c r="E45" s="77" t="s">
        <v>22</v>
      </c>
      <c r="F45" s="78">
        <f>F44</f>
        <v>0</v>
      </c>
    </row>
    <row r="47" spans="2:6" ht="15.75" thickBot="1"/>
    <row r="48" spans="2:6" ht="15.75" thickBot="1">
      <c r="B48" s="95"/>
      <c r="C48" s="96" t="s">
        <v>97</v>
      </c>
      <c r="D48" s="149"/>
      <c r="E48" s="52"/>
      <c r="F48" s="53"/>
    </row>
    <row r="49" spans="2:6">
      <c r="B49" s="150" t="s">
        <v>5</v>
      </c>
      <c r="C49" s="174"/>
      <c r="D49" s="151"/>
      <c r="E49" s="152" t="s">
        <v>6</v>
      </c>
      <c r="F49" s="54"/>
    </row>
    <row r="50" spans="2:6">
      <c r="B50" s="153" t="s">
        <v>7</v>
      </c>
      <c r="C50" s="175"/>
      <c r="D50" s="154"/>
      <c r="E50" s="155"/>
      <c r="F50" s="54"/>
    </row>
    <row r="51" spans="2:6">
      <c r="B51" s="153" t="s">
        <v>9</v>
      </c>
      <c r="C51" s="156"/>
      <c r="D51" s="157"/>
      <c r="E51" s="155" t="s">
        <v>10</v>
      </c>
      <c r="F51" s="54"/>
    </row>
    <row r="52" spans="2:6">
      <c r="B52" s="153" t="s">
        <v>11</v>
      </c>
      <c r="C52" s="156"/>
      <c r="D52" s="151"/>
      <c r="E52" s="158"/>
      <c r="F52" s="54"/>
    </row>
    <row r="53" spans="2:6">
      <c r="B53" s="147" t="s">
        <v>12</v>
      </c>
      <c r="C53" s="148"/>
      <c r="D53" s="151"/>
      <c r="E53" s="55"/>
      <c r="F53" s="54"/>
    </row>
    <row r="54" spans="2:6">
      <c r="B54" s="153" t="s">
        <v>13</v>
      </c>
      <c r="C54" s="156"/>
      <c r="D54" s="151"/>
      <c r="E54" s="55"/>
      <c r="F54" s="54"/>
    </row>
    <row r="55" spans="2:6">
      <c r="B55" s="159" t="s">
        <v>14</v>
      </c>
      <c r="C55" s="160"/>
      <c r="D55" s="151"/>
      <c r="E55" s="56"/>
      <c r="F55" s="54"/>
    </row>
    <row r="56" spans="2:6">
      <c r="B56" s="159" t="s">
        <v>15</v>
      </c>
      <c r="C56" s="80"/>
      <c r="D56" s="151"/>
      <c r="E56" s="56"/>
      <c r="F56" s="54"/>
    </row>
    <row r="57" spans="2:6" ht="15.75" thickBot="1">
      <c r="B57" s="57" t="s">
        <v>16</v>
      </c>
      <c r="C57" s="80"/>
      <c r="D57" s="151"/>
      <c r="E57" s="56"/>
      <c r="F57" s="58"/>
    </row>
    <row r="58" spans="2:6" ht="15.75" thickBot="1">
      <c r="B58" s="135" t="s">
        <v>17</v>
      </c>
      <c r="C58" s="135" t="s">
        <v>18</v>
      </c>
      <c r="D58" s="136" t="s">
        <v>19</v>
      </c>
      <c r="E58" s="137" t="s">
        <v>20</v>
      </c>
      <c r="F58" s="138" t="s">
        <v>21</v>
      </c>
    </row>
    <row r="59" spans="2:6">
      <c r="B59" s="73"/>
      <c r="C59" s="73"/>
      <c r="D59" s="82"/>
      <c r="E59" s="74"/>
      <c r="F59" s="75">
        <f>E59*D59</f>
        <v>0</v>
      </c>
    </row>
    <row r="60" spans="2:6" ht="15.75" thickBot="1">
      <c r="B60" s="76"/>
      <c r="C60" s="139"/>
      <c r="D60" s="83"/>
      <c r="E60" s="77" t="s">
        <v>22</v>
      </c>
      <c r="F60" s="78">
        <f>F59</f>
        <v>0</v>
      </c>
    </row>
    <row r="62" spans="2:6" ht="15.75" thickBot="1"/>
    <row r="63" spans="2:6" ht="15.75" thickBot="1">
      <c r="B63" s="95"/>
      <c r="C63" s="96" t="s">
        <v>98</v>
      </c>
      <c r="D63" s="149"/>
      <c r="E63" s="52"/>
      <c r="F63" s="53"/>
    </row>
    <row r="64" spans="2:6">
      <c r="B64" s="150" t="s">
        <v>5</v>
      </c>
      <c r="C64" s="174"/>
      <c r="D64" s="151"/>
      <c r="E64" s="152" t="s">
        <v>6</v>
      </c>
      <c r="F64" s="54"/>
    </row>
    <row r="65" spans="2:6">
      <c r="B65" s="153" t="s">
        <v>7</v>
      </c>
      <c r="C65" s="175"/>
      <c r="D65" s="154"/>
      <c r="E65" s="155"/>
      <c r="F65" s="54"/>
    </row>
    <row r="66" spans="2:6">
      <c r="B66" s="153" t="s">
        <v>9</v>
      </c>
      <c r="C66" s="156"/>
      <c r="D66" s="157"/>
      <c r="E66" s="155" t="s">
        <v>10</v>
      </c>
      <c r="F66" s="54"/>
    </row>
    <row r="67" spans="2:6">
      <c r="B67" s="153" t="s">
        <v>11</v>
      </c>
      <c r="C67" s="156"/>
      <c r="D67" s="151"/>
      <c r="E67" s="158"/>
      <c r="F67" s="54"/>
    </row>
    <row r="68" spans="2:6">
      <c r="B68" s="147" t="s">
        <v>12</v>
      </c>
      <c r="C68" s="148"/>
      <c r="D68" s="151"/>
      <c r="E68" s="55"/>
      <c r="F68" s="54"/>
    </row>
    <row r="69" spans="2:6">
      <c r="B69" s="153" t="s">
        <v>13</v>
      </c>
      <c r="C69" s="156"/>
      <c r="D69" s="151"/>
      <c r="E69" s="55"/>
      <c r="F69" s="54"/>
    </row>
    <row r="70" spans="2:6">
      <c r="B70" s="159" t="s">
        <v>14</v>
      </c>
      <c r="C70" s="160"/>
      <c r="D70" s="151"/>
      <c r="E70" s="56"/>
      <c r="F70" s="54"/>
    </row>
    <row r="71" spans="2:6">
      <c r="B71" s="159" t="s">
        <v>15</v>
      </c>
      <c r="C71" s="80"/>
      <c r="D71" s="151"/>
      <c r="E71" s="56"/>
      <c r="F71" s="54"/>
    </row>
    <row r="72" spans="2:6" ht="15.75" thickBot="1">
      <c r="B72" s="57" t="s">
        <v>16</v>
      </c>
      <c r="C72" s="80"/>
      <c r="D72" s="151"/>
      <c r="E72" s="56"/>
      <c r="F72" s="58"/>
    </row>
    <row r="73" spans="2:6" ht="15.75" thickBot="1">
      <c r="B73" s="135" t="s">
        <v>17</v>
      </c>
      <c r="C73" s="135" t="s">
        <v>18</v>
      </c>
      <c r="D73" s="136" t="s">
        <v>19</v>
      </c>
      <c r="E73" s="137" t="s">
        <v>20</v>
      </c>
      <c r="F73" s="138" t="s">
        <v>21</v>
      </c>
    </row>
    <row r="74" spans="2:6">
      <c r="B74" s="73"/>
      <c r="C74" s="73"/>
      <c r="D74" s="82"/>
      <c r="E74" s="74"/>
      <c r="F74" s="75">
        <f>E74*D74</f>
        <v>0</v>
      </c>
    </row>
    <row r="75" spans="2:6" ht="15.75" thickBot="1">
      <c r="B75" s="76"/>
      <c r="C75" s="139"/>
      <c r="D75" s="83"/>
      <c r="E75" s="77" t="s">
        <v>22</v>
      </c>
      <c r="F75" s="78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70" zoomScaleNormal="70" workbookViewId="0">
      <selection activeCell="L21" sqref="L21"/>
    </sheetView>
  </sheetViews>
  <sheetFormatPr baseColWidth="10" defaultRowHeight="15"/>
  <cols>
    <col min="1" max="1" width="4.7109375" style="263" customWidth="1"/>
    <col min="2" max="2" width="46.85546875" style="64" bestFit="1" customWidth="1"/>
    <col min="3" max="3" width="19.42578125" style="64" customWidth="1"/>
    <col min="4" max="4" width="9.5703125" style="81" customWidth="1"/>
    <col min="5" max="5" width="15.7109375" style="93" customWidth="1"/>
    <col min="6" max="6" width="50.140625" style="93" customWidth="1"/>
    <col min="7" max="7" width="17.85546875" style="65" bestFit="1" customWidth="1"/>
    <col min="8" max="8" width="26" style="63" customWidth="1"/>
    <col min="9" max="9" width="17.28515625" style="65" customWidth="1"/>
    <col min="10" max="10" width="18.7109375" style="65" customWidth="1"/>
    <col min="11" max="11" width="16" style="65" bestFit="1" customWidth="1"/>
    <col min="12" max="12" width="21.140625" style="64" bestFit="1" customWidth="1"/>
    <col min="13" max="13" width="22.42578125" style="64" customWidth="1"/>
    <col min="14" max="14" width="21.7109375" style="64" bestFit="1" customWidth="1"/>
    <col min="15" max="15" width="40.7109375" style="283" customWidth="1"/>
    <col min="16" max="16" width="32" style="232" customWidth="1"/>
    <col min="17" max="115" width="11.42578125" style="265"/>
    <col min="116" max="116" width="20.5703125" style="265" bestFit="1" customWidth="1"/>
    <col min="117" max="16384" width="11.42578125" style="265"/>
  </cols>
  <sheetData>
    <row r="1" spans="1:24">
      <c r="A1" s="343" t="s">
        <v>139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5"/>
    </row>
    <row r="2" spans="1:24" ht="12" customHeight="1" thickBot="1">
      <c r="A2" s="346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1:24" ht="47.25">
      <c r="A3" s="91" t="s">
        <v>52</v>
      </c>
      <c r="B3" s="229" t="s">
        <v>46</v>
      </c>
      <c r="C3" s="230" t="s">
        <v>47</v>
      </c>
      <c r="D3" s="230" t="s">
        <v>48</v>
      </c>
      <c r="E3" s="230" t="s">
        <v>14</v>
      </c>
      <c r="F3" s="230" t="s">
        <v>123</v>
      </c>
      <c r="G3" s="231" t="s">
        <v>0</v>
      </c>
      <c r="H3" s="230" t="s">
        <v>13</v>
      </c>
      <c r="I3" s="230" t="s">
        <v>197</v>
      </c>
      <c r="J3" s="230" t="s">
        <v>100</v>
      </c>
      <c r="K3" s="230" t="s">
        <v>99</v>
      </c>
      <c r="L3" s="230" t="s">
        <v>49</v>
      </c>
      <c r="M3" s="243" t="s">
        <v>109</v>
      </c>
      <c r="N3" s="230" t="s">
        <v>50</v>
      </c>
      <c r="O3" s="280" t="s">
        <v>51</v>
      </c>
      <c r="P3" s="265"/>
    </row>
    <row r="4" spans="1:24" s="226" customFormat="1">
      <c r="A4" s="264">
        <v>1</v>
      </c>
      <c r="B4" s="319" t="s">
        <v>8</v>
      </c>
      <c r="C4" s="320">
        <v>318917</v>
      </c>
      <c r="D4" s="321"/>
      <c r="E4" s="322"/>
      <c r="F4" s="304" t="s">
        <v>146</v>
      </c>
      <c r="G4" s="304">
        <v>93676</v>
      </c>
      <c r="H4" s="304" t="s">
        <v>57</v>
      </c>
      <c r="I4" s="323">
        <v>268622</v>
      </c>
      <c r="J4" s="323" t="s">
        <v>128</v>
      </c>
      <c r="K4" s="323" t="s">
        <v>128</v>
      </c>
      <c r="L4" s="324">
        <v>113308</v>
      </c>
      <c r="M4" s="323"/>
      <c r="N4" s="325" t="s">
        <v>31</v>
      </c>
      <c r="O4" s="326" t="s">
        <v>58</v>
      </c>
    </row>
    <row r="5" spans="1:24" s="226" customFormat="1">
      <c r="A5" s="264">
        <v>2</v>
      </c>
      <c r="B5" s="301" t="s">
        <v>131</v>
      </c>
      <c r="C5" s="302">
        <v>283295</v>
      </c>
      <c r="D5" s="311" t="s">
        <v>130</v>
      </c>
      <c r="E5" s="312">
        <v>7149</v>
      </c>
      <c r="F5" s="303" t="s">
        <v>141</v>
      </c>
      <c r="G5" s="311">
        <v>90851</v>
      </c>
      <c r="H5" s="303">
        <v>4561025658</v>
      </c>
      <c r="I5" s="309">
        <v>266914</v>
      </c>
      <c r="J5" s="303" t="s">
        <v>128</v>
      </c>
      <c r="K5" s="303" t="s">
        <v>128</v>
      </c>
      <c r="L5" s="307">
        <v>112546</v>
      </c>
      <c r="M5" s="309" t="s">
        <v>149</v>
      </c>
      <c r="N5" s="307" t="s">
        <v>83</v>
      </c>
      <c r="O5" s="310" t="s">
        <v>58</v>
      </c>
    </row>
    <row r="6" spans="1:24" s="226" customFormat="1">
      <c r="A6" s="264">
        <v>3</v>
      </c>
      <c r="B6" s="301" t="s">
        <v>102</v>
      </c>
      <c r="C6" s="302">
        <v>352000</v>
      </c>
      <c r="D6" s="311" t="s">
        <v>130</v>
      </c>
      <c r="E6" s="312">
        <v>7290</v>
      </c>
      <c r="F6" s="304" t="s">
        <v>147</v>
      </c>
      <c r="G6" s="307">
        <v>92933</v>
      </c>
      <c r="H6" s="303">
        <v>189834</v>
      </c>
      <c r="I6" s="307">
        <v>267820</v>
      </c>
      <c r="J6" s="303" t="s">
        <v>128</v>
      </c>
      <c r="K6" s="303" t="s">
        <v>128</v>
      </c>
      <c r="L6" s="307">
        <v>112821</v>
      </c>
      <c r="M6" s="309" t="s">
        <v>195</v>
      </c>
      <c r="N6" s="307" t="s">
        <v>83</v>
      </c>
      <c r="O6" s="310" t="s">
        <v>58</v>
      </c>
    </row>
    <row r="7" spans="1:24" s="226" customFormat="1">
      <c r="A7" s="264">
        <v>4</v>
      </c>
      <c r="B7" s="301" t="s">
        <v>148</v>
      </c>
      <c r="C7" s="302">
        <v>135000</v>
      </c>
      <c r="D7" s="311" t="s">
        <v>130</v>
      </c>
      <c r="E7" s="312">
        <v>7306</v>
      </c>
      <c r="F7" s="304" t="s">
        <v>54</v>
      </c>
      <c r="G7" s="307">
        <v>92942</v>
      </c>
      <c r="H7" s="303">
        <v>4500</v>
      </c>
      <c r="I7" s="307">
        <v>267821</v>
      </c>
      <c r="J7" s="303" t="s">
        <v>128</v>
      </c>
      <c r="K7" s="303" t="s">
        <v>128</v>
      </c>
      <c r="L7" s="307">
        <v>112812</v>
      </c>
      <c r="M7" s="309" t="s">
        <v>195</v>
      </c>
      <c r="N7" s="307" t="s">
        <v>83</v>
      </c>
      <c r="O7" s="310" t="s">
        <v>196</v>
      </c>
    </row>
    <row r="8" spans="1:24" s="226" customFormat="1">
      <c r="A8" s="264">
        <v>5</v>
      </c>
      <c r="B8" s="301" t="s">
        <v>131</v>
      </c>
      <c r="C8" s="302">
        <v>137000</v>
      </c>
      <c r="D8" s="311" t="s">
        <v>130</v>
      </c>
      <c r="E8" s="312">
        <v>7151</v>
      </c>
      <c r="F8" s="304" t="s">
        <v>54</v>
      </c>
      <c r="G8" s="307">
        <v>93435</v>
      </c>
      <c r="H8" s="303">
        <v>4520172860</v>
      </c>
      <c r="I8" s="307">
        <v>267817</v>
      </c>
      <c r="J8" s="303" t="s">
        <v>128</v>
      </c>
      <c r="K8" s="303" t="s">
        <v>128</v>
      </c>
      <c r="L8" s="307">
        <v>112689</v>
      </c>
      <c r="M8" s="309" t="s">
        <v>150</v>
      </c>
      <c r="N8" s="307" t="s">
        <v>83</v>
      </c>
      <c r="O8" s="310" t="s">
        <v>58</v>
      </c>
    </row>
    <row r="9" spans="1:24" s="226" customFormat="1">
      <c r="A9" s="264">
        <v>6</v>
      </c>
      <c r="B9" s="301" t="s">
        <v>133</v>
      </c>
      <c r="C9" s="302">
        <v>254100</v>
      </c>
      <c r="D9" s="303" t="s">
        <v>130</v>
      </c>
      <c r="E9" s="303">
        <v>7294</v>
      </c>
      <c r="F9" s="304" t="s">
        <v>136</v>
      </c>
      <c r="G9" s="305">
        <v>90128</v>
      </c>
      <c r="H9" s="303">
        <v>4700020289</v>
      </c>
      <c r="I9" s="303">
        <v>262883</v>
      </c>
      <c r="J9" s="306">
        <v>43434</v>
      </c>
      <c r="K9" s="307">
        <v>1000054631</v>
      </c>
      <c r="L9" s="308">
        <v>112547</v>
      </c>
      <c r="M9" s="309" t="s">
        <v>193</v>
      </c>
      <c r="N9" s="307" t="s">
        <v>83</v>
      </c>
      <c r="O9" s="310" t="s">
        <v>58</v>
      </c>
      <c r="R9" s="227"/>
      <c r="S9" s="227"/>
      <c r="T9" s="227"/>
      <c r="U9" s="227"/>
      <c r="V9" s="227"/>
      <c r="W9" s="227"/>
      <c r="X9" s="227"/>
    </row>
    <row r="10" spans="1:24" s="226" customFormat="1">
      <c r="A10" s="264">
        <v>7</v>
      </c>
      <c r="B10" s="327" t="s">
        <v>133</v>
      </c>
      <c r="C10" s="328">
        <v>250000</v>
      </c>
      <c r="D10" s="329" t="s">
        <v>130</v>
      </c>
      <c r="E10" s="329">
        <v>7327</v>
      </c>
      <c r="F10" s="330" t="s">
        <v>132</v>
      </c>
      <c r="G10" s="331">
        <v>93436</v>
      </c>
      <c r="H10" s="329">
        <v>4700021801</v>
      </c>
      <c r="I10" s="329">
        <v>267819</v>
      </c>
      <c r="J10" s="332">
        <v>43434</v>
      </c>
      <c r="K10" s="333">
        <v>1000054701</v>
      </c>
      <c r="L10" s="334">
        <v>112813</v>
      </c>
      <c r="M10" s="335" t="s">
        <v>193</v>
      </c>
      <c r="N10" s="333" t="s">
        <v>83</v>
      </c>
      <c r="O10" s="336" t="s">
        <v>58</v>
      </c>
      <c r="R10" s="227"/>
      <c r="S10" s="227"/>
      <c r="T10" s="227"/>
      <c r="U10" s="227"/>
      <c r="V10" s="227"/>
      <c r="W10" s="227"/>
      <c r="X10" s="227"/>
    </row>
    <row r="11" spans="1:24" s="226" customFormat="1">
      <c r="A11" s="264">
        <v>8</v>
      </c>
      <c r="B11" s="301" t="s">
        <v>133</v>
      </c>
      <c r="C11" s="302">
        <v>592900</v>
      </c>
      <c r="D11" s="303" t="s">
        <v>130</v>
      </c>
      <c r="E11" s="303">
        <v>7293</v>
      </c>
      <c r="F11" s="304" t="s">
        <v>135</v>
      </c>
      <c r="G11" s="305">
        <v>90124</v>
      </c>
      <c r="H11" s="303">
        <v>4700020445</v>
      </c>
      <c r="I11" s="303">
        <v>262887</v>
      </c>
      <c r="J11" s="306">
        <v>43434</v>
      </c>
      <c r="K11" s="307">
        <v>1000054639</v>
      </c>
      <c r="L11" s="308">
        <v>112814</v>
      </c>
      <c r="M11" s="309" t="s">
        <v>193</v>
      </c>
      <c r="N11" s="307" t="s">
        <v>83</v>
      </c>
      <c r="O11" s="310" t="s">
        <v>58</v>
      </c>
      <c r="R11" s="227"/>
      <c r="S11" s="227"/>
      <c r="T11" s="227"/>
      <c r="U11" s="227"/>
      <c r="V11" s="227"/>
      <c r="W11" s="227"/>
      <c r="X11" s="227"/>
    </row>
    <row r="12" spans="1:24" s="226" customFormat="1">
      <c r="A12" s="264">
        <v>9</v>
      </c>
      <c r="B12" s="301" t="s">
        <v>133</v>
      </c>
      <c r="C12" s="302">
        <v>338800</v>
      </c>
      <c r="D12" s="303" t="s">
        <v>130</v>
      </c>
      <c r="E12" s="303">
        <v>7297</v>
      </c>
      <c r="F12" s="304" t="s">
        <v>134</v>
      </c>
      <c r="G12" s="305">
        <v>90126</v>
      </c>
      <c r="H12" s="303">
        <v>4700020349</v>
      </c>
      <c r="I12" s="303">
        <v>262886</v>
      </c>
      <c r="J12" s="306">
        <v>43434</v>
      </c>
      <c r="K12" s="307">
        <v>1000054634</v>
      </c>
      <c r="L12" s="308">
        <v>112815</v>
      </c>
      <c r="M12" s="309" t="s">
        <v>193</v>
      </c>
      <c r="N12" s="307" t="s">
        <v>83</v>
      </c>
      <c r="O12" s="310" t="s">
        <v>58</v>
      </c>
      <c r="R12" s="227"/>
      <c r="S12" s="227"/>
      <c r="T12" s="227"/>
      <c r="U12" s="227"/>
      <c r="V12" s="227"/>
      <c r="W12" s="227"/>
      <c r="X12" s="227"/>
    </row>
    <row r="13" spans="1:24" s="226" customFormat="1">
      <c r="A13" s="264">
        <v>10</v>
      </c>
      <c r="B13" s="301" t="s">
        <v>133</v>
      </c>
      <c r="C13" s="302">
        <v>338800</v>
      </c>
      <c r="D13" s="303" t="s">
        <v>130</v>
      </c>
      <c r="E13" s="303">
        <v>7295</v>
      </c>
      <c r="F13" s="304" t="s">
        <v>134</v>
      </c>
      <c r="G13" s="305">
        <v>90121</v>
      </c>
      <c r="H13" s="303">
        <v>4700020421</v>
      </c>
      <c r="I13" s="303">
        <v>262885</v>
      </c>
      <c r="J13" s="306">
        <v>43434</v>
      </c>
      <c r="K13" s="307">
        <v>1000054635</v>
      </c>
      <c r="L13" s="308">
        <v>112834</v>
      </c>
      <c r="M13" s="303" t="s">
        <v>193</v>
      </c>
      <c r="N13" s="309" t="s">
        <v>83</v>
      </c>
      <c r="O13" s="310" t="s">
        <v>58</v>
      </c>
      <c r="R13" s="227"/>
      <c r="S13" s="227"/>
      <c r="T13" s="227"/>
      <c r="U13" s="227"/>
      <c r="V13" s="227"/>
      <c r="W13" s="227"/>
      <c r="X13" s="227"/>
    </row>
    <row r="14" spans="1:24" s="226" customFormat="1">
      <c r="A14" s="264">
        <v>11</v>
      </c>
      <c r="B14" s="301" t="s">
        <v>138</v>
      </c>
      <c r="C14" s="302">
        <v>1586764</v>
      </c>
      <c r="D14" s="303" t="s">
        <v>130</v>
      </c>
      <c r="E14" s="303">
        <v>7325</v>
      </c>
      <c r="F14" s="304" t="s">
        <v>28</v>
      </c>
      <c r="G14" s="305">
        <v>93469</v>
      </c>
      <c r="H14" s="303">
        <v>4700021575</v>
      </c>
      <c r="I14" s="303">
        <v>267815</v>
      </c>
      <c r="J14" s="306">
        <v>43434</v>
      </c>
      <c r="K14" s="307">
        <v>1000054828</v>
      </c>
      <c r="L14" s="308">
        <v>112816</v>
      </c>
      <c r="M14" s="309" t="s">
        <v>193</v>
      </c>
      <c r="N14" s="307" t="s">
        <v>31</v>
      </c>
      <c r="O14" s="310" t="s">
        <v>58</v>
      </c>
      <c r="R14" s="227"/>
      <c r="S14" s="227"/>
      <c r="T14" s="227"/>
      <c r="U14" s="227"/>
      <c r="V14" s="227"/>
      <c r="W14" s="227"/>
      <c r="X14" s="227"/>
    </row>
    <row r="15" spans="1:24" s="226" customFormat="1">
      <c r="A15" s="264">
        <v>12</v>
      </c>
      <c r="B15" s="301" t="s">
        <v>137</v>
      </c>
      <c r="C15" s="302">
        <v>1009656</v>
      </c>
      <c r="D15" s="303" t="s">
        <v>130</v>
      </c>
      <c r="E15" s="303">
        <v>7322</v>
      </c>
      <c r="F15" s="304" t="s">
        <v>28</v>
      </c>
      <c r="G15" s="305">
        <v>93515</v>
      </c>
      <c r="H15" s="303">
        <v>4700021567</v>
      </c>
      <c r="I15" s="303">
        <v>267810</v>
      </c>
      <c r="J15" s="306">
        <v>43434</v>
      </c>
      <c r="K15" s="307">
        <v>1000054822</v>
      </c>
      <c r="L15" s="308">
        <v>112817</v>
      </c>
      <c r="M15" s="309" t="s">
        <v>193</v>
      </c>
      <c r="N15" s="307" t="s">
        <v>31</v>
      </c>
      <c r="O15" s="310" t="s">
        <v>58</v>
      </c>
      <c r="R15" s="227"/>
      <c r="S15" s="227"/>
      <c r="T15" s="227"/>
      <c r="U15" s="227"/>
      <c r="V15" s="227"/>
      <c r="W15" s="227"/>
      <c r="X15" s="227"/>
    </row>
    <row r="16" spans="1:24" s="226" customFormat="1">
      <c r="A16" s="264">
        <v>13</v>
      </c>
      <c r="B16" s="301" t="s">
        <v>137</v>
      </c>
      <c r="C16" s="302">
        <v>1582704</v>
      </c>
      <c r="D16" s="303" t="s">
        <v>130</v>
      </c>
      <c r="E16" s="303">
        <v>7323</v>
      </c>
      <c r="F16" s="304" t="s">
        <v>28</v>
      </c>
      <c r="G16" s="305">
        <v>93470</v>
      </c>
      <c r="H16" s="303">
        <v>4700021568</v>
      </c>
      <c r="I16" s="303">
        <v>267814</v>
      </c>
      <c r="J16" s="306">
        <v>43434</v>
      </c>
      <c r="K16" s="307">
        <v>1000054823</v>
      </c>
      <c r="L16" s="308">
        <v>112818</v>
      </c>
      <c r="M16" s="309" t="s">
        <v>193</v>
      </c>
      <c r="N16" s="307" t="s">
        <v>31</v>
      </c>
      <c r="O16" s="310" t="s">
        <v>58</v>
      </c>
      <c r="R16" s="227"/>
      <c r="S16" s="227"/>
      <c r="T16" s="227"/>
      <c r="U16" s="227"/>
      <c r="V16" s="227"/>
      <c r="W16" s="227"/>
      <c r="X16" s="227"/>
    </row>
    <row r="17" spans="1:24" s="226" customFormat="1">
      <c r="A17" s="264">
        <v>14</v>
      </c>
      <c r="B17" s="301" t="s">
        <v>151</v>
      </c>
      <c r="C17" s="302">
        <v>350000</v>
      </c>
      <c r="D17" s="311" t="s">
        <v>130</v>
      </c>
      <c r="E17" s="312">
        <v>7110</v>
      </c>
      <c r="F17" s="303" t="s">
        <v>129</v>
      </c>
      <c r="G17" s="307">
        <v>93471</v>
      </c>
      <c r="H17" s="303">
        <v>52538</v>
      </c>
      <c r="I17" s="307">
        <v>267813</v>
      </c>
      <c r="J17" s="303" t="s">
        <v>128</v>
      </c>
      <c r="K17" s="303" t="s">
        <v>128</v>
      </c>
      <c r="L17" s="307">
        <v>112819</v>
      </c>
      <c r="M17" s="309" t="s">
        <v>194</v>
      </c>
      <c r="N17" s="307" t="s">
        <v>83</v>
      </c>
      <c r="O17" s="310" t="s">
        <v>58</v>
      </c>
    </row>
    <row r="18" spans="1:24" s="293" customFormat="1">
      <c r="A18" s="292">
        <v>15</v>
      </c>
      <c r="B18" s="316" t="s">
        <v>154</v>
      </c>
      <c r="C18" s="302">
        <v>350000</v>
      </c>
      <c r="D18" s="317" t="s">
        <v>130</v>
      </c>
      <c r="E18" s="317">
        <v>7105</v>
      </c>
      <c r="F18" s="317" t="s">
        <v>199</v>
      </c>
      <c r="G18" s="317">
        <v>94028</v>
      </c>
      <c r="H18" s="305" t="s">
        <v>155</v>
      </c>
      <c r="I18" s="317">
        <v>268623</v>
      </c>
      <c r="J18" s="317" t="s">
        <v>128</v>
      </c>
      <c r="K18" s="317" t="s">
        <v>128</v>
      </c>
      <c r="L18" s="305">
        <v>113309</v>
      </c>
      <c r="M18" s="305" t="s">
        <v>193</v>
      </c>
      <c r="N18" s="305" t="s">
        <v>84</v>
      </c>
      <c r="O18" s="318" t="s">
        <v>58</v>
      </c>
      <c r="P18" s="315"/>
    </row>
    <row r="19" spans="1:24" s="226" customFormat="1">
      <c r="A19" s="264">
        <v>16</v>
      </c>
      <c r="B19" s="301" t="s">
        <v>140</v>
      </c>
      <c r="C19" s="302">
        <v>983933</v>
      </c>
      <c r="D19" s="311" t="s">
        <v>130</v>
      </c>
      <c r="E19" s="312">
        <v>7155</v>
      </c>
      <c r="F19" s="303" t="s">
        <v>153</v>
      </c>
      <c r="G19" s="307">
        <v>93473</v>
      </c>
      <c r="H19" s="303" t="s">
        <v>152</v>
      </c>
      <c r="I19" s="307">
        <v>267812</v>
      </c>
      <c r="J19" s="303" t="s">
        <v>128</v>
      </c>
      <c r="K19" s="303" t="s">
        <v>128</v>
      </c>
      <c r="L19" s="307">
        <v>112942</v>
      </c>
      <c r="M19" s="309" t="s">
        <v>194</v>
      </c>
      <c r="N19" s="307" t="s">
        <v>82</v>
      </c>
      <c r="O19" s="310" t="s">
        <v>58</v>
      </c>
    </row>
    <row r="20" spans="1:24" s="226" customFormat="1">
      <c r="A20" s="292">
        <v>17</v>
      </c>
      <c r="B20" s="301" t="s">
        <v>154</v>
      </c>
      <c r="C20" s="302">
        <v>571600</v>
      </c>
      <c r="D20" s="311" t="s">
        <v>130</v>
      </c>
      <c r="E20" s="312">
        <v>7105</v>
      </c>
      <c r="F20" s="303" t="s">
        <v>156</v>
      </c>
      <c r="G20" s="307">
        <v>93491</v>
      </c>
      <c r="H20" s="303" t="s">
        <v>155</v>
      </c>
      <c r="I20" s="307">
        <v>267811</v>
      </c>
      <c r="J20" s="303" t="s">
        <v>128</v>
      </c>
      <c r="K20" s="303" t="s">
        <v>128</v>
      </c>
      <c r="L20" s="307">
        <v>112820</v>
      </c>
      <c r="M20" s="309" t="s">
        <v>194</v>
      </c>
      <c r="N20" s="307" t="s">
        <v>84</v>
      </c>
      <c r="O20" s="310" t="s">
        <v>58</v>
      </c>
      <c r="P20" s="293"/>
      <c r="Q20" s="293"/>
      <c r="R20" s="293"/>
      <c r="S20" s="293"/>
      <c r="T20" s="293"/>
      <c r="U20" s="293"/>
      <c r="V20" s="293"/>
      <c r="W20" s="293"/>
      <c r="X20" s="293"/>
    </row>
    <row r="21" spans="1:24" s="226" customFormat="1">
      <c r="A21" s="292">
        <v>18</v>
      </c>
      <c r="B21" s="301" t="s">
        <v>157</v>
      </c>
      <c r="C21" s="302">
        <v>888092</v>
      </c>
      <c r="D21" s="311" t="s">
        <v>130</v>
      </c>
      <c r="E21" s="312" t="s">
        <v>158</v>
      </c>
      <c r="F21" s="303" t="s">
        <v>159</v>
      </c>
      <c r="G21" s="307">
        <v>93482</v>
      </c>
      <c r="H21" s="303">
        <v>4500173118</v>
      </c>
      <c r="I21" s="307">
        <v>267650</v>
      </c>
      <c r="J21" s="303" t="s">
        <v>128</v>
      </c>
      <c r="K21" s="303" t="s">
        <v>128</v>
      </c>
      <c r="L21" s="307">
        <v>112743</v>
      </c>
      <c r="M21" s="309" t="s">
        <v>194</v>
      </c>
      <c r="N21" s="307" t="s">
        <v>84</v>
      </c>
      <c r="O21" s="310" t="s">
        <v>58</v>
      </c>
    </row>
    <row r="22" spans="1:24">
      <c r="A22" s="292">
        <v>1</v>
      </c>
      <c r="B22" s="290"/>
      <c r="C22" s="287"/>
      <c r="D22" s="288"/>
      <c r="E22" s="291"/>
      <c r="F22" s="187"/>
      <c r="G22" s="288"/>
      <c r="H22" s="187"/>
      <c r="I22" s="188"/>
      <c r="J22" s="187"/>
      <c r="K22" s="187"/>
      <c r="L22" s="286"/>
      <c r="M22" s="188"/>
      <c r="N22" s="286"/>
      <c r="O22" s="289"/>
    </row>
    <row r="23" spans="1:24" s="226" customFormat="1">
      <c r="A23" s="264">
        <v>1</v>
      </c>
      <c r="B23" s="290"/>
      <c r="C23" s="287"/>
      <c r="D23" s="288"/>
      <c r="E23" s="291"/>
      <c r="F23" s="187"/>
      <c r="G23" s="288"/>
      <c r="H23" s="187"/>
      <c r="I23" s="188"/>
      <c r="J23" s="187"/>
      <c r="K23" s="187"/>
      <c r="L23" s="286"/>
      <c r="M23" s="188"/>
      <c r="N23" s="286"/>
      <c r="O23" s="289"/>
    </row>
    <row r="24" spans="1:24" ht="21.75" customHeight="1">
      <c r="A24" s="264">
        <v>1</v>
      </c>
      <c r="B24" s="253"/>
      <c r="C24" s="254"/>
      <c r="D24" s="247"/>
      <c r="E24" s="255"/>
      <c r="F24" s="249"/>
      <c r="G24" s="256"/>
      <c r="H24" s="248"/>
      <c r="I24" s="255"/>
      <c r="J24" s="251"/>
      <c r="K24" s="251"/>
      <c r="L24" s="252"/>
      <c r="M24" s="257"/>
      <c r="N24" s="258"/>
      <c r="O24" s="281"/>
      <c r="P24" s="265"/>
      <c r="R24" s="266"/>
      <c r="S24" s="266"/>
      <c r="T24" s="266"/>
      <c r="U24" s="266"/>
      <c r="V24" s="266"/>
      <c r="W24" s="266"/>
      <c r="X24" s="266"/>
    </row>
    <row r="25" spans="1:24" ht="15.75" thickBot="1">
      <c r="A25" s="264">
        <v>1</v>
      </c>
      <c r="B25" s="259"/>
      <c r="C25" s="260"/>
      <c r="D25" s="251"/>
      <c r="E25" s="251"/>
      <c r="F25" s="261"/>
      <c r="G25" s="262"/>
      <c r="H25" s="251"/>
      <c r="I25" s="251"/>
      <c r="J25" s="251"/>
      <c r="K25" s="251"/>
      <c r="L25" s="252"/>
      <c r="M25" s="187"/>
      <c r="N25" s="188"/>
      <c r="O25" s="282"/>
      <c r="P25" s="265"/>
      <c r="R25" s="266"/>
      <c r="S25" s="266"/>
      <c r="T25" s="266"/>
      <c r="U25" s="266"/>
      <c r="V25" s="266"/>
      <c r="W25" s="266"/>
      <c r="X25" s="266"/>
    </row>
    <row r="26" spans="1:24" ht="15.75">
      <c r="B26" s="119" t="s">
        <v>2</v>
      </c>
      <c r="C26" s="120">
        <f ca="1">SUMIF(O4:O25,"=FACTURADO",C5:C25)</f>
        <v>10004644</v>
      </c>
      <c r="E26" s="356" t="s">
        <v>56</v>
      </c>
      <c r="F26" s="357"/>
      <c r="G26" s="358"/>
      <c r="H26" s="146" t="s">
        <v>58</v>
      </c>
      <c r="I26" s="365" t="s">
        <v>69</v>
      </c>
      <c r="J26" s="366"/>
      <c r="K26" s="366"/>
      <c r="L26" s="367"/>
      <c r="M26" s="240"/>
    </row>
    <row r="27" spans="1:24" ht="18.75">
      <c r="B27" s="143" t="s">
        <v>1</v>
      </c>
      <c r="C27" s="98">
        <f>SUM(C4)</f>
        <v>318917</v>
      </c>
      <c r="E27" s="359" t="s">
        <v>124</v>
      </c>
      <c r="F27" s="360"/>
      <c r="G27" s="167">
        <v>3000000</v>
      </c>
      <c r="H27" s="298">
        <f>SUMIF(Tabla1[ENCARGADO], E27,(Tabla1[MONTO NETO]))</f>
        <v>0</v>
      </c>
      <c r="I27" s="353"/>
      <c r="J27" s="354"/>
      <c r="K27" s="354"/>
      <c r="L27" s="355"/>
      <c r="M27" s="241"/>
    </row>
    <row r="28" spans="1:24" ht="18.75">
      <c r="B28" s="349" t="s">
        <v>55</v>
      </c>
      <c r="C28" s="351">
        <f ca="1">C26+C27</f>
        <v>10323561</v>
      </c>
      <c r="E28" s="359" t="s">
        <v>82</v>
      </c>
      <c r="F28" s="360"/>
      <c r="G28" s="167">
        <v>5000000</v>
      </c>
      <c r="H28" s="298">
        <f>SUMIF(Tabla1[ENCARGADO], E28,(Tabla1[MONTO NETO]))</f>
        <v>983933</v>
      </c>
      <c r="I28" s="353"/>
      <c r="J28" s="354"/>
      <c r="K28" s="354"/>
      <c r="L28" s="355"/>
      <c r="M28" s="241"/>
    </row>
    <row r="29" spans="1:24" ht="18.75">
      <c r="B29" s="350"/>
      <c r="C29" s="352"/>
      <c r="E29" s="361" t="s">
        <v>84</v>
      </c>
      <c r="F29" s="362"/>
      <c r="G29" s="167">
        <v>3000000</v>
      </c>
      <c r="H29" s="298">
        <f>SUMIF(Tabla1[ENCARGADO], E29,(Tabla1[MONTO NETO]))</f>
        <v>1809692</v>
      </c>
      <c r="I29" s="353"/>
      <c r="J29" s="354"/>
      <c r="K29" s="354"/>
      <c r="L29" s="355"/>
      <c r="M29" s="241"/>
    </row>
    <row r="30" spans="1:24" ht="19.5" thickBot="1">
      <c r="B30" s="94" t="s">
        <v>3</v>
      </c>
      <c r="C30" s="97">
        <v>20000000</v>
      </c>
      <c r="E30" s="363" t="s">
        <v>85</v>
      </c>
      <c r="F30" s="364"/>
      <c r="G30" s="167">
        <v>3000000</v>
      </c>
      <c r="H30" s="298">
        <f>SUMIF(Tabla1[ENCARGADO], E30,(Tabla1[MONTO NETO]))</f>
        <v>0</v>
      </c>
      <c r="I30" s="353"/>
      <c r="J30" s="354"/>
      <c r="K30" s="354"/>
      <c r="L30" s="355"/>
      <c r="M30" s="241"/>
      <c r="N30" s="99"/>
    </row>
    <row r="31" spans="1:24" ht="18.75">
      <c r="B31" s="145"/>
      <c r="C31" s="145"/>
      <c r="E31" s="363" t="s">
        <v>83</v>
      </c>
      <c r="F31" s="364"/>
      <c r="G31" s="167">
        <v>5000000</v>
      </c>
      <c r="H31" s="298">
        <f>SUMIF(Tabla1[ENCARGADO], E31,(Tabla1[MONTO NETO]))</f>
        <v>3031895</v>
      </c>
      <c r="I31" s="353"/>
      <c r="J31" s="354"/>
      <c r="K31" s="354"/>
      <c r="L31" s="355"/>
      <c r="M31" s="241"/>
      <c r="N31" s="99"/>
    </row>
    <row r="32" spans="1:24" ht="15.75" thickBot="1">
      <c r="B32" s="121"/>
      <c r="C32" s="121"/>
      <c r="E32" s="162"/>
      <c r="F32" s="250"/>
      <c r="G32" s="163"/>
      <c r="H32" s="164"/>
      <c r="I32" s="165"/>
      <c r="J32" s="165"/>
      <c r="K32" s="165"/>
      <c r="L32" s="166"/>
      <c r="M32" s="242"/>
    </row>
    <row r="33" spans="2:4">
      <c r="B33" s="121"/>
      <c r="C33" s="121"/>
    </row>
    <row r="34" spans="2:4">
      <c r="B34" s="121"/>
    </row>
    <row r="37" spans="2:4">
      <c r="B37" s="337" t="s">
        <v>83</v>
      </c>
      <c r="C37" s="339" t="s">
        <v>200</v>
      </c>
      <c r="D37" s="338">
        <v>1</v>
      </c>
    </row>
  </sheetData>
  <mergeCells count="15">
    <mergeCell ref="A1:O2"/>
    <mergeCell ref="B28:B29"/>
    <mergeCell ref="C28:C29"/>
    <mergeCell ref="I31:L31"/>
    <mergeCell ref="E26:G26"/>
    <mergeCell ref="I30:L30"/>
    <mergeCell ref="I29:L29"/>
    <mergeCell ref="I28:L28"/>
    <mergeCell ref="I27:L27"/>
    <mergeCell ref="E27:F27"/>
    <mergeCell ref="E28:F28"/>
    <mergeCell ref="E29:F29"/>
    <mergeCell ref="E30:F30"/>
    <mergeCell ref="E31:F31"/>
    <mergeCell ref="I26:L26"/>
  </mergeCells>
  <conditionalFormatting sqref="H27:H30">
    <cfRule type="cellIs" dxfId="18" priority="6" operator="greaterThan">
      <formula>$G$27</formula>
    </cfRule>
  </conditionalFormatting>
  <conditionalFormatting sqref="C28:C29">
    <cfRule type="cellIs" dxfId="17" priority="1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10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workbookViewId="0">
      <selection activeCell="G13" sqref="G13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41.5703125" customWidth="1"/>
    <col min="8" max="8" width="16" customWidth="1"/>
  </cols>
  <sheetData>
    <row r="1" spans="2:9" ht="15.75" thickBot="1"/>
    <row r="2" spans="2:9" ht="19.5" thickBot="1">
      <c r="B2" s="368" t="s">
        <v>26</v>
      </c>
      <c r="C2" s="369"/>
    </row>
    <row r="3" spans="2:9">
      <c r="B3" s="85">
        <v>9910000003</v>
      </c>
      <c r="C3" s="87" t="s">
        <v>54</v>
      </c>
      <c r="E3" s="268" t="s">
        <v>70</v>
      </c>
      <c r="F3" s="270" t="s">
        <v>73</v>
      </c>
      <c r="G3" s="268" t="s">
        <v>71</v>
      </c>
      <c r="H3" s="268" t="s">
        <v>72</v>
      </c>
      <c r="I3" s="64"/>
    </row>
    <row r="4" spans="2:9" ht="16.5" thickBot="1">
      <c r="B4" s="141" t="s">
        <v>27</v>
      </c>
      <c r="C4" s="142" t="s">
        <v>80</v>
      </c>
      <c r="E4" s="271">
        <v>4</v>
      </c>
      <c r="F4" s="295" t="s">
        <v>201</v>
      </c>
      <c r="G4" s="294" t="s">
        <v>202</v>
      </c>
      <c r="H4" s="267">
        <v>42350</v>
      </c>
      <c r="I4" s="99">
        <f>E4*H4</f>
        <v>169400</v>
      </c>
    </row>
    <row r="5" spans="2:9" s="263" customFormat="1" ht="15.75">
      <c r="B5" s="313"/>
      <c r="C5" s="314"/>
      <c r="E5" s="271"/>
      <c r="F5" s="295"/>
      <c r="G5" s="294"/>
      <c r="H5" s="267"/>
      <c r="I5" s="99">
        <f>E5*H5</f>
        <v>0</v>
      </c>
    </row>
    <row r="6" spans="2:9" ht="15.75">
      <c r="B6" s="60">
        <v>3200000000</v>
      </c>
      <c r="C6" s="101" t="s">
        <v>28</v>
      </c>
      <c r="D6" s="140"/>
      <c r="E6" s="271"/>
      <c r="F6" s="295"/>
      <c r="G6" s="294"/>
      <c r="H6" s="273"/>
      <c r="I6" s="99">
        <f t="shared" ref="I6:I13" si="0">E6*H6</f>
        <v>0</v>
      </c>
    </row>
    <row r="7" spans="2:9" ht="15.75">
      <c r="B7" s="60">
        <v>11112222</v>
      </c>
      <c r="C7" s="101" t="s">
        <v>29</v>
      </c>
      <c r="E7" s="271"/>
      <c r="F7" s="295"/>
      <c r="G7" s="294"/>
      <c r="H7" s="273"/>
      <c r="I7" s="99">
        <f t="shared" si="0"/>
        <v>0</v>
      </c>
    </row>
    <row r="8" spans="2:9" s="84" customFormat="1" ht="15.75">
      <c r="B8" s="245">
        <v>38827</v>
      </c>
      <c r="C8" s="246" t="s">
        <v>110</v>
      </c>
      <c r="E8" s="271"/>
      <c r="F8" s="272"/>
      <c r="G8" s="269"/>
      <c r="H8" s="273"/>
      <c r="I8" s="99">
        <f t="shared" si="0"/>
        <v>0</v>
      </c>
    </row>
    <row r="9" spans="2:9" s="84" customFormat="1" ht="15.75">
      <c r="B9" s="245">
        <v>18942</v>
      </c>
      <c r="C9" s="246" t="s">
        <v>111</v>
      </c>
      <c r="E9" s="271"/>
      <c r="F9" s="272"/>
      <c r="G9" s="269"/>
      <c r="H9" s="273"/>
      <c r="I9" s="99">
        <f t="shared" si="0"/>
        <v>0</v>
      </c>
    </row>
    <row r="10" spans="2:9" ht="16.5" thickBot="1">
      <c r="B10" s="144">
        <v>111110000</v>
      </c>
      <c r="C10" s="102" t="s">
        <v>30</v>
      </c>
      <c r="E10" s="271"/>
      <c r="F10" s="272"/>
      <c r="G10" s="269"/>
      <c r="H10" s="273"/>
      <c r="I10" s="99">
        <f t="shared" si="0"/>
        <v>0</v>
      </c>
    </row>
    <row r="11" spans="2:9" s="84" customFormat="1" ht="15.75">
      <c r="B11" s="88"/>
      <c r="C11" s="89"/>
      <c r="E11" s="271"/>
      <c r="F11" s="272"/>
      <c r="G11" s="269"/>
      <c r="H11" s="273"/>
      <c r="I11" s="99">
        <f t="shared" si="0"/>
        <v>0</v>
      </c>
    </row>
    <row r="12" spans="2:9" s="84" customFormat="1" ht="16.5" thickBot="1">
      <c r="E12" s="271"/>
      <c r="F12" s="272"/>
      <c r="G12" s="269"/>
      <c r="H12" s="273"/>
      <c r="I12" s="99">
        <f t="shared" si="0"/>
        <v>0</v>
      </c>
    </row>
    <row r="13" spans="2:9" s="106" customFormat="1" ht="19.5" thickBot="1">
      <c r="B13" s="105" t="s">
        <v>26</v>
      </c>
      <c r="C13" s="105" t="s">
        <v>74</v>
      </c>
      <c r="E13" s="271"/>
      <c r="F13" s="272"/>
      <c r="G13" s="269"/>
      <c r="H13" s="273"/>
      <c r="I13" s="99">
        <f t="shared" si="0"/>
        <v>0</v>
      </c>
    </row>
    <row r="14" spans="2:9" s="100" customFormat="1" ht="15.75">
      <c r="B14" s="107" t="s">
        <v>59</v>
      </c>
      <c r="C14" s="108" t="s">
        <v>60</v>
      </c>
      <c r="E14" s="271"/>
      <c r="F14" s="272"/>
      <c r="G14" s="269"/>
      <c r="H14" s="273"/>
      <c r="I14" s="228"/>
    </row>
    <row r="15" spans="2:9" s="100" customFormat="1">
      <c r="B15" s="109" t="s">
        <v>61</v>
      </c>
      <c r="C15" s="122" t="s">
        <v>62</v>
      </c>
      <c r="D15" s="123"/>
      <c r="E15" s="124"/>
      <c r="F15" s="125"/>
      <c r="G15" s="124"/>
      <c r="I15" s="228">
        <f>SUM(I4:I14)</f>
        <v>169400</v>
      </c>
    </row>
    <row r="16" spans="2:9" s="100" customFormat="1" ht="15.75">
      <c r="B16" s="109" t="s">
        <v>63</v>
      </c>
      <c r="C16" s="122" t="s">
        <v>64</v>
      </c>
      <c r="D16" s="126"/>
      <c r="E16" s="128" t="s">
        <v>45</v>
      </c>
      <c r="F16" s="129"/>
      <c r="G16" s="127"/>
    </row>
    <row r="17" spans="2:9" s="100" customFormat="1" ht="15.75" thickBot="1">
      <c r="B17" s="109" t="s">
        <v>65</v>
      </c>
      <c r="C17" s="110" t="s">
        <v>66</v>
      </c>
      <c r="E17" s="128" t="s">
        <v>161</v>
      </c>
      <c r="F17" s="64"/>
      <c r="G17" s="131" t="s">
        <v>77</v>
      </c>
      <c r="I17" s="228"/>
    </row>
    <row r="18" spans="2:9" s="100" customFormat="1" ht="15.75" thickBot="1">
      <c r="B18" s="109" t="s">
        <v>67</v>
      </c>
      <c r="C18" s="110" t="s">
        <v>68</v>
      </c>
      <c r="E18" s="111" t="s">
        <v>70</v>
      </c>
      <c r="F18" s="112" t="s">
        <v>73</v>
      </c>
      <c r="G18" s="112" t="s">
        <v>71</v>
      </c>
      <c r="H18" s="112" t="s">
        <v>72</v>
      </c>
    </row>
    <row r="19" spans="2:9" ht="15.75" thickBot="1">
      <c r="B19" s="103"/>
      <c r="C19" s="104"/>
      <c r="E19" s="113">
        <v>1</v>
      </c>
      <c r="F19" s="114">
        <v>3200000000</v>
      </c>
      <c r="G19" s="115" t="s">
        <v>28</v>
      </c>
      <c r="H19" s="116">
        <v>1586764</v>
      </c>
    </row>
    <row r="20" spans="2:9">
      <c r="C20">
        <f>27042*5</f>
        <v>135210</v>
      </c>
      <c r="D20" s="117"/>
      <c r="E20" s="341" t="s">
        <v>163</v>
      </c>
      <c r="F20" s="341"/>
      <c r="G20" s="341"/>
      <c r="H20" s="341"/>
      <c r="I20" s="341"/>
    </row>
    <row r="21" spans="2:9">
      <c r="E21" s="130" t="s">
        <v>75</v>
      </c>
      <c r="F21" s="131"/>
    </row>
    <row r="22" spans="2:9" ht="15.75" thickBot="1">
      <c r="B22" s="132"/>
      <c r="C22" s="133"/>
      <c r="D22" s="84"/>
      <c r="E22" s="128" t="s">
        <v>76</v>
      </c>
      <c r="F22" s="131"/>
      <c r="G22" s="131" t="s">
        <v>77</v>
      </c>
    </row>
    <row r="23" spans="2:9" ht="15.75" thickBot="1">
      <c r="B23" s="132" t="s">
        <v>7</v>
      </c>
      <c r="C23" s="134"/>
      <c r="D23" s="84"/>
      <c r="E23" s="111" t="s">
        <v>70</v>
      </c>
      <c r="F23" s="112" t="s">
        <v>73</v>
      </c>
      <c r="G23" s="112" t="s">
        <v>71</v>
      </c>
      <c r="H23" s="112" t="s">
        <v>72</v>
      </c>
    </row>
    <row r="24" spans="2:9" ht="15.75" thickBot="1">
      <c r="E24" s="113">
        <v>1</v>
      </c>
      <c r="F24" s="114">
        <v>3200000000</v>
      </c>
      <c r="G24" s="115" t="s">
        <v>28</v>
      </c>
      <c r="H24" s="116">
        <v>668271</v>
      </c>
    </row>
    <row r="25" spans="2:9" ht="41.25" customHeight="1"/>
    <row r="26" spans="2:9">
      <c r="E26" s="131" t="s">
        <v>8</v>
      </c>
      <c r="F26" s="131"/>
    </row>
    <row r="27" spans="2:9" ht="15.75" thickBot="1">
      <c r="E27" s="131" t="s">
        <v>78</v>
      </c>
      <c r="F27" s="131"/>
      <c r="G27" s="131" t="s">
        <v>77</v>
      </c>
    </row>
    <row r="28" spans="2:9" ht="15.75" thickBot="1">
      <c r="E28" s="111" t="s">
        <v>70</v>
      </c>
      <c r="F28" s="112" t="s">
        <v>73</v>
      </c>
      <c r="G28" s="112" t="s">
        <v>71</v>
      </c>
      <c r="H28" s="112" t="s">
        <v>72</v>
      </c>
    </row>
    <row r="29" spans="2:9" ht="15.75" thickBot="1">
      <c r="E29" s="113">
        <v>1</v>
      </c>
      <c r="F29" s="114">
        <v>3200000000</v>
      </c>
      <c r="G29" s="115" t="s">
        <v>28</v>
      </c>
      <c r="H29" s="116" t="s">
        <v>79</v>
      </c>
    </row>
  </sheetData>
  <mergeCells count="2">
    <mergeCell ref="B2:C2"/>
    <mergeCell ref="E20:I20"/>
  </mergeCells>
  <hyperlinks>
    <hyperlink ref="E21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C4" sqref="C4"/>
    </sheetView>
  </sheetViews>
  <sheetFormatPr baseColWidth="10" defaultRowHeight="15"/>
  <cols>
    <col min="2" max="2" width="40" bestFit="1" customWidth="1"/>
    <col min="3" max="3" width="24.28515625" customWidth="1"/>
    <col min="5" max="5" width="11.42578125" customWidth="1"/>
  </cols>
  <sheetData>
    <row r="2" spans="2:12">
      <c r="B2" s="233" t="s">
        <v>105</v>
      </c>
      <c r="C2" s="233" t="s">
        <v>5</v>
      </c>
      <c r="L2">
        <v>180</v>
      </c>
    </row>
    <row r="3" spans="2:12">
      <c r="B3" s="234" t="s">
        <v>103</v>
      </c>
      <c r="C3" s="234" t="s">
        <v>104</v>
      </c>
    </row>
    <row r="4" spans="2:12">
      <c r="B4" s="234" t="s">
        <v>102</v>
      </c>
      <c r="C4" s="234" t="s">
        <v>106</v>
      </c>
    </row>
    <row r="5" spans="2:12">
      <c r="B5" s="234" t="s">
        <v>8</v>
      </c>
      <c r="C5" s="234" t="s">
        <v>107</v>
      </c>
    </row>
    <row r="6" spans="2:12">
      <c r="B6" s="234" t="s">
        <v>75</v>
      </c>
      <c r="C6" s="234" t="s">
        <v>81</v>
      </c>
    </row>
    <row r="7" spans="2:12">
      <c r="B7" s="234" t="s">
        <v>112</v>
      </c>
      <c r="C7" s="234" t="s">
        <v>113</v>
      </c>
    </row>
    <row r="8" spans="2:12">
      <c r="B8" s="234" t="s">
        <v>114</v>
      </c>
      <c r="C8" s="234" t="s">
        <v>115</v>
      </c>
    </row>
    <row r="9" spans="2:12">
      <c r="B9" s="234" t="s">
        <v>116</v>
      </c>
      <c r="C9" s="234" t="s">
        <v>108</v>
      </c>
    </row>
    <row r="10" spans="2:12">
      <c r="B10" s="234" t="s">
        <v>117</v>
      </c>
      <c r="C10" s="234" t="s">
        <v>118</v>
      </c>
    </row>
    <row r="11" spans="2:12">
      <c r="B11" s="234" t="s">
        <v>45</v>
      </c>
      <c r="C11" s="234" t="s">
        <v>53</v>
      </c>
      <c r="E11" s="341" t="s">
        <v>127</v>
      </c>
      <c r="F11" s="341"/>
      <c r="G11" s="341"/>
      <c r="H11" s="341"/>
      <c r="I11" s="341"/>
    </row>
    <row r="12" spans="2:12">
      <c r="B12" s="234" t="s">
        <v>119</v>
      </c>
      <c r="C12" s="234" t="s">
        <v>120</v>
      </c>
    </row>
    <row r="13" spans="2:12">
      <c r="B13" s="234" t="s">
        <v>121</v>
      </c>
      <c r="C13" s="234" t="s">
        <v>122</v>
      </c>
    </row>
    <row r="14" spans="2:12">
      <c r="B14" s="234"/>
      <c r="C14" s="234"/>
    </row>
    <row r="15" spans="2:12">
      <c r="B15" s="234"/>
      <c r="C15" s="234"/>
    </row>
    <row r="16" spans="2:12">
      <c r="B16" s="234"/>
      <c r="C16" s="234"/>
    </row>
    <row r="17" spans="2:3">
      <c r="B17" s="234"/>
      <c r="C17" s="234"/>
    </row>
    <row r="18" spans="2:3">
      <c r="B18" s="234"/>
      <c r="C18" s="234"/>
    </row>
    <row r="19" spans="2:3">
      <c r="B19" s="234"/>
      <c r="C19" s="234"/>
    </row>
    <row r="20" spans="2:3">
      <c r="B20" s="234"/>
      <c r="C20" s="234"/>
    </row>
    <row r="21" spans="2:3">
      <c r="B21" s="234"/>
      <c r="C21" s="234"/>
    </row>
    <row r="22" spans="2:3">
      <c r="B22" s="234"/>
      <c r="C22" s="234"/>
    </row>
    <row r="23" spans="2:3">
      <c r="B23" s="234"/>
      <c r="C23" s="234"/>
    </row>
  </sheetData>
  <mergeCells count="1">
    <mergeCell ref="E11:I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1-4</vt:lpstr>
      <vt:lpstr>5-10</vt:lpstr>
      <vt:lpstr>11-15</vt:lpstr>
      <vt:lpstr>16-20</vt:lpstr>
      <vt:lpstr>21-25</vt:lpstr>
      <vt:lpstr>26-30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2018-10-31T19:41:45Z</cp:lastPrinted>
  <dcterms:created xsi:type="dcterms:W3CDTF">2016-04-27T13:00:55Z</dcterms:created>
  <dcterms:modified xsi:type="dcterms:W3CDTF">2019-01-02T21:09:16Z</dcterms:modified>
</cp:coreProperties>
</file>