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FACTURACION\FACTURACION 2018\"/>
    </mc:Choice>
  </mc:AlternateContent>
  <bookViews>
    <workbookView xWindow="0" yWindow="0" windowWidth="20490" windowHeight="7755" tabRatio="574" activeTab="6"/>
  </bookViews>
  <sheets>
    <sheet name="1-4" sheetId="20" r:id="rId1"/>
    <sheet name="5-10" sheetId="2" r:id="rId2"/>
    <sheet name="11-15" sheetId="3" r:id="rId3"/>
    <sheet name="16-20" sheetId="21" r:id="rId4"/>
    <sheet name="21-25" sheetId="23" r:id="rId5"/>
    <sheet name="26-30" sheetId="22" r:id="rId6"/>
    <sheet name="Detalle de Facturacion " sheetId="1" r:id="rId7"/>
    <sheet name="Codigos " sheetId="4" r:id="rId8"/>
    <sheet name="LISTADO CLINICAS" sheetId="24" r:id="rId9"/>
  </sheets>
  <calcPr calcId="152511"/>
</workbook>
</file>

<file path=xl/calcChain.xml><?xml version="1.0" encoding="utf-8"?>
<calcChain xmlns="http://schemas.openxmlformats.org/spreadsheetml/2006/main">
  <c r="C25" i="1" l="1"/>
  <c r="F46" i="2" l="1"/>
  <c r="F32" i="2"/>
  <c r="F30" i="2"/>
  <c r="F61" i="20" l="1"/>
  <c r="F62" i="20"/>
  <c r="F15" i="23" l="1"/>
  <c r="F92" i="2"/>
  <c r="F45" i="21" l="1"/>
  <c r="F77" i="23" l="1"/>
  <c r="F76" i="23"/>
  <c r="I5" i="4" l="1"/>
  <c r="I6" i="4"/>
  <c r="I7" i="4"/>
  <c r="I8" i="4"/>
  <c r="I9" i="4"/>
  <c r="I10" i="4"/>
  <c r="I11" i="4"/>
  <c r="I12" i="4"/>
  <c r="I4" i="4"/>
  <c r="I14" i="4" s="1"/>
  <c r="C26" i="1" l="1"/>
  <c r="H29" i="1"/>
  <c r="H30" i="1"/>
  <c r="H26" i="1"/>
  <c r="H27" i="1"/>
  <c r="C19" i="4"/>
  <c r="F31" i="2"/>
  <c r="F47" i="2"/>
  <c r="F48" i="2" s="1"/>
  <c r="F14" i="23"/>
  <c r="F16" i="23" s="1"/>
  <c r="F75" i="21"/>
  <c r="F76" i="21"/>
  <c r="F60" i="21"/>
  <c r="F61" i="21" s="1"/>
  <c r="F74" i="22"/>
  <c r="F75" i="22"/>
  <c r="F59" i="22"/>
  <c r="F60" i="22"/>
  <c r="F44" i="22"/>
  <c r="F45" i="22"/>
  <c r="F29" i="22"/>
  <c r="F30" i="22"/>
  <c r="F14" i="22"/>
  <c r="F15" i="22"/>
  <c r="F75" i="23"/>
  <c r="F78" i="23" s="1"/>
  <c r="F60" i="23"/>
  <c r="F61" i="23" s="1"/>
  <c r="F45" i="23"/>
  <c r="F46" i="23" s="1"/>
  <c r="F30" i="23"/>
  <c r="F31" i="23" s="1"/>
  <c r="F44" i="21"/>
  <c r="F46" i="21" s="1"/>
  <c r="F29" i="21"/>
  <c r="F30" i="21" s="1"/>
  <c r="F14" i="21"/>
  <c r="F15" i="21" s="1"/>
  <c r="F59" i="3"/>
  <c r="F60" i="3" s="1"/>
  <c r="F44" i="3"/>
  <c r="F45" i="3" s="1"/>
  <c r="F29" i="3"/>
  <c r="F30" i="3" s="1"/>
  <c r="F74" i="3"/>
  <c r="F75" i="3" s="1"/>
  <c r="F14" i="3"/>
  <c r="F15" i="3" s="1"/>
  <c r="F93" i="2"/>
  <c r="F77" i="2"/>
  <c r="F78" i="2" s="1"/>
  <c r="F62" i="2"/>
  <c r="F63" i="2" s="1"/>
  <c r="F60" i="20"/>
  <c r="F63" i="20" s="1"/>
  <c r="F45" i="20"/>
  <c r="F46" i="20" s="1"/>
  <c r="F29" i="20"/>
  <c r="F30" i="20" s="1"/>
  <c r="F13" i="20"/>
  <c r="F14" i="20"/>
  <c r="H28" i="1"/>
  <c r="F15" i="2"/>
  <c r="F16" i="2" s="1"/>
  <c r="F77" i="21" l="1"/>
  <c r="C27" i="1"/>
</calcChain>
</file>

<file path=xl/sharedStrings.xml><?xml version="1.0" encoding="utf-8"?>
<sst xmlns="http://schemas.openxmlformats.org/spreadsheetml/2006/main" count="774" uniqueCount="177">
  <si>
    <t>O/V</t>
  </si>
  <si>
    <t>Contratos por mantencion</t>
  </si>
  <si>
    <t>Total Facturado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</si>
  <si>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</si>
  <si>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</si>
  <si>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</si>
  <si>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</si>
  <si>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</si>
  <si>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</si>
  <si>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</si>
  <si>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</si>
  <si>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</si>
  <si>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</si>
  <si>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</si>
  <si>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</si>
  <si>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</si>
  <si>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</si>
  <si>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</si>
  <si>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</si>
  <si>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</si>
  <si>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</si>
  <si>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</si>
  <si>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</si>
  <si>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</si>
  <si>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</si>
  <si>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05</t>
  </si>
  <si>
    <t>CODIGOS</t>
  </si>
  <si>
    <t>111PROGRAMACION</t>
  </si>
  <si>
    <t>MANTENCION</t>
  </si>
  <si>
    <t>REPARACIONES VARIAS (PINTURA, )</t>
  </si>
  <si>
    <t>MANO DE OBRA</t>
  </si>
  <si>
    <t>Cristian Yañez</t>
  </si>
  <si>
    <t>Facturación 06</t>
  </si>
  <si>
    <t>Facturación 07</t>
  </si>
  <si>
    <t>Facturación 08</t>
  </si>
  <si>
    <t>Facturación 09</t>
  </si>
  <si>
    <t>Facturación 10</t>
  </si>
  <si>
    <t>Facturación 12</t>
  </si>
  <si>
    <t>Facturación 13</t>
  </si>
  <si>
    <t>Facturación 14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</si>
  <si>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</si>
  <si>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</si>
  <si>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</si>
  <si>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</si>
  <si>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</si>
  <si>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</si>
  <si>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</si>
  <si>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</si>
  <si>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</si>
  <si>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</si>
  <si>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</si>
  <si>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</si>
  <si>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</si>
  <si>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</si>
  <si>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93.930.000-7</t>
  </si>
  <si>
    <t>VISITA TECNICA</t>
  </si>
  <si>
    <t>TOTAL</t>
  </si>
  <si>
    <t>META PERSONAL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</si>
  <si>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</si>
  <si>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</si>
  <si>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</si>
  <si>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</si>
  <si>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</si>
  <si>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</si>
  <si>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</si>
  <si>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</si>
  <si>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</si>
  <si>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</si>
  <si>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</si>
  <si>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</si>
  <si>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LOGRO DE METAS</t>
  </si>
  <si>
    <t>Cantidad</t>
  </si>
  <si>
    <t>Detalle</t>
  </si>
  <si>
    <t>Precio Unitario</t>
  </si>
  <si>
    <t>Código</t>
  </si>
  <si>
    <t>VALORES</t>
  </si>
  <si>
    <t>Rut: 9.930.000-7</t>
  </si>
  <si>
    <t>Hospital Regional de Copiapó</t>
  </si>
  <si>
    <t>Rut: 61606307-3</t>
  </si>
  <si>
    <t xml:space="preserve">O.C: CONTRATO POR MANTENCIÓN </t>
  </si>
  <si>
    <t>Rut: 76515070-1</t>
  </si>
  <si>
    <t>$318.917.-</t>
  </si>
  <si>
    <t>PROGRAMACIÓN</t>
  </si>
  <si>
    <t>2.539.445.-</t>
  </si>
  <si>
    <t>61.606.307-3</t>
  </si>
  <si>
    <t xml:space="preserve">Andres Yañez </t>
  </si>
  <si>
    <t>Sebastian Rojas</t>
  </si>
  <si>
    <t>Carlos Alfaro</t>
  </si>
  <si>
    <t>Nelson Reyes</t>
  </si>
  <si>
    <t>Facturación 04</t>
  </si>
  <si>
    <t>Facturación 11</t>
  </si>
  <si>
    <t>Facturación 15</t>
  </si>
  <si>
    <t>Facturación 16</t>
  </si>
  <si>
    <t>Facturación 22</t>
  </si>
  <si>
    <t>Facturación 23</t>
  </si>
  <si>
    <t>Facturación 24</t>
  </si>
  <si>
    <t>Facturación 25</t>
  </si>
  <si>
    <t>Facturación 26</t>
  </si>
  <si>
    <t>Facturación 27</t>
  </si>
  <si>
    <t>Facturación 28</t>
  </si>
  <si>
    <t>Facturación 29</t>
  </si>
  <si>
    <t>Facturación 30</t>
  </si>
  <si>
    <t>HES</t>
  </si>
  <si>
    <t>SOLICITUD DE HES</t>
  </si>
  <si>
    <t>Facturación 21</t>
  </si>
  <si>
    <t>CLINICA VESPUCIO</t>
  </si>
  <si>
    <t>CLINICA SANTA MARIA S.A.</t>
  </si>
  <si>
    <t>90.753.000-0</t>
  </si>
  <si>
    <t>CLIENTE</t>
  </si>
  <si>
    <t>96.898.980-4</t>
  </si>
  <si>
    <t>76.515.070-1</t>
  </si>
  <si>
    <t>96.885.930-7</t>
  </si>
  <si>
    <t>92399</t>
  </si>
  <si>
    <t>PINTURA LAIGHT NEUTRAL</t>
  </si>
  <si>
    <t>PINTURA TOUPE</t>
  </si>
  <si>
    <t>CLINICA LOS COIHUES</t>
  </si>
  <si>
    <t>96.921.660-4</t>
  </si>
  <si>
    <t>MACROCOM SERVICE LTDA</t>
  </si>
  <si>
    <t>76.005.367-8</t>
  </si>
  <si>
    <t>CLINICA BICENTENARIO SPA</t>
  </si>
  <si>
    <t>SERVICIOS MEDICOS VESPUCIO LTDA.</t>
  </si>
  <si>
    <t>76.696.200-9</t>
  </si>
  <si>
    <t>CLINICA AVANSALUD SPA.</t>
  </si>
  <si>
    <t>78.040.520-1</t>
  </si>
  <si>
    <t>COMERCIAL INTHEGRA ELECTRICA LIMITADA</t>
  </si>
  <si>
    <t>76.136.176-7</t>
  </si>
  <si>
    <t>CLINICA LAS CONDES</t>
  </si>
  <si>
    <t>DESCRIPCION</t>
  </si>
  <si>
    <t>SI</t>
  </si>
  <si>
    <t>Cristian Quiñones</t>
  </si>
  <si>
    <t>NO APLICA</t>
  </si>
  <si>
    <t>URGENCIA</t>
  </si>
  <si>
    <t>CLINICA INDISA</t>
  </si>
  <si>
    <t>CLINICA LAS CONDES S.A.</t>
  </si>
  <si>
    <t>93930000-7</t>
  </si>
  <si>
    <t>C. mantencion NOVIEMBRE 2018</t>
  </si>
  <si>
    <t>lampara mas mano de obra</t>
  </si>
  <si>
    <t>2 estaciones de baño</t>
  </si>
  <si>
    <t>LAMPARA DE PASILLO</t>
  </si>
  <si>
    <t>100 BADGE</t>
  </si>
  <si>
    <t>CABLES DVI Y DVI-HDMI</t>
  </si>
  <si>
    <t>Facturación Mes de NOVIEMBRE 2018</t>
  </si>
  <si>
    <t>CLV144</t>
  </si>
  <si>
    <t>BULB/6 PT VISUAL CL</t>
  </si>
  <si>
    <t>HLP-FSA</t>
  </si>
  <si>
    <t>Foot Switch Assembly: Actuator and Cover  For use with H30 Holmium Laser</t>
  </si>
  <si>
    <t>REPARACIONES VARIAS (ARRIENDO )</t>
  </si>
  <si>
    <t>VISITA TECNICA URGENCIA</t>
  </si>
  <si>
    <t>CLINICA ALEMANA DE VALDIVIA</t>
  </si>
  <si>
    <t>PEDAL MAS ARRIENDO</t>
  </si>
  <si>
    <t xml:space="preserve">FACTURA CORRESPONDIENTE AL MES DE NOVIEMBRE DE 2018 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</si>
  <si>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1000053141”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</si>
  <si>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1000053135”</t>
    </r>
  </si>
  <si>
    <t>INSTITUTO DE DIAGNOSTICO S.A.</t>
  </si>
  <si>
    <t>92051000-0</t>
  </si>
  <si>
    <t>Clínica Alemana de Valdivia S.A.</t>
  </si>
  <si>
    <t>76.555.870-0</t>
  </si>
  <si>
    <t>REPARACIONES VARIAS</t>
  </si>
  <si>
    <t>DVI-D-25FT</t>
  </si>
  <si>
    <t>HDMI-DVI-D-25FT</t>
  </si>
  <si>
    <t>CABLE DVI 25FT</t>
  </si>
  <si>
    <t>CABLE HDMI A DVI 25FT</t>
  </si>
  <si>
    <t>FALTA ENTREGA</t>
  </si>
  <si>
    <t>STATUS FACTURA</t>
  </si>
  <si>
    <t>ANDRES ENVIA A CLIENTE VIA EMAIL</t>
  </si>
  <si>
    <t>PULL CARD STATION</t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</si>
  <si>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1000054015”</t>
    </r>
  </si>
  <si>
    <r>
      <rPr>
        <sz val="11"/>
        <color rgb="FF002060"/>
        <rFont val="Calibri"/>
        <family val="2"/>
        <scheme val="minor"/>
      </rPr>
      <t>FAVOR HECER MENCION EN FACTURA A:</t>
    </r>
    <r>
      <rPr>
        <b/>
        <sz val="11"/>
        <color rgb="FF002060"/>
        <rFont val="Calibri"/>
        <family val="2"/>
        <scheme val="minor"/>
      </rPr>
      <t xml:space="preserve">  “HES N° 1000054013”</t>
    </r>
  </si>
  <si>
    <t>5-PBA90002</t>
  </si>
  <si>
    <t>OPEN FRONT CARD HOLDER,HORIZONTAL/VERTICAL (5)</t>
  </si>
  <si>
    <t>ENVIADO</t>
  </si>
  <si>
    <t>CLINICA CIUDAD DEL MAR</t>
  </si>
  <si>
    <t>PROGRAMACION</t>
  </si>
  <si>
    <t>2367 / 18</t>
  </si>
  <si>
    <t>ENVIAR POT LIT CARGO</t>
  </si>
  <si>
    <t>CLINICA CIUDAD DEL MAR S.A.</t>
  </si>
  <si>
    <t>96885950-1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</si>
</sst>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&quot;$&quot;\ * #,##0_-;\-&quot;$&quot;\ * #,##0_-;_-&quot;$&quot;\ * &quot;-&quot;??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i/>
      <sz val="11"/>
      <color rgb="FF002060"/>
      <name val="Calibri"/>
      <family val="2"/>
      <scheme val="minor"/>
    </font>
    <font>
      <b/>
      <sz val="12"/>
      <color rgb="FF000000"/>
      <name val="Times New Roman"/>
      <family val="1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i/>
      <sz val="11"/>
      <color rgb="FF00206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92D05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</borders>
  <cellStyleXfs count="48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 applyNumberForma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357">
    <xf numFmtId="0" fontId="0" fillId="0" borderId="0" xfId="0"/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8" fillId="3" borderId="15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164" fontId="11" fillId="5" borderId="0" xfId="1" applyNumberFormat="1" applyFont="1" applyFill="1" applyAlignment="1">
      <alignment horizontal="right"/>
    </xf>
    <xf numFmtId="164" fontId="11" fillId="5" borderId="0" xfId="1" applyFont="1" applyFill="1"/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0" fillId="6" borderId="1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164" fontId="12" fillId="5" borderId="0" xfId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2" fillId="5" borderId="0" xfId="1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21" fillId="10" borderId="0" xfId="0" applyFont="1" applyFill="1" applyAlignment="1">
      <alignment vertical="top" wrapText="1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0" fillId="0" borderId="0" xfId="0"/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164" fontId="10" fillId="6" borderId="1" xfId="1" applyNumberFormat="1" applyFont="1" applyFill="1" applyBorder="1" applyAlignment="1">
      <alignment horizontal="center"/>
    </xf>
    <xf numFmtId="0" fontId="18" fillId="13" borderId="0" xfId="0" applyFont="1" applyFill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44" xfId="0" applyFont="1" applyFill="1" applyBorder="1" applyAlignment="1">
      <alignment horizontal="left" vertical="center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20" fillId="3" borderId="38" xfId="0" applyNumberFormat="1" applyFont="1" applyFill="1" applyBorder="1" applyAlignment="1">
      <alignment horizontal="center" vertical="center"/>
    </xf>
    <xf numFmtId="6" fontId="17" fillId="0" borderId="0" xfId="0" applyNumberFormat="1" applyFont="1"/>
    <xf numFmtId="0" fontId="0" fillId="0" borderId="0" xfId="0" applyFont="1"/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29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4" fillId="9" borderId="23" xfId="0" applyFont="1" applyFill="1" applyBorder="1" applyAlignment="1">
      <alignment horizontal="center" vertical="center"/>
    </xf>
    <xf numFmtId="0" fontId="34" fillId="9" borderId="12" xfId="0" applyFont="1" applyFill="1" applyBorder="1" applyAlignment="1">
      <alignment horizontal="center" vertical="center"/>
    </xf>
    <xf numFmtId="0" fontId="34" fillId="4" borderId="34" xfId="0" applyFont="1" applyFill="1" applyBorder="1" applyAlignment="1">
      <alignment horizontal="center" vertical="center"/>
    </xf>
    <xf numFmtId="0" fontId="34" fillId="4" borderId="33" xfId="0" applyFont="1" applyFill="1" applyBorder="1" applyAlignment="1">
      <alignment horizontal="center" vertical="center"/>
    </xf>
    <xf numFmtId="0" fontId="34" fillId="4" borderId="45" xfId="0" applyFont="1" applyFill="1" applyBorder="1" applyAlignment="1">
      <alignment horizontal="center" vertical="center"/>
    </xf>
    <xf numFmtId="6" fontId="34" fillId="4" borderId="33" xfId="0" applyNumberFormat="1" applyFont="1" applyFill="1" applyBorder="1" applyAlignment="1">
      <alignment horizontal="center" vertical="center"/>
    </xf>
    <xf numFmtId="0" fontId="0" fillId="2" borderId="0" xfId="0" applyFill="1" applyBorder="1"/>
    <xf numFmtId="0" fontId="0" fillId="0" borderId="0" xfId="0" applyBorder="1"/>
    <xf numFmtId="0" fontId="2" fillId="14" borderId="17" xfId="0" applyFont="1" applyFill="1" applyBorder="1" applyAlignment="1">
      <alignment horizontal="left" vertical="center"/>
    </xf>
    <xf numFmtId="164" fontId="20" fillId="14" borderId="37" xfId="0" applyNumberFormat="1" applyFont="1" applyFill="1" applyBorder="1" applyAlignment="1">
      <alignment horizontal="center" vertical="center"/>
    </xf>
    <xf numFmtId="0" fontId="17" fillId="0" borderId="0" xfId="0" applyFont="1" applyBorder="1"/>
    <xf numFmtId="0" fontId="17" fillId="2" borderId="0" xfId="0" applyFont="1" applyFill="1" applyBorder="1" applyAlignment="1">
      <alignment horizontal="center"/>
    </xf>
    <xf numFmtId="6" fontId="17" fillId="2" borderId="0" xfId="0" applyNumberFormat="1" applyFont="1" applyFill="1" applyBorder="1" applyAlignment="1">
      <alignment horizontal="center"/>
    </xf>
    <xf numFmtId="0" fontId="0" fillId="8" borderId="32" xfId="0" applyFont="1" applyFill="1" applyBorder="1"/>
    <xf numFmtId="0" fontId="30" fillId="2" borderId="0" xfId="0" applyFont="1" applyFill="1" applyBorder="1"/>
    <xf numFmtId="0" fontId="30" fillId="2" borderId="0" xfId="0" applyFont="1" applyFill="1" applyBorder="1" applyAlignment="1">
      <alignment horizontal="center"/>
    </xf>
    <xf numFmtId="0" fontId="31" fillId="2" borderId="0" xfId="0" applyFont="1" applyFill="1" applyBorder="1" applyAlignment="1">
      <alignment horizontal="center"/>
    </xf>
    <xf numFmtId="0" fontId="0" fillId="2" borderId="0" xfId="0" applyFont="1" applyFill="1" applyBorder="1"/>
    <xf numFmtId="0" fontId="32" fillId="2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8" fillId="2" borderId="0" xfId="0" applyFont="1" applyFill="1" applyBorder="1" applyAlignment="1">
      <alignment horizontal="center" vertical="center"/>
    </xf>
    <xf numFmtId="0" fontId="37" fillId="0" borderId="0" xfId="33" applyFont="1" applyAlignment="1">
      <alignment vertical="center"/>
    </xf>
    <xf numFmtId="0" fontId="37" fillId="0" borderId="0" xfId="0" applyFont="1"/>
    <xf numFmtId="0" fontId="39" fillId="4" borderId="34" xfId="0" applyFont="1" applyFill="1" applyBorder="1" applyAlignment="1">
      <alignment horizontal="right" vertical="center"/>
    </xf>
    <xf numFmtId="0" fontId="40" fillId="4" borderId="33" xfId="0" applyFont="1" applyFill="1" applyBorder="1" applyAlignment="1">
      <alignment horizontal="center" vertical="center" wrapText="1"/>
    </xf>
    <xf numFmtId="0" fontId="40" fillId="4" borderId="33" xfId="0" applyFont="1" applyFill="1" applyBorder="1" applyAlignment="1">
      <alignment horizontal="center" vertical="center"/>
    </xf>
    <xf numFmtId="0" fontId="8" fillId="3" borderId="23" xfId="1" applyNumberFormat="1" applyFont="1" applyFill="1" applyBorder="1" applyAlignment="1">
      <alignment horizontal="center"/>
    </xf>
    <xf numFmtId="164" fontId="8" fillId="3" borderId="12" xfId="1" applyFont="1" applyFill="1" applyBorder="1" applyAlignment="1">
      <alignment horizontal="center"/>
    </xf>
    <xf numFmtId="164" fontId="8" fillId="3" borderId="23" xfId="1" applyFont="1" applyFill="1" applyBorder="1" applyAlignment="1">
      <alignment horizontal="center"/>
    </xf>
    <xf numFmtId="164" fontId="8" fillId="3" borderId="23" xfId="1" applyNumberFormat="1" applyFont="1" applyFill="1" applyBorder="1" applyAlignment="1">
      <alignment horizontal="right"/>
    </xf>
    <xf numFmtId="0" fontId="8" fillId="6" borderId="28" xfId="1" applyNumberFormat="1" applyFont="1" applyFill="1" applyBorder="1"/>
    <xf numFmtId="0" fontId="24" fillId="0" borderId="0" xfId="0" applyNumberFormat="1" applyFont="1" applyFill="1" applyBorder="1" applyAlignment="1" applyProtection="1">
      <alignment vertical="center"/>
    </xf>
    <xf numFmtId="0" fontId="35" fillId="4" borderId="34" xfId="0" applyFont="1" applyFill="1" applyBorder="1" applyAlignment="1">
      <alignment horizontal="left" vertical="center"/>
    </xf>
    <xf numFmtId="0" fontId="35" fillId="4" borderId="33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0" fillId="8" borderId="20" xfId="9" applyNumberFormat="1" applyFont="1" applyFill="1" applyBorder="1" applyAlignment="1">
      <alignment horizontal="left"/>
    </xf>
    <xf numFmtId="0" fontId="0" fillId="0" borderId="0" xfId="0" applyAlignment="1"/>
    <xf numFmtId="0" fontId="41" fillId="14" borderId="29" xfId="0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0" fontId="10" fillId="6" borderId="15" xfId="1" applyNumberFormat="1" applyFont="1" applyFill="1" applyBorder="1" applyAlignment="1">
      <alignment horizontal="right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41" fillId="16" borderId="1" xfId="0" applyNumberFormat="1" applyFont="1" applyFill="1" applyBorder="1" applyAlignment="1">
      <alignment horizontal="right" vertical="center"/>
    </xf>
    <xf numFmtId="0" fontId="19" fillId="0" borderId="4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19" fillId="0" borderId="43" xfId="0" applyFont="1" applyBorder="1"/>
    <xf numFmtId="0" fontId="0" fillId="0" borderId="43" xfId="0" applyBorder="1" applyAlignment="1"/>
    <xf numFmtId="0" fontId="0" fillId="0" borderId="33" xfId="0" applyBorder="1" applyAlignment="1"/>
    <xf numFmtId="168" fontId="2" fillId="16" borderId="1" xfId="34" applyNumberFormat="1" applyFont="1" applyFill="1" applyBorder="1" applyAlignment="1">
      <alignment horizontal="center" vertical="center"/>
    </xf>
    <xf numFmtId="0" fontId="9" fillId="3" borderId="1" xfId="1" applyNumberFormat="1" applyFont="1" applyFill="1" applyBorder="1" applyAlignment="1">
      <alignment horizontal="center" vertical="center"/>
    </xf>
    <xf numFmtId="0" fontId="7" fillId="3" borderId="1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 vertical="center"/>
    </xf>
    <xf numFmtId="164" fontId="12" fillId="5" borderId="0" xfId="1" applyFont="1" applyFill="1" applyBorder="1" applyAlignment="1">
      <alignment vertical="center"/>
    </xf>
    <xf numFmtId="164" fontId="11" fillId="5" borderId="0" xfId="1" applyNumberFormat="1" applyFont="1" applyFill="1" applyBorder="1" applyAlignment="1">
      <alignment horizontal="right" vertical="center"/>
    </xf>
    <xf numFmtId="0" fontId="10" fillId="6" borderId="1" xfId="1" applyNumberFormat="1" applyFont="1" applyFill="1" applyBorder="1" applyAlignment="1">
      <alignment horizontal="right"/>
    </xf>
    <xf numFmtId="0" fontId="13" fillId="6" borderId="1" xfId="1" applyNumberFormat="1" applyFont="1" applyFill="1" applyBorder="1" applyAlignment="1">
      <alignment horizontal="center" wrapText="1"/>
    </xf>
    <xf numFmtId="0" fontId="13" fillId="6" borderId="1" xfId="1" applyNumberFormat="1" applyFont="1" applyFill="1" applyBorder="1" applyAlignment="1">
      <alignment horizontal="center"/>
    </xf>
    <xf numFmtId="14" fontId="11" fillId="5" borderId="0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right"/>
    </xf>
    <xf numFmtId="0" fontId="45" fillId="3" borderId="1" xfId="1" applyNumberFormat="1" applyFont="1" applyFill="1" applyBorder="1" applyAlignment="1">
      <alignment horizontal="center"/>
    </xf>
    <xf numFmtId="0" fontId="8" fillId="3" borderId="1" xfId="1" applyNumberFormat="1" applyFont="1" applyFill="1" applyBorder="1" applyAlignment="1">
      <alignment horizontal="center"/>
    </xf>
    <xf numFmtId="164" fontId="8" fillId="3" borderId="1" xfId="1" applyFont="1" applyFill="1" applyBorder="1" applyAlignment="1">
      <alignment horizontal="center"/>
    </xf>
    <xf numFmtId="164" fontId="8" fillId="3" borderId="1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right"/>
    </xf>
    <xf numFmtId="0" fontId="10" fillId="6" borderId="1" xfId="1" applyNumberFormat="1" applyFont="1" applyFill="1" applyBorder="1"/>
    <xf numFmtId="164" fontId="10" fillId="6" borderId="1" xfId="1" applyNumberFormat="1" applyFont="1" applyFill="1" applyBorder="1" applyAlignment="1">
      <alignment horizontal="left"/>
    </xf>
    <xf numFmtId="164" fontId="12" fillId="5" borderId="0" xfId="1" applyFont="1" applyFill="1" applyBorder="1" applyAlignment="1">
      <alignment horizontal="center" vertical="center"/>
    </xf>
    <xf numFmtId="164" fontId="11" fillId="5" borderId="0" xfId="1" applyNumberFormat="1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8" fillId="6" borderId="10" xfId="1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10" fillId="6" borderId="13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 wrapText="1"/>
    </xf>
    <xf numFmtId="0" fontId="10" fillId="6" borderId="15" xfId="1" applyNumberFormat="1" applyFont="1" applyFill="1" applyBorder="1" applyAlignment="1">
      <alignment horizontal="right" vertical="center"/>
    </xf>
    <xf numFmtId="0" fontId="13" fillId="6" borderId="1" xfId="1" applyNumberFormat="1" applyFont="1" applyFill="1" applyBorder="1" applyAlignment="1">
      <alignment horizontal="center" vertical="center"/>
    </xf>
    <xf numFmtId="164" fontId="11" fillId="5" borderId="17" xfId="1" applyFont="1" applyFill="1" applyBorder="1" applyAlignment="1">
      <alignment horizontal="center" vertical="center"/>
    </xf>
    <xf numFmtId="14" fontId="12" fillId="5" borderId="0" xfId="1" applyNumberFormat="1" applyFont="1" applyFill="1" applyAlignment="1">
      <alignment horizontal="center" vertical="center"/>
    </xf>
    <xf numFmtId="0" fontId="10" fillId="6" borderId="16" xfId="1" applyNumberFormat="1" applyFont="1" applyFill="1" applyBorder="1" applyAlignment="1">
      <alignment horizontal="center" vertical="center"/>
    </xf>
    <xf numFmtId="14" fontId="11" fillId="5" borderId="17" xfId="1" applyNumberFormat="1" applyFont="1" applyFill="1" applyBorder="1" applyAlignment="1">
      <alignment horizontal="center" vertical="center"/>
    </xf>
    <xf numFmtId="49" fontId="9" fillId="7" borderId="0" xfId="1" applyNumberFormat="1" applyFont="1" applyFill="1" applyAlignment="1">
      <alignment horizontal="center" vertical="center"/>
    </xf>
    <xf numFmtId="0" fontId="8" fillId="3" borderId="15" xfId="1" applyNumberFormat="1" applyFont="1" applyFill="1" applyBorder="1" applyAlignment="1">
      <alignment horizontal="right" vertical="center"/>
    </xf>
    <xf numFmtId="0" fontId="8" fillId="3" borderId="16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vertical="center"/>
    </xf>
    <xf numFmtId="0" fontId="10" fillId="6" borderId="18" xfId="1" applyNumberFormat="1" applyFont="1" applyFill="1" applyBorder="1" applyAlignment="1">
      <alignment horizontal="right" vertical="center"/>
    </xf>
    <xf numFmtId="0" fontId="10" fillId="6" borderId="19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right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10" fillId="6" borderId="20" xfId="1" applyNumberFormat="1" applyFont="1" applyFill="1" applyBorder="1" applyAlignment="1">
      <alignment horizontal="right" vertical="center"/>
    </xf>
    <xf numFmtId="0" fontId="8" fillId="3" borderId="23" xfId="1" applyNumberFormat="1" applyFont="1" applyFill="1" applyBorder="1" applyAlignment="1">
      <alignment horizontal="center" vertical="center"/>
    </xf>
    <xf numFmtId="164" fontId="8" fillId="3" borderId="12" xfId="1" applyFont="1" applyFill="1" applyBorder="1" applyAlignment="1">
      <alignment horizontal="center" vertical="center"/>
    </xf>
    <xf numFmtId="164" fontId="8" fillId="3" borderId="23" xfId="1" applyFont="1" applyFill="1" applyBorder="1" applyAlignment="1">
      <alignment horizontal="center" vertical="center"/>
    </xf>
    <xf numFmtId="164" fontId="8" fillId="3" borderId="23" xfId="1" applyNumberFormat="1" applyFont="1" applyFill="1" applyBorder="1" applyAlignment="1">
      <alignment horizontal="right" vertical="center"/>
    </xf>
    <xf numFmtId="0" fontId="8" fillId="6" borderId="27" xfId="1" applyNumberFormat="1" applyFont="1" applyFill="1" applyBorder="1" applyAlignment="1">
      <alignment horizontal="center" vertical="center"/>
    </xf>
    <xf numFmtId="164" fontId="8" fillId="6" borderId="25" xfId="1" applyFont="1" applyFill="1" applyBorder="1" applyAlignment="1">
      <alignment horizontal="center" vertical="center"/>
    </xf>
    <xf numFmtId="164" fontId="8" fillId="6" borderId="14" xfId="1" applyNumberFormat="1" applyFont="1" applyFill="1" applyBorder="1" applyAlignment="1">
      <alignment horizontal="right" vertical="center"/>
    </xf>
    <xf numFmtId="0" fontId="8" fillId="6" borderId="28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vertical="center"/>
    </xf>
    <xf numFmtId="164" fontId="8" fillId="6" borderId="24" xfId="1" applyFont="1" applyFill="1" applyBorder="1" applyAlignment="1">
      <alignment horizontal="center" vertical="center"/>
    </xf>
    <xf numFmtId="164" fontId="8" fillId="6" borderId="22" xfId="1" applyNumberFormat="1" applyFont="1" applyFill="1" applyBorder="1" applyAlignment="1">
      <alignment horizontal="left" vertical="center"/>
    </xf>
    <xf numFmtId="164" fontId="8" fillId="6" borderId="21" xfId="1" applyNumberFormat="1" applyFont="1" applyFill="1" applyBorder="1" applyAlignment="1">
      <alignment horizontal="right" vertical="center"/>
    </xf>
    <xf numFmtId="0" fontId="8" fillId="6" borderId="37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13" xfId="1" applyNumberFormat="1" applyFont="1" applyFill="1" applyBorder="1" applyAlignment="1">
      <alignment horizontal="center" vertical="center"/>
    </xf>
    <xf numFmtId="164" fontId="8" fillId="6" borderId="7" xfId="1" applyFont="1" applyFill="1" applyBorder="1" applyAlignment="1">
      <alignment horizontal="center" vertical="center"/>
    </xf>
    <xf numFmtId="164" fontId="8" fillId="6" borderId="29" xfId="1" applyFont="1" applyFill="1" applyBorder="1" applyAlignment="1">
      <alignment horizontal="center" vertical="center"/>
    </xf>
    <xf numFmtId="164" fontId="8" fillId="6" borderId="40" xfId="1" applyNumberFormat="1" applyFont="1" applyFill="1" applyBorder="1" applyAlignment="1">
      <alignment horizontal="right" vertical="center"/>
    </xf>
    <xf numFmtId="0" fontId="46" fillId="0" borderId="0" xfId="0" applyFont="1" applyFill="1"/>
    <xf numFmtId="0" fontId="46" fillId="0" borderId="0" xfId="0" applyFont="1" applyFill="1" applyBorder="1"/>
    <xf numFmtId="6" fontId="0" fillId="0" borderId="0" xfId="0" applyNumberFormat="1" applyFont="1"/>
    <xf numFmtId="0" fontId="47" fillId="13" borderId="0" xfId="0" applyFont="1" applyFill="1" applyAlignment="1">
      <alignment horizontal="center" vertical="center"/>
    </xf>
    <xf numFmtId="0" fontId="48" fillId="13" borderId="0" xfId="0" applyFont="1" applyFill="1" applyAlignment="1">
      <alignment horizontal="center" vertical="center"/>
    </xf>
    <xf numFmtId="0" fontId="48" fillId="13" borderId="30" xfId="0" applyFont="1" applyFill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ont="1" applyFill="1"/>
    <xf numFmtId="0" fontId="42" fillId="17" borderId="0" xfId="0" applyFont="1" applyFill="1" applyAlignment="1">
      <alignment horizontal="center" vertical="center"/>
    </xf>
    <xf numFmtId="0" fontId="0" fillId="0" borderId="1" xfId="0" applyBorder="1"/>
    <xf numFmtId="0" fontId="8" fillId="6" borderId="38" xfId="1" applyNumberFormat="1" applyFont="1" applyFill="1" applyBorder="1" applyAlignment="1">
      <alignment horizontal="center"/>
    </xf>
    <xf numFmtId="164" fontId="8" fillId="6" borderId="16" xfId="1" applyNumberFormat="1" applyFont="1" applyFill="1" applyBorder="1" applyAlignment="1">
      <alignment horizontal="right"/>
    </xf>
    <xf numFmtId="0" fontId="42" fillId="15" borderId="0" xfId="0" applyFont="1" applyFill="1" applyBorder="1" applyAlignment="1">
      <alignment horizontal="center"/>
    </xf>
    <xf numFmtId="6" fontId="43" fillId="0" borderId="0" xfId="0" applyNumberFormat="1" applyFont="1" applyFill="1" applyBorder="1" applyAlignment="1">
      <alignment horizontal="center"/>
    </xf>
    <xf numFmtId="0" fontId="0" fillId="0" borderId="0" xfId="0" applyBorder="1" applyAlignment="1"/>
    <xf numFmtId="0" fontId="48" fillId="13" borderId="0" xfId="0" applyFont="1" applyFill="1" applyAlignment="1">
      <alignment horizontal="center" vertical="center" wrapText="1"/>
    </xf>
    <xf numFmtId="0" fontId="1" fillId="8" borderId="18" xfId="9" applyNumberFormat="1" applyFill="1" applyBorder="1" applyAlignment="1">
      <alignment horizontal="left"/>
    </xf>
    <xf numFmtId="164" fontId="0" fillId="8" borderId="19" xfId="9" applyFont="1" applyFill="1" applyBorder="1"/>
    <xf numFmtId="0" fontId="26" fillId="0" borderId="1" xfId="0" applyFont="1" applyFill="1" applyBorder="1" applyAlignment="1">
      <alignment horizontal="center" vertical="center"/>
    </xf>
    <xf numFmtId="0" fontId="26" fillId="0" borderId="3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/>
    </xf>
    <xf numFmtId="164" fontId="26" fillId="0" borderId="30" xfId="0" applyNumberFormat="1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64" fontId="26" fillId="0" borderId="9" xfId="0" applyNumberFormat="1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9" fillId="0" borderId="43" xfId="0" applyFont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9" xfId="0" applyNumberFormat="1" applyFont="1" applyFill="1" applyBorder="1" applyAlignment="1">
      <alignment horizontal="center" vertical="center"/>
    </xf>
    <xf numFmtId="0" fontId="17" fillId="0" borderId="3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left" vertical="center"/>
    </xf>
    <xf numFmtId="164" fontId="17" fillId="2" borderId="9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0" fillId="0" borderId="0" xfId="0"/>
    <xf numFmtId="0" fontId="22" fillId="12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/>
    <xf numFmtId="6" fontId="27" fillId="4" borderId="1" xfId="0" applyNumberFormat="1" applyFont="1" applyFill="1" applyBorder="1" applyAlignment="1">
      <alignment horizontal="center" vertical="center" wrapText="1"/>
    </xf>
    <xf numFmtId="0" fontId="27" fillId="9" borderId="1" xfId="0" applyFont="1" applyFill="1" applyBorder="1" applyAlignment="1">
      <alignment horizontal="center" vertical="center"/>
    </xf>
    <xf numFmtId="0" fontId="27" fillId="4" borderId="32" xfId="0" applyFont="1" applyFill="1" applyBorder="1" applyAlignment="1">
      <alignment horizontal="center" vertical="center"/>
    </xf>
    <xf numFmtId="0" fontId="28" fillId="9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6" fontId="27" fillId="4" borderId="1" xfId="0" applyNumberFormat="1" applyFont="1" applyFill="1" applyBorder="1" applyAlignment="1">
      <alignment horizontal="center" vertical="center"/>
    </xf>
    <xf numFmtId="0" fontId="8" fillId="6" borderId="46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0" fontId="8" fillId="6" borderId="25" xfId="1" applyNumberFormat="1" applyFont="1" applyFill="1" applyBorder="1" applyAlignment="1">
      <alignment horizontal="center"/>
    </xf>
    <xf numFmtId="164" fontId="8" fillId="6" borderId="10" xfId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 vertical="center"/>
    </xf>
    <xf numFmtId="164" fontId="8" fillId="6" borderId="31" xfId="1" applyNumberFormat="1" applyFont="1" applyFill="1" applyBorder="1" applyAlignment="1">
      <alignment horizontal="right" vertical="center"/>
    </xf>
    <xf numFmtId="0" fontId="48" fillId="13" borderId="0" xfId="0" applyFont="1" applyFill="1" applyAlignment="1">
      <alignment vertical="center"/>
    </xf>
    <xf numFmtId="0" fontId="26" fillId="0" borderId="30" xfId="0" applyFont="1" applyFill="1" applyBorder="1" applyAlignment="1">
      <alignment vertical="center"/>
    </xf>
    <xf numFmtId="0" fontId="17" fillId="0" borderId="9" xfId="0" applyFont="1" applyFill="1" applyBorder="1" applyAlignment="1">
      <alignment vertical="center"/>
    </xf>
    <xf numFmtId="0" fontId="17" fillId="2" borderId="9" xfId="0" applyFont="1" applyFill="1" applyBorder="1" applyAlignment="1">
      <alignment vertical="center"/>
    </xf>
    <xf numFmtId="0" fontId="17" fillId="0" borderId="0" xfId="0" applyFont="1" applyAlignment="1"/>
    <xf numFmtId="164" fontId="8" fillId="6" borderId="6" xfId="1" applyFont="1" applyFill="1" applyBorder="1" applyAlignment="1">
      <alignment horizontal="center"/>
    </xf>
    <xf numFmtId="164" fontId="8" fillId="6" borderId="31" xfId="1" applyNumberFormat="1" applyFont="1" applyFill="1" applyBorder="1" applyAlignment="1">
      <alignment horizontal="right"/>
    </xf>
    <xf numFmtId="0" fontId="26" fillId="2" borderId="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/>
    </xf>
    <xf numFmtId="0" fontId="8" fillId="6" borderId="53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40" xfId="1" applyNumberFormat="1" applyFont="1" applyFill="1" applyBorder="1" applyAlignment="1">
      <alignment horizontal="right"/>
    </xf>
    <xf numFmtId="0" fontId="8" fillId="6" borderId="27" xfId="1" applyNumberFormat="1" applyFont="1" applyFill="1" applyBorder="1" applyAlignment="1">
      <alignment horizontal="center" vertical="center" wrapText="1"/>
    </xf>
    <xf numFmtId="0" fontId="26" fillId="0" borderId="54" xfId="0" applyFont="1" applyBorder="1" applyAlignment="1">
      <alignment horizontal="center" vertical="center"/>
    </xf>
    <xf numFmtId="0" fontId="26" fillId="0" borderId="55" xfId="0" applyFont="1" applyBorder="1" applyAlignment="1">
      <alignment horizontal="center" vertical="center"/>
    </xf>
    <xf numFmtId="0" fontId="26" fillId="18" borderId="5" xfId="0" applyFont="1" applyFill="1" applyBorder="1" applyAlignment="1">
      <alignment horizontal="left" vertical="center"/>
    </xf>
    <xf numFmtId="164" fontId="26" fillId="18" borderId="9" xfId="0" applyNumberFormat="1" applyFont="1" applyFill="1" applyBorder="1" applyAlignment="1">
      <alignment horizontal="center" vertical="center"/>
    </xf>
    <xf numFmtId="0" fontId="26" fillId="18" borderId="30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horizontal="center" vertical="center"/>
    </xf>
    <xf numFmtId="0" fontId="26" fillId="18" borderId="0" xfId="0" applyFont="1" applyFill="1" applyAlignment="1">
      <alignment horizontal="center" vertical="center"/>
    </xf>
    <xf numFmtId="0" fontId="26" fillId="18" borderId="9" xfId="0" applyFont="1" applyFill="1" applyBorder="1" applyAlignment="1">
      <alignment horizontal="center" vertical="center"/>
    </xf>
    <xf numFmtId="0" fontId="26" fillId="18" borderId="6" xfId="0" applyFont="1" applyFill="1" applyBorder="1" applyAlignment="1">
      <alignment horizontal="center" vertical="center"/>
    </xf>
    <xf numFmtId="0" fontId="26" fillId="18" borderId="30" xfId="0" applyFont="1" applyFill="1" applyBorder="1" applyAlignment="1">
      <alignment vertical="center"/>
    </xf>
    <xf numFmtId="0" fontId="26" fillId="18" borderId="9" xfId="0" applyNumberFormat="1" applyFont="1" applyFill="1" applyBorder="1" applyAlignment="1">
      <alignment horizontal="center" vertical="center"/>
    </xf>
    <xf numFmtId="0" fontId="51" fillId="18" borderId="5" xfId="0" applyFont="1" applyFill="1" applyBorder="1" applyAlignment="1">
      <alignment horizontal="left" vertical="center"/>
    </xf>
    <xf numFmtId="0" fontId="51" fillId="18" borderId="1" xfId="0" applyFont="1" applyFill="1" applyBorder="1" applyAlignment="1">
      <alignment horizontal="center" vertical="center"/>
    </xf>
    <xf numFmtId="14" fontId="17" fillId="18" borderId="9" xfId="0" applyNumberFormat="1" applyFont="1" applyFill="1" applyBorder="1" applyAlignment="1">
      <alignment horizontal="center" vertical="center"/>
    </xf>
    <xf numFmtId="0" fontId="17" fillId="18" borderId="9" xfId="0" applyFont="1" applyFill="1" applyBorder="1" applyAlignment="1">
      <alignment horizontal="center" vertical="center"/>
    </xf>
    <xf numFmtId="14" fontId="26" fillId="18" borderId="9" xfId="0" applyNumberFormat="1" applyFont="1" applyFill="1" applyBorder="1" applyAlignment="1">
      <alignment horizontal="center" vertical="center"/>
    </xf>
    <xf numFmtId="0" fontId="2" fillId="18" borderId="5" xfId="0" applyFont="1" applyFill="1" applyBorder="1" applyAlignment="1">
      <alignment horizontal="left" vertical="center"/>
    </xf>
    <xf numFmtId="164" fontId="2" fillId="18" borderId="9" xfId="0" applyNumberFormat="1" applyFont="1" applyFill="1" applyBorder="1" applyAlignment="1">
      <alignment horizontal="center" vertical="center"/>
    </xf>
    <xf numFmtId="0" fontId="2" fillId="18" borderId="30" xfId="0" applyFont="1" applyFill="1" applyBorder="1" applyAlignment="1">
      <alignment horizontal="center" vertical="center"/>
    </xf>
    <xf numFmtId="0" fontId="2" fillId="18" borderId="1" xfId="0" applyFont="1" applyFill="1" applyBorder="1" applyAlignment="1">
      <alignment horizontal="center" vertical="center"/>
    </xf>
    <xf numFmtId="14" fontId="2" fillId="18" borderId="9" xfId="0" applyNumberFormat="1" applyFont="1" applyFill="1" applyBorder="1" applyAlignment="1">
      <alignment horizontal="center" vertical="center"/>
    </xf>
    <xf numFmtId="0" fontId="2" fillId="18" borderId="9" xfId="0" applyFont="1" applyFill="1" applyBorder="1" applyAlignment="1">
      <alignment horizontal="center" vertical="center"/>
    </xf>
    <xf numFmtId="0" fontId="2" fillId="18" borderId="6" xfId="0" applyFont="1" applyFill="1" applyBorder="1" applyAlignment="1">
      <alignment horizontal="center" vertical="center"/>
    </xf>
    <xf numFmtId="0" fontId="2" fillId="18" borderId="30" xfId="0" applyFont="1" applyFill="1" applyBorder="1" applyAlignment="1">
      <alignment vertical="center"/>
    </xf>
    <xf numFmtId="0" fontId="26" fillId="18" borderId="2" xfId="0" applyFont="1" applyFill="1" applyBorder="1" applyAlignment="1">
      <alignment horizontal="left" vertical="center"/>
    </xf>
    <xf numFmtId="164" fontId="26" fillId="18" borderId="8" xfId="0" applyNumberFormat="1" applyFont="1" applyFill="1" applyBorder="1" applyAlignment="1">
      <alignment horizontal="center" vertical="center"/>
    </xf>
    <xf numFmtId="0" fontId="26" fillId="18" borderId="3" xfId="0" applyFont="1" applyFill="1" applyBorder="1" applyAlignment="1">
      <alignment horizontal="center" vertical="center"/>
    </xf>
    <xf numFmtId="0" fontId="26" fillId="18" borderId="2" xfId="0" applyFont="1" applyFill="1" applyBorder="1" applyAlignment="1">
      <alignment horizontal="center" vertical="center"/>
    </xf>
    <xf numFmtId="0" fontId="26" fillId="18" borderId="4" xfId="0" applyFont="1" applyFill="1" applyBorder="1" applyAlignment="1">
      <alignment horizontal="center" vertical="center" wrapText="1"/>
    </xf>
    <xf numFmtId="0" fontId="26" fillId="18" borderId="8" xfId="0" applyFont="1" applyFill="1" applyBorder="1" applyAlignment="1">
      <alignment horizontal="center" vertical="center" wrapText="1"/>
    </xf>
    <xf numFmtId="0" fontId="26" fillId="18" borderId="4" xfId="0" applyFont="1" applyFill="1" applyBorder="1" applyAlignment="1">
      <alignment horizontal="center" vertical="center"/>
    </xf>
    <xf numFmtId="0" fontId="26" fillId="18" borderId="1" xfId="0" applyFont="1" applyFill="1" applyBorder="1" applyAlignment="1">
      <alignment vertical="center"/>
    </xf>
    <xf numFmtId="0" fontId="44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6" fontId="43" fillId="0" borderId="1" xfId="0" applyNumberFormat="1" applyFont="1" applyFill="1" applyBorder="1" applyAlignment="1">
      <alignment horizontal="center"/>
    </xf>
    <xf numFmtId="6" fontId="43" fillId="0" borderId="32" xfId="0" applyNumberFormat="1" applyFont="1" applyFill="1" applyBorder="1" applyAlignment="1">
      <alignment horizontal="center"/>
    </xf>
    <xf numFmtId="6" fontId="43" fillId="0" borderId="16" xfId="0" applyNumberFormat="1" applyFont="1" applyFill="1" applyBorder="1" applyAlignment="1">
      <alignment horizontal="center"/>
    </xf>
    <xf numFmtId="0" fontId="41" fillId="14" borderId="41" xfId="0" applyFont="1" applyFill="1" applyBorder="1" applyAlignment="1">
      <alignment horizontal="center" vertical="center" wrapText="1"/>
    </xf>
    <xf numFmtId="0" fontId="41" fillId="14" borderId="48" xfId="0" applyFont="1" applyFill="1" applyBorder="1" applyAlignment="1">
      <alignment horizontal="center" vertical="center" wrapText="1"/>
    </xf>
    <xf numFmtId="0" fontId="41" fillId="14" borderId="25" xfId="0" applyFont="1" applyFill="1" applyBorder="1" applyAlignment="1">
      <alignment horizontal="center" vertical="center" wrapText="1"/>
    </xf>
    <xf numFmtId="0" fontId="25" fillId="11" borderId="39" xfId="0" applyFont="1" applyFill="1" applyBorder="1" applyAlignment="1">
      <alignment horizontal="center" vertical="center"/>
    </xf>
    <xf numFmtId="0" fontId="25" fillId="11" borderId="36" xfId="0" applyFont="1" applyFill="1" applyBorder="1" applyAlignment="1">
      <alignment horizontal="center" vertical="center"/>
    </xf>
    <xf numFmtId="0" fontId="25" fillId="11" borderId="35" xfId="0" applyFont="1" applyFill="1" applyBorder="1" applyAlignment="1">
      <alignment horizontal="center" vertical="center"/>
    </xf>
    <xf numFmtId="0" fontId="25" fillId="11" borderId="42" xfId="0" applyFont="1" applyFill="1" applyBorder="1" applyAlignment="1">
      <alignment horizontal="center" vertical="center"/>
    </xf>
    <xf numFmtId="0" fontId="25" fillId="11" borderId="43" xfId="0" applyFont="1" applyFill="1" applyBorder="1" applyAlignment="1">
      <alignment horizontal="center" vertical="center"/>
    </xf>
    <xf numFmtId="0" fontId="25" fillId="11" borderId="33" xfId="0" applyFont="1" applyFill="1" applyBorder="1" applyAlignment="1">
      <alignment horizontal="center" vertical="center"/>
    </xf>
    <xf numFmtId="0" fontId="42" fillId="15" borderId="29" xfId="0" applyFont="1" applyFill="1" applyBorder="1" applyAlignment="1">
      <alignment horizontal="center"/>
    </xf>
    <xf numFmtId="0" fontId="42" fillId="15" borderId="47" xfId="0" applyFont="1" applyFill="1" applyBorder="1" applyAlignment="1">
      <alignment horizontal="center"/>
    </xf>
    <xf numFmtId="0" fontId="42" fillId="15" borderId="14" xfId="0" applyFont="1" applyFill="1" applyBorder="1" applyAlignment="1">
      <alignment horizontal="center"/>
    </xf>
    <xf numFmtId="0" fontId="2" fillId="16" borderId="49" xfId="0" applyFont="1" applyFill="1" applyBorder="1" applyAlignment="1">
      <alignment horizontal="center" vertical="center" wrapText="1"/>
    </xf>
    <xf numFmtId="0" fontId="2" fillId="16" borderId="10" xfId="0" applyFont="1" applyFill="1" applyBorder="1" applyAlignment="1">
      <alignment horizontal="center" vertical="center" wrapText="1"/>
    </xf>
    <xf numFmtId="164" fontId="2" fillId="16" borderId="49" xfId="0" applyNumberFormat="1" applyFont="1" applyFill="1" applyBorder="1" applyAlignment="1">
      <alignment horizontal="center" vertical="center"/>
    </xf>
    <xf numFmtId="164" fontId="2" fillId="16" borderId="10" xfId="0" applyNumberFormat="1" applyFont="1" applyFill="1" applyBorder="1" applyAlignment="1">
      <alignment horizontal="center" vertical="center"/>
    </xf>
    <xf numFmtId="164" fontId="2" fillId="16" borderId="49" xfId="0" applyNumberFormat="1" applyFont="1" applyFill="1" applyBorder="1" applyAlignment="1">
      <alignment horizontal="center"/>
    </xf>
    <xf numFmtId="164" fontId="2" fillId="16" borderId="10" xfId="0" applyNumberFormat="1" applyFont="1" applyFill="1" applyBorder="1" applyAlignment="1">
      <alignment horizontal="center"/>
    </xf>
    <xf numFmtId="0" fontId="2" fillId="14" borderId="50" xfId="0" applyFont="1" applyFill="1" applyBorder="1" applyAlignment="1">
      <alignment horizontal="left" vertical="center"/>
    </xf>
    <xf numFmtId="0" fontId="2" fillId="14" borderId="51" xfId="0" applyFont="1" applyFill="1" applyBorder="1" applyAlignment="1">
      <alignment horizontal="left" vertical="center"/>
    </xf>
    <xf numFmtId="164" fontId="23" fillId="14" borderId="52" xfId="0" applyNumberFormat="1" applyFont="1" applyFill="1" applyBorder="1" applyAlignment="1">
      <alignment horizontal="center" vertical="center"/>
    </xf>
    <xf numFmtId="164" fontId="23" fillId="14" borderId="37" xfId="0" applyNumberFormat="1" applyFont="1" applyFill="1" applyBorder="1" applyAlignment="1">
      <alignment horizontal="center" vertical="center"/>
    </xf>
    <xf numFmtId="0" fontId="29" fillId="8" borderId="11" xfId="0" applyFont="1" applyFill="1" applyBorder="1" applyAlignment="1">
      <alignment horizontal="center"/>
    </xf>
    <xf numFmtId="0" fontId="29" fillId="8" borderId="12" xfId="0" applyFont="1" applyFill="1" applyBorder="1" applyAlignment="1">
      <alignment horizontal="center"/>
    </xf>
  </cellXfs>
  <cellStyles count="48">
    <cellStyle name="Comma 2" xfId="20"/>
    <cellStyle name="Comma 2 2" xfId="28"/>
    <cellStyle name="Comma 2 2 2" xfId="36"/>
    <cellStyle name="Comma 2 2 2 2" xfId="45"/>
    <cellStyle name="Comma 2 2 3" xfId="40"/>
    <cellStyle name="Currency 2" xfId="22"/>
    <cellStyle name="Currency 2 2" xfId="30"/>
    <cellStyle name="Currency 2 2 2" xfId="38"/>
    <cellStyle name="Currency 2 2 2 2" xfId="47"/>
    <cellStyle name="Currency 2 2 3" xfId="42"/>
    <cellStyle name="Hipervínculo" xfId="33" builtinId="8"/>
    <cellStyle name="Millares 2" xfId="19"/>
    <cellStyle name="Millares 2 2" xfId="27"/>
    <cellStyle name="Millares 2 2 2" xfId="35"/>
    <cellStyle name="Millares 2 2 2 2" xfId="44"/>
    <cellStyle name="Millares 2 2 3" xfId="39"/>
    <cellStyle name="Moneda" xfId="34" builtinId="4"/>
    <cellStyle name="Moneda 2" xfId="4"/>
    <cellStyle name="Moneda 2 2" xfId="21"/>
    <cellStyle name="Moneda 2 2 2" xfId="29"/>
    <cellStyle name="Moneda 2 2 2 2" xfId="37"/>
    <cellStyle name="Moneda 2 2 2 2 2" xfId="46"/>
    <cellStyle name="Moneda 2 2 2 3" xfId="41"/>
    <cellStyle name="Moneda 3" xfId="43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22">
    <dxf>
      <font>
        <b/>
      </font>
      <alignment horizontal="general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  <border outline="0">
        <right style="thin">
          <color indexed="64"/>
        </right>
      </border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66FFFF"/>
      <color rgb="FFFFCCCC"/>
      <color rgb="FFE20076"/>
      <color rgb="FF66FF99"/>
      <color rgb="FFCCFFFF"/>
      <color rgb="FFFF99FF"/>
      <color rgb="FF99FF99"/>
      <color rgb="FF66FF66"/>
      <color rgb="FFCCFF3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O24" totalsRowShown="0" headerRowDxfId="16" dataDxfId="15">
  <autoFilter ref="A3:O24"/>
  <sortState ref="A4:N31">
    <sortCondition ref="A3:A31"/>
  </sortState>
  <tableColumns count="15">
    <tableColumn id="1" name="N°" dataDxfId="14"/>
    <tableColumn id="2" name="CLINICA/HOSPITAL" dataDxfId="13"/>
    <tableColumn id="3" name="MONTO NETO" dataDxfId="12"/>
    <tableColumn id="4" name="REALIZADO" dataDxfId="11"/>
    <tableColumn id="5" name="PRESUPUESTO" dataDxfId="10"/>
    <tableColumn id="15" name="DESCRIPCION" dataDxfId="9"/>
    <tableColumn id="6" name="O/V" dataDxfId="8"/>
    <tableColumn id="7" name="ORDEN DE COMPRA" dataDxfId="7"/>
    <tableColumn id="8" name="GUIA DESPACHO" dataDxfId="6"/>
    <tableColumn id="10" name="SOLICITUD DE HES" dataDxfId="5"/>
    <tableColumn id="13" name="HES" dataDxfId="4"/>
    <tableColumn id="9" name="FACTURA" dataDxfId="3"/>
    <tableColumn id="14" name="STATUS FACTURA" dataDxfId="2"/>
    <tableColumn id="11" name="ENCARGADO" dataDxfId="1"/>
    <tableColumn id="12" name="OBSERVACIÓN 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ercantil.com/empresa/hospital-regional-de-copiapo/copiapo/300013193/es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3"/>
  <sheetViews>
    <sheetView topLeftCell="A52" workbookViewId="0">
      <selection activeCell="I9" sqref="I9"/>
    </sheetView>
  </sheetViews>
  <sheetFormatPr baseColWidth="10" defaultRowHeight="15"/>
  <cols>
    <col min="1" max="1" width="11.42578125" style="84"/>
    <col min="2" max="2" width="31.5703125" style="84" customWidth="1"/>
    <col min="3" max="3" width="40.85546875" style="84" customWidth="1"/>
    <col min="4" max="16384" width="11.42578125" style="84"/>
  </cols>
  <sheetData>
    <row r="1" spans="2:7">
      <c r="B1" s="327" t="s">
        <v>150</v>
      </c>
      <c r="C1" s="327"/>
      <c r="D1" s="327"/>
      <c r="E1" s="327"/>
      <c r="F1" s="327"/>
      <c r="G1" s="118"/>
    </row>
    <row r="2" spans="2:7">
      <c r="B2" s="171"/>
      <c r="C2" s="172" t="s">
        <v>4</v>
      </c>
      <c r="D2" s="173"/>
      <c r="E2" s="174"/>
      <c r="F2" s="175"/>
      <c r="G2" s="118"/>
    </row>
    <row r="3" spans="2:7">
      <c r="B3" s="176" t="s">
        <v>5</v>
      </c>
      <c r="C3" s="177" t="s">
        <v>110</v>
      </c>
      <c r="D3" s="92"/>
      <c r="E3" s="66" t="s">
        <v>6</v>
      </c>
      <c r="F3" s="58"/>
      <c r="G3" s="118"/>
    </row>
    <row r="4" spans="2:7">
      <c r="B4" s="176" t="s">
        <v>7</v>
      </c>
      <c r="C4" s="178" t="s">
        <v>8</v>
      </c>
      <c r="D4" s="92"/>
      <c r="E4" s="67"/>
      <c r="F4" s="58"/>
      <c r="G4" s="118"/>
    </row>
    <row r="5" spans="2:7">
      <c r="B5" s="176" t="s">
        <v>9</v>
      </c>
      <c r="C5" s="61">
        <v>264762</v>
      </c>
      <c r="D5" s="179"/>
      <c r="E5" s="67" t="s">
        <v>10</v>
      </c>
      <c r="F5" s="58"/>
      <c r="G5" s="118"/>
    </row>
    <row r="6" spans="2:7">
      <c r="B6" s="176" t="s">
        <v>11</v>
      </c>
      <c r="C6" s="61"/>
      <c r="D6" s="92"/>
      <c r="E6" s="68"/>
      <c r="F6" s="58"/>
      <c r="G6" s="118"/>
    </row>
    <row r="7" spans="2:7">
      <c r="B7" s="180" t="s">
        <v>12</v>
      </c>
      <c r="C7" s="181">
        <v>91836</v>
      </c>
      <c r="D7" s="92"/>
      <c r="E7" s="69"/>
      <c r="F7" s="58"/>
      <c r="G7" s="118"/>
    </row>
    <row r="8" spans="2:7">
      <c r="B8" s="176" t="s">
        <v>13</v>
      </c>
      <c r="C8" s="61" t="s">
        <v>44</v>
      </c>
      <c r="D8" s="92"/>
      <c r="E8" s="69"/>
      <c r="F8" s="58"/>
      <c r="G8" s="118"/>
    </row>
    <row r="9" spans="2:7">
      <c r="B9" s="176" t="s">
        <v>14</v>
      </c>
      <c r="C9" s="61" t="s">
        <v>44</v>
      </c>
      <c r="D9" s="92"/>
      <c r="E9" s="70"/>
      <c r="F9" s="58"/>
      <c r="G9" s="118"/>
    </row>
    <row r="10" spans="2:7">
      <c r="B10" s="176" t="s">
        <v>15</v>
      </c>
      <c r="C10" s="61"/>
      <c r="D10" s="92"/>
      <c r="E10" s="70"/>
      <c r="F10" s="58"/>
      <c r="G10" s="118"/>
    </row>
    <row r="11" spans="2:7">
      <c r="B11" s="176" t="s">
        <v>16</v>
      </c>
      <c r="C11" s="61"/>
      <c r="D11" s="92"/>
      <c r="E11" s="70"/>
      <c r="F11" s="58"/>
      <c r="G11" s="118"/>
    </row>
    <row r="12" spans="2:7">
      <c r="B12" s="182" t="s">
        <v>17</v>
      </c>
      <c r="C12" s="182" t="s">
        <v>18</v>
      </c>
      <c r="D12" s="183" t="s">
        <v>19</v>
      </c>
      <c r="E12" s="183" t="s">
        <v>20</v>
      </c>
      <c r="F12" s="184" t="s">
        <v>21</v>
      </c>
    </row>
    <row r="13" spans="2:7">
      <c r="B13" s="61">
        <v>3200000000</v>
      </c>
      <c r="C13" s="61" t="s">
        <v>28</v>
      </c>
      <c r="D13" s="61">
        <v>1</v>
      </c>
      <c r="E13" s="86">
        <v>318917</v>
      </c>
      <c r="F13" s="185">
        <f>E13*D13</f>
        <v>318917</v>
      </c>
    </row>
    <row r="14" spans="2:7">
      <c r="B14" s="61"/>
      <c r="C14" s="186"/>
      <c r="D14" s="86"/>
      <c r="E14" s="187" t="s">
        <v>22</v>
      </c>
      <c r="F14" s="185">
        <f>F13</f>
        <v>318917</v>
      </c>
    </row>
    <row r="17" spans="2:7">
      <c r="B17" s="328" t="s">
        <v>152</v>
      </c>
      <c r="C17" s="328"/>
      <c r="D17" s="328"/>
      <c r="E17" s="328"/>
      <c r="F17" s="328"/>
    </row>
    <row r="18" spans="2:7">
      <c r="B18" s="171"/>
      <c r="C18" s="172" t="s">
        <v>23</v>
      </c>
      <c r="D18" s="173"/>
      <c r="E18" s="188"/>
      <c r="F18" s="189"/>
      <c r="G18" s="118"/>
    </row>
    <row r="19" spans="2:7">
      <c r="B19" s="176" t="s">
        <v>5</v>
      </c>
      <c r="C19" s="177" t="s">
        <v>134</v>
      </c>
      <c r="D19" s="92"/>
      <c r="E19" s="66" t="s">
        <v>6</v>
      </c>
      <c r="F19" s="163"/>
      <c r="G19" s="118"/>
    </row>
    <row r="20" spans="2:7">
      <c r="B20" s="176" t="s">
        <v>7</v>
      </c>
      <c r="C20" s="178" t="s">
        <v>133</v>
      </c>
      <c r="D20" s="92"/>
      <c r="E20" s="67"/>
      <c r="F20" s="163"/>
      <c r="G20" s="118"/>
    </row>
    <row r="21" spans="2:7">
      <c r="B21" s="176" t="s">
        <v>9</v>
      </c>
      <c r="C21" s="61">
        <v>264763</v>
      </c>
      <c r="D21" s="179"/>
      <c r="E21" s="67" t="s">
        <v>10</v>
      </c>
      <c r="F21" s="163"/>
      <c r="G21" s="118"/>
    </row>
    <row r="22" spans="2:7">
      <c r="B22" s="176" t="s">
        <v>11</v>
      </c>
      <c r="C22" s="61"/>
      <c r="D22" s="92"/>
      <c r="E22" s="68"/>
      <c r="F22" s="163"/>
      <c r="G22" s="118"/>
    </row>
    <row r="23" spans="2:7">
      <c r="B23" s="180" t="s">
        <v>12</v>
      </c>
      <c r="C23" s="182">
        <v>90490</v>
      </c>
      <c r="D23" s="92"/>
      <c r="E23" s="92"/>
      <c r="F23" s="163"/>
      <c r="G23" s="118"/>
    </row>
    <row r="24" spans="2:7">
      <c r="B24" s="176" t="s">
        <v>13</v>
      </c>
      <c r="C24" s="61">
        <v>4700021169</v>
      </c>
      <c r="D24" s="92"/>
      <c r="E24" s="92"/>
      <c r="F24" s="163"/>
      <c r="G24" s="118"/>
    </row>
    <row r="25" spans="2:7">
      <c r="B25" s="176" t="s">
        <v>14</v>
      </c>
      <c r="C25" s="61">
        <v>7307</v>
      </c>
      <c r="D25" s="92"/>
      <c r="E25" s="92"/>
      <c r="F25" s="163"/>
      <c r="G25" s="118"/>
    </row>
    <row r="26" spans="2:7">
      <c r="B26" s="176" t="s">
        <v>15</v>
      </c>
      <c r="C26" s="61">
        <v>3700</v>
      </c>
      <c r="D26" s="92"/>
      <c r="E26" s="92"/>
      <c r="F26" s="163"/>
      <c r="G26" s="118"/>
    </row>
    <row r="27" spans="2:7">
      <c r="B27" s="176" t="s">
        <v>16</v>
      </c>
      <c r="C27" s="61"/>
      <c r="D27" s="92"/>
      <c r="E27" s="92"/>
      <c r="F27" s="163"/>
      <c r="G27" s="118"/>
    </row>
    <row r="28" spans="2:7">
      <c r="B28" s="182" t="s">
        <v>17</v>
      </c>
      <c r="C28" s="182" t="s">
        <v>18</v>
      </c>
      <c r="D28" s="183" t="s">
        <v>19</v>
      </c>
      <c r="E28" s="183" t="s">
        <v>20</v>
      </c>
      <c r="F28" s="184" t="s">
        <v>21</v>
      </c>
    </row>
    <row r="29" spans="2:7">
      <c r="B29" s="61">
        <v>9910000003</v>
      </c>
      <c r="C29" s="62" t="s">
        <v>55</v>
      </c>
      <c r="D29" s="61">
        <v>1</v>
      </c>
      <c r="E29" s="86">
        <v>515900</v>
      </c>
      <c r="F29" s="90">
        <f>E29*D29</f>
        <v>515900</v>
      </c>
    </row>
    <row r="30" spans="2:7">
      <c r="B30" s="61"/>
      <c r="C30" s="186"/>
      <c r="D30" s="86"/>
      <c r="E30" s="90" t="s">
        <v>22</v>
      </c>
      <c r="F30" s="90">
        <f>F29</f>
        <v>515900</v>
      </c>
    </row>
    <row r="33" spans="2:7">
      <c r="B33" s="328" t="s">
        <v>151</v>
      </c>
      <c r="C33" s="328"/>
      <c r="D33" s="328"/>
      <c r="E33" s="328"/>
      <c r="F33" s="328"/>
    </row>
    <row r="34" spans="2:7">
      <c r="B34" s="171"/>
      <c r="C34" s="172" t="s">
        <v>24</v>
      </c>
      <c r="D34" s="173"/>
      <c r="E34" s="188"/>
      <c r="F34" s="189"/>
      <c r="G34" s="118"/>
    </row>
    <row r="35" spans="2:7">
      <c r="B35" s="176" t="s">
        <v>5</v>
      </c>
      <c r="C35" s="177" t="s">
        <v>134</v>
      </c>
      <c r="D35" s="92"/>
      <c r="E35" s="66" t="s">
        <v>6</v>
      </c>
      <c r="F35" s="163"/>
      <c r="G35" s="118"/>
    </row>
    <row r="36" spans="2:7">
      <c r="B36" s="176" t="s">
        <v>7</v>
      </c>
      <c r="C36" s="178" t="s">
        <v>133</v>
      </c>
      <c r="D36" s="92"/>
      <c r="E36" s="67"/>
      <c r="F36" s="163"/>
      <c r="G36" s="118"/>
    </row>
    <row r="37" spans="2:7">
      <c r="B37" s="176" t="s">
        <v>9</v>
      </c>
      <c r="C37" s="61">
        <v>264764</v>
      </c>
      <c r="D37" s="179"/>
      <c r="E37" s="67" t="s">
        <v>10</v>
      </c>
      <c r="F37" s="163"/>
      <c r="G37" s="118"/>
    </row>
    <row r="38" spans="2:7">
      <c r="B38" s="176" t="s">
        <v>11</v>
      </c>
      <c r="C38" s="61"/>
      <c r="D38" s="92"/>
      <c r="E38" s="68"/>
      <c r="F38" s="163"/>
      <c r="G38" s="118"/>
    </row>
    <row r="39" spans="2:7">
      <c r="B39" s="180" t="s">
        <v>12</v>
      </c>
      <c r="C39" s="182">
        <v>90937</v>
      </c>
      <c r="D39" s="92"/>
      <c r="E39" s="92"/>
      <c r="F39" s="163"/>
      <c r="G39" s="118"/>
    </row>
    <row r="40" spans="2:7">
      <c r="B40" s="176" t="s">
        <v>13</v>
      </c>
      <c r="C40" s="61">
        <v>4700020145</v>
      </c>
      <c r="D40" s="92"/>
      <c r="E40" s="92"/>
      <c r="F40" s="163"/>
      <c r="G40" s="118"/>
    </row>
    <row r="41" spans="2:7">
      <c r="B41" s="176" t="s">
        <v>14</v>
      </c>
      <c r="C41" s="61">
        <v>7309</v>
      </c>
      <c r="D41" s="92"/>
      <c r="E41" s="92"/>
      <c r="F41" s="163"/>
      <c r="G41" s="118"/>
    </row>
    <row r="42" spans="2:7">
      <c r="B42" s="176" t="s">
        <v>15</v>
      </c>
      <c r="C42" s="61"/>
      <c r="D42" s="92"/>
      <c r="E42" s="92"/>
      <c r="F42" s="163"/>
      <c r="G42" s="118"/>
    </row>
    <row r="43" spans="2:7">
      <c r="B43" s="176" t="s">
        <v>16</v>
      </c>
      <c r="C43" s="61"/>
      <c r="D43" s="92"/>
      <c r="E43" s="92"/>
      <c r="F43" s="163"/>
      <c r="G43" s="118"/>
    </row>
    <row r="44" spans="2:7">
      <c r="B44" s="182" t="s">
        <v>17</v>
      </c>
      <c r="C44" s="182" t="s">
        <v>18</v>
      </c>
      <c r="D44" s="183" t="s">
        <v>19</v>
      </c>
      <c r="E44" s="183" t="s">
        <v>20</v>
      </c>
      <c r="F44" s="184" t="s">
        <v>21</v>
      </c>
    </row>
    <row r="45" spans="2:7">
      <c r="B45" s="61">
        <v>9910000003</v>
      </c>
      <c r="C45" s="62" t="s">
        <v>55</v>
      </c>
      <c r="D45" s="61">
        <v>1</v>
      </c>
      <c r="E45" s="86">
        <v>250000</v>
      </c>
      <c r="F45" s="90">
        <f>E45*D45</f>
        <v>250000</v>
      </c>
    </row>
    <row r="46" spans="2:7">
      <c r="B46" s="61"/>
      <c r="C46" s="186"/>
      <c r="D46" s="86"/>
      <c r="E46" s="90" t="s">
        <v>22</v>
      </c>
      <c r="F46" s="90">
        <f>SUM(F45:F45)</f>
        <v>250000</v>
      </c>
    </row>
    <row r="49" spans="2:10">
      <c r="B49" s="171"/>
      <c r="C49" s="172" t="s">
        <v>89</v>
      </c>
      <c r="D49" s="173"/>
      <c r="E49" s="188"/>
      <c r="F49" s="189"/>
    </row>
    <row r="50" spans="2:10">
      <c r="B50" s="176" t="s">
        <v>5</v>
      </c>
      <c r="C50" s="177" t="s">
        <v>109</v>
      </c>
      <c r="D50" s="92"/>
      <c r="E50" s="66" t="s">
        <v>6</v>
      </c>
      <c r="F50" s="163"/>
    </row>
    <row r="51" spans="2:10">
      <c r="B51" s="176" t="s">
        <v>7</v>
      </c>
      <c r="C51" s="178" t="s">
        <v>105</v>
      </c>
      <c r="D51" s="92"/>
      <c r="E51" s="67"/>
      <c r="F51" s="163"/>
      <c r="H51" s="264"/>
      <c r="I51" s="264"/>
      <c r="J51" s="264"/>
    </row>
    <row r="52" spans="2:10">
      <c r="B52" s="176" t="s">
        <v>9</v>
      </c>
      <c r="C52" s="61">
        <v>257927</v>
      </c>
      <c r="D52" s="179"/>
      <c r="E52" s="67" t="s">
        <v>10</v>
      </c>
      <c r="F52" s="163"/>
      <c r="H52" s="264"/>
      <c r="I52" s="264"/>
      <c r="J52" s="264"/>
    </row>
    <row r="53" spans="2:10">
      <c r="B53" s="176" t="s">
        <v>11</v>
      </c>
      <c r="C53" s="61"/>
      <c r="D53" s="92"/>
      <c r="E53" s="68"/>
      <c r="F53" s="163"/>
      <c r="H53" s="264"/>
      <c r="I53" s="264"/>
      <c r="J53" s="264"/>
    </row>
    <row r="54" spans="2:10">
      <c r="B54" s="180" t="s">
        <v>12</v>
      </c>
      <c r="C54" s="182">
        <v>87187</v>
      </c>
      <c r="D54" s="92"/>
      <c r="E54" s="92"/>
      <c r="F54" s="163"/>
      <c r="H54" s="264"/>
      <c r="I54" s="264"/>
      <c r="J54" s="264"/>
    </row>
    <row r="55" spans="2:10">
      <c r="B55" s="176" t="s">
        <v>13</v>
      </c>
      <c r="C55" s="61">
        <v>189835</v>
      </c>
      <c r="D55" s="92"/>
      <c r="E55" s="92"/>
      <c r="F55" s="163"/>
      <c r="H55" s="264"/>
      <c r="I55" s="264"/>
      <c r="J55" s="264"/>
    </row>
    <row r="56" spans="2:10">
      <c r="B56" s="176" t="s">
        <v>14</v>
      </c>
      <c r="C56" s="61">
        <v>7286</v>
      </c>
      <c r="D56" s="92"/>
      <c r="E56" s="92"/>
      <c r="F56" s="163"/>
    </row>
    <row r="57" spans="2:10">
      <c r="B57" s="176" t="s">
        <v>15</v>
      </c>
      <c r="C57" s="61"/>
      <c r="D57" s="92"/>
      <c r="E57" s="92"/>
      <c r="F57" s="163"/>
    </row>
    <row r="58" spans="2:10">
      <c r="B58" s="176" t="s">
        <v>16</v>
      </c>
      <c r="C58" s="61"/>
      <c r="D58" s="92"/>
      <c r="E58" s="92"/>
      <c r="F58" s="163"/>
    </row>
    <row r="59" spans="2:10">
      <c r="B59" s="182" t="s">
        <v>17</v>
      </c>
      <c r="C59" s="182" t="s">
        <v>18</v>
      </c>
      <c r="D59" s="183" t="s">
        <v>19</v>
      </c>
      <c r="E59" s="183" t="s">
        <v>20</v>
      </c>
      <c r="F59" s="184" t="s">
        <v>21</v>
      </c>
    </row>
    <row r="60" spans="2:10">
      <c r="B60" s="61" t="s">
        <v>27</v>
      </c>
      <c r="C60" s="61" t="s">
        <v>27</v>
      </c>
      <c r="D60" s="61">
        <v>1</v>
      </c>
      <c r="E60" s="86">
        <v>250000</v>
      </c>
      <c r="F60" s="90">
        <f>E60*D60</f>
        <v>250000</v>
      </c>
    </row>
    <row r="61" spans="2:10" s="264" customFormat="1">
      <c r="B61" s="61">
        <v>111110000</v>
      </c>
      <c r="C61" s="62" t="s">
        <v>30</v>
      </c>
      <c r="D61" s="61">
        <v>1</v>
      </c>
      <c r="E61" s="86">
        <v>350000</v>
      </c>
      <c r="F61" s="90">
        <f t="shared" ref="F61:F62" si="0">E61*D61</f>
        <v>350000</v>
      </c>
    </row>
    <row r="62" spans="2:10" s="264" customFormat="1">
      <c r="B62" s="61" t="s">
        <v>142</v>
      </c>
      <c r="C62" s="62" t="s">
        <v>143</v>
      </c>
      <c r="D62" s="61">
        <v>1</v>
      </c>
      <c r="E62" s="86">
        <v>207900</v>
      </c>
      <c r="F62" s="90">
        <f t="shared" si="0"/>
        <v>207900</v>
      </c>
    </row>
    <row r="63" spans="2:10">
      <c r="B63" s="61"/>
      <c r="C63" s="186"/>
      <c r="D63" s="86"/>
      <c r="E63" s="90" t="s">
        <v>22</v>
      </c>
      <c r="F63" s="90">
        <f>SUM(F60:F62)</f>
        <v>807900</v>
      </c>
    </row>
  </sheetData>
  <mergeCells count="3">
    <mergeCell ref="B1:F1"/>
    <mergeCell ref="B17:F17"/>
    <mergeCell ref="B33:F3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96"/>
  <sheetViews>
    <sheetView topLeftCell="A79" workbookViewId="0">
      <selection activeCell="H87" sqref="H87"/>
    </sheetView>
  </sheetViews>
  <sheetFormatPr baseColWidth="10" defaultRowHeight="15"/>
  <cols>
    <col min="2" max="2" width="34.7109375" customWidth="1"/>
    <col min="3" max="3" width="41.85546875" bestFit="1" customWidth="1"/>
  </cols>
  <sheetData>
    <row r="2" spans="2:6">
      <c r="C2" s="79"/>
    </row>
    <row r="3" spans="2:6" ht="15.75" thickBot="1"/>
    <row r="4" spans="2:6" ht="15.75" thickBot="1">
      <c r="B4" s="95"/>
      <c r="C4" s="96" t="s">
        <v>25</v>
      </c>
      <c r="D4" s="3"/>
      <c r="E4" s="4"/>
      <c r="F4" s="5"/>
    </row>
    <row r="5" spans="2:6">
      <c r="B5" s="6" t="s">
        <v>5</v>
      </c>
      <c r="C5" s="177" t="s">
        <v>154</v>
      </c>
      <c r="D5" s="7"/>
      <c r="E5" s="8" t="s">
        <v>6</v>
      </c>
      <c r="F5" s="9"/>
    </row>
    <row r="6" spans="2:6">
      <c r="B6" s="10" t="s">
        <v>7</v>
      </c>
      <c r="C6" s="178" t="s">
        <v>153</v>
      </c>
      <c r="D6" s="11"/>
      <c r="E6" s="12"/>
      <c r="F6" s="9"/>
    </row>
    <row r="7" spans="2:6">
      <c r="B7" s="10" t="s">
        <v>9</v>
      </c>
      <c r="C7" s="13">
        <v>264765</v>
      </c>
      <c r="D7" s="14"/>
      <c r="E7" s="12" t="s">
        <v>10</v>
      </c>
      <c r="F7" s="9"/>
    </row>
    <row r="8" spans="2:6">
      <c r="B8" s="10" t="s">
        <v>11</v>
      </c>
      <c r="C8" s="13"/>
      <c r="D8" s="7"/>
      <c r="E8" s="15"/>
      <c r="F8" s="9"/>
    </row>
    <row r="9" spans="2:6">
      <c r="B9" s="1" t="s">
        <v>12</v>
      </c>
      <c r="C9" s="2">
        <v>91841</v>
      </c>
      <c r="D9" s="7"/>
      <c r="E9" s="16"/>
      <c r="F9" s="9"/>
    </row>
    <row r="10" spans="2:6">
      <c r="B10" s="10" t="s">
        <v>13</v>
      </c>
      <c r="C10" s="158">
        <v>303691</v>
      </c>
      <c r="D10" s="7"/>
      <c r="E10" s="16"/>
      <c r="F10" s="9"/>
    </row>
    <row r="11" spans="2:6">
      <c r="B11" s="17" t="s">
        <v>14</v>
      </c>
      <c r="C11" s="18">
        <v>7204</v>
      </c>
      <c r="D11" s="7"/>
      <c r="E11" s="19"/>
      <c r="F11" s="9"/>
    </row>
    <row r="12" spans="2:6">
      <c r="B12" s="17" t="s">
        <v>15</v>
      </c>
      <c r="C12" s="18"/>
      <c r="D12" s="7"/>
      <c r="E12" s="19"/>
      <c r="F12" s="9"/>
    </row>
    <row r="13" spans="2:6" ht="15.75" thickBot="1">
      <c r="B13" s="20" t="s">
        <v>16</v>
      </c>
      <c r="C13" s="18"/>
      <c r="D13" s="7"/>
      <c r="E13" s="19"/>
      <c r="F13" s="21"/>
    </row>
    <row r="14" spans="2:6" ht="15.75" thickBot="1">
      <c r="B14" s="137" t="s">
        <v>17</v>
      </c>
      <c r="C14" s="137" t="s">
        <v>18</v>
      </c>
      <c r="D14" s="138" t="s">
        <v>19</v>
      </c>
      <c r="E14" s="139" t="s">
        <v>20</v>
      </c>
      <c r="F14" s="140" t="s">
        <v>21</v>
      </c>
    </row>
    <row r="15" spans="2:6">
      <c r="B15" s="22">
        <v>9910000003</v>
      </c>
      <c r="C15" s="22" t="s">
        <v>55</v>
      </c>
      <c r="D15" s="23">
        <v>1</v>
      </c>
      <c r="E15" s="24">
        <v>180000</v>
      </c>
      <c r="F15" s="25">
        <f>E15*D15</f>
        <v>180000</v>
      </c>
    </row>
    <row r="16" spans="2:6" ht="15.75" thickBot="1">
      <c r="B16" s="26"/>
      <c r="C16" s="27"/>
      <c r="D16" s="28"/>
      <c r="E16" s="29" t="s">
        <v>22</v>
      </c>
      <c r="F16" s="30">
        <f>F15</f>
        <v>180000</v>
      </c>
    </row>
    <row r="18" spans="2:6" ht="15.75" thickBot="1"/>
    <row r="19" spans="2:6" ht="15.75" thickBot="1">
      <c r="B19" s="95"/>
      <c r="C19" s="96" t="s">
        <v>32</v>
      </c>
      <c r="D19" s="32"/>
      <c r="E19" s="33"/>
      <c r="F19" s="34"/>
    </row>
    <row r="20" spans="2:6">
      <c r="B20" s="35" t="s">
        <v>5</v>
      </c>
      <c r="C20" s="177" t="s">
        <v>156</v>
      </c>
      <c r="D20" s="36"/>
      <c r="E20" s="37" t="s">
        <v>6</v>
      </c>
      <c r="F20" s="38"/>
    </row>
    <row r="21" spans="2:6">
      <c r="B21" s="39" t="s">
        <v>7</v>
      </c>
      <c r="C21" s="178" t="s">
        <v>155</v>
      </c>
      <c r="D21" s="40"/>
      <c r="E21" s="41"/>
      <c r="F21" s="38"/>
    </row>
    <row r="22" spans="2:6">
      <c r="B22" s="39" t="s">
        <v>9</v>
      </c>
      <c r="C22" s="158">
        <v>264476</v>
      </c>
      <c r="D22" s="42"/>
      <c r="E22" s="41" t="s">
        <v>10</v>
      </c>
      <c r="F22" s="38"/>
    </row>
    <row r="23" spans="2:6">
      <c r="B23" s="39" t="s">
        <v>11</v>
      </c>
      <c r="C23" s="158"/>
      <c r="D23" s="36"/>
      <c r="E23" s="43"/>
      <c r="F23" s="38"/>
    </row>
    <row r="24" spans="2:6">
      <c r="B24" s="31" t="s">
        <v>12</v>
      </c>
      <c r="C24" s="150">
        <v>91415</v>
      </c>
      <c r="D24" s="36"/>
      <c r="E24" s="44"/>
      <c r="F24" s="38"/>
    </row>
    <row r="25" spans="2:6">
      <c r="B25" s="39" t="s">
        <v>13</v>
      </c>
      <c r="C25" s="158">
        <v>4500182258</v>
      </c>
      <c r="D25" s="36"/>
      <c r="E25" s="44"/>
      <c r="F25" s="38"/>
    </row>
    <row r="26" spans="2:6">
      <c r="B26" s="45" t="s">
        <v>14</v>
      </c>
      <c r="C26" s="162">
        <v>7100</v>
      </c>
      <c r="D26" s="36"/>
      <c r="E26" s="46"/>
      <c r="F26" s="38"/>
    </row>
    <row r="27" spans="2:6">
      <c r="B27" s="45" t="s">
        <v>15</v>
      </c>
      <c r="C27" s="80"/>
      <c r="D27" s="36"/>
      <c r="E27" s="46"/>
      <c r="F27" s="38"/>
    </row>
    <row r="28" spans="2:6" ht="15.75" thickBot="1">
      <c r="B28" s="47" t="s">
        <v>16</v>
      </c>
      <c r="C28" s="80"/>
      <c r="D28" s="36"/>
      <c r="E28" s="46"/>
      <c r="F28" s="48"/>
    </row>
    <row r="29" spans="2:6" ht="15.75" thickBot="1">
      <c r="B29" s="137" t="s">
        <v>17</v>
      </c>
      <c r="C29" s="137" t="s">
        <v>18</v>
      </c>
      <c r="D29" s="138" t="s">
        <v>19</v>
      </c>
      <c r="E29" s="139" t="s">
        <v>20</v>
      </c>
      <c r="F29" s="140" t="s">
        <v>21</v>
      </c>
    </row>
    <row r="30" spans="2:6" s="264" customFormat="1" ht="24">
      <c r="B30" s="215" t="s">
        <v>144</v>
      </c>
      <c r="C30" s="294" t="s">
        <v>145</v>
      </c>
      <c r="D30" s="225">
        <v>1</v>
      </c>
      <c r="E30" s="216">
        <v>1476975</v>
      </c>
      <c r="F30" s="217">
        <f t="shared" ref="F30" si="0">E30*D30</f>
        <v>1476975</v>
      </c>
    </row>
    <row r="31" spans="2:6" s="84" customFormat="1">
      <c r="B31" s="290">
        <v>11112222</v>
      </c>
      <c r="C31" s="290" t="s">
        <v>157</v>
      </c>
      <c r="D31" s="291">
        <v>1</v>
      </c>
      <c r="E31" s="292">
        <v>235000</v>
      </c>
      <c r="F31" s="293">
        <f t="shared" ref="F31" si="1">E31*D31</f>
        <v>235000</v>
      </c>
    </row>
    <row r="32" spans="2:6" ht="15.75" thickBot="1">
      <c r="B32" s="76"/>
      <c r="C32" s="141"/>
      <c r="D32" s="83"/>
      <c r="E32" s="77" t="s">
        <v>22</v>
      </c>
      <c r="F32" s="78">
        <f>SUM(F30:F31)</f>
        <v>1711975</v>
      </c>
    </row>
    <row r="34" spans="2:6" ht="15.75" thickBot="1"/>
    <row r="35" spans="2:6" ht="15.75" thickBot="1">
      <c r="B35" s="95"/>
      <c r="C35" s="96" t="s">
        <v>33</v>
      </c>
      <c r="D35" s="49"/>
      <c r="E35" s="50"/>
      <c r="F35" s="51"/>
    </row>
    <row r="36" spans="2:6">
      <c r="B36" s="152" t="s">
        <v>5</v>
      </c>
      <c r="C36" s="177" t="s">
        <v>154</v>
      </c>
      <c r="D36" s="153"/>
      <c r="E36" s="154" t="s">
        <v>6</v>
      </c>
      <c r="F36" s="54"/>
    </row>
    <row r="37" spans="2:6">
      <c r="B37" s="155" t="s">
        <v>7</v>
      </c>
      <c r="C37" s="178" t="s">
        <v>153</v>
      </c>
      <c r="D37" s="156"/>
      <c r="E37" s="157"/>
      <c r="F37" s="54"/>
    </row>
    <row r="38" spans="2:6">
      <c r="B38" s="155" t="s">
        <v>9</v>
      </c>
      <c r="C38" s="158">
        <v>259837</v>
      </c>
      <c r="D38" s="159"/>
      <c r="E38" s="157" t="s">
        <v>10</v>
      </c>
      <c r="F38" s="54"/>
    </row>
    <row r="39" spans="2:6">
      <c r="B39" s="155" t="s">
        <v>11</v>
      </c>
      <c r="C39" s="158"/>
      <c r="D39" s="153"/>
      <c r="E39" s="160"/>
      <c r="F39" s="54"/>
    </row>
    <row r="40" spans="2:6">
      <c r="B40" s="149" t="s">
        <v>12</v>
      </c>
      <c r="C40" s="150">
        <v>88315</v>
      </c>
      <c r="D40" s="153"/>
      <c r="E40" s="55"/>
      <c r="F40" s="54"/>
    </row>
    <row r="41" spans="2:6">
      <c r="B41" s="155" t="s">
        <v>13</v>
      </c>
      <c r="C41" s="158">
        <v>304217</v>
      </c>
      <c r="D41" s="153"/>
      <c r="E41" s="55"/>
      <c r="F41" s="54"/>
    </row>
    <row r="42" spans="2:6">
      <c r="B42" s="161" t="s">
        <v>14</v>
      </c>
      <c r="C42" s="162">
        <v>7203</v>
      </c>
      <c r="D42" s="153"/>
      <c r="E42" s="56"/>
      <c r="F42" s="54"/>
    </row>
    <row r="43" spans="2:6">
      <c r="B43" s="161" t="s">
        <v>15</v>
      </c>
      <c r="C43" s="80"/>
      <c r="D43" s="153"/>
      <c r="E43" s="56"/>
      <c r="F43" s="54"/>
    </row>
    <row r="44" spans="2:6" ht="15.75" thickBot="1">
      <c r="B44" s="57" t="s">
        <v>16</v>
      </c>
      <c r="C44" s="80"/>
      <c r="D44" s="153"/>
      <c r="E44" s="56"/>
      <c r="F44" s="58"/>
    </row>
    <row r="45" spans="2:6" ht="15.75" thickBot="1">
      <c r="B45" s="137" t="s">
        <v>17</v>
      </c>
      <c r="C45" s="137" t="s">
        <v>18</v>
      </c>
      <c r="D45" s="138" t="s">
        <v>19</v>
      </c>
      <c r="E45" s="139" t="s">
        <v>20</v>
      </c>
      <c r="F45" s="140" t="s">
        <v>21</v>
      </c>
    </row>
    <row r="46" spans="2:6" s="264" customFormat="1">
      <c r="B46" s="73" t="s">
        <v>158</v>
      </c>
      <c r="C46" s="73" t="s">
        <v>160</v>
      </c>
      <c r="D46" s="277">
        <v>4</v>
      </c>
      <c r="E46" s="74">
        <v>85500</v>
      </c>
      <c r="F46" s="75">
        <f t="shared" ref="F46" si="2">E46*D46</f>
        <v>342000</v>
      </c>
    </row>
    <row r="47" spans="2:6" s="84" customFormat="1">
      <c r="B47" s="275" t="s">
        <v>159</v>
      </c>
      <c r="C47" s="275" t="s">
        <v>161</v>
      </c>
      <c r="D47" s="276">
        <v>2</v>
      </c>
      <c r="E47" s="286">
        <v>85500</v>
      </c>
      <c r="F47" s="287">
        <f t="shared" ref="F47" si="3">E47*D47</f>
        <v>171000</v>
      </c>
    </row>
    <row r="48" spans="2:6" ht="15.75" thickBot="1">
      <c r="B48" s="76"/>
      <c r="C48" s="141"/>
      <c r="D48" s="83"/>
      <c r="E48" s="77" t="s">
        <v>22</v>
      </c>
      <c r="F48" s="78">
        <f>SUM(F46:F47)</f>
        <v>513000</v>
      </c>
    </row>
    <row r="50" spans="2:6" ht="15.75" thickBot="1">
      <c r="B50" s="328" t="s">
        <v>166</v>
      </c>
      <c r="C50" s="328"/>
      <c r="D50" s="328"/>
      <c r="E50" s="328"/>
      <c r="F50" s="328"/>
    </row>
    <row r="51" spans="2:6" ht="15.75" thickBot="1">
      <c r="B51" s="95"/>
      <c r="C51" s="96" t="s">
        <v>34</v>
      </c>
      <c r="D51" s="151"/>
      <c r="E51" s="52"/>
      <c r="F51" s="53"/>
    </row>
    <row r="52" spans="2:6">
      <c r="B52" s="152" t="s">
        <v>5</v>
      </c>
      <c r="C52" s="177" t="s">
        <v>134</v>
      </c>
      <c r="D52" s="153"/>
      <c r="E52" s="154" t="s">
        <v>6</v>
      </c>
      <c r="F52" s="54"/>
    </row>
    <row r="53" spans="2:6">
      <c r="B53" s="155" t="s">
        <v>7</v>
      </c>
      <c r="C53" s="178" t="s">
        <v>133</v>
      </c>
      <c r="D53" s="156"/>
      <c r="E53" s="157"/>
      <c r="F53" s="54"/>
    </row>
    <row r="54" spans="2:6">
      <c r="B54" s="155" t="s">
        <v>9</v>
      </c>
      <c r="C54" s="158">
        <v>260171</v>
      </c>
      <c r="D54" s="159"/>
      <c r="E54" s="157" t="s">
        <v>10</v>
      </c>
      <c r="F54" s="54"/>
    </row>
    <row r="55" spans="2:6">
      <c r="B55" s="155" t="s">
        <v>11</v>
      </c>
      <c r="C55" s="158"/>
      <c r="D55" s="153"/>
      <c r="E55" s="160"/>
      <c r="F55" s="54"/>
    </row>
    <row r="56" spans="2:6">
      <c r="B56" s="149" t="s">
        <v>12</v>
      </c>
      <c r="C56" s="150">
        <v>88490</v>
      </c>
      <c r="D56" s="153"/>
      <c r="E56" s="55"/>
      <c r="F56" s="54"/>
    </row>
    <row r="57" spans="2:6">
      <c r="B57" s="155" t="s">
        <v>13</v>
      </c>
      <c r="C57" s="158">
        <v>4700021632</v>
      </c>
      <c r="D57" s="153"/>
      <c r="E57" s="55"/>
      <c r="F57" s="54"/>
    </row>
    <row r="58" spans="2:6">
      <c r="B58" s="161" t="s">
        <v>14</v>
      </c>
      <c r="C58" s="162">
        <v>7308</v>
      </c>
      <c r="D58" s="153"/>
      <c r="E58" s="56"/>
      <c r="F58" s="54"/>
    </row>
    <row r="59" spans="2:6">
      <c r="B59" s="161" t="s">
        <v>15</v>
      </c>
      <c r="C59" s="80"/>
      <c r="D59" s="153"/>
      <c r="E59" s="56"/>
      <c r="F59" s="54"/>
    </row>
    <row r="60" spans="2:6" ht="15.75" thickBot="1">
      <c r="B60" s="57" t="s">
        <v>16</v>
      </c>
      <c r="C60" s="80"/>
      <c r="D60" s="153"/>
      <c r="E60" s="56"/>
      <c r="F60" s="58"/>
    </row>
    <row r="61" spans="2:6" ht="15.75" thickBot="1">
      <c r="B61" s="137" t="s">
        <v>17</v>
      </c>
      <c r="C61" s="137" t="s">
        <v>18</v>
      </c>
      <c r="D61" s="138" t="s">
        <v>19</v>
      </c>
      <c r="E61" s="139" t="s">
        <v>20</v>
      </c>
      <c r="F61" s="140" t="s">
        <v>21</v>
      </c>
    </row>
    <row r="62" spans="2:6">
      <c r="B62" s="73">
        <v>354001</v>
      </c>
      <c r="C62" s="73" t="s">
        <v>165</v>
      </c>
      <c r="D62" s="82">
        <v>2</v>
      </c>
      <c r="E62" s="74">
        <v>117810</v>
      </c>
      <c r="F62" s="75">
        <f>E62*D62</f>
        <v>235620</v>
      </c>
    </row>
    <row r="63" spans="2:6" ht="15.75" thickBot="1">
      <c r="B63" s="76"/>
      <c r="C63" s="141"/>
      <c r="D63" s="83"/>
      <c r="E63" s="77" t="s">
        <v>22</v>
      </c>
      <c r="F63" s="78">
        <f>F62</f>
        <v>235620</v>
      </c>
    </row>
    <row r="65" spans="2:10" ht="15.75" thickBot="1">
      <c r="B65" s="328" t="s">
        <v>167</v>
      </c>
      <c r="C65" s="328"/>
      <c r="D65" s="328"/>
      <c r="E65" s="328"/>
      <c r="F65" s="328"/>
    </row>
    <row r="66" spans="2:10" ht="15.75" thickBot="1">
      <c r="B66" s="95"/>
      <c r="C66" s="96" t="s">
        <v>35</v>
      </c>
      <c r="D66" s="151"/>
      <c r="E66" s="52"/>
      <c r="F66" s="53"/>
    </row>
    <row r="67" spans="2:10">
      <c r="B67" s="152" t="s">
        <v>5</v>
      </c>
      <c r="C67" s="177" t="s">
        <v>134</v>
      </c>
      <c r="D67" s="153"/>
      <c r="E67" s="154" t="s">
        <v>6</v>
      </c>
      <c r="F67" s="54"/>
    </row>
    <row r="68" spans="2:10">
      <c r="B68" s="155" t="s">
        <v>7</v>
      </c>
      <c r="C68" s="178" t="s">
        <v>133</v>
      </c>
      <c r="D68" s="156"/>
      <c r="E68" s="157"/>
      <c r="F68" s="54"/>
    </row>
    <row r="69" spans="2:10">
      <c r="B69" s="155" t="s">
        <v>9</v>
      </c>
      <c r="C69" s="158">
        <v>261883</v>
      </c>
      <c r="D69" s="159"/>
      <c r="E69" s="157" t="s">
        <v>10</v>
      </c>
      <c r="F69" s="54"/>
    </row>
    <row r="70" spans="2:10">
      <c r="B70" s="155" t="s">
        <v>11</v>
      </c>
      <c r="C70" s="158"/>
      <c r="D70" s="153"/>
      <c r="E70" s="160"/>
      <c r="F70" s="54"/>
      <c r="H70" s="296">
        <v>89685</v>
      </c>
      <c r="I70" s="295">
        <v>4700021460</v>
      </c>
      <c r="J70" s="295">
        <v>261883</v>
      </c>
    </row>
    <row r="71" spans="2:10">
      <c r="B71" s="149" t="s">
        <v>12</v>
      </c>
      <c r="C71" s="150">
        <v>89685</v>
      </c>
      <c r="D71" s="153"/>
      <c r="E71" s="55"/>
      <c r="F71" s="54"/>
    </row>
    <row r="72" spans="2:10">
      <c r="B72" s="155" t="s">
        <v>13</v>
      </c>
      <c r="C72" s="158">
        <v>4700021460</v>
      </c>
      <c r="D72" s="153"/>
      <c r="E72" s="55"/>
      <c r="F72" s="54"/>
    </row>
    <row r="73" spans="2:10">
      <c r="B73" s="161" t="s">
        <v>14</v>
      </c>
      <c r="C73" s="162">
        <v>7326</v>
      </c>
      <c r="D73" s="153"/>
      <c r="E73" s="56"/>
      <c r="F73" s="54"/>
    </row>
    <row r="74" spans="2:10">
      <c r="B74" s="161" t="s">
        <v>15</v>
      </c>
      <c r="C74" s="80"/>
      <c r="D74" s="153"/>
      <c r="E74" s="56"/>
      <c r="F74" s="54"/>
    </row>
    <row r="75" spans="2:10" ht="15.75" thickBot="1">
      <c r="B75" s="57" t="s">
        <v>16</v>
      </c>
      <c r="C75" s="80"/>
      <c r="D75" s="153"/>
      <c r="E75" s="56"/>
      <c r="F75" s="58"/>
    </row>
    <row r="76" spans="2:10" ht="15.75" thickBot="1">
      <c r="B76" s="137" t="s">
        <v>17</v>
      </c>
      <c r="C76" s="137" t="s">
        <v>18</v>
      </c>
      <c r="D76" s="138" t="s">
        <v>19</v>
      </c>
      <c r="E76" s="139" t="s">
        <v>20</v>
      </c>
      <c r="F76" s="140" t="s">
        <v>21</v>
      </c>
    </row>
    <row r="77" spans="2:10">
      <c r="B77" s="73" t="s">
        <v>168</v>
      </c>
      <c r="C77" s="73" t="s">
        <v>169</v>
      </c>
      <c r="D77" s="82">
        <v>20</v>
      </c>
      <c r="E77" s="74">
        <v>13000</v>
      </c>
      <c r="F77" s="75">
        <f>E77*D77</f>
        <v>260000</v>
      </c>
    </row>
    <row r="78" spans="2:10" ht="15.75" thickBot="1">
      <c r="B78" s="76"/>
      <c r="C78" s="141"/>
      <c r="D78" s="83"/>
      <c r="E78" s="77" t="s">
        <v>22</v>
      </c>
      <c r="F78" s="78">
        <f>F77</f>
        <v>260000</v>
      </c>
    </row>
    <row r="80" spans="2:10" ht="15.75" thickBot="1">
      <c r="B80" s="328"/>
      <c r="C80" s="328"/>
      <c r="D80" s="328"/>
      <c r="E80" s="328"/>
      <c r="F80" s="328"/>
    </row>
    <row r="81" spans="2:6" ht="15.75" thickBot="1">
      <c r="B81" s="95"/>
      <c r="C81" s="96" t="s">
        <v>36</v>
      </c>
      <c r="D81" s="151"/>
      <c r="E81" s="52"/>
      <c r="F81" s="53"/>
    </row>
    <row r="82" spans="2:6">
      <c r="B82" s="152" t="s">
        <v>5</v>
      </c>
      <c r="C82" s="177" t="s">
        <v>176</v>
      </c>
      <c r="D82" s="153"/>
      <c r="E82" s="154" t="s">
        <v>6</v>
      </c>
      <c r="F82" s="54"/>
    </row>
    <row r="83" spans="2:6">
      <c r="B83" s="155" t="s">
        <v>7</v>
      </c>
      <c r="C83" s="178" t="s">
        <v>175</v>
      </c>
      <c r="D83" s="156"/>
      <c r="E83" s="157"/>
      <c r="F83" s="54"/>
    </row>
    <row r="84" spans="2:6">
      <c r="B84" s="155" t="s">
        <v>9</v>
      </c>
      <c r="C84" s="158">
        <v>265467</v>
      </c>
      <c r="D84" s="159"/>
      <c r="E84" s="157" t="s">
        <v>10</v>
      </c>
      <c r="F84" s="54"/>
    </row>
    <row r="85" spans="2:6">
      <c r="B85" s="155" t="s">
        <v>11</v>
      </c>
      <c r="C85" s="158"/>
      <c r="D85" s="153"/>
      <c r="E85" s="160"/>
      <c r="F85" s="54"/>
    </row>
    <row r="86" spans="2:6">
      <c r="B86" s="149" t="s">
        <v>12</v>
      </c>
      <c r="C86" s="150">
        <v>91932</v>
      </c>
      <c r="D86" s="153"/>
      <c r="E86" s="55"/>
      <c r="F86" s="54"/>
    </row>
    <row r="87" spans="2:6">
      <c r="B87" s="155" t="s">
        <v>13</v>
      </c>
      <c r="C87" s="158" t="s">
        <v>173</v>
      </c>
      <c r="D87" s="153"/>
      <c r="E87" s="55"/>
      <c r="F87" s="54"/>
    </row>
    <row r="88" spans="2:6">
      <c r="B88" s="161" t="s">
        <v>14</v>
      </c>
      <c r="C88" s="162">
        <v>7019</v>
      </c>
      <c r="D88" s="153"/>
      <c r="E88" s="56"/>
      <c r="F88" s="54"/>
    </row>
    <row r="89" spans="2:6">
      <c r="B89" s="161" t="s">
        <v>15</v>
      </c>
      <c r="C89" s="80"/>
      <c r="D89" s="153"/>
      <c r="E89" s="56"/>
      <c r="F89" s="54"/>
    </row>
    <row r="90" spans="2:6" ht="15.75" thickBot="1">
      <c r="B90" s="57" t="s">
        <v>16</v>
      </c>
      <c r="C90" s="80"/>
      <c r="D90" s="153"/>
      <c r="E90" s="56"/>
      <c r="F90" s="58"/>
    </row>
    <row r="91" spans="2:6" ht="15.75" thickBot="1">
      <c r="B91" s="137" t="s">
        <v>17</v>
      </c>
      <c r="C91" s="137" t="s">
        <v>18</v>
      </c>
      <c r="D91" s="138" t="s">
        <v>19</v>
      </c>
      <c r="E91" s="139" t="s">
        <v>20</v>
      </c>
      <c r="F91" s="140" t="s">
        <v>21</v>
      </c>
    </row>
    <row r="92" spans="2:6">
      <c r="B92" s="73" t="s">
        <v>27</v>
      </c>
      <c r="C92" s="73" t="s">
        <v>172</v>
      </c>
      <c r="D92" s="82">
        <v>1</v>
      </c>
      <c r="E92" s="74">
        <v>250000</v>
      </c>
      <c r="F92" s="75">
        <f>D92*E92</f>
        <v>250000</v>
      </c>
    </row>
    <row r="93" spans="2:6" ht="15.75" thickBot="1">
      <c r="B93" s="76"/>
      <c r="C93" s="141"/>
      <c r="D93" s="83"/>
      <c r="E93" s="77" t="s">
        <v>22</v>
      </c>
      <c r="F93" s="78">
        <f>F92</f>
        <v>250000</v>
      </c>
    </row>
    <row r="96" spans="2:6">
      <c r="D96" s="264"/>
      <c r="E96" s="264"/>
    </row>
  </sheetData>
  <mergeCells count="3">
    <mergeCell ref="B80:F80"/>
    <mergeCell ref="B50:F50"/>
    <mergeCell ref="B65:F65"/>
  </mergeCell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B2" sqref="B2:F2"/>
    </sheetView>
  </sheetViews>
  <sheetFormatPr baseColWidth="10" defaultRowHeight="15"/>
  <cols>
    <col min="2" max="2" width="35.28515625" style="64" customWidth="1"/>
    <col min="3" max="3" width="41.28515625" style="72" customWidth="1"/>
    <col min="4" max="4" width="11.42578125" style="72"/>
    <col min="5" max="5" width="12.28515625" style="81" customWidth="1"/>
    <col min="6" max="6" width="11.42578125" style="81"/>
  </cols>
  <sheetData>
    <row r="1" spans="2:6">
      <c r="B1" s="329"/>
      <c r="C1" s="329"/>
      <c r="D1" s="329"/>
      <c r="E1" s="329"/>
      <c r="F1" s="329"/>
    </row>
    <row r="2" spans="2:6" s="59" customFormat="1" ht="15.75" thickBot="1">
      <c r="B2" s="328"/>
      <c r="C2" s="328"/>
      <c r="D2" s="328"/>
      <c r="E2" s="328"/>
      <c r="F2" s="328"/>
    </row>
    <row r="3" spans="2:6" ht="15.75" thickBot="1">
      <c r="B3" s="95"/>
      <c r="C3" s="96" t="s">
        <v>90</v>
      </c>
      <c r="D3" s="151"/>
      <c r="E3" s="52"/>
      <c r="F3" s="53"/>
    </row>
    <row r="4" spans="2:6">
      <c r="B4" s="152" t="s">
        <v>5</v>
      </c>
      <c r="C4" s="177" t="s">
        <v>134</v>
      </c>
      <c r="D4" s="153"/>
      <c r="E4" s="154" t="s">
        <v>6</v>
      </c>
      <c r="F4" s="54"/>
    </row>
    <row r="5" spans="2:6">
      <c r="B5" s="155" t="s">
        <v>7</v>
      </c>
      <c r="C5" s="178" t="s">
        <v>133</v>
      </c>
      <c r="D5" s="156"/>
      <c r="E5" s="157"/>
      <c r="F5" s="54"/>
    </row>
    <row r="6" spans="2:6">
      <c r="B6" s="155" t="s">
        <v>9</v>
      </c>
      <c r="C6" s="158">
        <v>261885</v>
      </c>
      <c r="D6" s="159"/>
      <c r="E6" s="157" t="s">
        <v>10</v>
      </c>
      <c r="F6" s="54"/>
    </row>
    <row r="7" spans="2:6">
      <c r="B7" s="155" t="s">
        <v>11</v>
      </c>
      <c r="C7" s="158"/>
      <c r="D7" s="153"/>
      <c r="E7" s="160"/>
      <c r="F7" s="54"/>
    </row>
    <row r="8" spans="2:6">
      <c r="B8" s="149" t="s">
        <v>12</v>
      </c>
      <c r="C8" s="150">
        <v>89135</v>
      </c>
      <c r="D8" s="153"/>
      <c r="E8" s="55"/>
      <c r="F8" s="54"/>
    </row>
    <row r="9" spans="2:6">
      <c r="B9" s="155" t="s">
        <v>13</v>
      </c>
      <c r="C9" s="158">
        <v>4700020718</v>
      </c>
      <c r="D9" s="153"/>
      <c r="E9" s="55"/>
      <c r="F9" s="54"/>
    </row>
    <row r="10" spans="2:6">
      <c r="B10" s="161" t="s">
        <v>14</v>
      </c>
      <c r="C10" s="162">
        <v>7256</v>
      </c>
      <c r="D10" s="153"/>
      <c r="E10" s="56"/>
      <c r="F10" s="54"/>
    </row>
    <row r="11" spans="2:6">
      <c r="B11" s="161" t="s">
        <v>15</v>
      </c>
      <c r="C11" s="80"/>
      <c r="D11" s="153"/>
      <c r="E11" s="56"/>
      <c r="F11" s="54"/>
    </row>
    <row r="12" spans="2:6" ht="15.75" thickBot="1">
      <c r="B12" s="57" t="s">
        <v>16</v>
      </c>
      <c r="C12" s="80"/>
      <c r="D12" s="153"/>
      <c r="E12" s="56"/>
      <c r="F12" s="58"/>
    </row>
    <row r="13" spans="2:6" ht="15.75" thickBot="1">
      <c r="B13" s="137" t="s">
        <v>17</v>
      </c>
      <c r="C13" s="137" t="s">
        <v>18</v>
      </c>
      <c r="D13" s="138" t="s">
        <v>19</v>
      </c>
      <c r="E13" s="139" t="s">
        <v>20</v>
      </c>
      <c r="F13" s="140" t="s">
        <v>21</v>
      </c>
    </row>
    <row r="14" spans="2:6">
      <c r="B14" s="73">
        <v>3200000000</v>
      </c>
      <c r="C14" s="73" t="s">
        <v>28</v>
      </c>
      <c r="D14" s="82">
        <v>1</v>
      </c>
      <c r="E14" s="74">
        <v>1570524</v>
      </c>
      <c r="F14" s="75">
        <f>E14*D14</f>
        <v>1570524</v>
      </c>
    </row>
    <row r="15" spans="2:6" ht="15.75" thickBot="1">
      <c r="B15" s="76"/>
      <c r="C15" s="141"/>
      <c r="D15" s="83"/>
      <c r="E15" s="77" t="s">
        <v>22</v>
      </c>
      <c r="F15" s="78">
        <f>F14</f>
        <v>1570524</v>
      </c>
    </row>
    <row r="16" spans="2:6">
      <c r="B16" s="84"/>
      <c r="C16" s="84"/>
      <c r="D16" s="84"/>
      <c r="E16" s="84"/>
      <c r="F16" s="84"/>
    </row>
    <row r="17" spans="1:6" ht="15.75" thickBot="1">
      <c r="B17" s="328"/>
      <c r="C17" s="328"/>
      <c r="D17" s="328"/>
      <c r="E17" s="328"/>
      <c r="F17" s="328"/>
    </row>
    <row r="18" spans="1:6" ht="15.75" thickBot="1">
      <c r="A18" s="84"/>
      <c r="B18" s="95"/>
      <c r="C18" s="96" t="s">
        <v>37</v>
      </c>
      <c r="D18" s="151"/>
      <c r="E18" s="52"/>
      <c r="F18" s="53"/>
    </row>
    <row r="19" spans="1:6">
      <c r="B19" s="152" t="s">
        <v>5</v>
      </c>
      <c r="C19" s="177"/>
      <c r="D19" s="153"/>
      <c r="E19" s="154" t="s">
        <v>6</v>
      </c>
      <c r="F19" s="54"/>
    </row>
    <row r="20" spans="1:6">
      <c r="B20" s="155" t="s">
        <v>7</v>
      </c>
      <c r="C20" s="178"/>
      <c r="D20" s="156"/>
      <c r="E20" s="157"/>
      <c r="F20" s="54"/>
    </row>
    <row r="21" spans="1:6">
      <c r="B21" s="155" t="s">
        <v>9</v>
      </c>
      <c r="C21" s="158"/>
      <c r="D21" s="159"/>
      <c r="E21" s="157" t="s">
        <v>10</v>
      </c>
      <c r="F21" s="54"/>
    </row>
    <row r="22" spans="1:6">
      <c r="B22" s="155" t="s">
        <v>11</v>
      </c>
      <c r="C22" s="158"/>
      <c r="D22" s="153"/>
      <c r="E22" s="160"/>
      <c r="F22" s="54"/>
    </row>
    <row r="23" spans="1:6">
      <c r="B23" s="149" t="s">
        <v>12</v>
      </c>
      <c r="C23" s="150"/>
      <c r="D23" s="153"/>
      <c r="E23" s="55"/>
      <c r="F23" s="54"/>
    </row>
    <row r="24" spans="1:6">
      <c r="B24" s="155" t="s">
        <v>13</v>
      </c>
      <c r="C24" s="158"/>
      <c r="D24" s="153"/>
      <c r="E24" s="55"/>
      <c r="F24" s="54"/>
    </row>
    <row r="25" spans="1:6">
      <c r="B25" s="161" t="s">
        <v>14</v>
      </c>
      <c r="C25" s="162"/>
      <c r="D25" s="153"/>
      <c r="E25" s="56"/>
      <c r="F25" s="54"/>
    </row>
    <row r="26" spans="1:6">
      <c r="B26" s="161" t="s">
        <v>15</v>
      </c>
      <c r="C26" s="80"/>
      <c r="D26" s="153"/>
      <c r="E26" s="56"/>
      <c r="F26" s="54"/>
    </row>
    <row r="27" spans="1:6" ht="15.75" thickBot="1">
      <c r="B27" s="57" t="s">
        <v>16</v>
      </c>
      <c r="C27" s="80"/>
      <c r="D27" s="153"/>
      <c r="E27" s="56"/>
      <c r="F27" s="58"/>
    </row>
    <row r="28" spans="1:6" ht="15.75" thickBot="1">
      <c r="B28" s="137" t="s">
        <v>17</v>
      </c>
      <c r="C28" s="137" t="s">
        <v>18</v>
      </c>
      <c r="D28" s="138" t="s">
        <v>19</v>
      </c>
      <c r="E28" s="139" t="s">
        <v>20</v>
      </c>
      <c r="F28" s="140" t="s">
        <v>21</v>
      </c>
    </row>
    <row r="29" spans="1:6">
      <c r="B29" s="73"/>
      <c r="C29" s="73"/>
      <c r="D29" s="82"/>
      <c r="E29" s="74"/>
      <c r="F29" s="75">
        <f>D29*E29</f>
        <v>0</v>
      </c>
    </row>
    <row r="30" spans="1:6" ht="15.75" thickBot="1">
      <c r="B30" s="76"/>
      <c r="C30" s="141"/>
      <c r="D30" s="83"/>
      <c r="E30" s="77" t="s">
        <v>22</v>
      </c>
      <c r="F30" s="78">
        <f>F29</f>
        <v>0</v>
      </c>
    </row>
    <row r="32" spans="1:6" ht="15.75" thickBot="1">
      <c r="B32" s="328"/>
      <c r="C32" s="328"/>
      <c r="D32" s="328"/>
      <c r="E32" s="328"/>
      <c r="F32" s="328"/>
    </row>
    <row r="33" spans="2:6" ht="15.75" thickBot="1">
      <c r="B33" s="95"/>
      <c r="C33" s="96" t="s">
        <v>38</v>
      </c>
      <c r="D33" s="151"/>
      <c r="E33" s="52"/>
      <c r="F33" s="53"/>
    </row>
    <row r="34" spans="2:6">
      <c r="B34" s="152" t="s">
        <v>5</v>
      </c>
      <c r="C34" s="177"/>
      <c r="D34" s="153"/>
      <c r="E34" s="154" t="s">
        <v>6</v>
      </c>
      <c r="F34" s="54"/>
    </row>
    <row r="35" spans="2:6">
      <c r="B35" s="155" t="s">
        <v>7</v>
      </c>
      <c r="C35" s="178"/>
      <c r="D35" s="156"/>
      <c r="E35" s="157"/>
      <c r="F35" s="54"/>
    </row>
    <row r="36" spans="2:6">
      <c r="B36" s="155" t="s">
        <v>9</v>
      </c>
      <c r="C36" s="158"/>
      <c r="D36" s="159"/>
      <c r="E36" s="157" t="s">
        <v>10</v>
      </c>
      <c r="F36" s="54"/>
    </row>
    <row r="37" spans="2:6">
      <c r="B37" s="155" t="s">
        <v>11</v>
      </c>
      <c r="C37" s="158"/>
      <c r="D37" s="153"/>
      <c r="E37" s="160"/>
      <c r="F37" s="54"/>
    </row>
    <row r="38" spans="2:6">
      <c r="B38" s="149" t="s">
        <v>12</v>
      </c>
      <c r="C38" s="150"/>
      <c r="D38" s="153"/>
      <c r="E38" s="55"/>
      <c r="F38" s="54"/>
    </row>
    <row r="39" spans="2:6">
      <c r="B39" s="155" t="s">
        <v>13</v>
      </c>
      <c r="C39" s="158"/>
      <c r="D39" s="153"/>
      <c r="E39" s="55"/>
      <c r="F39" s="54"/>
    </row>
    <row r="40" spans="2:6">
      <c r="B40" s="161" t="s">
        <v>14</v>
      </c>
      <c r="C40" s="162"/>
      <c r="D40" s="153"/>
      <c r="E40" s="56"/>
      <c r="F40" s="54"/>
    </row>
    <row r="41" spans="2:6">
      <c r="B41" s="161" t="s">
        <v>15</v>
      </c>
      <c r="C41" s="80"/>
      <c r="D41" s="153"/>
      <c r="E41" s="56"/>
      <c r="F41" s="54"/>
    </row>
    <row r="42" spans="2:6" ht="15.75" thickBot="1">
      <c r="B42" s="57" t="s">
        <v>16</v>
      </c>
      <c r="C42" s="80"/>
      <c r="D42" s="153"/>
      <c r="E42" s="56"/>
      <c r="F42" s="58"/>
    </row>
    <row r="43" spans="2:6" ht="15.75" thickBot="1">
      <c r="B43" s="137" t="s">
        <v>17</v>
      </c>
      <c r="C43" s="137" t="s">
        <v>18</v>
      </c>
      <c r="D43" s="138" t="s">
        <v>19</v>
      </c>
      <c r="E43" s="139" t="s">
        <v>20</v>
      </c>
      <c r="F43" s="140" t="s">
        <v>21</v>
      </c>
    </row>
    <row r="44" spans="2:6">
      <c r="B44" s="73"/>
      <c r="C44" s="73"/>
      <c r="D44" s="82"/>
      <c r="E44" s="74"/>
      <c r="F44" s="75">
        <f>D44*E44</f>
        <v>0</v>
      </c>
    </row>
    <row r="45" spans="2:6" ht="15.75" thickBot="1">
      <c r="B45" s="76"/>
      <c r="C45" s="141"/>
      <c r="D45" s="83"/>
      <c r="E45" s="77" t="s">
        <v>22</v>
      </c>
      <c r="F45" s="78">
        <f>F44</f>
        <v>0</v>
      </c>
    </row>
    <row r="47" spans="2:6" ht="15.75" thickBot="1">
      <c r="B47" s="328"/>
      <c r="C47" s="328"/>
      <c r="D47" s="328"/>
      <c r="E47" s="328"/>
      <c r="F47" s="328"/>
    </row>
    <row r="48" spans="2:6" ht="15.75" thickBot="1">
      <c r="B48" s="95"/>
      <c r="C48" s="96" t="s">
        <v>39</v>
      </c>
      <c r="D48" s="151"/>
      <c r="E48" s="52"/>
      <c r="F48" s="53"/>
    </row>
    <row r="49" spans="2:6">
      <c r="B49" s="152" t="s">
        <v>5</v>
      </c>
      <c r="C49" s="177"/>
      <c r="D49" s="153"/>
      <c r="E49" s="154" t="s">
        <v>6</v>
      </c>
      <c r="F49" s="54"/>
    </row>
    <row r="50" spans="2:6">
      <c r="B50" s="155" t="s">
        <v>7</v>
      </c>
      <c r="C50" s="178"/>
      <c r="D50" s="156"/>
      <c r="E50" s="157"/>
      <c r="F50" s="54"/>
    </row>
    <row r="51" spans="2:6">
      <c r="B51" s="155" t="s">
        <v>9</v>
      </c>
      <c r="C51" s="158"/>
      <c r="D51" s="159"/>
      <c r="E51" s="157" t="s">
        <v>10</v>
      </c>
      <c r="F51" s="54"/>
    </row>
    <row r="52" spans="2:6">
      <c r="B52" s="155" t="s">
        <v>11</v>
      </c>
      <c r="C52" s="158"/>
      <c r="D52" s="153"/>
      <c r="E52" s="160" t="s">
        <v>112</v>
      </c>
      <c r="F52" s="54"/>
    </row>
    <row r="53" spans="2:6">
      <c r="B53" s="149" t="s">
        <v>12</v>
      </c>
      <c r="C53" s="150"/>
      <c r="D53" s="153"/>
      <c r="E53" s="55"/>
      <c r="F53" s="54"/>
    </row>
    <row r="54" spans="2:6">
      <c r="B54" s="155" t="s">
        <v>13</v>
      </c>
      <c r="C54" s="158"/>
      <c r="D54" s="153"/>
      <c r="E54" s="55"/>
      <c r="F54" s="54"/>
    </row>
    <row r="55" spans="2:6">
      <c r="B55" s="161" t="s">
        <v>14</v>
      </c>
      <c r="C55" s="162"/>
      <c r="D55" s="153"/>
      <c r="E55" s="56"/>
      <c r="F55" s="54"/>
    </row>
    <row r="56" spans="2:6">
      <c r="B56" s="161" t="s">
        <v>15</v>
      </c>
      <c r="C56" s="80"/>
      <c r="D56" s="153"/>
      <c r="E56" s="56"/>
      <c r="F56" s="54"/>
    </row>
    <row r="57" spans="2:6" ht="15.75" thickBot="1">
      <c r="B57" s="57" t="s">
        <v>16</v>
      </c>
      <c r="C57" s="80"/>
      <c r="D57" s="153"/>
      <c r="E57" s="56"/>
      <c r="F57" s="58"/>
    </row>
    <row r="58" spans="2:6" ht="15.75" thickBot="1">
      <c r="B58" s="137" t="s">
        <v>17</v>
      </c>
      <c r="C58" s="137" t="s">
        <v>18</v>
      </c>
      <c r="D58" s="138" t="s">
        <v>19</v>
      </c>
      <c r="E58" s="139" t="s">
        <v>20</v>
      </c>
      <c r="F58" s="140" t="s">
        <v>21</v>
      </c>
    </row>
    <row r="59" spans="2:6">
      <c r="B59" s="73"/>
      <c r="C59" s="73"/>
      <c r="D59" s="82"/>
      <c r="E59" s="74"/>
      <c r="F59" s="75">
        <f>D59*E59</f>
        <v>0</v>
      </c>
    </row>
    <row r="60" spans="2:6" ht="15.75" thickBot="1">
      <c r="B60" s="76"/>
      <c r="C60" s="141"/>
      <c r="D60" s="83"/>
      <c r="E60" s="77" t="s">
        <v>22</v>
      </c>
      <c r="F60" s="78">
        <f>F59</f>
        <v>0</v>
      </c>
    </row>
    <row r="62" spans="2:6" ht="15.75" thickBot="1">
      <c r="B62" s="328"/>
      <c r="C62" s="328"/>
      <c r="D62" s="328"/>
      <c r="E62" s="328"/>
      <c r="F62" s="328"/>
    </row>
    <row r="63" spans="2:6" ht="15.75" thickBot="1">
      <c r="B63" s="95"/>
      <c r="C63" s="96" t="s">
        <v>91</v>
      </c>
      <c r="D63" s="151"/>
      <c r="E63" s="52"/>
      <c r="F63" s="53"/>
    </row>
    <row r="64" spans="2:6">
      <c r="B64" s="152" t="s">
        <v>5</v>
      </c>
      <c r="C64" s="177"/>
      <c r="D64" s="153"/>
      <c r="E64" s="154" t="s">
        <v>6</v>
      </c>
      <c r="F64" s="54"/>
    </row>
    <row r="65" spans="2:9">
      <c r="B65" s="155" t="s">
        <v>7</v>
      </c>
      <c r="C65" s="178"/>
      <c r="D65" s="156"/>
      <c r="E65" s="157"/>
      <c r="F65" s="54"/>
    </row>
    <row r="66" spans="2:9">
      <c r="B66" s="155" t="s">
        <v>9</v>
      </c>
      <c r="C66" s="178"/>
      <c r="D66" s="159"/>
      <c r="E66" s="157" t="s">
        <v>10</v>
      </c>
      <c r="F66" s="54"/>
      <c r="H66" s="264"/>
      <c r="I66" s="264"/>
    </row>
    <row r="67" spans="2:9">
      <c r="B67" s="155" t="s">
        <v>11</v>
      </c>
      <c r="C67" s="158"/>
      <c r="D67" s="153"/>
      <c r="E67" s="160"/>
      <c r="F67" s="54"/>
      <c r="H67" s="264"/>
      <c r="I67" s="264"/>
    </row>
    <row r="68" spans="2:9">
      <c r="B68" s="149" t="s">
        <v>12</v>
      </c>
      <c r="C68" s="150"/>
      <c r="D68" s="153"/>
      <c r="E68" s="55"/>
      <c r="F68" s="54"/>
      <c r="H68" s="264"/>
      <c r="I68" s="264"/>
    </row>
    <row r="69" spans="2:9">
      <c r="B69" s="155" t="s">
        <v>13</v>
      </c>
      <c r="C69" s="158"/>
      <c r="D69" s="153"/>
      <c r="E69" s="55"/>
      <c r="F69" s="54"/>
      <c r="H69" s="264"/>
      <c r="I69" s="264"/>
    </row>
    <row r="70" spans="2:9">
      <c r="B70" s="161" t="s">
        <v>14</v>
      </c>
      <c r="C70" s="162"/>
      <c r="D70" s="153"/>
      <c r="E70" s="56"/>
      <c r="F70" s="54"/>
      <c r="H70" s="264"/>
      <c r="I70" s="264"/>
    </row>
    <row r="71" spans="2:9">
      <c r="B71" s="161" t="s">
        <v>15</v>
      </c>
      <c r="C71" s="80"/>
      <c r="D71" s="153"/>
      <c r="E71" s="56"/>
      <c r="F71" s="54"/>
      <c r="H71" s="264"/>
      <c r="I71" s="264"/>
    </row>
    <row r="72" spans="2:9" ht="15.75" thickBot="1">
      <c r="B72" s="57" t="s">
        <v>16</v>
      </c>
      <c r="C72" s="80"/>
      <c r="D72" s="153"/>
      <c r="E72" s="56"/>
      <c r="F72" s="58"/>
      <c r="H72" s="264"/>
      <c r="I72" s="264"/>
    </row>
    <row r="73" spans="2:9" ht="15.75" thickBot="1">
      <c r="B73" s="137" t="s">
        <v>17</v>
      </c>
      <c r="C73" s="137" t="s">
        <v>18</v>
      </c>
      <c r="D73" s="138" t="s">
        <v>19</v>
      </c>
      <c r="E73" s="139" t="s">
        <v>20</v>
      </c>
      <c r="F73" s="140" t="s">
        <v>21</v>
      </c>
      <c r="H73" s="264"/>
      <c r="I73" s="264"/>
    </row>
    <row r="74" spans="2:9">
      <c r="B74" s="73"/>
      <c r="C74" s="73"/>
      <c r="D74" s="82"/>
      <c r="E74" s="74"/>
      <c r="F74" s="75">
        <f>D74*E74</f>
        <v>0</v>
      </c>
    </row>
    <row r="75" spans="2:9" ht="15.75" thickBot="1">
      <c r="B75" s="76"/>
      <c r="C75" s="141"/>
      <c r="D75" s="83"/>
      <c r="E75" s="77" t="s">
        <v>22</v>
      </c>
      <c r="F75" s="78">
        <f>SUM(F74:F74)</f>
        <v>0</v>
      </c>
    </row>
  </sheetData>
  <mergeCells count="6">
    <mergeCell ref="B62:F62"/>
    <mergeCell ref="B17:F17"/>
    <mergeCell ref="B1:F1"/>
    <mergeCell ref="B32:F32"/>
    <mergeCell ref="B2:F2"/>
    <mergeCell ref="B47:F47"/>
  </mergeCell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77"/>
  <sheetViews>
    <sheetView topLeftCell="A70" workbookViewId="0">
      <selection activeCell="B32" sqref="B32:F32"/>
    </sheetView>
  </sheetViews>
  <sheetFormatPr baseColWidth="10" defaultRowHeight="15"/>
  <cols>
    <col min="2" max="2" width="35.28515625" style="193" customWidth="1"/>
    <col min="3" max="3" width="45.5703125" style="193" customWidth="1"/>
    <col min="4" max="4" width="11.42578125" style="193"/>
    <col min="5" max="5" width="12.28515625" style="193" customWidth="1"/>
    <col min="6" max="6" width="11.42578125" style="193"/>
  </cols>
  <sheetData>
    <row r="2" spans="2:6" ht="15.75" thickBot="1">
      <c r="B2" s="328"/>
      <c r="C2" s="328"/>
      <c r="D2" s="328"/>
      <c r="E2" s="328"/>
      <c r="F2" s="328"/>
    </row>
    <row r="3" spans="2:6" ht="15.75" thickBot="1">
      <c r="B3" s="95"/>
      <c r="C3" s="96" t="s">
        <v>92</v>
      </c>
      <c r="D3" s="151"/>
      <c r="E3" s="52"/>
      <c r="F3" s="53"/>
    </row>
    <row r="4" spans="2:6">
      <c r="B4" s="194" t="s">
        <v>5</v>
      </c>
      <c r="C4" s="195"/>
      <c r="D4" s="198"/>
      <c r="E4" s="71" t="s">
        <v>6</v>
      </c>
      <c r="F4" s="53"/>
    </row>
    <row r="5" spans="2:6">
      <c r="B5" s="196" t="s">
        <v>7</v>
      </c>
      <c r="C5" s="197"/>
      <c r="D5" s="198"/>
      <c r="E5" s="199"/>
      <c r="F5" s="53"/>
    </row>
    <row r="6" spans="2:6">
      <c r="B6" s="196" t="s">
        <v>9</v>
      </c>
      <c r="C6" s="200"/>
      <c r="D6" s="201"/>
      <c r="E6" s="199" t="s">
        <v>10</v>
      </c>
      <c r="F6" s="53"/>
    </row>
    <row r="7" spans="2:6">
      <c r="B7" s="196" t="s">
        <v>11</v>
      </c>
      <c r="C7" s="200"/>
      <c r="D7" s="151"/>
      <c r="E7" s="202"/>
      <c r="F7" s="53"/>
    </row>
    <row r="8" spans="2:6">
      <c r="B8" s="203" t="s">
        <v>12</v>
      </c>
      <c r="C8" s="204"/>
      <c r="D8" s="151"/>
      <c r="E8" s="205"/>
      <c r="F8" s="53"/>
    </row>
    <row r="9" spans="2:6">
      <c r="B9" s="196" t="s">
        <v>13</v>
      </c>
      <c r="C9" s="200"/>
      <c r="D9" s="151"/>
      <c r="E9" s="205"/>
      <c r="F9" s="53"/>
    </row>
    <row r="10" spans="2:6">
      <c r="B10" s="206" t="s">
        <v>14</v>
      </c>
      <c r="C10" s="207"/>
      <c r="D10" s="151"/>
      <c r="E10" s="208"/>
      <c r="F10" s="53"/>
    </row>
    <row r="11" spans="2:6">
      <c r="B11" s="206" t="s">
        <v>15</v>
      </c>
      <c r="C11" s="209"/>
      <c r="D11" s="151"/>
      <c r="E11" s="208"/>
      <c r="F11" s="53"/>
    </row>
    <row r="12" spans="2:6" ht="15.75" thickBot="1">
      <c r="B12" s="210" t="s">
        <v>16</v>
      </c>
      <c r="C12" s="209"/>
      <c r="D12" s="151"/>
      <c r="E12" s="208"/>
      <c r="F12" s="175"/>
    </row>
    <row r="13" spans="2:6" ht="15.75" thickBot="1">
      <c r="B13" s="211" t="s">
        <v>17</v>
      </c>
      <c r="C13" s="211" t="s">
        <v>18</v>
      </c>
      <c r="D13" s="212" t="s">
        <v>19</v>
      </c>
      <c r="E13" s="213" t="s">
        <v>20</v>
      </c>
      <c r="F13" s="214" t="s">
        <v>21</v>
      </c>
    </row>
    <row r="14" spans="2:6">
      <c r="B14" s="73"/>
      <c r="C14" s="73"/>
      <c r="D14" s="82"/>
      <c r="E14" s="74"/>
      <c r="F14" s="217">
        <f>E14*D14</f>
        <v>0</v>
      </c>
    </row>
    <row r="15" spans="2:6" ht="15.75" thickBot="1">
      <c r="B15" s="218"/>
      <c r="C15" s="219"/>
      <c r="D15" s="220"/>
      <c r="E15" s="221" t="s">
        <v>22</v>
      </c>
      <c r="F15" s="222">
        <f>F14</f>
        <v>0</v>
      </c>
    </row>
    <row r="17" spans="2:9" ht="15.75" thickBot="1">
      <c r="B17" s="328"/>
      <c r="C17" s="328"/>
      <c r="D17" s="328"/>
      <c r="E17" s="328"/>
      <c r="F17" s="328"/>
    </row>
    <row r="18" spans="2:9" ht="15.75" thickBot="1">
      <c r="B18" s="95"/>
      <c r="C18" s="96" t="s">
        <v>40</v>
      </c>
      <c r="D18" s="151"/>
      <c r="E18" s="52"/>
      <c r="F18" s="53"/>
      <c r="H18" s="264"/>
      <c r="I18" s="264"/>
    </row>
    <row r="19" spans="2:9">
      <c r="B19" s="194" t="s">
        <v>5</v>
      </c>
      <c r="C19" s="195"/>
      <c r="D19" s="198"/>
      <c r="E19" s="71" t="s">
        <v>6</v>
      </c>
      <c r="F19" s="53"/>
      <c r="H19" s="264"/>
      <c r="I19" s="264"/>
    </row>
    <row r="20" spans="2:9">
      <c r="B20" s="196" t="s">
        <v>7</v>
      </c>
      <c r="C20" s="197"/>
      <c r="D20" s="198"/>
      <c r="E20" s="199"/>
      <c r="F20" s="53"/>
      <c r="H20" s="264"/>
      <c r="I20" s="264"/>
    </row>
    <row r="21" spans="2:9">
      <c r="B21" s="196" t="s">
        <v>9</v>
      </c>
      <c r="C21" s="200"/>
      <c r="D21" s="201"/>
      <c r="E21" s="199" t="s">
        <v>10</v>
      </c>
      <c r="F21" s="53"/>
      <c r="H21" s="264"/>
      <c r="I21" s="264"/>
    </row>
    <row r="22" spans="2:9">
      <c r="B22" s="196" t="s">
        <v>11</v>
      </c>
      <c r="C22" s="200"/>
      <c r="D22" s="151"/>
      <c r="E22" s="202"/>
      <c r="F22" s="53"/>
      <c r="H22" s="264"/>
      <c r="I22" s="264"/>
    </row>
    <row r="23" spans="2:9">
      <c r="B23" s="203" t="s">
        <v>12</v>
      </c>
      <c r="C23" s="204"/>
      <c r="D23" s="151"/>
      <c r="E23" s="205"/>
      <c r="F23" s="53"/>
      <c r="H23" s="264"/>
      <c r="I23" s="264"/>
    </row>
    <row r="24" spans="2:9">
      <c r="B24" s="196" t="s">
        <v>13</v>
      </c>
      <c r="C24" s="200"/>
      <c r="D24" s="151"/>
      <c r="E24" s="205"/>
      <c r="F24" s="53"/>
      <c r="H24" s="264"/>
      <c r="I24" s="264"/>
    </row>
    <row r="25" spans="2:9">
      <c r="B25" s="206" t="s">
        <v>14</v>
      </c>
      <c r="C25" s="207"/>
      <c r="D25" s="151"/>
      <c r="E25" s="208"/>
      <c r="F25" s="53"/>
      <c r="H25" s="264"/>
      <c r="I25" s="264"/>
    </row>
    <row r="26" spans="2:9">
      <c r="B26" s="206" t="s">
        <v>15</v>
      </c>
      <c r="C26" s="209"/>
      <c r="D26" s="151"/>
      <c r="E26" s="208"/>
      <c r="F26" s="53"/>
    </row>
    <row r="27" spans="2:9" ht="15.75" thickBot="1">
      <c r="B27" s="210" t="s">
        <v>16</v>
      </c>
      <c r="C27" s="209"/>
      <c r="D27" s="151"/>
      <c r="E27" s="208"/>
      <c r="F27" s="175"/>
    </row>
    <row r="28" spans="2:9" ht="15.75" thickBot="1">
      <c r="B28" s="211" t="s">
        <v>17</v>
      </c>
      <c r="C28" s="211" t="s">
        <v>18</v>
      </c>
      <c r="D28" s="212" t="s">
        <v>19</v>
      </c>
      <c r="E28" s="213" t="s">
        <v>20</v>
      </c>
      <c r="F28" s="214" t="s">
        <v>21</v>
      </c>
    </row>
    <row r="29" spans="2:9">
      <c r="B29" s="73"/>
      <c r="C29" s="73"/>
      <c r="D29" s="82"/>
      <c r="E29" s="216"/>
      <c r="F29" s="217">
        <f>E29*D29</f>
        <v>0</v>
      </c>
    </row>
    <row r="30" spans="2:9" ht="15.75" thickBot="1">
      <c r="B30" s="218"/>
      <c r="C30" s="219"/>
      <c r="D30" s="220"/>
      <c r="E30" s="221" t="s">
        <v>22</v>
      </c>
      <c r="F30" s="222">
        <f>F29</f>
        <v>0</v>
      </c>
    </row>
    <row r="32" spans="2:9" ht="15.75" thickBot="1">
      <c r="B32" s="328"/>
      <c r="C32" s="328"/>
      <c r="D32" s="328"/>
      <c r="E32" s="328"/>
      <c r="F32" s="328"/>
    </row>
    <row r="33" spans="1:10" ht="15.75" thickBot="1">
      <c r="A33" s="84"/>
      <c r="B33" s="95"/>
      <c r="C33" s="96" t="s">
        <v>41</v>
      </c>
      <c r="D33" s="151"/>
      <c r="E33" s="52"/>
      <c r="F33" s="53"/>
    </row>
    <row r="34" spans="1:10">
      <c r="B34" s="194" t="s">
        <v>5</v>
      </c>
      <c r="C34" s="195"/>
      <c r="D34" s="198"/>
      <c r="E34" s="71" t="s">
        <v>6</v>
      </c>
      <c r="F34" s="53"/>
    </row>
    <row r="35" spans="1:10">
      <c r="B35" s="196" t="s">
        <v>7</v>
      </c>
      <c r="C35" s="197"/>
      <c r="D35" s="198"/>
      <c r="E35" s="199"/>
      <c r="F35" s="53"/>
      <c r="H35" s="264"/>
      <c r="I35" s="264"/>
      <c r="J35" s="264"/>
    </row>
    <row r="36" spans="1:10">
      <c r="B36" s="196" t="s">
        <v>9</v>
      </c>
      <c r="C36" s="200"/>
      <c r="D36" s="201"/>
      <c r="E36" s="199" t="s">
        <v>10</v>
      </c>
      <c r="F36" s="53"/>
      <c r="H36" s="264"/>
      <c r="I36" s="264"/>
      <c r="J36" s="264"/>
    </row>
    <row r="37" spans="1:10">
      <c r="B37" s="196" t="s">
        <v>11</v>
      </c>
      <c r="C37" s="200"/>
      <c r="D37" s="151"/>
      <c r="E37" s="202"/>
      <c r="F37" s="53"/>
      <c r="H37" s="264"/>
      <c r="I37" s="264"/>
      <c r="J37" s="264"/>
    </row>
    <row r="38" spans="1:10">
      <c r="B38" s="203" t="s">
        <v>12</v>
      </c>
      <c r="C38" s="204"/>
      <c r="D38" s="151"/>
      <c r="E38" s="205"/>
      <c r="F38" s="53"/>
      <c r="H38" s="264"/>
      <c r="I38" s="264"/>
      <c r="J38" s="264"/>
    </row>
    <row r="39" spans="1:10">
      <c r="B39" s="196" t="s">
        <v>13</v>
      </c>
      <c r="C39" s="200"/>
      <c r="D39" s="151"/>
      <c r="E39" s="205"/>
      <c r="F39" s="53"/>
      <c r="H39" s="264"/>
      <c r="I39" s="264"/>
      <c r="J39" s="264"/>
    </row>
    <row r="40" spans="1:10">
      <c r="B40" s="206" t="s">
        <v>14</v>
      </c>
      <c r="C40" s="207"/>
      <c r="D40" s="151"/>
      <c r="E40" s="208"/>
      <c r="F40" s="53"/>
      <c r="H40" s="264"/>
      <c r="I40" s="264"/>
      <c r="J40" s="264"/>
    </row>
    <row r="41" spans="1:10">
      <c r="B41" s="206" t="s">
        <v>15</v>
      </c>
      <c r="C41" s="209"/>
      <c r="D41" s="151"/>
      <c r="E41" s="208"/>
      <c r="F41" s="53"/>
    </row>
    <row r="42" spans="1:10" ht="15.75" thickBot="1">
      <c r="B42" s="210" t="s">
        <v>16</v>
      </c>
      <c r="C42" s="209"/>
      <c r="D42" s="151"/>
      <c r="E42" s="208"/>
      <c r="F42" s="175"/>
    </row>
    <row r="43" spans="1:10" ht="15.75" thickBot="1">
      <c r="B43" s="211" t="s">
        <v>17</v>
      </c>
      <c r="C43" s="211" t="s">
        <v>18</v>
      </c>
      <c r="D43" s="212" t="s">
        <v>19</v>
      </c>
      <c r="E43" s="213" t="s">
        <v>20</v>
      </c>
      <c r="F43" s="214" t="s">
        <v>21</v>
      </c>
    </row>
    <row r="44" spans="1:10">
      <c r="B44" s="73"/>
      <c r="C44" s="73"/>
      <c r="D44" s="277"/>
      <c r="E44" s="216"/>
      <c r="F44" s="217">
        <f>E44*D44</f>
        <v>0</v>
      </c>
    </row>
    <row r="45" spans="1:10" s="264" customFormat="1">
      <c r="B45" s="275"/>
      <c r="C45" s="275"/>
      <c r="D45" s="276"/>
      <c r="E45" s="279"/>
      <c r="F45" s="280">
        <f>E45*D45</f>
        <v>0</v>
      </c>
    </row>
    <row r="46" spans="1:10" ht="15.75" thickBot="1">
      <c r="B46" s="218"/>
      <c r="C46" s="219"/>
      <c r="D46" s="220"/>
      <c r="E46" s="221" t="s">
        <v>22</v>
      </c>
      <c r="F46" s="222">
        <f>SUM(F44:F45)</f>
        <v>0</v>
      </c>
    </row>
    <row r="48" spans="1:10" ht="15.75" thickBot="1"/>
    <row r="49" spans="2:6" ht="15.75" thickBot="1">
      <c r="B49" s="95"/>
      <c r="C49" s="96" t="s">
        <v>42</v>
      </c>
      <c r="D49" s="151"/>
      <c r="E49" s="52"/>
      <c r="F49" s="53"/>
    </row>
    <row r="50" spans="2:6">
      <c r="B50" s="194" t="s">
        <v>5</v>
      </c>
      <c r="C50" s="195"/>
      <c r="D50" s="198"/>
      <c r="E50" s="71" t="s">
        <v>6</v>
      </c>
      <c r="F50" s="53"/>
    </row>
    <row r="51" spans="2:6">
      <c r="B51" s="196" t="s">
        <v>7</v>
      </c>
      <c r="C51" s="197"/>
      <c r="D51" s="198"/>
      <c r="E51" s="199"/>
      <c r="F51" s="53"/>
    </row>
    <row r="52" spans="2:6">
      <c r="B52" s="196" t="s">
        <v>9</v>
      </c>
      <c r="C52" s="200"/>
      <c r="D52" s="201"/>
      <c r="E52" s="199" t="s">
        <v>10</v>
      </c>
      <c r="F52" s="53"/>
    </row>
    <row r="53" spans="2:6">
      <c r="B53" s="196" t="s">
        <v>11</v>
      </c>
      <c r="C53" s="200"/>
      <c r="D53" s="151"/>
      <c r="E53" s="202"/>
      <c r="F53" s="53"/>
    </row>
    <row r="54" spans="2:6">
      <c r="B54" s="203" t="s">
        <v>12</v>
      </c>
      <c r="C54" s="204"/>
      <c r="D54" s="151"/>
      <c r="E54" s="205"/>
      <c r="F54" s="53"/>
    </row>
    <row r="55" spans="2:6">
      <c r="B55" s="196" t="s">
        <v>13</v>
      </c>
      <c r="C55" s="200"/>
      <c r="D55" s="151"/>
      <c r="E55" s="205"/>
      <c r="F55" s="53"/>
    </row>
    <row r="56" spans="2:6">
      <c r="B56" s="206" t="s">
        <v>14</v>
      </c>
      <c r="C56" s="207"/>
      <c r="D56" s="151"/>
      <c r="E56" s="208"/>
      <c r="F56" s="53"/>
    </row>
    <row r="57" spans="2:6">
      <c r="B57" s="206" t="s">
        <v>15</v>
      </c>
      <c r="C57" s="209"/>
      <c r="D57" s="151"/>
      <c r="E57" s="208"/>
      <c r="F57" s="53"/>
    </row>
    <row r="58" spans="2:6" ht="15.75" thickBot="1">
      <c r="B58" s="210" t="s">
        <v>16</v>
      </c>
      <c r="C58" s="209"/>
      <c r="D58" s="151"/>
      <c r="E58" s="208"/>
      <c r="F58" s="175"/>
    </row>
    <row r="59" spans="2:6" ht="15.75" thickBot="1">
      <c r="B59" s="211" t="s">
        <v>17</v>
      </c>
      <c r="C59" s="211" t="s">
        <v>18</v>
      </c>
      <c r="D59" s="212" t="s">
        <v>19</v>
      </c>
      <c r="E59" s="213" t="s">
        <v>20</v>
      </c>
      <c r="F59" s="214" t="s">
        <v>21</v>
      </c>
    </row>
    <row r="60" spans="2:6">
      <c r="B60" s="73"/>
      <c r="C60" s="73"/>
      <c r="D60" s="82"/>
      <c r="E60" s="216"/>
      <c r="F60" s="217">
        <f>E60*D60</f>
        <v>0</v>
      </c>
    </row>
    <row r="61" spans="2:6" ht="15.75" thickBot="1">
      <c r="B61" s="218"/>
      <c r="C61" s="219"/>
      <c r="D61" s="220"/>
      <c r="E61" s="221" t="s">
        <v>22</v>
      </c>
      <c r="F61" s="222">
        <f>F60</f>
        <v>0</v>
      </c>
    </row>
    <row r="63" spans="2:6" ht="15.75" thickBot="1"/>
    <row r="64" spans="2:6" ht="15.75" thickBot="1">
      <c r="B64" s="95"/>
      <c r="C64" s="96" t="s">
        <v>43</v>
      </c>
      <c r="D64" s="198"/>
      <c r="E64" s="52"/>
      <c r="F64" s="53"/>
    </row>
    <row r="65" spans="2:9">
      <c r="B65" s="194" t="s">
        <v>5</v>
      </c>
      <c r="C65" s="195"/>
      <c r="D65" s="198"/>
      <c r="E65" s="71" t="s">
        <v>6</v>
      </c>
      <c r="F65" s="53"/>
    </row>
    <row r="66" spans="2:9">
      <c r="B66" s="196" t="s">
        <v>7</v>
      </c>
      <c r="C66" s="197"/>
      <c r="D66" s="198"/>
      <c r="E66" s="199"/>
      <c r="F66" s="53"/>
    </row>
    <row r="67" spans="2:9">
      <c r="B67" s="196" t="s">
        <v>9</v>
      </c>
      <c r="C67" s="200"/>
      <c r="D67" s="201"/>
      <c r="E67" s="199" t="s">
        <v>10</v>
      </c>
      <c r="F67" s="53"/>
    </row>
    <row r="68" spans="2:9">
      <c r="B68" s="196" t="s">
        <v>11</v>
      </c>
      <c r="C68" s="200"/>
      <c r="D68" s="151"/>
      <c r="E68" s="202"/>
      <c r="F68" s="53"/>
    </row>
    <row r="69" spans="2:9">
      <c r="B69" s="203" t="s">
        <v>12</v>
      </c>
      <c r="C69" s="204"/>
      <c r="D69" s="151"/>
      <c r="E69" s="205"/>
      <c r="F69" s="53"/>
    </row>
    <row r="70" spans="2:9">
      <c r="B70" s="196" t="s">
        <v>13</v>
      </c>
      <c r="C70" s="200"/>
      <c r="D70" s="151"/>
      <c r="E70" s="205"/>
      <c r="F70" s="53"/>
    </row>
    <row r="71" spans="2:9">
      <c r="B71" s="206" t="s">
        <v>14</v>
      </c>
      <c r="C71" s="207"/>
      <c r="D71" s="151"/>
      <c r="E71" s="208"/>
      <c r="F71" s="53"/>
      <c r="I71" t="s">
        <v>6</v>
      </c>
    </row>
    <row r="72" spans="2:9">
      <c r="B72" s="206" t="s">
        <v>15</v>
      </c>
      <c r="C72" s="209"/>
      <c r="D72" s="151"/>
      <c r="E72" s="208"/>
      <c r="F72" s="53"/>
    </row>
    <row r="73" spans="2:9" ht="15.75" thickBot="1">
      <c r="B73" s="210" t="s">
        <v>16</v>
      </c>
      <c r="C73" s="209"/>
      <c r="D73" s="151"/>
      <c r="E73" s="208"/>
      <c r="F73" s="175"/>
    </row>
    <row r="74" spans="2:9" ht="15.75" thickBot="1">
      <c r="B74" s="211" t="s">
        <v>17</v>
      </c>
      <c r="C74" s="211" t="s">
        <v>18</v>
      </c>
      <c r="D74" s="212" t="s">
        <v>19</v>
      </c>
      <c r="E74" s="213" t="s">
        <v>20</v>
      </c>
      <c r="F74" s="214" t="s">
        <v>21</v>
      </c>
    </row>
    <row r="75" spans="2:9" s="84" customFormat="1">
      <c r="B75" s="215"/>
      <c r="C75" s="215"/>
      <c r="D75" s="225"/>
      <c r="E75" s="227"/>
      <c r="F75" s="217">
        <f>E75*D75</f>
        <v>0</v>
      </c>
    </row>
    <row r="76" spans="2:9">
      <c r="B76" s="223"/>
      <c r="C76" s="223"/>
      <c r="D76" s="224"/>
      <c r="E76" s="226"/>
      <c r="F76" s="228">
        <f>E76*D76</f>
        <v>0</v>
      </c>
    </row>
    <row r="77" spans="2:9" ht="15.75" thickBot="1">
      <c r="B77" s="218"/>
      <c r="C77" s="219"/>
      <c r="D77" s="220"/>
      <c r="E77" s="221" t="s">
        <v>22</v>
      </c>
      <c r="F77" s="222">
        <f>SUM(F75:F76)</f>
        <v>0</v>
      </c>
    </row>
  </sheetData>
  <mergeCells count="3">
    <mergeCell ref="B32:F32"/>
    <mergeCell ref="B2:F2"/>
    <mergeCell ref="B17:F1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8"/>
  <sheetViews>
    <sheetView workbookViewId="0">
      <selection activeCell="J72" sqref="J72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95"/>
      <c r="C3" s="96" t="s">
        <v>104</v>
      </c>
      <c r="D3" s="151"/>
      <c r="E3" s="52"/>
      <c r="F3" s="53"/>
    </row>
    <row r="4" spans="2:6">
      <c r="B4" s="152" t="s">
        <v>5</v>
      </c>
      <c r="C4" s="177"/>
      <c r="D4" s="153"/>
      <c r="E4" s="154" t="s">
        <v>6</v>
      </c>
      <c r="F4" s="54"/>
    </row>
    <row r="5" spans="2:6">
      <c r="B5" s="155" t="s">
        <v>7</v>
      </c>
      <c r="C5" s="178"/>
      <c r="D5" s="156"/>
      <c r="E5" s="157"/>
      <c r="F5" s="54"/>
    </row>
    <row r="6" spans="2:6">
      <c r="B6" s="155" t="s">
        <v>9</v>
      </c>
      <c r="C6" s="158"/>
      <c r="D6" s="159"/>
      <c r="E6" s="157" t="s">
        <v>10</v>
      </c>
      <c r="F6" s="54"/>
    </row>
    <row r="7" spans="2:6">
      <c r="B7" s="155" t="s">
        <v>11</v>
      </c>
      <c r="C7" s="158"/>
      <c r="D7" s="153"/>
      <c r="E7" s="160"/>
      <c r="F7" s="54"/>
    </row>
    <row r="8" spans="2:6">
      <c r="B8" s="149" t="s">
        <v>12</v>
      </c>
      <c r="C8" s="150"/>
      <c r="D8" s="153"/>
      <c r="E8" s="55"/>
      <c r="F8" s="54"/>
    </row>
    <row r="9" spans="2:6">
      <c r="B9" s="155" t="s">
        <v>13</v>
      </c>
      <c r="C9" s="158"/>
      <c r="D9" s="153"/>
      <c r="E9" s="55"/>
      <c r="F9" s="54"/>
    </row>
    <row r="10" spans="2:6">
      <c r="B10" s="161" t="s">
        <v>14</v>
      </c>
      <c r="C10" s="162"/>
      <c r="D10" s="153"/>
      <c r="E10" s="56"/>
      <c r="F10" s="54"/>
    </row>
    <row r="11" spans="2:6">
      <c r="B11" s="161" t="s">
        <v>15</v>
      </c>
      <c r="C11" s="80"/>
      <c r="D11" s="153"/>
      <c r="E11" s="56"/>
      <c r="F11" s="54"/>
    </row>
    <row r="12" spans="2:6" ht="15.75" thickBot="1">
      <c r="B12" s="57" t="s">
        <v>16</v>
      </c>
      <c r="C12" s="80"/>
      <c r="D12" s="153"/>
      <c r="E12" s="56"/>
      <c r="F12" s="58"/>
    </row>
    <row r="13" spans="2:6" ht="15.75" thickBot="1">
      <c r="B13" s="137" t="s">
        <v>17</v>
      </c>
      <c r="C13" s="137" t="s">
        <v>18</v>
      </c>
      <c r="D13" s="138" t="s">
        <v>19</v>
      </c>
      <c r="E13" s="139" t="s">
        <v>20</v>
      </c>
      <c r="F13" s="140" t="s">
        <v>21</v>
      </c>
    </row>
    <row r="14" spans="2:6">
      <c r="B14" s="73"/>
      <c r="C14" s="73"/>
      <c r="D14" s="277"/>
      <c r="E14" s="74"/>
      <c r="F14" s="75">
        <f>E14*D14</f>
        <v>0</v>
      </c>
    </row>
    <row r="15" spans="2:6" s="264" customFormat="1">
      <c r="B15" s="275"/>
      <c r="C15" s="275"/>
      <c r="D15" s="276"/>
      <c r="E15" s="286"/>
      <c r="F15" s="287">
        <f>E15*D15</f>
        <v>0</v>
      </c>
    </row>
    <row r="16" spans="2:6" ht="15.75" thickBot="1">
      <c r="B16" s="76"/>
      <c r="C16" s="141"/>
      <c r="D16" s="83"/>
      <c r="E16" s="77" t="s">
        <v>22</v>
      </c>
      <c r="F16" s="78">
        <f>SUM(F14:F15)</f>
        <v>0</v>
      </c>
    </row>
    <row r="18" spans="2:6" ht="15.75" thickBot="1"/>
    <row r="19" spans="2:6" ht="15.75" thickBot="1">
      <c r="B19" s="95"/>
      <c r="C19" s="96" t="s">
        <v>93</v>
      </c>
      <c r="D19" s="151"/>
      <c r="E19" s="52"/>
      <c r="F19" s="53"/>
    </row>
    <row r="20" spans="2:6">
      <c r="B20" s="152" t="s">
        <v>5</v>
      </c>
      <c r="C20" s="195"/>
      <c r="D20" s="153"/>
      <c r="E20" s="154" t="s">
        <v>6</v>
      </c>
      <c r="F20" s="54"/>
    </row>
    <row r="21" spans="2:6">
      <c r="B21" s="155" t="s">
        <v>7</v>
      </c>
      <c r="C21" s="197"/>
      <c r="D21" s="156"/>
      <c r="E21" s="157"/>
      <c r="F21" s="54"/>
    </row>
    <row r="22" spans="2:6">
      <c r="B22" s="155" t="s">
        <v>9</v>
      </c>
      <c r="C22" s="158"/>
      <c r="D22" s="159"/>
      <c r="E22" s="157" t="s">
        <v>10</v>
      </c>
      <c r="F22" s="54"/>
    </row>
    <row r="23" spans="2:6">
      <c r="B23" s="155" t="s">
        <v>11</v>
      </c>
      <c r="C23" s="158"/>
      <c r="D23" s="153"/>
      <c r="E23" s="160"/>
      <c r="F23" s="54"/>
    </row>
    <row r="24" spans="2:6">
      <c r="B24" s="149" t="s">
        <v>12</v>
      </c>
      <c r="C24" s="150"/>
      <c r="D24" s="153"/>
      <c r="E24" s="55"/>
      <c r="F24" s="54"/>
    </row>
    <row r="25" spans="2:6">
      <c r="B25" s="155" t="s">
        <v>13</v>
      </c>
      <c r="C25" s="158"/>
      <c r="D25" s="153"/>
      <c r="E25" s="55"/>
      <c r="F25" s="54"/>
    </row>
    <row r="26" spans="2:6">
      <c r="B26" s="161" t="s">
        <v>14</v>
      </c>
      <c r="C26" s="162"/>
      <c r="D26" s="153"/>
      <c r="E26" s="56"/>
      <c r="F26" s="54"/>
    </row>
    <row r="27" spans="2:6">
      <c r="B27" s="161" t="s">
        <v>15</v>
      </c>
      <c r="C27" s="80"/>
      <c r="D27" s="153"/>
      <c r="E27" s="56"/>
      <c r="F27" s="54"/>
    </row>
    <row r="28" spans="2:6" ht="15.75" thickBot="1">
      <c r="B28" s="57" t="s">
        <v>16</v>
      </c>
      <c r="C28" s="80"/>
      <c r="D28" s="153"/>
      <c r="E28" s="56"/>
      <c r="F28" s="58"/>
    </row>
    <row r="29" spans="2:6" ht="15.75" thickBot="1">
      <c r="B29" s="137" t="s">
        <v>17</v>
      </c>
      <c r="C29" s="137" t="s">
        <v>18</v>
      </c>
      <c r="D29" s="138" t="s">
        <v>19</v>
      </c>
      <c r="E29" s="139" t="s">
        <v>20</v>
      </c>
      <c r="F29" s="140" t="s">
        <v>21</v>
      </c>
    </row>
    <row r="30" spans="2:6">
      <c r="B30" s="73"/>
      <c r="C30" s="73"/>
      <c r="D30" s="82"/>
      <c r="E30" s="74"/>
      <c r="F30" s="75">
        <f>E30*D30</f>
        <v>0</v>
      </c>
    </row>
    <row r="31" spans="2:6" ht="15.75" thickBot="1">
      <c r="B31" s="76"/>
      <c r="C31" s="141"/>
      <c r="D31" s="83"/>
      <c r="E31" s="77" t="s">
        <v>22</v>
      </c>
      <c r="F31" s="78">
        <f>F30</f>
        <v>0</v>
      </c>
    </row>
    <row r="33" spans="2:6" ht="15.75" thickBot="1"/>
    <row r="34" spans="2:6" ht="15.75" thickBot="1">
      <c r="B34" s="95"/>
      <c r="C34" s="96" t="s">
        <v>94</v>
      </c>
      <c r="D34" s="151"/>
      <c r="E34" s="52"/>
      <c r="F34" s="53"/>
    </row>
    <row r="35" spans="2:6">
      <c r="B35" s="152" t="s">
        <v>5</v>
      </c>
      <c r="C35" s="177"/>
      <c r="D35" s="153"/>
      <c r="E35" s="154" t="s">
        <v>6</v>
      </c>
      <c r="F35" s="54"/>
    </row>
    <row r="36" spans="2:6">
      <c r="B36" s="155" t="s">
        <v>7</v>
      </c>
      <c r="C36" s="178"/>
      <c r="D36" s="156"/>
      <c r="E36" s="157"/>
      <c r="F36" s="54"/>
    </row>
    <row r="37" spans="2:6">
      <c r="B37" s="155" t="s">
        <v>9</v>
      </c>
      <c r="C37" s="158"/>
      <c r="D37" s="159"/>
      <c r="E37" s="157" t="s">
        <v>10</v>
      </c>
      <c r="F37" s="54"/>
    </row>
    <row r="38" spans="2:6">
      <c r="B38" s="155" t="s">
        <v>11</v>
      </c>
      <c r="C38" s="158"/>
      <c r="D38" s="153"/>
      <c r="E38" s="160"/>
      <c r="F38" s="54"/>
    </row>
    <row r="39" spans="2:6">
      <c r="B39" s="149" t="s">
        <v>12</v>
      </c>
      <c r="C39" s="150"/>
      <c r="D39" s="153"/>
      <c r="E39" s="55"/>
      <c r="F39" s="54"/>
    </row>
    <row r="40" spans="2:6">
      <c r="B40" s="155" t="s">
        <v>13</v>
      </c>
      <c r="C40" s="158"/>
      <c r="D40" s="153"/>
      <c r="E40" s="55"/>
      <c r="F40" s="54"/>
    </row>
    <row r="41" spans="2:6">
      <c r="B41" s="161" t="s">
        <v>14</v>
      </c>
      <c r="C41" s="162"/>
      <c r="D41" s="153"/>
      <c r="E41" s="56"/>
      <c r="F41" s="54"/>
    </row>
    <row r="42" spans="2:6">
      <c r="B42" s="161" t="s">
        <v>15</v>
      </c>
      <c r="C42" s="80"/>
      <c r="D42" s="153"/>
      <c r="E42" s="56"/>
      <c r="F42" s="54"/>
    </row>
    <row r="43" spans="2:6" ht="15.75" thickBot="1">
      <c r="B43" s="57" t="s">
        <v>16</v>
      </c>
      <c r="C43" s="80"/>
      <c r="D43" s="153"/>
      <c r="E43" s="56"/>
      <c r="F43" s="58"/>
    </row>
    <row r="44" spans="2:6" ht="15.75" thickBot="1">
      <c r="B44" s="137" t="s">
        <v>17</v>
      </c>
      <c r="C44" s="137" t="s">
        <v>18</v>
      </c>
      <c r="D44" s="138" t="s">
        <v>19</v>
      </c>
      <c r="E44" s="139" t="s">
        <v>20</v>
      </c>
      <c r="F44" s="140" t="s">
        <v>21</v>
      </c>
    </row>
    <row r="45" spans="2:6">
      <c r="B45" s="73"/>
      <c r="C45" s="73"/>
      <c r="D45" s="82"/>
      <c r="E45" s="74"/>
      <c r="F45" s="75">
        <f>E45*D45</f>
        <v>0</v>
      </c>
    </row>
    <row r="46" spans="2:6" ht="15.75" thickBot="1">
      <c r="B46" s="76"/>
      <c r="C46" s="141"/>
      <c r="D46" s="83"/>
      <c r="E46" s="77" t="s">
        <v>22</v>
      </c>
      <c r="F46" s="78">
        <f>F45</f>
        <v>0</v>
      </c>
    </row>
    <row r="48" spans="2:6" ht="15.75" thickBot="1">
      <c r="B48" s="328"/>
      <c r="C48" s="328"/>
      <c r="D48" s="328"/>
      <c r="E48" s="328"/>
      <c r="F48" s="328"/>
    </row>
    <row r="49" spans="2:6" ht="15.75" thickBot="1">
      <c r="B49" s="95"/>
      <c r="C49" s="96" t="s">
        <v>95</v>
      </c>
      <c r="D49" s="151"/>
      <c r="E49" s="52"/>
      <c r="F49" s="53"/>
    </row>
    <row r="50" spans="2:6">
      <c r="B50" s="152" t="s">
        <v>5</v>
      </c>
      <c r="C50" s="195"/>
      <c r="D50" s="153"/>
      <c r="E50" s="154" t="s">
        <v>6</v>
      </c>
      <c r="F50" s="54"/>
    </row>
    <row r="51" spans="2:6">
      <c r="B51" s="155" t="s">
        <v>7</v>
      </c>
      <c r="C51" s="197"/>
      <c r="D51" s="156"/>
      <c r="E51" s="157"/>
      <c r="F51" s="54"/>
    </row>
    <row r="52" spans="2:6">
      <c r="B52" s="155" t="s">
        <v>9</v>
      </c>
      <c r="C52" s="158"/>
      <c r="D52" s="159"/>
      <c r="E52" s="157" t="s">
        <v>10</v>
      </c>
      <c r="F52" s="54"/>
    </row>
    <row r="53" spans="2:6">
      <c r="B53" s="155" t="s">
        <v>11</v>
      </c>
      <c r="C53" s="158"/>
      <c r="D53" s="153"/>
      <c r="E53" s="160"/>
      <c r="F53" s="54"/>
    </row>
    <row r="54" spans="2:6">
      <c r="B54" s="149" t="s">
        <v>12</v>
      </c>
      <c r="C54" s="150"/>
      <c r="D54" s="153"/>
      <c r="E54" s="55"/>
      <c r="F54" s="54"/>
    </row>
    <row r="55" spans="2:6">
      <c r="B55" s="155" t="s">
        <v>13</v>
      </c>
      <c r="C55" s="158"/>
      <c r="D55" s="153"/>
      <c r="E55" s="55"/>
      <c r="F55" s="54"/>
    </row>
    <row r="56" spans="2:6">
      <c r="B56" s="161" t="s">
        <v>14</v>
      </c>
      <c r="C56" s="162"/>
      <c r="D56" s="153"/>
      <c r="E56" s="56"/>
      <c r="F56" s="54"/>
    </row>
    <row r="57" spans="2:6">
      <c r="B57" s="161" t="s">
        <v>15</v>
      </c>
      <c r="C57" s="80"/>
      <c r="D57" s="153"/>
      <c r="E57" s="56"/>
      <c r="F57" s="54"/>
    </row>
    <row r="58" spans="2:6" ht="15.75" thickBot="1">
      <c r="B58" s="57" t="s">
        <v>16</v>
      </c>
      <c r="C58" s="80"/>
      <c r="D58" s="153"/>
      <c r="E58" s="56"/>
      <c r="F58" s="58"/>
    </row>
    <row r="59" spans="2:6" ht="15.75" thickBot="1">
      <c r="B59" s="137" t="s">
        <v>17</v>
      </c>
      <c r="C59" s="137" t="s">
        <v>18</v>
      </c>
      <c r="D59" s="138" t="s">
        <v>19</v>
      </c>
      <c r="E59" s="139" t="s">
        <v>20</v>
      </c>
      <c r="F59" s="140" t="s">
        <v>21</v>
      </c>
    </row>
    <row r="60" spans="2:6">
      <c r="B60" s="73"/>
      <c r="C60" s="73"/>
      <c r="D60" s="82"/>
      <c r="E60" s="74"/>
      <c r="F60" s="75">
        <f>E60*D60</f>
        <v>0</v>
      </c>
    </row>
    <row r="61" spans="2:6" ht="15.75" thickBot="1">
      <c r="B61" s="76"/>
      <c r="C61" s="141"/>
      <c r="D61" s="83"/>
      <c r="E61" s="77" t="s">
        <v>22</v>
      </c>
      <c r="F61" s="78">
        <f>F60</f>
        <v>0</v>
      </c>
    </row>
    <row r="63" spans="2:6" ht="15.75" thickBot="1"/>
    <row r="64" spans="2:6" ht="15.75" thickBot="1">
      <c r="B64" s="95"/>
      <c r="C64" s="96" t="s">
        <v>96</v>
      </c>
      <c r="D64" s="151"/>
      <c r="E64" s="52"/>
      <c r="F64" s="53"/>
    </row>
    <row r="65" spans="2:6">
      <c r="B65" s="152" t="s">
        <v>5</v>
      </c>
      <c r="C65" s="177"/>
      <c r="D65" s="153"/>
      <c r="E65" s="154" t="s">
        <v>6</v>
      </c>
      <c r="F65" s="54"/>
    </row>
    <row r="66" spans="2:6">
      <c r="B66" s="155" t="s">
        <v>7</v>
      </c>
      <c r="C66" s="178"/>
      <c r="D66" s="156"/>
      <c r="E66" s="157"/>
      <c r="F66" s="54"/>
    </row>
    <row r="67" spans="2:6">
      <c r="B67" s="155" t="s">
        <v>9</v>
      </c>
      <c r="C67" s="158"/>
      <c r="D67" s="159"/>
      <c r="E67" s="157" t="s">
        <v>10</v>
      </c>
      <c r="F67" s="54"/>
    </row>
    <row r="68" spans="2:6">
      <c r="B68" s="155" t="s">
        <v>11</v>
      </c>
      <c r="C68" s="158"/>
      <c r="D68" s="153"/>
      <c r="E68" s="160"/>
      <c r="F68" s="54"/>
    </row>
    <row r="69" spans="2:6">
      <c r="B69" s="149" t="s">
        <v>12</v>
      </c>
      <c r="C69" s="150"/>
      <c r="D69" s="153"/>
      <c r="E69" s="55"/>
      <c r="F69" s="54"/>
    </row>
    <row r="70" spans="2:6">
      <c r="B70" s="155" t="s">
        <v>13</v>
      </c>
      <c r="C70" s="158"/>
      <c r="D70" s="153"/>
      <c r="E70" s="55"/>
      <c r="F70" s="54"/>
    </row>
    <row r="71" spans="2:6">
      <c r="B71" s="161" t="s">
        <v>14</v>
      </c>
      <c r="C71" s="162"/>
      <c r="D71" s="153"/>
      <c r="E71" s="56"/>
      <c r="F71" s="54"/>
    </row>
    <row r="72" spans="2:6">
      <c r="B72" s="161" t="s">
        <v>15</v>
      </c>
      <c r="C72" s="80"/>
      <c r="D72" s="153"/>
      <c r="E72" s="56"/>
      <c r="F72" s="54"/>
    </row>
    <row r="73" spans="2:6" ht="15.75" thickBot="1">
      <c r="B73" s="57" t="s">
        <v>16</v>
      </c>
      <c r="C73" s="80"/>
      <c r="D73" s="153"/>
      <c r="E73" s="56"/>
      <c r="F73" s="58"/>
    </row>
    <row r="74" spans="2:6" ht="15.75" thickBot="1">
      <c r="B74" s="137" t="s">
        <v>17</v>
      </c>
      <c r="C74" s="137" t="s">
        <v>18</v>
      </c>
      <c r="D74" s="138" t="s">
        <v>19</v>
      </c>
      <c r="E74" s="139" t="s">
        <v>20</v>
      </c>
      <c r="F74" s="140" t="s">
        <v>21</v>
      </c>
    </row>
    <row r="75" spans="2:6">
      <c r="B75" s="73"/>
      <c r="C75" s="73"/>
      <c r="D75" s="277"/>
      <c r="E75" s="74"/>
      <c r="F75" s="75">
        <f>E75*D75</f>
        <v>0</v>
      </c>
    </row>
    <row r="76" spans="2:6" s="264" customFormat="1">
      <c r="B76" s="239"/>
      <c r="C76" s="239"/>
      <c r="D76" s="192"/>
      <c r="E76" s="278"/>
      <c r="F76" s="240">
        <f t="shared" ref="F76:F77" si="0">E76*D76</f>
        <v>0</v>
      </c>
    </row>
    <row r="77" spans="2:6" s="264" customFormat="1">
      <c r="B77" s="239"/>
      <c r="C77" s="239"/>
      <c r="D77" s="192"/>
      <c r="E77" s="278"/>
      <c r="F77" s="240">
        <f t="shared" si="0"/>
        <v>0</v>
      </c>
    </row>
    <row r="78" spans="2:6" ht="15.75" thickBot="1">
      <c r="B78" s="76"/>
      <c r="C78" s="141"/>
      <c r="D78" s="83"/>
      <c r="E78" s="77" t="s">
        <v>22</v>
      </c>
      <c r="F78" s="78">
        <f>SUM(F75:F77)</f>
        <v>0</v>
      </c>
    </row>
  </sheetData>
  <mergeCells count="1">
    <mergeCell ref="B48:F4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5"/>
  <sheetViews>
    <sheetView workbookViewId="0">
      <selection activeCell="E17" sqref="E17"/>
    </sheetView>
  </sheetViews>
  <sheetFormatPr baseColWidth="10" defaultRowHeight="15"/>
  <cols>
    <col min="2" max="2" width="35.28515625" style="84" customWidth="1"/>
    <col min="3" max="3" width="41.28515625" style="84" customWidth="1"/>
    <col min="4" max="4" width="11.42578125" style="84"/>
    <col min="5" max="5" width="12.28515625" style="84" customWidth="1"/>
    <col min="6" max="6" width="11.42578125" style="84"/>
  </cols>
  <sheetData>
    <row r="2" spans="2:6" ht="15.75" thickBot="1"/>
    <row r="3" spans="2:6" ht="15.75" thickBot="1">
      <c r="B3" s="95"/>
      <c r="C3" s="96" t="s">
        <v>97</v>
      </c>
      <c r="D3" s="151"/>
      <c r="E3" s="52"/>
      <c r="F3" s="53"/>
    </row>
    <row r="4" spans="2:6">
      <c r="B4" s="152" t="s">
        <v>5</v>
      </c>
      <c r="C4" s="177"/>
      <c r="D4" s="153"/>
      <c r="E4" s="154" t="s">
        <v>6</v>
      </c>
      <c r="F4" s="54"/>
    </row>
    <row r="5" spans="2:6">
      <c r="B5" s="155" t="s">
        <v>7</v>
      </c>
      <c r="C5" s="178"/>
      <c r="D5" s="156"/>
      <c r="E5" s="157"/>
      <c r="F5" s="54"/>
    </row>
    <row r="6" spans="2:6">
      <c r="B6" s="155" t="s">
        <v>9</v>
      </c>
      <c r="C6" s="158"/>
      <c r="D6" s="159"/>
      <c r="E6" s="157" t="s">
        <v>10</v>
      </c>
      <c r="F6" s="54"/>
    </row>
    <row r="7" spans="2:6">
      <c r="B7" s="155" t="s">
        <v>11</v>
      </c>
      <c r="C7" s="158"/>
      <c r="D7" s="153"/>
      <c r="E7" s="160"/>
      <c r="F7" s="54"/>
    </row>
    <row r="8" spans="2:6">
      <c r="B8" s="149" t="s">
        <v>12</v>
      </c>
      <c r="C8" s="150"/>
      <c r="D8" s="153"/>
      <c r="E8" s="55"/>
      <c r="F8" s="54"/>
    </row>
    <row r="9" spans="2:6">
      <c r="B9" s="155" t="s">
        <v>13</v>
      </c>
      <c r="C9" s="158"/>
      <c r="D9" s="153"/>
      <c r="E9" s="55"/>
      <c r="F9" s="54"/>
    </row>
    <row r="10" spans="2:6">
      <c r="B10" s="161" t="s">
        <v>14</v>
      </c>
      <c r="C10" s="162"/>
      <c r="D10" s="153"/>
      <c r="E10" s="56"/>
      <c r="F10" s="54"/>
    </row>
    <row r="11" spans="2:6">
      <c r="B11" s="161" t="s">
        <v>15</v>
      </c>
      <c r="C11" s="80"/>
      <c r="D11" s="153"/>
      <c r="E11" s="56"/>
      <c r="F11" s="54"/>
    </row>
    <row r="12" spans="2:6" ht="15.75" thickBot="1">
      <c r="B12" s="57" t="s">
        <v>16</v>
      </c>
      <c r="C12" s="80"/>
      <c r="D12" s="153"/>
      <c r="E12" s="56"/>
      <c r="F12" s="58"/>
    </row>
    <row r="13" spans="2:6" ht="15.75" thickBot="1">
      <c r="B13" s="137" t="s">
        <v>17</v>
      </c>
      <c r="C13" s="137" t="s">
        <v>18</v>
      </c>
      <c r="D13" s="138" t="s">
        <v>19</v>
      </c>
      <c r="E13" s="139" t="s">
        <v>20</v>
      </c>
      <c r="F13" s="140" t="s">
        <v>21</v>
      </c>
    </row>
    <row r="14" spans="2:6">
      <c r="B14" s="73"/>
      <c r="C14" s="73"/>
      <c r="D14" s="82"/>
      <c r="E14" s="74"/>
      <c r="F14" s="75">
        <f>E14*D14</f>
        <v>0</v>
      </c>
    </row>
    <row r="15" spans="2:6" ht="15.75" thickBot="1">
      <c r="B15" s="76"/>
      <c r="C15" s="141"/>
      <c r="D15" s="83"/>
      <c r="E15" s="77" t="s">
        <v>22</v>
      </c>
      <c r="F15" s="78">
        <f>F14</f>
        <v>0</v>
      </c>
    </row>
    <row r="17" spans="2:6" ht="15.75" thickBot="1"/>
    <row r="18" spans="2:6" ht="15.75" thickBot="1">
      <c r="B18" s="95"/>
      <c r="C18" s="96" t="s">
        <v>98</v>
      </c>
      <c r="D18" s="151"/>
      <c r="E18" s="52"/>
      <c r="F18" s="53"/>
    </row>
    <row r="19" spans="2:6">
      <c r="B19" s="152" t="s">
        <v>5</v>
      </c>
      <c r="C19" s="177"/>
      <c r="D19" s="153"/>
      <c r="E19" s="154" t="s">
        <v>6</v>
      </c>
      <c r="F19" s="54"/>
    </row>
    <row r="20" spans="2:6">
      <c r="B20" s="155" t="s">
        <v>7</v>
      </c>
      <c r="C20" s="178"/>
      <c r="D20" s="156"/>
      <c r="E20" s="157"/>
      <c r="F20" s="54"/>
    </row>
    <row r="21" spans="2:6">
      <c r="B21" s="155" t="s">
        <v>9</v>
      </c>
      <c r="C21" s="158"/>
      <c r="D21" s="159"/>
      <c r="E21" s="157" t="s">
        <v>10</v>
      </c>
      <c r="F21" s="54"/>
    </row>
    <row r="22" spans="2:6">
      <c r="B22" s="155" t="s">
        <v>11</v>
      </c>
      <c r="C22" s="158"/>
      <c r="D22" s="153"/>
      <c r="E22" s="160"/>
      <c r="F22" s="54"/>
    </row>
    <row r="23" spans="2:6">
      <c r="B23" s="149" t="s">
        <v>12</v>
      </c>
      <c r="C23" s="150"/>
      <c r="D23" s="153"/>
      <c r="E23" s="55"/>
      <c r="F23" s="54"/>
    </row>
    <row r="24" spans="2:6">
      <c r="B24" s="155" t="s">
        <v>13</v>
      </c>
      <c r="C24" s="158"/>
      <c r="D24" s="153"/>
      <c r="E24" s="55"/>
      <c r="F24" s="54"/>
    </row>
    <row r="25" spans="2:6">
      <c r="B25" s="161" t="s">
        <v>14</v>
      </c>
      <c r="C25" s="162"/>
      <c r="D25" s="153"/>
      <c r="E25" s="56"/>
      <c r="F25" s="54"/>
    </row>
    <row r="26" spans="2:6">
      <c r="B26" s="161" t="s">
        <v>15</v>
      </c>
      <c r="C26" s="80"/>
      <c r="D26" s="153"/>
      <c r="E26" s="56"/>
      <c r="F26" s="54"/>
    </row>
    <row r="27" spans="2:6" ht="15.75" thickBot="1">
      <c r="B27" s="57" t="s">
        <v>16</v>
      </c>
      <c r="C27" s="80"/>
      <c r="D27" s="153"/>
      <c r="E27" s="56"/>
      <c r="F27" s="58"/>
    </row>
    <row r="28" spans="2:6" ht="15.75" thickBot="1">
      <c r="B28" s="137" t="s">
        <v>17</v>
      </c>
      <c r="C28" s="137" t="s">
        <v>18</v>
      </c>
      <c r="D28" s="138" t="s">
        <v>19</v>
      </c>
      <c r="E28" s="139" t="s">
        <v>20</v>
      </c>
      <c r="F28" s="140" t="s">
        <v>21</v>
      </c>
    </row>
    <row r="29" spans="2:6">
      <c r="B29" s="73"/>
      <c r="C29" s="73"/>
      <c r="D29" s="82"/>
      <c r="E29" s="74"/>
      <c r="F29" s="75">
        <f>E29*D29</f>
        <v>0</v>
      </c>
    </row>
    <row r="30" spans="2:6" ht="15.75" thickBot="1">
      <c r="B30" s="76"/>
      <c r="C30" s="141"/>
      <c r="D30" s="83"/>
      <c r="E30" s="77" t="s">
        <v>22</v>
      </c>
      <c r="F30" s="78">
        <f>F29</f>
        <v>0</v>
      </c>
    </row>
    <row r="32" spans="2:6" ht="15.75" thickBot="1"/>
    <row r="33" spans="2:6" ht="15.75" thickBot="1">
      <c r="B33" s="95"/>
      <c r="C33" s="96" t="s">
        <v>99</v>
      </c>
      <c r="D33" s="151"/>
      <c r="E33" s="52"/>
      <c r="F33" s="53"/>
    </row>
    <row r="34" spans="2:6">
      <c r="B34" s="152" t="s">
        <v>5</v>
      </c>
      <c r="C34" s="177"/>
      <c r="D34" s="153"/>
      <c r="E34" s="154" t="s">
        <v>6</v>
      </c>
      <c r="F34" s="54"/>
    </row>
    <row r="35" spans="2:6">
      <c r="B35" s="155" t="s">
        <v>7</v>
      </c>
      <c r="C35" s="178"/>
      <c r="D35" s="156"/>
      <c r="E35" s="157"/>
      <c r="F35" s="54"/>
    </row>
    <row r="36" spans="2:6">
      <c r="B36" s="155" t="s">
        <v>9</v>
      </c>
      <c r="C36" s="158"/>
      <c r="D36" s="159"/>
      <c r="E36" s="157" t="s">
        <v>10</v>
      </c>
      <c r="F36" s="54"/>
    </row>
    <row r="37" spans="2:6">
      <c r="B37" s="155" t="s">
        <v>11</v>
      </c>
      <c r="C37" s="158"/>
      <c r="D37" s="153"/>
      <c r="E37" s="160"/>
      <c r="F37" s="54"/>
    </row>
    <row r="38" spans="2:6">
      <c r="B38" s="149" t="s">
        <v>12</v>
      </c>
      <c r="C38" s="150"/>
      <c r="D38" s="153"/>
      <c r="E38" s="55"/>
      <c r="F38" s="54"/>
    </row>
    <row r="39" spans="2:6">
      <c r="B39" s="155" t="s">
        <v>13</v>
      </c>
      <c r="C39" s="158"/>
      <c r="D39" s="153"/>
      <c r="E39" s="55"/>
      <c r="F39" s="54"/>
    </row>
    <row r="40" spans="2:6">
      <c r="B40" s="161" t="s">
        <v>14</v>
      </c>
      <c r="C40" s="162"/>
      <c r="D40" s="153"/>
      <c r="E40" s="56"/>
      <c r="F40" s="54"/>
    </row>
    <row r="41" spans="2:6">
      <c r="B41" s="161" t="s">
        <v>15</v>
      </c>
      <c r="C41" s="80"/>
      <c r="D41" s="153"/>
      <c r="E41" s="56"/>
      <c r="F41" s="54"/>
    </row>
    <row r="42" spans="2:6" ht="15.75" thickBot="1">
      <c r="B42" s="57" t="s">
        <v>16</v>
      </c>
      <c r="C42" s="80"/>
      <c r="D42" s="153"/>
      <c r="E42" s="56"/>
      <c r="F42" s="58"/>
    </row>
    <row r="43" spans="2:6" ht="15.75" thickBot="1">
      <c r="B43" s="137" t="s">
        <v>17</v>
      </c>
      <c r="C43" s="137" t="s">
        <v>18</v>
      </c>
      <c r="D43" s="138" t="s">
        <v>19</v>
      </c>
      <c r="E43" s="139" t="s">
        <v>20</v>
      </c>
      <c r="F43" s="140" t="s">
        <v>21</v>
      </c>
    </row>
    <row r="44" spans="2:6">
      <c r="B44" s="73"/>
      <c r="C44" s="73"/>
      <c r="D44" s="82"/>
      <c r="E44" s="74"/>
      <c r="F44" s="75">
        <f>E44*D44</f>
        <v>0</v>
      </c>
    </row>
    <row r="45" spans="2:6" ht="15.75" thickBot="1">
      <c r="B45" s="76"/>
      <c r="C45" s="141"/>
      <c r="D45" s="83"/>
      <c r="E45" s="77" t="s">
        <v>22</v>
      </c>
      <c r="F45" s="78">
        <f>F44</f>
        <v>0</v>
      </c>
    </row>
    <row r="47" spans="2:6" ht="15.75" thickBot="1"/>
    <row r="48" spans="2:6" ht="15.75" thickBot="1">
      <c r="B48" s="95"/>
      <c r="C48" s="96" t="s">
        <v>100</v>
      </c>
      <c r="D48" s="151"/>
      <c r="E48" s="52"/>
      <c r="F48" s="53"/>
    </row>
    <row r="49" spans="2:6">
      <c r="B49" s="152" t="s">
        <v>5</v>
      </c>
      <c r="C49" s="177"/>
      <c r="D49" s="153"/>
      <c r="E49" s="154" t="s">
        <v>6</v>
      </c>
      <c r="F49" s="54"/>
    </row>
    <row r="50" spans="2:6">
      <c r="B50" s="155" t="s">
        <v>7</v>
      </c>
      <c r="C50" s="178"/>
      <c r="D50" s="156"/>
      <c r="E50" s="157"/>
      <c r="F50" s="54"/>
    </row>
    <row r="51" spans="2:6">
      <c r="B51" s="155" t="s">
        <v>9</v>
      </c>
      <c r="C51" s="158"/>
      <c r="D51" s="159"/>
      <c r="E51" s="157" t="s">
        <v>10</v>
      </c>
      <c r="F51" s="54"/>
    </row>
    <row r="52" spans="2:6">
      <c r="B52" s="155" t="s">
        <v>11</v>
      </c>
      <c r="C52" s="158"/>
      <c r="D52" s="153"/>
      <c r="E52" s="160"/>
      <c r="F52" s="54"/>
    </row>
    <row r="53" spans="2:6">
      <c r="B53" s="149" t="s">
        <v>12</v>
      </c>
      <c r="C53" s="150"/>
      <c r="D53" s="153"/>
      <c r="E53" s="55"/>
      <c r="F53" s="54"/>
    </row>
    <row r="54" spans="2:6">
      <c r="B54" s="155" t="s">
        <v>13</v>
      </c>
      <c r="C54" s="158"/>
      <c r="D54" s="153"/>
      <c r="E54" s="55"/>
      <c r="F54" s="54"/>
    </row>
    <row r="55" spans="2:6">
      <c r="B55" s="161" t="s">
        <v>14</v>
      </c>
      <c r="C55" s="162"/>
      <c r="D55" s="153"/>
      <c r="E55" s="56"/>
      <c r="F55" s="54"/>
    </row>
    <row r="56" spans="2:6">
      <c r="B56" s="161" t="s">
        <v>15</v>
      </c>
      <c r="C56" s="80"/>
      <c r="D56" s="153"/>
      <c r="E56" s="56"/>
      <c r="F56" s="54"/>
    </row>
    <row r="57" spans="2:6" ht="15.75" thickBot="1">
      <c r="B57" s="57" t="s">
        <v>16</v>
      </c>
      <c r="C57" s="80"/>
      <c r="D57" s="153"/>
      <c r="E57" s="56"/>
      <c r="F57" s="58"/>
    </row>
    <row r="58" spans="2:6" ht="15.75" thickBot="1">
      <c r="B58" s="137" t="s">
        <v>17</v>
      </c>
      <c r="C58" s="137" t="s">
        <v>18</v>
      </c>
      <c r="D58" s="138" t="s">
        <v>19</v>
      </c>
      <c r="E58" s="139" t="s">
        <v>20</v>
      </c>
      <c r="F58" s="140" t="s">
        <v>21</v>
      </c>
    </row>
    <row r="59" spans="2:6">
      <c r="B59" s="73"/>
      <c r="C59" s="73"/>
      <c r="D59" s="82"/>
      <c r="E59" s="74"/>
      <c r="F59" s="75">
        <f>E59*D59</f>
        <v>0</v>
      </c>
    </row>
    <row r="60" spans="2:6" ht="15.75" thickBot="1">
      <c r="B60" s="76"/>
      <c r="C60" s="141"/>
      <c r="D60" s="83"/>
      <c r="E60" s="77" t="s">
        <v>22</v>
      </c>
      <c r="F60" s="78">
        <f>F59</f>
        <v>0</v>
      </c>
    </row>
    <row r="62" spans="2:6" ht="15.75" thickBot="1"/>
    <row r="63" spans="2:6" ht="15.75" thickBot="1">
      <c r="B63" s="95"/>
      <c r="C63" s="96" t="s">
        <v>101</v>
      </c>
      <c r="D63" s="151"/>
      <c r="E63" s="52"/>
      <c r="F63" s="53"/>
    </row>
    <row r="64" spans="2:6">
      <c r="B64" s="152" t="s">
        <v>5</v>
      </c>
      <c r="C64" s="177"/>
      <c r="D64" s="153"/>
      <c r="E64" s="154" t="s">
        <v>6</v>
      </c>
      <c r="F64" s="54"/>
    </row>
    <row r="65" spans="2:6">
      <c r="B65" s="155" t="s">
        <v>7</v>
      </c>
      <c r="C65" s="178"/>
      <c r="D65" s="156"/>
      <c r="E65" s="157"/>
      <c r="F65" s="54"/>
    </row>
    <row r="66" spans="2:6">
      <c r="B66" s="155" t="s">
        <v>9</v>
      </c>
      <c r="C66" s="158"/>
      <c r="D66" s="159"/>
      <c r="E66" s="157" t="s">
        <v>10</v>
      </c>
      <c r="F66" s="54"/>
    </row>
    <row r="67" spans="2:6">
      <c r="B67" s="155" t="s">
        <v>11</v>
      </c>
      <c r="C67" s="158"/>
      <c r="D67" s="153"/>
      <c r="E67" s="160"/>
      <c r="F67" s="54"/>
    </row>
    <row r="68" spans="2:6">
      <c r="B68" s="149" t="s">
        <v>12</v>
      </c>
      <c r="C68" s="150"/>
      <c r="D68" s="153"/>
      <c r="E68" s="55"/>
      <c r="F68" s="54"/>
    </row>
    <row r="69" spans="2:6">
      <c r="B69" s="155" t="s">
        <v>13</v>
      </c>
      <c r="C69" s="158"/>
      <c r="D69" s="153"/>
      <c r="E69" s="55"/>
      <c r="F69" s="54"/>
    </row>
    <row r="70" spans="2:6">
      <c r="B70" s="161" t="s">
        <v>14</v>
      </c>
      <c r="C70" s="162"/>
      <c r="D70" s="153"/>
      <c r="E70" s="56"/>
      <c r="F70" s="54"/>
    </row>
    <row r="71" spans="2:6">
      <c r="B71" s="161" t="s">
        <v>15</v>
      </c>
      <c r="C71" s="80"/>
      <c r="D71" s="153"/>
      <c r="E71" s="56"/>
      <c r="F71" s="54"/>
    </row>
    <row r="72" spans="2:6" ht="15.75" thickBot="1">
      <c r="B72" s="57" t="s">
        <v>16</v>
      </c>
      <c r="C72" s="80"/>
      <c r="D72" s="153"/>
      <c r="E72" s="56"/>
      <c r="F72" s="58"/>
    </row>
    <row r="73" spans="2:6" ht="15.75" thickBot="1">
      <c r="B73" s="137" t="s">
        <v>17</v>
      </c>
      <c r="C73" s="137" t="s">
        <v>18</v>
      </c>
      <c r="D73" s="138" t="s">
        <v>19</v>
      </c>
      <c r="E73" s="139" t="s">
        <v>20</v>
      </c>
      <c r="F73" s="140" t="s">
        <v>21</v>
      </c>
    </row>
    <row r="74" spans="2:6">
      <c r="B74" s="73"/>
      <c r="C74" s="73"/>
      <c r="D74" s="82"/>
      <c r="E74" s="74"/>
      <c r="F74" s="75">
        <f>E74*D74</f>
        <v>0</v>
      </c>
    </row>
    <row r="75" spans="2:6" ht="15.75" thickBot="1">
      <c r="B75" s="76"/>
      <c r="C75" s="141"/>
      <c r="D75" s="83"/>
      <c r="E75" s="77" t="s">
        <v>22</v>
      </c>
      <c r="F75" s="78">
        <f>F74</f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3"/>
  <sheetViews>
    <sheetView tabSelected="1" zoomScale="70" zoomScaleNormal="70" workbookViewId="0">
      <selection activeCell="O21" sqref="O21"/>
    </sheetView>
  </sheetViews>
  <sheetFormatPr baseColWidth="10" defaultRowHeight="15"/>
  <cols>
    <col min="1" max="1" width="4.7109375" customWidth="1"/>
    <col min="2" max="2" width="46.85546875" style="64" bestFit="1" customWidth="1"/>
    <col min="3" max="3" width="19.42578125" style="64" customWidth="1"/>
    <col min="4" max="4" width="4.85546875" style="81" customWidth="1"/>
    <col min="5" max="5" width="15.7109375" style="93" customWidth="1"/>
    <col min="6" max="6" width="50.140625" style="93" customWidth="1"/>
    <col min="7" max="7" width="17.85546875" style="65" bestFit="1" customWidth="1"/>
    <col min="8" max="8" width="26" style="63" bestFit="1" customWidth="1"/>
    <col min="9" max="9" width="17" style="65" customWidth="1"/>
    <col min="10" max="10" width="18.7109375" style="65" customWidth="1"/>
    <col min="11" max="11" width="16" style="65" bestFit="1" customWidth="1"/>
    <col min="12" max="12" width="15.42578125" style="64" bestFit="1" customWidth="1"/>
    <col min="13" max="13" width="44.28515625" style="64" bestFit="1" customWidth="1"/>
    <col min="14" max="14" width="21.7109375" style="64" bestFit="1" customWidth="1"/>
    <col min="15" max="15" width="18.42578125" style="285" customWidth="1"/>
    <col min="16" max="16" width="32" style="235" customWidth="1"/>
    <col min="17" max="115" width="11.42578125" style="266"/>
    <col min="116" max="116" width="20.5703125" style="266" bestFit="1" customWidth="1"/>
    <col min="117" max="16384" width="11.42578125" style="266"/>
  </cols>
  <sheetData>
    <row r="1" spans="1:24">
      <c r="A1" s="336" t="s">
        <v>141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8"/>
    </row>
    <row r="2" spans="1:24" ht="12" customHeight="1" thickBot="1">
      <c r="A2" s="339"/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41"/>
    </row>
    <row r="3" spans="1:24" ht="15.75">
      <c r="A3" s="91" t="s">
        <v>53</v>
      </c>
      <c r="B3" s="232" t="s">
        <v>46</v>
      </c>
      <c r="C3" s="233" t="s">
        <v>47</v>
      </c>
      <c r="D3" s="233" t="s">
        <v>48</v>
      </c>
      <c r="E3" s="233" t="s">
        <v>14</v>
      </c>
      <c r="F3" s="233" t="s">
        <v>127</v>
      </c>
      <c r="G3" s="234" t="s">
        <v>0</v>
      </c>
      <c r="H3" s="233" t="s">
        <v>13</v>
      </c>
      <c r="I3" s="233" t="s">
        <v>49</v>
      </c>
      <c r="J3" s="233" t="s">
        <v>103</v>
      </c>
      <c r="K3" s="233" t="s">
        <v>102</v>
      </c>
      <c r="L3" s="233" t="s">
        <v>50</v>
      </c>
      <c r="M3" s="244" t="s">
        <v>163</v>
      </c>
      <c r="N3" s="233" t="s">
        <v>51</v>
      </c>
      <c r="O3" s="281" t="s">
        <v>52</v>
      </c>
      <c r="P3" s="266"/>
    </row>
    <row r="4" spans="1:24" s="229" customFormat="1">
      <c r="A4" s="265">
        <v>1</v>
      </c>
      <c r="B4" s="319" t="s">
        <v>8</v>
      </c>
      <c r="C4" s="320">
        <v>318917</v>
      </c>
      <c r="D4" s="321"/>
      <c r="E4" s="322"/>
      <c r="F4" s="300" t="s">
        <v>135</v>
      </c>
      <c r="G4" s="300">
        <v>91836</v>
      </c>
      <c r="H4" s="300" t="s">
        <v>58</v>
      </c>
      <c r="I4" s="323">
        <v>264762</v>
      </c>
      <c r="J4" s="323" t="s">
        <v>130</v>
      </c>
      <c r="K4" s="323" t="s">
        <v>130</v>
      </c>
      <c r="L4" s="324">
        <v>110476</v>
      </c>
      <c r="M4" s="323" t="s">
        <v>174</v>
      </c>
      <c r="N4" s="325" t="s">
        <v>31</v>
      </c>
      <c r="O4" s="326" t="s">
        <v>59</v>
      </c>
    </row>
    <row r="5" spans="1:24" s="229" customFormat="1">
      <c r="A5" s="265">
        <v>2</v>
      </c>
      <c r="B5" s="297" t="s">
        <v>126</v>
      </c>
      <c r="C5" s="298">
        <v>515900</v>
      </c>
      <c r="D5" s="299" t="s">
        <v>128</v>
      </c>
      <c r="E5" s="299">
        <v>7307</v>
      </c>
      <c r="F5" s="300" t="s">
        <v>138</v>
      </c>
      <c r="G5" s="302">
        <v>90490</v>
      </c>
      <c r="H5" s="299">
        <v>4700021169</v>
      </c>
      <c r="I5" s="299">
        <v>264763</v>
      </c>
      <c r="J5" s="310">
        <v>43395</v>
      </c>
      <c r="K5" s="302">
        <v>1000053135</v>
      </c>
      <c r="L5" s="299">
        <v>110477</v>
      </c>
      <c r="M5" s="303" t="s">
        <v>170</v>
      </c>
      <c r="N5" s="302" t="s">
        <v>86</v>
      </c>
      <c r="O5" s="304" t="s">
        <v>59</v>
      </c>
      <c r="R5" s="230"/>
      <c r="S5" s="230"/>
      <c r="T5" s="230"/>
      <c r="U5" s="230"/>
      <c r="V5" s="230"/>
      <c r="W5" s="230"/>
      <c r="X5" s="230"/>
    </row>
    <row r="6" spans="1:24" s="229" customFormat="1">
      <c r="A6" s="265">
        <v>3</v>
      </c>
      <c r="B6" s="311" t="s">
        <v>126</v>
      </c>
      <c r="C6" s="312">
        <v>250000</v>
      </c>
      <c r="D6" s="313" t="s">
        <v>128</v>
      </c>
      <c r="E6" s="313">
        <v>7309</v>
      </c>
      <c r="F6" s="314" t="s">
        <v>131</v>
      </c>
      <c r="G6" s="313">
        <v>90937</v>
      </c>
      <c r="H6" s="313">
        <v>4700020145</v>
      </c>
      <c r="I6" s="313">
        <v>264764</v>
      </c>
      <c r="J6" s="315">
        <v>43395</v>
      </c>
      <c r="K6" s="316">
        <v>1000053141</v>
      </c>
      <c r="L6" s="313">
        <v>110478</v>
      </c>
      <c r="M6" s="317" t="s">
        <v>170</v>
      </c>
      <c r="N6" s="316" t="s">
        <v>86</v>
      </c>
      <c r="O6" s="318" t="s">
        <v>59</v>
      </c>
      <c r="R6" s="230"/>
      <c r="S6" s="230"/>
      <c r="T6" s="230"/>
      <c r="U6" s="230"/>
      <c r="V6" s="230"/>
      <c r="W6" s="230"/>
      <c r="X6" s="230"/>
    </row>
    <row r="7" spans="1:24" s="229" customFormat="1">
      <c r="A7" s="265">
        <v>4</v>
      </c>
      <c r="B7" s="297" t="s">
        <v>105</v>
      </c>
      <c r="C7" s="298">
        <v>807900</v>
      </c>
      <c r="D7" s="299" t="s">
        <v>128</v>
      </c>
      <c r="E7" s="299">
        <v>7286</v>
      </c>
      <c r="F7" s="300" t="s">
        <v>136</v>
      </c>
      <c r="G7" s="301">
        <v>87187</v>
      </c>
      <c r="H7" s="299">
        <v>189835</v>
      </c>
      <c r="I7" s="299">
        <v>257927</v>
      </c>
      <c r="J7" s="302" t="s">
        <v>130</v>
      </c>
      <c r="K7" s="302" t="s">
        <v>130</v>
      </c>
      <c r="L7" s="305">
        <v>110350</v>
      </c>
      <c r="M7" s="303" t="s">
        <v>162</v>
      </c>
      <c r="N7" s="303" t="s">
        <v>88</v>
      </c>
      <c r="O7" s="304" t="s">
        <v>59</v>
      </c>
      <c r="R7" s="230"/>
      <c r="S7" s="230"/>
      <c r="T7" s="230"/>
      <c r="U7" s="230"/>
      <c r="V7" s="230"/>
      <c r="W7" s="230"/>
      <c r="X7" s="230"/>
    </row>
    <row r="8" spans="1:24" s="229" customFormat="1">
      <c r="A8" s="265">
        <v>5</v>
      </c>
      <c r="B8" s="306" t="s">
        <v>132</v>
      </c>
      <c r="C8" s="298">
        <v>180000</v>
      </c>
      <c r="D8" s="299" t="s">
        <v>128</v>
      </c>
      <c r="E8" s="299">
        <v>7204</v>
      </c>
      <c r="F8" s="307" t="s">
        <v>147</v>
      </c>
      <c r="G8" s="301">
        <v>91841</v>
      </c>
      <c r="H8" s="299">
        <v>303691</v>
      </c>
      <c r="I8" s="299">
        <v>264765</v>
      </c>
      <c r="J8" s="302" t="s">
        <v>130</v>
      </c>
      <c r="K8" s="302" t="s">
        <v>130</v>
      </c>
      <c r="L8" s="305">
        <v>110479</v>
      </c>
      <c r="M8" s="303" t="s">
        <v>162</v>
      </c>
      <c r="N8" s="302" t="s">
        <v>87</v>
      </c>
      <c r="O8" s="304" t="s">
        <v>59</v>
      </c>
      <c r="R8" s="230"/>
      <c r="S8" s="230"/>
      <c r="T8" s="230"/>
      <c r="U8" s="230"/>
      <c r="V8" s="230"/>
      <c r="W8" s="230"/>
      <c r="X8" s="230"/>
    </row>
    <row r="9" spans="1:24" s="229" customFormat="1">
      <c r="A9" s="265">
        <v>6</v>
      </c>
      <c r="B9" s="306" t="s">
        <v>148</v>
      </c>
      <c r="C9" s="298">
        <v>1711975</v>
      </c>
      <c r="D9" s="299" t="s">
        <v>128</v>
      </c>
      <c r="E9" s="299">
        <v>7100</v>
      </c>
      <c r="F9" s="307" t="s">
        <v>149</v>
      </c>
      <c r="G9" s="301">
        <v>91415</v>
      </c>
      <c r="H9" s="299">
        <v>4500182258</v>
      </c>
      <c r="I9" s="299">
        <v>264476</v>
      </c>
      <c r="J9" s="299" t="s">
        <v>130</v>
      </c>
      <c r="K9" s="299" t="s">
        <v>130</v>
      </c>
      <c r="L9" s="305">
        <v>110351</v>
      </c>
      <c r="M9" s="303" t="s">
        <v>164</v>
      </c>
      <c r="N9" s="302" t="s">
        <v>85</v>
      </c>
      <c r="O9" s="304" t="s">
        <v>59</v>
      </c>
      <c r="R9" s="230"/>
      <c r="S9" s="230"/>
      <c r="T9" s="230"/>
      <c r="U9" s="230"/>
      <c r="V9" s="230"/>
      <c r="W9" s="230"/>
      <c r="X9" s="230"/>
    </row>
    <row r="10" spans="1:24" s="229" customFormat="1">
      <c r="A10" s="265">
        <v>7</v>
      </c>
      <c r="B10" s="297" t="s">
        <v>132</v>
      </c>
      <c r="C10" s="298">
        <v>513000</v>
      </c>
      <c r="D10" s="299" t="s">
        <v>128</v>
      </c>
      <c r="E10" s="299">
        <v>7203</v>
      </c>
      <c r="F10" s="300" t="s">
        <v>140</v>
      </c>
      <c r="G10" s="301">
        <v>88315</v>
      </c>
      <c r="H10" s="299">
        <v>304217</v>
      </c>
      <c r="I10" s="299">
        <v>259837</v>
      </c>
      <c r="J10" s="302" t="s">
        <v>130</v>
      </c>
      <c r="K10" s="302" t="s">
        <v>130</v>
      </c>
      <c r="L10" s="305">
        <v>110352</v>
      </c>
      <c r="M10" s="303" t="s">
        <v>162</v>
      </c>
      <c r="N10" s="302" t="s">
        <v>87</v>
      </c>
      <c r="O10" s="304" t="s">
        <v>59</v>
      </c>
      <c r="R10" s="230"/>
      <c r="S10" s="230"/>
      <c r="T10" s="230"/>
      <c r="U10" s="230"/>
      <c r="V10" s="230"/>
      <c r="W10" s="230"/>
      <c r="X10" s="230"/>
    </row>
    <row r="11" spans="1:24" s="229" customFormat="1">
      <c r="A11" s="265">
        <v>8</v>
      </c>
      <c r="B11" s="297" t="s">
        <v>126</v>
      </c>
      <c r="C11" s="298">
        <v>235620</v>
      </c>
      <c r="D11" s="299" t="s">
        <v>128</v>
      </c>
      <c r="E11" s="299">
        <v>7308</v>
      </c>
      <c r="F11" s="300" t="s">
        <v>137</v>
      </c>
      <c r="G11" s="301">
        <v>88490</v>
      </c>
      <c r="H11" s="299">
        <v>4700021632</v>
      </c>
      <c r="I11" s="299">
        <v>260171</v>
      </c>
      <c r="J11" s="308">
        <v>43417</v>
      </c>
      <c r="K11" s="309">
        <v>1000054015</v>
      </c>
      <c r="L11" s="305">
        <v>110387</v>
      </c>
      <c r="M11" s="303" t="s">
        <v>170</v>
      </c>
      <c r="N11" s="302" t="s">
        <v>86</v>
      </c>
      <c r="O11" s="304" t="s">
        <v>59</v>
      </c>
      <c r="R11" s="230"/>
      <c r="S11" s="230"/>
      <c r="T11" s="230"/>
      <c r="U11" s="230"/>
      <c r="V11" s="230"/>
      <c r="W11" s="230"/>
      <c r="X11" s="230"/>
    </row>
    <row r="12" spans="1:24" s="236" customFormat="1">
      <c r="A12" s="265">
        <v>9</v>
      </c>
      <c r="B12" s="297" t="s">
        <v>126</v>
      </c>
      <c r="C12" s="298">
        <v>260000</v>
      </c>
      <c r="D12" s="299" t="s">
        <v>128</v>
      </c>
      <c r="E12" s="299">
        <v>7326</v>
      </c>
      <c r="F12" s="300" t="s">
        <v>139</v>
      </c>
      <c r="G12" s="301">
        <v>89685</v>
      </c>
      <c r="H12" s="299">
        <v>4700021460</v>
      </c>
      <c r="I12" s="299">
        <v>261883</v>
      </c>
      <c r="J12" s="310">
        <v>43417</v>
      </c>
      <c r="K12" s="302">
        <v>1000054013</v>
      </c>
      <c r="L12" s="305">
        <v>110388</v>
      </c>
      <c r="M12" s="303" t="s">
        <v>170</v>
      </c>
      <c r="N12" s="303" t="s">
        <v>86</v>
      </c>
      <c r="O12" s="304" t="s">
        <v>59</v>
      </c>
    </row>
    <row r="13" spans="1:24" s="229" customFormat="1">
      <c r="A13" s="265">
        <v>10</v>
      </c>
      <c r="B13" s="297" t="s">
        <v>171</v>
      </c>
      <c r="C13" s="298">
        <v>250000</v>
      </c>
      <c r="D13" s="299" t="s">
        <v>128</v>
      </c>
      <c r="E13" s="299">
        <v>7019</v>
      </c>
      <c r="F13" s="300" t="s">
        <v>172</v>
      </c>
      <c r="G13" s="301">
        <v>91932</v>
      </c>
      <c r="H13" s="299" t="s">
        <v>173</v>
      </c>
      <c r="I13" s="299">
        <v>265467</v>
      </c>
      <c r="J13" s="309" t="s">
        <v>130</v>
      </c>
      <c r="K13" s="309" t="s">
        <v>130</v>
      </c>
      <c r="L13" s="305">
        <v>110622</v>
      </c>
      <c r="M13" s="303" t="s">
        <v>170</v>
      </c>
      <c r="N13" s="303" t="s">
        <v>87</v>
      </c>
      <c r="O13" s="304" t="s">
        <v>59</v>
      </c>
      <c r="R13" s="230"/>
      <c r="S13" s="230"/>
      <c r="T13" s="230"/>
      <c r="U13" s="230"/>
      <c r="V13" s="230"/>
      <c r="W13" s="230"/>
      <c r="X13" s="230"/>
    </row>
    <row r="14" spans="1:24" s="229" customFormat="1">
      <c r="A14" s="265"/>
      <c r="B14" s="249"/>
      <c r="C14" s="252"/>
      <c r="D14" s="248"/>
      <c r="E14" s="248"/>
      <c r="F14" s="247"/>
      <c r="G14" s="251"/>
      <c r="H14" s="253"/>
      <c r="I14" s="248"/>
      <c r="J14" s="256"/>
      <c r="K14" s="256"/>
      <c r="L14" s="257"/>
      <c r="M14" s="248"/>
      <c r="N14" s="255"/>
      <c r="O14" s="282"/>
    </row>
    <row r="15" spans="1:24" s="229" customFormat="1">
      <c r="A15" s="265"/>
      <c r="B15" s="249"/>
      <c r="C15" s="252"/>
      <c r="D15" s="248"/>
      <c r="E15" s="248"/>
      <c r="F15" s="247"/>
      <c r="G15" s="251"/>
      <c r="H15" s="253"/>
      <c r="I15" s="248"/>
      <c r="J15" s="256"/>
      <c r="K15" s="256"/>
      <c r="L15" s="257"/>
      <c r="M15" s="248"/>
      <c r="N15" s="255"/>
      <c r="O15" s="282"/>
    </row>
    <row r="16" spans="1:24" s="229" customFormat="1">
      <c r="A16" s="265"/>
      <c r="B16" s="249"/>
      <c r="C16" s="252"/>
      <c r="D16" s="248"/>
      <c r="E16" s="248"/>
      <c r="F16" s="247"/>
      <c r="G16" s="251"/>
      <c r="H16" s="253"/>
      <c r="I16" s="248"/>
      <c r="J16" s="256"/>
      <c r="K16" s="256"/>
      <c r="L16" s="257"/>
      <c r="M16" s="248"/>
      <c r="N16" s="255"/>
      <c r="O16" s="282"/>
    </row>
    <row r="17" spans="1:25" s="229" customFormat="1">
      <c r="A17" s="265"/>
      <c r="B17" s="249"/>
      <c r="C17" s="252"/>
      <c r="D17" s="248"/>
      <c r="E17" s="248"/>
      <c r="F17" s="247"/>
      <c r="G17" s="251"/>
      <c r="H17" s="253"/>
      <c r="I17" s="248"/>
      <c r="J17" s="256"/>
      <c r="K17" s="256"/>
      <c r="L17" s="257"/>
      <c r="M17" s="248"/>
      <c r="N17" s="255"/>
      <c r="O17" s="282"/>
      <c r="R17" s="230"/>
      <c r="S17" s="230"/>
      <c r="T17" s="230"/>
      <c r="U17" s="230"/>
      <c r="V17" s="230"/>
      <c r="W17" s="230"/>
      <c r="X17" s="230"/>
    </row>
    <row r="18" spans="1:25" s="229" customFormat="1">
      <c r="A18" s="265"/>
      <c r="B18" s="249"/>
      <c r="C18" s="252"/>
      <c r="D18" s="248"/>
      <c r="E18" s="248"/>
      <c r="F18" s="247"/>
      <c r="G18" s="251"/>
      <c r="H18" s="253"/>
      <c r="I18" s="248"/>
      <c r="J18" s="256"/>
      <c r="K18" s="256"/>
      <c r="L18" s="257"/>
      <c r="M18" s="248"/>
      <c r="N18" s="255"/>
      <c r="O18" s="282"/>
      <c r="S18" s="230"/>
      <c r="T18" s="230"/>
      <c r="U18" s="230"/>
      <c r="V18" s="230"/>
      <c r="W18" s="230"/>
      <c r="X18" s="230"/>
      <c r="Y18" s="230"/>
    </row>
    <row r="19" spans="1:25">
      <c r="A19" s="265"/>
      <c r="B19" s="249"/>
      <c r="C19" s="252"/>
      <c r="D19" s="248"/>
      <c r="E19" s="248"/>
      <c r="F19" s="247"/>
      <c r="G19" s="251"/>
      <c r="H19" s="253"/>
      <c r="I19" s="248"/>
      <c r="J19" s="256"/>
      <c r="K19" s="256"/>
      <c r="L19" s="257"/>
      <c r="M19" s="248"/>
      <c r="N19" s="255"/>
      <c r="O19" s="282"/>
      <c r="P19" s="266"/>
      <c r="S19" s="267"/>
      <c r="T19" s="267"/>
      <c r="U19" s="267"/>
      <c r="V19" s="267"/>
      <c r="W19" s="267"/>
      <c r="X19" s="267"/>
      <c r="Y19" s="267"/>
    </row>
    <row r="20" spans="1:25">
      <c r="A20" s="265"/>
      <c r="B20" s="249"/>
      <c r="C20" s="252"/>
      <c r="D20" s="248"/>
      <c r="E20" s="248"/>
      <c r="F20" s="247"/>
      <c r="G20" s="251"/>
      <c r="H20" s="253"/>
      <c r="I20" s="248"/>
      <c r="J20" s="256"/>
      <c r="K20" s="256"/>
      <c r="L20" s="257"/>
      <c r="M20" s="248"/>
      <c r="N20" s="255"/>
      <c r="O20" s="282"/>
      <c r="P20" s="266"/>
      <c r="S20" s="267"/>
      <c r="T20" s="267"/>
      <c r="U20" s="267"/>
      <c r="V20" s="267"/>
      <c r="W20" s="267"/>
      <c r="X20" s="267"/>
      <c r="Y20" s="267"/>
    </row>
    <row r="21" spans="1:25">
      <c r="A21" s="265"/>
      <c r="B21" s="249"/>
      <c r="C21" s="252"/>
      <c r="D21" s="248"/>
      <c r="E21" s="248"/>
      <c r="F21" s="247"/>
      <c r="G21" s="251"/>
      <c r="H21" s="253"/>
      <c r="I21" s="248"/>
      <c r="J21" s="256"/>
      <c r="K21" s="256"/>
      <c r="L21" s="257"/>
      <c r="M21" s="248"/>
      <c r="N21" s="255"/>
      <c r="O21" s="282"/>
      <c r="P21" s="266"/>
      <c r="R21" s="267"/>
      <c r="S21" s="267"/>
      <c r="T21" s="267"/>
      <c r="U21" s="267"/>
      <c r="V21" s="267"/>
      <c r="W21" s="267"/>
      <c r="X21" s="267"/>
    </row>
    <row r="22" spans="1:25">
      <c r="A22" s="265"/>
      <c r="B22" s="249"/>
      <c r="C22" s="250"/>
      <c r="D22" s="248"/>
      <c r="E22" s="248"/>
      <c r="F22" s="247"/>
      <c r="G22" s="251"/>
      <c r="H22" s="253"/>
      <c r="I22" s="248"/>
      <c r="J22" s="256"/>
      <c r="K22" s="256"/>
      <c r="L22" s="257"/>
      <c r="M22" s="248"/>
      <c r="N22" s="255"/>
      <c r="O22" s="282"/>
      <c r="P22" s="266"/>
      <c r="R22" s="267"/>
      <c r="S22" s="267"/>
      <c r="T22" s="267"/>
      <c r="U22" s="267"/>
      <c r="V22" s="267"/>
      <c r="W22" s="267"/>
      <c r="X22" s="267"/>
    </row>
    <row r="23" spans="1:25">
      <c r="A23" s="265"/>
      <c r="B23" s="249"/>
      <c r="C23" s="252"/>
      <c r="D23" s="248"/>
      <c r="E23" s="248"/>
      <c r="F23" s="247"/>
      <c r="G23" s="289"/>
      <c r="H23" s="248"/>
      <c r="I23" s="253"/>
      <c r="J23" s="288"/>
      <c r="K23" s="288"/>
      <c r="L23" s="257"/>
      <c r="M23" s="258"/>
      <c r="N23" s="259"/>
      <c r="O23" s="283"/>
      <c r="P23" s="266"/>
      <c r="R23" s="267"/>
      <c r="S23" s="267"/>
      <c r="T23" s="267"/>
      <c r="U23" s="267"/>
      <c r="V23" s="267"/>
      <c r="W23" s="267"/>
      <c r="X23" s="267"/>
    </row>
    <row r="24" spans="1:25" ht="15.75" thickBot="1">
      <c r="A24" s="265"/>
      <c r="B24" s="260"/>
      <c r="C24" s="261"/>
      <c r="D24" s="256"/>
      <c r="E24" s="256"/>
      <c r="F24" s="262"/>
      <c r="G24" s="263"/>
      <c r="H24" s="256"/>
      <c r="I24" s="256"/>
      <c r="J24" s="256"/>
      <c r="K24" s="256"/>
      <c r="L24" s="257"/>
      <c r="M24" s="190"/>
      <c r="N24" s="191"/>
      <c r="O24" s="284"/>
      <c r="P24" s="266"/>
      <c r="R24" s="267"/>
      <c r="S24" s="267"/>
      <c r="T24" s="267"/>
      <c r="U24" s="267"/>
      <c r="V24" s="267"/>
      <c r="W24" s="267"/>
      <c r="X24" s="267"/>
    </row>
    <row r="25" spans="1:25" ht="15.75">
      <c r="B25" s="119" t="s">
        <v>2</v>
      </c>
      <c r="C25" s="120">
        <f>SUMIF(O5:O24,"=FACTURADO",C5:C24)</f>
        <v>4724395</v>
      </c>
      <c r="E25" s="333" t="s">
        <v>57</v>
      </c>
      <c r="F25" s="334"/>
      <c r="G25" s="335"/>
      <c r="H25" s="148" t="s">
        <v>59</v>
      </c>
      <c r="I25" s="342" t="s">
        <v>70</v>
      </c>
      <c r="J25" s="343"/>
      <c r="K25" s="343"/>
      <c r="L25" s="344"/>
      <c r="M25" s="241"/>
    </row>
    <row r="26" spans="1:25" ht="30" customHeight="1">
      <c r="B26" s="145" t="s">
        <v>1</v>
      </c>
      <c r="C26" s="98">
        <f>SUM(C4)</f>
        <v>318917</v>
      </c>
      <c r="E26" s="345" t="s">
        <v>129</v>
      </c>
      <c r="F26" s="346"/>
      <c r="G26" s="170">
        <v>3000000</v>
      </c>
      <c r="H26" s="164">
        <f>SUMIF(Tabla1[ENCARGADO], E26,(Tabla1[MONTO NETO]))</f>
        <v>0</v>
      </c>
      <c r="I26" s="330"/>
      <c r="J26" s="331"/>
      <c r="K26" s="331"/>
      <c r="L26" s="332"/>
      <c r="M26" s="242"/>
    </row>
    <row r="27" spans="1:25" ht="18.75">
      <c r="B27" s="351" t="s">
        <v>56</v>
      </c>
      <c r="C27" s="353">
        <f>C25+C26</f>
        <v>5043312</v>
      </c>
      <c r="E27" s="345" t="s">
        <v>85</v>
      </c>
      <c r="F27" s="346"/>
      <c r="G27" s="170">
        <v>5000000</v>
      </c>
      <c r="H27" s="164">
        <f>SUMIF(Tabla1[ENCARGADO], E27,(Tabla1[MONTO NETO]))</f>
        <v>1711975</v>
      </c>
      <c r="I27" s="330"/>
      <c r="J27" s="331"/>
      <c r="K27" s="331"/>
      <c r="L27" s="332"/>
      <c r="M27" s="242"/>
    </row>
    <row r="28" spans="1:25" ht="21.75" customHeight="1">
      <c r="B28" s="352"/>
      <c r="C28" s="354"/>
      <c r="E28" s="347" t="s">
        <v>87</v>
      </c>
      <c r="F28" s="348"/>
      <c r="G28" s="170">
        <v>3000000</v>
      </c>
      <c r="H28" s="164">
        <f>SUMIF(Tabla1[ENCARGADO], E28,(Tabla1[MONTO NETO]))</f>
        <v>943000</v>
      </c>
      <c r="I28" s="330"/>
      <c r="J28" s="331"/>
      <c r="K28" s="331"/>
      <c r="L28" s="332"/>
      <c r="M28" s="242"/>
    </row>
    <row r="29" spans="1:25" ht="19.5" thickBot="1">
      <c r="B29" s="94" t="s">
        <v>3</v>
      </c>
      <c r="C29" s="97">
        <v>20000000</v>
      </c>
      <c r="E29" s="349" t="s">
        <v>88</v>
      </c>
      <c r="F29" s="350"/>
      <c r="G29" s="170">
        <v>3000000</v>
      </c>
      <c r="H29" s="164">
        <f>SUMIF(Tabla1[ENCARGADO], E29,(Tabla1[MONTO NETO]))</f>
        <v>807900</v>
      </c>
      <c r="I29" s="330"/>
      <c r="J29" s="331"/>
      <c r="K29" s="331"/>
      <c r="L29" s="332"/>
      <c r="M29" s="242"/>
      <c r="N29" s="99"/>
    </row>
    <row r="30" spans="1:25" ht="18.75">
      <c r="A30" s="84"/>
      <c r="B30" s="147"/>
      <c r="C30" s="147"/>
      <c r="E30" s="349" t="s">
        <v>86</v>
      </c>
      <c r="F30" s="350"/>
      <c r="G30" s="170">
        <v>5000000</v>
      </c>
      <c r="H30" s="164">
        <f>SUMIF(Tabla1[ENCARGADO], E30,(Tabla1[MONTO NETO]))</f>
        <v>1261520</v>
      </c>
      <c r="I30" s="330"/>
      <c r="J30" s="331"/>
      <c r="K30" s="331"/>
      <c r="L30" s="332"/>
      <c r="M30" s="242"/>
      <c r="N30" s="99"/>
    </row>
    <row r="31" spans="1:25" ht="15.75" thickBot="1">
      <c r="A31" s="264"/>
      <c r="B31" s="121"/>
      <c r="C31" s="121"/>
      <c r="E31" s="165"/>
      <c r="F31" s="254"/>
      <c r="G31" s="166"/>
      <c r="H31" s="167"/>
      <c r="I31" s="168"/>
      <c r="J31" s="168"/>
      <c r="K31" s="168"/>
      <c r="L31" s="169"/>
      <c r="M31" s="243"/>
    </row>
    <row r="32" spans="1:25">
      <c r="A32" s="264"/>
      <c r="B32" s="121"/>
      <c r="C32" s="121"/>
    </row>
    <row r="33" spans="2:3">
      <c r="B33" s="121"/>
      <c r="C33" s="121"/>
    </row>
  </sheetData>
  <mergeCells count="15">
    <mergeCell ref="I30:L30"/>
    <mergeCell ref="E25:G25"/>
    <mergeCell ref="A1:O2"/>
    <mergeCell ref="I29:L29"/>
    <mergeCell ref="I28:L28"/>
    <mergeCell ref="I27:L27"/>
    <mergeCell ref="I25:L25"/>
    <mergeCell ref="I26:L26"/>
    <mergeCell ref="E26:F26"/>
    <mergeCell ref="E27:F27"/>
    <mergeCell ref="E28:F28"/>
    <mergeCell ref="E29:F29"/>
    <mergeCell ref="E30:F30"/>
    <mergeCell ref="B27:B28"/>
    <mergeCell ref="C27:C28"/>
  </mergeCells>
  <conditionalFormatting sqref="H26">
    <cfRule type="cellIs" dxfId="21" priority="5" operator="greaterThan">
      <formula>$G$26</formula>
    </cfRule>
  </conditionalFormatting>
  <conditionalFormatting sqref="H27">
    <cfRule type="cellIs" dxfId="20" priority="4" operator="greaterThan">
      <formula>$G$27</formula>
    </cfRule>
  </conditionalFormatting>
  <conditionalFormatting sqref="H28">
    <cfRule type="cellIs" dxfId="19" priority="3" operator="greaterThan">
      <formula>$G$28</formula>
    </cfRule>
  </conditionalFormatting>
  <conditionalFormatting sqref="H29">
    <cfRule type="cellIs" dxfId="18" priority="2" operator="greaterThan">
      <formula>$G$29</formula>
    </cfRule>
  </conditionalFormatting>
  <conditionalFormatting sqref="H30">
    <cfRule type="cellIs" dxfId="17" priority="1" operator="greaterThan">
      <formula>$G$30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scale="27" orientation="landscape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8"/>
  <sheetViews>
    <sheetView topLeftCell="C1" workbookViewId="0">
      <selection activeCell="E3" sqref="E3:H4"/>
    </sheetView>
  </sheetViews>
  <sheetFormatPr baseColWidth="10" defaultRowHeight="15"/>
  <cols>
    <col min="1" max="1" width="5.5703125" customWidth="1"/>
    <col min="2" max="2" width="32" customWidth="1"/>
    <col min="3" max="3" width="38.140625" customWidth="1"/>
    <col min="4" max="4" width="7.140625" customWidth="1"/>
    <col min="5" max="5" width="9.42578125" customWidth="1"/>
    <col min="6" max="6" width="21.28515625" bestFit="1" customWidth="1"/>
    <col min="7" max="7" width="54.7109375" customWidth="1"/>
    <col min="8" max="8" width="16" customWidth="1"/>
  </cols>
  <sheetData>
    <row r="1" spans="2:9" ht="15.75" thickBot="1"/>
    <row r="2" spans="2:9" ht="19.5" thickBot="1">
      <c r="B2" s="355" t="s">
        <v>26</v>
      </c>
      <c r="C2" s="356"/>
    </row>
    <row r="3" spans="2:9">
      <c r="B3" s="85">
        <v>9910000003</v>
      </c>
      <c r="C3" s="87" t="s">
        <v>55</v>
      </c>
      <c r="E3" s="269" t="s">
        <v>71</v>
      </c>
      <c r="F3" s="271" t="s">
        <v>74</v>
      </c>
      <c r="G3" s="269" t="s">
        <v>72</v>
      </c>
      <c r="H3" s="269" t="s">
        <v>73</v>
      </c>
      <c r="I3" s="64"/>
    </row>
    <row r="4" spans="2:9" ht="16.5" thickBot="1">
      <c r="B4" s="143" t="s">
        <v>27</v>
      </c>
      <c r="C4" s="144" t="s">
        <v>82</v>
      </c>
      <c r="E4" s="272">
        <v>1</v>
      </c>
      <c r="F4" s="273" t="s">
        <v>27</v>
      </c>
      <c r="G4" s="270" t="s">
        <v>82</v>
      </c>
      <c r="H4" s="268">
        <v>250000</v>
      </c>
      <c r="I4" s="99">
        <f>E4*H4</f>
        <v>250000</v>
      </c>
    </row>
    <row r="5" spans="2:9" ht="15.75">
      <c r="B5" s="60">
        <v>3200000000</v>
      </c>
      <c r="C5" s="101" t="s">
        <v>28</v>
      </c>
      <c r="D5" s="142"/>
      <c r="E5" s="272">
        <v>1</v>
      </c>
      <c r="F5" s="273">
        <v>11112222</v>
      </c>
      <c r="G5" s="270" t="s">
        <v>146</v>
      </c>
      <c r="H5" s="268">
        <v>235000</v>
      </c>
      <c r="I5" s="99">
        <f t="shared" ref="I5:I12" si="0">E5*H5</f>
        <v>235000</v>
      </c>
    </row>
    <row r="6" spans="2:9" ht="15.75">
      <c r="B6" s="60">
        <v>11112222</v>
      </c>
      <c r="C6" s="101" t="s">
        <v>29</v>
      </c>
      <c r="E6" s="272"/>
      <c r="F6" s="273"/>
      <c r="G6" s="270"/>
      <c r="H6" s="274"/>
      <c r="I6" s="99">
        <f t="shared" si="0"/>
        <v>0</v>
      </c>
    </row>
    <row r="7" spans="2:9" s="84" customFormat="1" ht="15.75">
      <c r="B7" s="245">
        <v>38827</v>
      </c>
      <c r="C7" s="246" t="s">
        <v>113</v>
      </c>
      <c r="E7" s="272"/>
      <c r="F7" s="273"/>
      <c r="G7" s="270"/>
      <c r="H7" s="274"/>
      <c r="I7" s="99">
        <f t="shared" si="0"/>
        <v>0</v>
      </c>
    </row>
    <row r="8" spans="2:9" s="84" customFormat="1" ht="15.75">
      <c r="B8" s="245">
        <v>18942</v>
      </c>
      <c r="C8" s="246" t="s">
        <v>114</v>
      </c>
      <c r="E8" s="272"/>
      <c r="F8" s="273"/>
      <c r="G8" s="270"/>
      <c r="H8" s="274"/>
      <c r="I8" s="99">
        <f t="shared" si="0"/>
        <v>0</v>
      </c>
    </row>
    <row r="9" spans="2:9" ht="16.5" thickBot="1">
      <c r="B9" s="146">
        <v>111110000</v>
      </c>
      <c r="C9" s="102" t="s">
        <v>30</v>
      </c>
      <c r="E9" s="272"/>
      <c r="F9" s="273"/>
      <c r="G9" s="270"/>
      <c r="H9" s="274"/>
      <c r="I9" s="99">
        <f t="shared" si="0"/>
        <v>0</v>
      </c>
    </row>
    <row r="10" spans="2:9" s="84" customFormat="1" ht="15.75">
      <c r="B10" s="88"/>
      <c r="C10" s="89"/>
      <c r="E10" s="272"/>
      <c r="F10" s="273"/>
      <c r="G10" s="270"/>
      <c r="H10" s="274"/>
      <c r="I10" s="99">
        <f t="shared" si="0"/>
        <v>0</v>
      </c>
    </row>
    <row r="11" spans="2:9" s="84" customFormat="1" ht="16.5" thickBot="1">
      <c r="E11" s="272"/>
      <c r="F11" s="273"/>
      <c r="G11" s="270"/>
      <c r="H11" s="274"/>
      <c r="I11" s="99">
        <f t="shared" si="0"/>
        <v>0</v>
      </c>
    </row>
    <row r="12" spans="2:9" s="106" customFormat="1" ht="19.5" thickBot="1">
      <c r="B12" s="105" t="s">
        <v>26</v>
      </c>
      <c r="C12" s="105" t="s">
        <v>75</v>
      </c>
      <c r="E12" s="272"/>
      <c r="F12" s="273"/>
      <c r="G12" s="270"/>
      <c r="H12" s="274"/>
      <c r="I12" s="99">
        <f t="shared" si="0"/>
        <v>0</v>
      </c>
    </row>
    <row r="13" spans="2:9" s="100" customFormat="1" ht="15.75">
      <c r="B13" s="107" t="s">
        <v>60</v>
      </c>
      <c r="C13" s="108" t="s">
        <v>61</v>
      </c>
      <c r="E13" s="272"/>
      <c r="F13" s="273"/>
      <c r="G13" s="270"/>
      <c r="H13" s="274"/>
      <c r="I13" s="231"/>
    </row>
    <row r="14" spans="2:9" s="100" customFormat="1">
      <c r="B14" s="109" t="s">
        <v>62</v>
      </c>
      <c r="C14" s="124" t="s">
        <v>63</v>
      </c>
      <c r="D14" s="125"/>
      <c r="E14" s="126"/>
      <c r="F14" s="127"/>
      <c r="G14" s="126"/>
      <c r="I14" s="231">
        <f>SUM(I4:I13)</f>
        <v>485000</v>
      </c>
    </row>
    <row r="15" spans="2:9" s="100" customFormat="1" ht="15.75">
      <c r="B15" s="109" t="s">
        <v>64</v>
      </c>
      <c r="C15" s="124" t="s">
        <v>65</v>
      </c>
      <c r="D15" s="128"/>
      <c r="E15" s="130" t="s">
        <v>45</v>
      </c>
      <c r="F15" s="131"/>
      <c r="G15" s="129"/>
    </row>
    <row r="16" spans="2:9" s="100" customFormat="1" ht="15.75" thickBot="1">
      <c r="B16" s="109" t="s">
        <v>66</v>
      </c>
      <c r="C16" s="110" t="s">
        <v>67</v>
      </c>
      <c r="E16" s="130" t="s">
        <v>76</v>
      </c>
      <c r="F16" s="64"/>
      <c r="G16" s="133" t="s">
        <v>79</v>
      </c>
      <c r="I16" s="231"/>
    </row>
    <row r="17" spans="2:8" s="100" customFormat="1" ht="15.75" thickBot="1">
      <c r="B17" s="109" t="s">
        <v>68</v>
      </c>
      <c r="C17" s="110" t="s">
        <v>69</v>
      </c>
      <c r="E17" s="111" t="s">
        <v>71</v>
      </c>
      <c r="F17" s="112" t="s">
        <v>74</v>
      </c>
      <c r="G17" s="112" t="s">
        <v>72</v>
      </c>
      <c r="H17" s="112" t="s">
        <v>73</v>
      </c>
    </row>
    <row r="18" spans="2:8" ht="15.75" thickBot="1">
      <c r="B18" s="103"/>
      <c r="C18" s="104"/>
      <c r="E18" s="113">
        <v>1</v>
      </c>
      <c r="F18" s="114">
        <v>3200000000</v>
      </c>
      <c r="G18" s="115" t="s">
        <v>28</v>
      </c>
      <c r="H18" s="116" t="s">
        <v>83</v>
      </c>
    </row>
    <row r="19" spans="2:8" ht="29.25" customHeight="1">
      <c r="C19">
        <f>27042*5</f>
        <v>135210</v>
      </c>
      <c r="D19" s="117"/>
      <c r="E19" s="122"/>
      <c r="F19" s="122"/>
      <c r="G19" s="122"/>
      <c r="H19" s="123"/>
    </row>
    <row r="20" spans="2:8">
      <c r="E20" s="132" t="s">
        <v>77</v>
      </c>
      <c r="F20" s="133"/>
    </row>
    <row r="21" spans="2:8" ht="15.75" thickBot="1">
      <c r="B21" s="134"/>
      <c r="C21" s="135"/>
      <c r="D21" s="84"/>
      <c r="E21" s="130" t="s">
        <v>78</v>
      </c>
      <c r="F21" s="133"/>
      <c r="G21" s="133" t="s">
        <v>79</v>
      </c>
    </row>
    <row r="22" spans="2:8" ht="15.75" thickBot="1">
      <c r="B22" s="134" t="s">
        <v>7</v>
      </c>
      <c r="C22" s="136"/>
      <c r="D22" s="84"/>
      <c r="E22" s="111" t="s">
        <v>71</v>
      </c>
      <c r="F22" s="112" t="s">
        <v>74</v>
      </c>
      <c r="G22" s="112" t="s">
        <v>72</v>
      </c>
      <c r="H22" s="112" t="s">
        <v>73</v>
      </c>
    </row>
    <row r="23" spans="2:8" ht="15.75" thickBot="1">
      <c r="E23" s="113">
        <v>1</v>
      </c>
      <c r="F23" s="114">
        <v>3200000000</v>
      </c>
      <c r="G23" s="115" t="s">
        <v>28</v>
      </c>
      <c r="H23" s="116">
        <v>668271</v>
      </c>
    </row>
    <row r="24" spans="2:8" ht="41.25" customHeight="1"/>
    <row r="25" spans="2:8">
      <c r="E25" s="133" t="s">
        <v>8</v>
      </c>
      <c r="F25" s="133"/>
    </row>
    <row r="26" spans="2:8" ht="15.75" thickBot="1">
      <c r="E26" s="133" t="s">
        <v>80</v>
      </c>
      <c r="F26" s="133"/>
      <c r="G26" s="133" t="s">
        <v>79</v>
      </c>
    </row>
    <row r="27" spans="2:8" ht="15.75" thickBot="1">
      <c r="E27" s="111" t="s">
        <v>71</v>
      </c>
      <c r="F27" s="112" t="s">
        <v>74</v>
      </c>
      <c r="G27" s="112" t="s">
        <v>72</v>
      </c>
      <c r="H27" s="112" t="s">
        <v>73</v>
      </c>
    </row>
    <row r="28" spans="2:8" ht="15.75" thickBot="1">
      <c r="E28" s="113">
        <v>1</v>
      </c>
      <c r="F28" s="114">
        <v>3200000000</v>
      </c>
      <c r="G28" s="115" t="s">
        <v>28</v>
      </c>
      <c r="H28" s="116" t="s">
        <v>81</v>
      </c>
    </row>
  </sheetData>
  <mergeCells count="1">
    <mergeCell ref="B2:C2"/>
  </mergeCells>
  <hyperlinks>
    <hyperlink ref="E20" r:id="rId1" display="http://www.mercantil.com/empresa/hospital-regional-de-copiapo/copiapo/300013193/esp"/>
  </hyperlinks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workbookViewId="0">
      <selection activeCell="C4" sqref="C4"/>
    </sheetView>
  </sheetViews>
  <sheetFormatPr baseColWidth="10" defaultRowHeight="15"/>
  <cols>
    <col min="2" max="2" width="40" bestFit="1" customWidth="1"/>
    <col min="3" max="3" width="24.28515625" customWidth="1"/>
  </cols>
  <sheetData>
    <row r="2" spans="2:3">
      <c r="B2" s="237" t="s">
        <v>108</v>
      </c>
      <c r="C2" s="237" t="s">
        <v>5</v>
      </c>
    </row>
    <row r="3" spans="2:3">
      <c r="B3" s="238" t="s">
        <v>106</v>
      </c>
      <c r="C3" s="238" t="s">
        <v>107</v>
      </c>
    </row>
    <row r="4" spans="2:3">
      <c r="B4" s="238" t="s">
        <v>105</v>
      </c>
      <c r="C4" s="238" t="s">
        <v>109</v>
      </c>
    </row>
    <row r="5" spans="2:3">
      <c r="B5" s="238" t="s">
        <v>8</v>
      </c>
      <c r="C5" s="238" t="s">
        <v>110</v>
      </c>
    </row>
    <row r="6" spans="2:3">
      <c r="B6" s="238" t="s">
        <v>77</v>
      </c>
      <c r="C6" s="238" t="s">
        <v>84</v>
      </c>
    </row>
    <row r="7" spans="2:3">
      <c r="B7" s="238" t="s">
        <v>115</v>
      </c>
      <c r="C7" s="238" t="s">
        <v>116</v>
      </c>
    </row>
    <row r="8" spans="2:3">
      <c r="B8" s="238" t="s">
        <v>117</v>
      </c>
      <c r="C8" s="238" t="s">
        <v>118</v>
      </c>
    </row>
    <row r="9" spans="2:3">
      <c r="B9" s="238" t="s">
        <v>119</v>
      </c>
      <c r="C9" s="238" t="s">
        <v>111</v>
      </c>
    </row>
    <row r="10" spans="2:3">
      <c r="B10" s="238" t="s">
        <v>120</v>
      </c>
      <c r="C10" s="238" t="s">
        <v>121</v>
      </c>
    </row>
    <row r="11" spans="2:3">
      <c r="B11" s="238" t="s">
        <v>45</v>
      </c>
      <c r="C11" s="238" t="s">
        <v>54</v>
      </c>
    </row>
    <row r="12" spans="2:3">
      <c r="B12" s="238" t="s">
        <v>122</v>
      </c>
      <c r="C12" s="238" t="s">
        <v>123</v>
      </c>
    </row>
    <row r="13" spans="2:3">
      <c r="B13" s="238" t="s">
        <v>124</v>
      </c>
      <c r="C13" s="238" t="s">
        <v>125</v>
      </c>
    </row>
    <row r="14" spans="2:3">
      <c r="B14" s="238"/>
      <c r="C14" s="238"/>
    </row>
    <row r="15" spans="2:3">
      <c r="B15" s="238"/>
      <c r="C15" s="238"/>
    </row>
    <row r="16" spans="2:3">
      <c r="B16" s="238"/>
      <c r="C16" s="238"/>
    </row>
    <row r="17" spans="2:3">
      <c r="B17" s="238"/>
      <c r="C17" s="238"/>
    </row>
    <row r="18" spans="2:3">
      <c r="B18" s="238"/>
      <c r="C18" s="238"/>
    </row>
    <row r="19" spans="2:3">
      <c r="B19" s="238"/>
      <c r="C19" s="238"/>
    </row>
    <row r="20" spans="2:3">
      <c r="B20" s="238"/>
      <c r="C20" s="238"/>
    </row>
    <row r="21" spans="2:3">
      <c r="B21" s="238"/>
      <c r="C21" s="238"/>
    </row>
    <row r="22" spans="2:3">
      <c r="B22" s="238"/>
      <c r="C22" s="238"/>
    </row>
    <row r="23" spans="2:3">
      <c r="B23" s="238"/>
      <c r="C23" s="23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1-4</vt:lpstr>
      <vt:lpstr>5-10</vt:lpstr>
      <vt:lpstr>11-15</vt:lpstr>
      <vt:lpstr>16-20</vt:lpstr>
      <vt:lpstr>21-25</vt:lpstr>
      <vt:lpstr>26-30</vt:lpstr>
      <vt:lpstr>Detalle de Facturacion </vt:lpstr>
      <vt:lpstr>Codigos </vt:lpstr>
      <vt:lpstr>LISTADO CLINICAS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2018-11-29T13:22:42Z</cp:lastPrinted>
  <dcterms:created xsi:type="dcterms:W3CDTF">2016-04-27T13:00:55Z</dcterms:created>
  <dcterms:modified xsi:type="dcterms:W3CDTF">2018-12-20T20:08:22Z</dcterms:modified>
</cp:coreProperties>
</file>