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F15" i="23" l="1"/>
  <c r="F90" i="2"/>
  <c r="F45" i="21" l="1"/>
  <c r="F77" i="23" l="1"/>
  <c r="F76" i="23"/>
  <c r="I5" i="4" l="1"/>
  <c r="I6" i="4"/>
  <c r="I7" i="4"/>
  <c r="I8" i="4"/>
  <c r="I9" i="4"/>
  <c r="I10" i="4"/>
  <c r="I11" i="4"/>
  <c r="I12" i="4"/>
  <c r="I4" i="4"/>
  <c r="C33" i="1" l="1"/>
  <c r="F46" i="20"/>
  <c r="C34" i="1"/>
  <c r="H37" i="1"/>
  <c r="H38" i="1"/>
  <c r="H34" i="1"/>
  <c r="H35" i="1"/>
  <c r="C19" i="4"/>
  <c r="F30" i="2"/>
  <c r="F45" i="2"/>
  <c r="F46" i="2" s="1"/>
  <c r="F14" i="23"/>
  <c r="F16" i="23" s="1"/>
  <c r="F75" i="21"/>
  <c r="F76" i="21"/>
  <c r="F60" i="21"/>
  <c r="F61" i="21" s="1"/>
  <c r="F74" i="22"/>
  <c r="F75" i="22"/>
  <c r="F59" i="22"/>
  <c r="F60" i="22"/>
  <c r="F44" i="22"/>
  <c r="F45" i="22"/>
  <c r="F29" i="22"/>
  <c r="F30" i="22"/>
  <c r="F14" i="22"/>
  <c r="F15" i="22"/>
  <c r="F75" i="23"/>
  <c r="F78" i="23" s="1"/>
  <c r="F60" i="23"/>
  <c r="F61" i="23" s="1"/>
  <c r="F45" i="23"/>
  <c r="F46" i="23" s="1"/>
  <c r="F30" i="23"/>
  <c r="F31" i="23" s="1"/>
  <c r="F44" i="21"/>
  <c r="F46" i="21" s="1"/>
  <c r="F29" i="21"/>
  <c r="F30" i="21" s="1"/>
  <c r="F14" i="21"/>
  <c r="F15" i="21" s="1"/>
  <c r="F59" i="3"/>
  <c r="F60" i="3" s="1"/>
  <c r="F44" i="3"/>
  <c r="F45" i="3" s="1"/>
  <c r="F29" i="3"/>
  <c r="F30" i="3" s="1"/>
  <c r="F74" i="3"/>
  <c r="F75" i="3" s="1"/>
  <c r="F14" i="3"/>
  <c r="F15" i="3" s="1"/>
  <c r="F91" i="2"/>
  <c r="F75" i="2"/>
  <c r="F76" i="2" s="1"/>
  <c r="F60" i="2"/>
  <c r="F61" i="2" s="1"/>
  <c r="F61" i="20"/>
  <c r="F62" i="20"/>
  <c r="F45" i="20"/>
  <c r="F47" i="20"/>
  <c r="F29" i="20"/>
  <c r="F30" i="20"/>
  <c r="F13" i="20"/>
  <c r="F14" i="20"/>
  <c r="H36" i="1"/>
  <c r="F31" i="2"/>
  <c r="F15" i="2"/>
  <c r="F16" i="2"/>
  <c r="F77" i="21" l="1"/>
  <c r="C35" i="1"/>
</calcChain>
</file>

<file path=xl/sharedStrings.xml><?xml version="1.0" encoding="utf-8"?>
<sst xmlns="http://schemas.openxmlformats.org/spreadsheetml/2006/main" count="949" uniqueCount="226">
  <si>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</si>
  <si>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</si>
  <si>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</si>
  <si>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</si>
  <si>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</si>
  <si>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</si>
  <si>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</si>
  <si>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</si>
  <si>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</si>
  <si>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</si>
  <si>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</si>
  <si>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</si>
  <si>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</si>
  <si>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</si>
  <si>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</si>
  <si>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</si>
  <si>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</si>
  <si>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</si>
  <si>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</si>
  <si>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</si>
  <si>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</si>
  <si>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</si>
  <si>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</si>
  <si>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</si>
  <si>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</si>
  <si>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</si>
  <si>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</si>
  <si>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</si>
  <si>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</si>
  <si>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</si>
  <si>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</si>
  <si>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</si>
  <si>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</si>
  <si>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</si>
  <si>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</si>
  <si>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</si>
  <si>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</si>
  <si>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</si>
  <si>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</si>
  <si>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</si>
  <si>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</si>
  <si>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</si>
  <si>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</si>
  <si>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</si>
  <si>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</si>
  <si>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</si>
  <si>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</si>
  <si>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</si>
  <si>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</si>
  <si>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</si>
  <si>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</si>
  <si>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</si>
  <si>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</si>
  <si>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</si>
  <si>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</si>
  <si>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</si>
  <si>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</si>
  <si>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</si>
  <si>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</si>
  <si>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</si>
  <si>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</si>
  <si>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</si>
  <si>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</si>
  <si>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</si>
  <si>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</si>
  <si>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</si>
  <si>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</si>
  <si>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</si>
  <si>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</si>
  <si>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</si>
  <si>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</si>
  <si>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</si>
  <si>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</si>
  <si>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</si>
  <si>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</si>
  <si>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</si>
  <si>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</si>
  <si>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</si>
  <si>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</si>
  <si>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</si>
  <si>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</si>
  <si>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</si>
  <si>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</si>
  <si>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</si>
  <si>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61.606.307-3</t>
  </si>
  <si>
    <t xml:space="preserve">Andres Yañez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</si>
  <si>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</si>
  <si>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</si>
  <si>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</si>
  <si>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</si>
  <si>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</si>
  <si>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</si>
  <si>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</si>
  <si>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</si>
  <si>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</si>
  <si>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</si>
  <si>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</si>
  <si>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</si>
  <si>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</si>
  <si>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</si>
  <si>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</si>
  <si>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</si>
  <si>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</si>
  <si>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</si>
  <si>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</si>
  <si>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</si>
  <si>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</si>
  <si>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</si>
  <si>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</si>
  <si>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</si>
  <si>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</si>
  <si>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</si>
  <si>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ENCARGADO ENTREGA DE FACTURA</t>
  </si>
  <si>
    <t>92399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</si>
  <si>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</si>
  <si>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</si>
  <si>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</si>
  <si>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</si>
  <si>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</si>
  <si>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</si>
  <si>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</si>
  <si>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</si>
  <si>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</si>
  <si>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</si>
  <si>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</si>
  <si>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</si>
  <si>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</si>
  <si>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Facturación Mes de OCTUBRE 2018</t>
  </si>
  <si>
    <t>CLINICA LAS CONDES</t>
  </si>
  <si>
    <t>DESCRIPCION</t>
  </si>
  <si>
    <t>SI</t>
  </si>
  <si>
    <t>CLINICA LAS CONDES ABRIL 2018</t>
  </si>
  <si>
    <t>MANTENCION ABRIL 2018</t>
  </si>
  <si>
    <t>CLINICA LAS CONDES MAYO 2018</t>
  </si>
  <si>
    <t>MANTENCION MAYO 2018</t>
  </si>
  <si>
    <t>CLINICA LAS CONDES JULIO 2018</t>
  </si>
  <si>
    <t>MANTENCION JULIO 2018</t>
  </si>
  <si>
    <t>PROGRAMACION PEÑALOLEN</t>
  </si>
  <si>
    <t>lampara de pasillo</t>
  </si>
  <si>
    <t>pera de llamado r5</t>
  </si>
  <si>
    <t>PERA DE LLAMADO R5</t>
  </si>
  <si>
    <t>Cristian Quiñones</t>
  </si>
  <si>
    <t>NO APLICA</t>
  </si>
  <si>
    <t>URGENCIA</t>
  </si>
  <si>
    <t>CLINICA AVANSALUD</t>
  </si>
  <si>
    <t>CLINICA INDISA</t>
  </si>
  <si>
    <t>programacion</t>
  </si>
  <si>
    <t>5 PERAS CCDIN</t>
  </si>
  <si>
    <t>10 CCDIN</t>
  </si>
  <si>
    <t>92051000-0</t>
  </si>
  <si>
    <t>PROGRAMACION</t>
  </si>
  <si>
    <t>105151</t>
  </si>
  <si>
    <t>2 R4K11V - 4 CCDIN</t>
  </si>
  <si>
    <t>546-291-212</t>
  </si>
  <si>
    <t>MKM INGENIERIA LTDA</t>
  </si>
  <si>
    <t>CCDIN</t>
  </si>
  <si>
    <t>R4K11V</t>
  </si>
  <si>
    <t>ENTREGADA</t>
  </si>
  <si>
    <t>76027949-8</t>
  </si>
  <si>
    <t>PERA DE LLAMADO</t>
  </si>
  <si>
    <t>VISUAL SINGLE CALL ST</t>
  </si>
  <si>
    <t>enviado por balija</t>
  </si>
  <si>
    <t>CLINICA AVANSALUD SPA</t>
  </si>
  <si>
    <t>78040520-1</t>
  </si>
  <si>
    <t>SERVICIOS MEDICOS VESPUCIO LTDA</t>
  </si>
  <si>
    <t>76696200-9</t>
  </si>
  <si>
    <t>96898980-4</t>
  </si>
  <si>
    <t>PERTAS DE LLAMADO</t>
  </si>
  <si>
    <t xml:space="preserve">20 ACRILICOS CPI </t>
  </si>
  <si>
    <t>HERMANAS DE LA PROVIDENCIA</t>
  </si>
  <si>
    <t>MANTENCION 17 CAMAS</t>
  </si>
  <si>
    <t>CLIENTE PAGA CON CHEQUE</t>
  </si>
  <si>
    <t>MANO DE OBRA Y MOTOR DE CABECERA</t>
  </si>
  <si>
    <t>HOSPITAL CLINICO DE VIÑA DEL MAR</t>
  </si>
  <si>
    <t>4 MOTORES CABEZA</t>
  </si>
  <si>
    <t>EM 168-18</t>
  </si>
  <si>
    <t>Coupling mas mano de obra</t>
  </si>
  <si>
    <t>3 MODULOS DE BAÑO</t>
  </si>
  <si>
    <t>257645 - 257946</t>
  </si>
  <si>
    <t>CLINICA SANTA MARIA</t>
  </si>
  <si>
    <t>1 FUENTE DE PODER COOK</t>
  </si>
  <si>
    <t>6 CABLES DVI</t>
  </si>
  <si>
    <t>LP7140</t>
  </si>
  <si>
    <t>90753000-0</t>
  </si>
  <si>
    <t xml:space="preserve">FACTURA CORRESPONDIENTE AL MES DE OCTUBRE DE 2018 </t>
  </si>
  <si>
    <t>111ACRILICOS</t>
  </si>
  <si>
    <t>ACRILICOS Y BANANITAS PLASTICAS</t>
  </si>
  <si>
    <t>LP7040</t>
  </si>
  <si>
    <t>LP7038</t>
  </si>
  <si>
    <t>MANTENCION LASER</t>
  </si>
  <si>
    <t>DVI-D-25FT</t>
  </si>
  <si>
    <t>CABLE DVI 25FT</t>
  </si>
  <si>
    <t>MAIN PAWER SUPPLY</t>
  </si>
  <si>
    <t>81374800-2</t>
  </si>
  <si>
    <t>CONGREGACION HERMANAS DE LA PROVIDENCIA</t>
  </si>
  <si>
    <t>VENTA DIRECTA</t>
  </si>
  <si>
    <t>MOTOR NEW HEAD FOR 1060</t>
  </si>
  <si>
    <t>96963660-3</t>
  </si>
  <si>
    <t>R4KPC10S</t>
  </si>
  <si>
    <t>ESTACION DE CORDON DE BAÑO</t>
  </si>
  <si>
    <t>CLINICA VESPUCIO S.A.</t>
  </si>
  <si>
    <t>WALTER FILTER</t>
  </si>
  <si>
    <t>QD CONECTORS FOR WATER FILTER</t>
  </si>
  <si>
    <t>MANTENCION JUNIO 2018</t>
  </si>
  <si>
    <t>COUPLING ASSEMBLY COMPLETO</t>
  </si>
  <si>
    <t>PULL CORD STATION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</si>
  <si>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1000051705”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</si>
  <si>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1000052198”</t>
    </r>
  </si>
  <si>
    <t>ENHANCED SINGLE</t>
  </si>
  <si>
    <t>envio automatico</t>
  </si>
  <si>
    <t>CLINICA LAS CONDES S.A.</t>
  </si>
  <si>
    <t>93930000-7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</si>
  <si>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1000052536”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</si>
  <si>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1000051418”</t>
    </r>
  </si>
  <si>
    <t>REPARACIONES VARIAS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</si>
  <si>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1000052023”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</si>
  <si>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1000051501”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</si>
  <si>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1000052021”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</si>
  <si>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1000052036”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</si>
  <si>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1000052020”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</si>
  <si>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1000052019”</t>
    </r>
  </si>
  <si>
    <t>entregado</t>
  </si>
  <si>
    <t>rechazada OC duplicada</t>
  </si>
  <si>
    <t>MODULOS DE BAÑO</t>
  </si>
  <si>
    <t>ENVIADO</t>
  </si>
  <si>
    <t>LOGRADO, META PERSONAL Y GRUPAL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</si>
</sst>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theme="6" tint="-0.49998474074526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6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22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4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5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0" borderId="0" xfId="0" applyAlignment="1"/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46" fillId="0" borderId="0" xfId="0" applyFont="1" applyFill="1"/>
    <xf numFmtId="0" fontId="46" fillId="0" borderId="0" xfId="0" applyFont="1" applyFill="1" applyBorder="1"/>
    <xf numFmtId="6" fontId="0" fillId="0" borderId="0" xfId="0" applyNumberFormat="1" applyFont="1"/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48" xfId="1" applyNumberFormat="1" applyFont="1" applyFill="1" applyBorder="1" applyAlignment="1">
      <alignment horizontal="center"/>
    </xf>
    <xf numFmtId="0" fontId="8" fillId="6" borderId="38" xfId="1" applyNumberFormat="1" applyFont="1" applyFill="1" applyBorder="1" applyAlignment="1">
      <alignment horizontal="center"/>
    </xf>
    <xf numFmtId="164" fontId="8" fillId="6" borderId="26" xfId="1" applyFont="1" applyFill="1" applyBorder="1" applyAlignment="1">
      <alignment horizontal="center"/>
    </xf>
    <xf numFmtId="164" fontId="8" fillId="6" borderId="49" xfId="1" applyNumberFormat="1" applyFont="1" applyFill="1" applyBorder="1" applyAlignment="1">
      <alignment horizontal="right"/>
    </xf>
    <xf numFmtId="164" fontId="8" fillId="6" borderId="16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8" fillId="6" borderId="13" xfId="1" applyNumberFormat="1" applyFont="1" applyFill="1" applyBorder="1" applyAlignment="1">
      <alignment horizontal="center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26" fillId="0" borderId="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164" fontId="26" fillId="0" borderId="3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/>
    </xf>
    <xf numFmtId="164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22" fillId="1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26" fillId="18" borderId="5" xfId="0" applyFont="1" applyFill="1" applyBorder="1" applyAlignment="1">
      <alignment horizontal="left" vertical="center"/>
    </xf>
    <xf numFmtId="164" fontId="26" fillId="18" borderId="9" xfId="0" applyNumberFormat="1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164" fontId="26" fillId="18" borderId="30" xfId="0" applyNumberFormat="1" applyFont="1" applyFill="1" applyBorder="1" applyAlignment="1">
      <alignment horizontal="center" vertical="center"/>
    </xf>
    <xf numFmtId="0" fontId="26" fillId="18" borderId="0" xfId="0" applyFont="1" applyFill="1" applyBorder="1" applyAlignment="1">
      <alignment horizontal="center" vertical="center"/>
    </xf>
    <xf numFmtId="14" fontId="26" fillId="18" borderId="30" xfId="0" applyNumberFormat="1" applyFont="1" applyFill="1" applyBorder="1" applyAlignment="1">
      <alignment horizontal="center" vertical="center"/>
    </xf>
    <xf numFmtId="6" fontId="27" fillId="4" borderId="1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6" fontId="27" fillId="4" borderId="1" xfId="0" applyNumberFormat="1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7" fillId="18" borderId="5" xfId="0" applyFont="1" applyFill="1" applyBorder="1" applyAlignment="1">
      <alignment horizontal="left" vertical="center"/>
    </xf>
    <xf numFmtId="164" fontId="17" fillId="18" borderId="9" xfId="0" applyNumberFormat="1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left" vertical="center"/>
    </xf>
    <xf numFmtId="164" fontId="17" fillId="18" borderId="8" xfId="0" applyNumberFormat="1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7" fillId="18" borderId="2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/>
    </xf>
    <xf numFmtId="0" fontId="26" fillId="18" borderId="8" xfId="0" applyFont="1" applyFill="1" applyBorder="1" applyAlignment="1">
      <alignment horizontal="center" vertical="center" wrapText="1"/>
    </xf>
    <xf numFmtId="0" fontId="8" fillId="6" borderId="46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0" fontId="46" fillId="2" borderId="0" xfId="0" applyFont="1" applyFill="1"/>
    <xf numFmtId="0" fontId="46" fillId="2" borderId="0" xfId="0" applyFont="1" applyFill="1" applyBorder="1"/>
    <xf numFmtId="0" fontId="0" fillId="2" borderId="0" xfId="0" applyFill="1"/>
    <xf numFmtId="0" fontId="48" fillId="13" borderId="0" xfId="0" applyFont="1" applyFill="1" applyAlignment="1">
      <alignment vertical="center"/>
    </xf>
    <xf numFmtId="0" fontId="17" fillId="18" borderId="1" xfId="0" applyFont="1" applyFill="1" applyBorder="1" applyAlignment="1">
      <alignment vertical="center"/>
    </xf>
    <xf numFmtId="0" fontId="26" fillId="18" borderId="30" xfId="0" applyFont="1" applyFill="1" applyBorder="1" applyAlignment="1">
      <alignment vertical="center"/>
    </xf>
    <xf numFmtId="0" fontId="26" fillId="18" borderId="5" xfId="0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Alignment="1"/>
    <xf numFmtId="0" fontId="2" fillId="18" borderId="9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left" vertical="center"/>
    </xf>
    <xf numFmtId="164" fontId="2" fillId="18" borderId="30" xfId="0" applyNumberFormat="1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14" fontId="2" fillId="18" borderId="30" xfId="0" applyNumberFormat="1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vertical="center"/>
    </xf>
    <xf numFmtId="0" fontId="26" fillId="18" borderId="8" xfId="0" applyFont="1" applyFill="1" applyBorder="1" applyAlignment="1">
      <alignment vertical="center"/>
    </xf>
    <xf numFmtId="0" fontId="26" fillId="18" borderId="30" xfId="0" applyNumberFormat="1" applyFont="1" applyFill="1" applyBorder="1" applyAlignment="1">
      <alignment horizontal="center" vertical="center"/>
    </xf>
    <xf numFmtId="0" fontId="17" fillId="18" borderId="0" xfId="0" applyFont="1" applyFill="1" applyAlignment="1">
      <alignment vertical="center"/>
    </xf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22" fillId="19" borderId="0" xfId="0" applyFont="1" applyFill="1" applyBorder="1" applyAlignment="1">
      <alignment horizontal="center" vertical="center"/>
    </xf>
    <xf numFmtId="0" fontId="22" fillId="19" borderId="5" xfId="0" applyFont="1" applyFill="1" applyBorder="1" applyAlignment="1">
      <alignment horizontal="left" vertical="center"/>
    </xf>
    <xf numFmtId="164" fontId="22" fillId="19" borderId="1" xfId="0" applyNumberFormat="1" applyFont="1" applyFill="1" applyBorder="1" applyAlignment="1">
      <alignment horizontal="center" vertical="center"/>
    </xf>
    <xf numFmtId="0" fontId="22" fillId="19" borderId="30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horizontal="center" vertical="center"/>
    </xf>
    <xf numFmtId="0" fontId="22" fillId="19" borderId="1" xfId="0" applyFont="1" applyFill="1" applyBorder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14" fontId="22" fillId="19" borderId="30" xfId="0" applyNumberFormat="1" applyFont="1" applyFill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0" fontId="22" fillId="19" borderId="6" xfId="0" applyFont="1" applyFill="1" applyBorder="1" applyAlignment="1">
      <alignment horizontal="center" vertical="center"/>
    </xf>
    <xf numFmtId="0" fontId="22" fillId="19" borderId="8" xfId="0" applyFont="1" applyFill="1" applyBorder="1" applyAlignment="1">
      <alignment vertical="center"/>
    </xf>
    <xf numFmtId="0" fontId="2" fillId="18" borderId="30" xfId="0" applyNumberFormat="1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6" fontId="51" fillId="18" borderId="1" xfId="0" applyNumberFormat="1" applyFont="1" applyFill="1" applyBorder="1" applyAlignment="1">
      <alignment horizontal="center"/>
    </xf>
    <xf numFmtId="6" fontId="51" fillId="18" borderId="32" xfId="0" applyNumberFormat="1" applyFont="1" applyFill="1" applyBorder="1" applyAlignment="1">
      <alignment horizontal="center"/>
    </xf>
    <xf numFmtId="6" fontId="51" fillId="18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50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2" fillId="15" borderId="29" xfId="0" applyFont="1" applyFill="1" applyBorder="1" applyAlignment="1">
      <alignment horizontal="center"/>
    </xf>
    <xf numFmtId="0" fontId="42" fillId="15" borderId="47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" fillId="16" borderId="51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51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164" fontId="2" fillId="16" borderId="51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" fillId="18" borderId="52" xfId="0" applyFont="1" applyFill="1" applyBorder="1" applyAlignment="1">
      <alignment horizontal="left" vertical="center"/>
    </xf>
    <xf numFmtId="164" fontId="23" fillId="18" borderId="54" xfId="0" applyNumberFormat="1" applyFont="1" applyFill="1" applyBorder="1" applyAlignment="1">
      <alignment horizontal="center" vertical="center"/>
    </xf>
    <xf numFmtId="0" fontId="2" fillId="18" borderId="53" xfId="0" applyFont="1" applyFill="1" applyBorder="1" applyAlignment="1">
      <alignment horizontal="left" vertical="center"/>
    </xf>
    <xf numFmtId="164" fontId="23" fillId="18" borderId="37" xfId="0" applyNumberFormat="1" applyFont="1" applyFill="1" applyBorder="1" applyAlignment="1">
      <alignment horizontal="center" vertical="center"/>
    </xf>
  </cellXfs>
  <cellStyles count="48">
    <cellStyle name="Comma 2" xfId="20"/>
    <cellStyle name="Comma 2 2" xfId="28"/>
    <cellStyle name="Comma 2 2 2" xfId="36"/>
    <cellStyle name="Comma 2 2 2 2" xfId="45"/>
    <cellStyle name="Comma 2 2 3" xfId="40"/>
    <cellStyle name="Currency 2" xfId="22"/>
    <cellStyle name="Currency 2 2" xfId="30"/>
    <cellStyle name="Currency 2 2 2" xfId="38"/>
    <cellStyle name="Currency 2 2 2 2" xfId="47"/>
    <cellStyle name="Currency 2 2 3" xfId="42"/>
    <cellStyle name="Hipervínculo" xfId="33" builtinId="8"/>
    <cellStyle name="Millares 2" xfId="19"/>
    <cellStyle name="Millares 2 2" xfId="27"/>
    <cellStyle name="Millares 2 2 2" xfId="35"/>
    <cellStyle name="Millares 2 2 2 2" xfId="44"/>
    <cellStyle name="Millares 2 2 3" xfId="39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3" xfId="41"/>
    <cellStyle name="Moneda 3" xfId="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FFCCCC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32" totalsRowShown="0" headerRowDxfId="16" dataDxfId="15">
  <autoFilter ref="A3:O32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ENCARGADO ENTREGA DE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workbookViewId="0">
      <selection activeCell="I8" sqref="I8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53" t="s">
        <v>184</v>
      </c>
      <c r="C1" s="353"/>
      <c r="D1" s="353"/>
      <c r="E1" s="353"/>
      <c r="F1" s="353"/>
      <c r="G1" s="119"/>
    </row>
    <row r="2" spans="2:7">
      <c r="B2" s="172"/>
      <c r="C2" s="173" t="s">
        <v>4</v>
      </c>
      <c r="D2" s="174"/>
      <c r="E2" s="175"/>
      <c r="F2" s="176"/>
      <c r="G2" s="119"/>
    </row>
    <row r="3" spans="2:7">
      <c r="B3" s="177" t="s">
        <v>5</v>
      </c>
      <c r="C3" s="178" t="s">
        <v>110</v>
      </c>
      <c r="D3" s="93"/>
      <c r="E3" s="66" t="s">
        <v>6</v>
      </c>
      <c r="F3" s="58"/>
      <c r="G3" s="119"/>
    </row>
    <row r="4" spans="2:7">
      <c r="B4" s="177" t="s">
        <v>7</v>
      </c>
      <c r="C4" s="179" t="s">
        <v>8</v>
      </c>
      <c r="D4" s="93"/>
      <c r="E4" s="67"/>
      <c r="F4" s="58"/>
      <c r="G4" s="119"/>
    </row>
    <row r="5" spans="2:7">
      <c r="B5" s="177" t="s">
        <v>9</v>
      </c>
      <c r="C5" s="61">
        <v>261551</v>
      </c>
      <c r="D5" s="180"/>
      <c r="E5" s="67" t="s">
        <v>10</v>
      </c>
      <c r="F5" s="58"/>
      <c r="G5" s="119"/>
    </row>
    <row r="6" spans="2:7">
      <c r="B6" s="177" t="s">
        <v>11</v>
      </c>
      <c r="C6" s="61"/>
      <c r="D6" s="93"/>
      <c r="E6" s="68"/>
      <c r="F6" s="58"/>
      <c r="G6" s="119"/>
    </row>
    <row r="7" spans="2:7">
      <c r="B7" s="181" t="s">
        <v>12</v>
      </c>
      <c r="C7" s="182">
        <v>89442</v>
      </c>
      <c r="D7" s="93"/>
      <c r="E7" s="69"/>
      <c r="F7" s="58"/>
      <c r="G7" s="119"/>
    </row>
    <row r="8" spans="2:7">
      <c r="B8" s="177" t="s">
        <v>13</v>
      </c>
      <c r="C8" s="61" t="s">
        <v>44</v>
      </c>
      <c r="D8" s="93"/>
      <c r="E8" s="69"/>
      <c r="F8" s="58"/>
      <c r="G8" s="119"/>
    </row>
    <row r="9" spans="2:7">
      <c r="B9" s="177" t="s">
        <v>14</v>
      </c>
      <c r="C9" s="61" t="s">
        <v>44</v>
      </c>
      <c r="D9" s="93"/>
      <c r="E9" s="70"/>
      <c r="F9" s="58"/>
      <c r="G9" s="119"/>
    </row>
    <row r="10" spans="2:7">
      <c r="B10" s="177" t="s">
        <v>15</v>
      </c>
      <c r="C10" s="61"/>
      <c r="D10" s="93"/>
      <c r="E10" s="70"/>
      <c r="F10" s="58"/>
      <c r="G10" s="119"/>
    </row>
    <row r="11" spans="2:7">
      <c r="B11" s="177" t="s">
        <v>16</v>
      </c>
      <c r="C11" s="61"/>
      <c r="D11" s="93"/>
      <c r="E11" s="70"/>
      <c r="F11" s="58"/>
      <c r="G11" s="119"/>
    </row>
    <row r="12" spans="2:7">
      <c r="B12" s="183" t="s">
        <v>17</v>
      </c>
      <c r="C12" s="183" t="s">
        <v>18</v>
      </c>
      <c r="D12" s="184" t="s">
        <v>19</v>
      </c>
      <c r="E12" s="184" t="s">
        <v>20</v>
      </c>
      <c r="F12" s="185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186">
        <f>E13*D13</f>
        <v>318917</v>
      </c>
    </row>
    <row r="14" spans="2:7">
      <c r="B14" s="61"/>
      <c r="C14" s="187"/>
      <c r="D14" s="86"/>
      <c r="E14" s="188" t="s">
        <v>22</v>
      </c>
      <c r="F14" s="186">
        <f>F13</f>
        <v>318917</v>
      </c>
    </row>
    <row r="17" spans="2:7">
      <c r="B17" s="353"/>
      <c r="C17" s="353"/>
      <c r="D17" s="353"/>
      <c r="E17" s="353"/>
      <c r="F17" s="353"/>
    </row>
    <row r="18" spans="2:7">
      <c r="B18" s="172"/>
      <c r="C18" s="173" t="s">
        <v>23</v>
      </c>
      <c r="D18" s="174"/>
      <c r="E18" s="189"/>
      <c r="F18" s="190"/>
      <c r="G18" s="119"/>
    </row>
    <row r="19" spans="2:7">
      <c r="B19" s="177" t="s">
        <v>5</v>
      </c>
      <c r="C19" s="178" t="s">
        <v>149</v>
      </c>
      <c r="D19" s="93"/>
      <c r="E19" s="66" t="s">
        <v>6</v>
      </c>
      <c r="F19" s="164"/>
      <c r="G19" s="119"/>
    </row>
    <row r="20" spans="2:7">
      <c r="B20" s="177" t="s">
        <v>7</v>
      </c>
      <c r="C20" s="179" t="s">
        <v>145</v>
      </c>
      <c r="D20" s="93"/>
      <c r="E20" s="67"/>
      <c r="F20" s="164"/>
      <c r="G20" s="119"/>
    </row>
    <row r="21" spans="2:7">
      <c r="B21" s="177" t="s">
        <v>9</v>
      </c>
      <c r="C21" s="61">
        <v>255528</v>
      </c>
      <c r="D21" s="180"/>
      <c r="E21" s="67" t="s">
        <v>10</v>
      </c>
      <c r="F21" s="164"/>
      <c r="G21" s="119"/>
    </row>
    <row r="22" spans="2:7">
      <c r="B22" s="177" t="s">
        <v>11</v>
      </c>
      <c r="C22" s="61"/>
      <c r="D22" s="93"/>
      <c r="E22" s="68" t="s">
        <v>151</v>
      </c>
      <c r="F22" s="164"/>
      <c r="G22" s="119"/>
    </row>
    <row r="23" spans="2:7">
      <c r="B23" s="181" t="s">
        <v>12</v>
      </c>
      <c r="C23" s="183"/>
      <c r="D23" s="93"/>
      <c r="E23" s="93"/>
      <c r="F23" s="164"/>
      <c r="G23" s="119"/>
    </row>
    <row r="24" spans="2:7">
      <c r="B24" s="177" t="s">
        <v>13</v>
      </c>
      <c r="C24" s="61">
        <v>297014</v>
      </c>
      <c r="D24" s="93"/>
      <c r="E24" s="93"/>
      <c r="F24" s="164"/>
      <c r="G24" s="119"/>
    </row>
    <row r="25" spans="2:7">
      <c r="B25" s="177" t="s">
        <v>14</v>
      </c>
      <c r="C25" s="61">
        <v>7199</v>
      </c>
      <c r="D25" s="93"/>
      <c r="E25" s="93"/>
      <c r="F25" s="164"/>
      <c r="G25" s="119"/>
    </row>
    <row r="26" spans="2:7">
      <c r="B26" s="177" t="s">
        <v>15</v>
      </c>
      <c r="C26" s="61">
        <v>3251</v>
      </c>
      <c r="D26" s="93"/>
      <c r="E26" s="93"/>
      <c r="F26" s="164"/>
      <c r="G26" s="119"/>
    </row>
    <row r="27" spans="2:7">
      <c r="B27" s="177" t="s">
        <v>16</v>
      </c>
      <c r="C27" s="61"/>
      <c r="D27" s="93"/>
      <c r="E27" s="93"/>
      <c r="F27" s="164"/>
      <c r="G27" s="119"/>
    </row>
    <row r="28" spans="2:7">
      <c r="B28" s="183" t="s">
        <v>17</v>
      </c>
      <c r="C28" s="183" t="s">
        <v>18</v>
      </c>
      <c r="D28" s="184" t="s">
        <v>19</v>
      </c>
      <c r="E28" s="184" t="s">
        <v>20</v>
      </c>
      <c r="F28" s="185" t="s">
        <v>21</v>
      </c>
    </row>
    <row r="29" spans="2:7">
      <c r="B29" s="61" t="s">
        <v>27</v>
      </c>
      <c r="C29" s="62" t="s">
        <v>150</v>
      </c>
      <c r="D29" s="61">
        <v>1</v>
      </c>
      <c r="E29" s="86">
        <v>250000</v>
      </c>
      <c r="F29" s="90">
        <f>E29*D29</f>
        <v>250000</v>
      </c>
    </row>
    <row r="30" spans="2:7">
      <c r="B30" s="61"/>
      <c r="C30" s="187"/>
      <c r="D30" s="86"/>
      <c r="E30" s="90" t="s">
        <v>22</v>
      </c>
      <c r="F30" s="90">
        <f>F29</f>
        <v>250000</v>
      </c>
    </row>
    <row r="33" spans="2:7">
      <c r="D33" s="119"/>
      <c r="E33" s="119"/>
      <c r="F33" s="119"/>
    </row>
    <row r="34" spans="2:7">
      <c r="B34" s="172"/>
      <c r="C34" s="173" t="s">
        <v>24</v>
      </c>
      <c r="D34" s="174"/>
      <c r="E34" s="189"/>
      <c r="F34" s="190"/>
      <c r="G34" s="119"/>
    </row>
    <row r="35" spans="2:7">
      <c r="B35" s="177" t="s">
        <v>5</v>
      </c>
      <c r="C35" s="178" t="s">
        <v>158</v>
      </c>
      <c r="D35" s="93"/>
      <c r="E35" s="66" t="s">
        <v>6</v>
      </c>
      <c r="F35" s="164"/>
      <c r="G35" s="119"/>
    </row>
    <row r="36" spans="2:7">
      <c r="B36" s="177" t="s">
        <v>7</v>
      </c>
      <c r="C36" s="179" t="s">
        <v>154</v>
      </c>
      <c r="D36" s="93"/>
      <c r="E36" s="67"/>
      <c r="F36" s="164"/>
      <c r="G36" s="119"/>
    </row>
    <row r="37" spans="2:7">
      <c r="B37" s="177" t="s">
        <v>9</v>
      </c>
      <c r="C37" s="61">
        <v>259829</v>
      </c>
      <c r="D37" s="180"/>
      <c r="E37" s="67" t="s">
        <v>10</v>
      </c>
      <c r="F37" s="164"/>
      <c r="G37" s="119"/>
    </row>
    <row r="38" spans="2:7">
      <c r="B38" s="177" t="s">
        <v>11</v>
      </c>
      <c r="C38" s="61"/>
      <c r="D38" s="93"/>
      <c r="E38" s="68"/>
      <c r="F38" s="164"/>
      <c r="G38" s="119"/>
    </row>
    <row r="39" spans="2:7">
      <c r="B39" s="181" t="s">
        <v>12</v>
      </c>
      <c r="C39" s="183">
        <v>88055</v>
      </c>
      <c r="D39" s="93"/>
      <c r="E39" s="93"/>
      <c r="F39" s="164"/>
      <c r="G39" s="119"/>
    </row>
    <row r="40" spans="2:7">
      <c r="B40" s="177" t="s">
        <v>13</v>
      </c>
      <c r="C40" s="61" t="s">
        <v>153</v>
      </c>
      <c r="D40" s="93"/>
      <c r="E40" s="93"/>
      <c r="F40" s="164"/>
      <c r="G40" s="119"/>
    </row>
    <row r="41" spans="2:7">
      <c r="B41" s="177" t="s">
        <v>14</v>
      </c>
      <c r="C41" s="61"/>
      <c r="D41" s="93"/>
      <c r="E41" s="93"/>
      <c r="F41" s="164"/>
      <c r="G41" s="119"/>
    </row>
    <row r="42" spans="2:7">
      <c r="B42" s="177" t="s">
        <v>15</v>
      </c>
      <c r="C42" s="61"/>
      <c r="D42" s="93"/>
      <c r="E42" s="93"/>
      <c r="F42" s="164"/>
      <c r="G42" s="119"/>
    </row>
    <row r="43" spans="2:7">
      <c r="B43" s="177" t="s">
        <v>16</v>
      </c>
      <c r="C43" s="61"/>
      <c r="D43" s="93"/>
      <c r="E43" s="93"/>
      <c r="F43" s="164"/>
      <c r="G43" s="119"/>
    </row>
    <row r="44" spans="2:7">
      <c r="B44" s="183" t="s">
        <v>17</v>
      </c>
      <c r="C44" s="183" t="s">
        <v>18</v>
      </c>
      <c r="D44" s="184" t="s">
        <v>19</v>
      </c>
      <c r="E44" s="184" t="s">
        <v>20</v>
      </c>
      <c r="F44" s="185" t="s">
        <v>21</v>
      </c>
    </row>
    <row r="45" spans="2:7">
      <c r="B45" s="61" t="s">
        <v>155</v>
      </c>
      <c r="C45" s="62" t="s">
        <v>159</v>
      </c>
      <c r="D45" s="61">
        <v>4</v>
      </c>
      <c r="E45" s="86">
        <v>19250</v>
      </c>
      <c r="F45" s="90">
        <f>E45*D45</f>
        <v>77000</v>
      </c>
    </row>
    <row r="46" spans="2:7" s="276" customFormat="1">
      <c r="B46" s="61" t="s">
        <v>156</v>
      </c>
      <c r="C46" s="62" t="s">
        <v>160</v>
      </c>
      <c r="D46" s="61">
        <v>2</v>
      </c>
      <c r="E46" s="86">
        <v>33250</v>
      </c>
      <c r="F46" s="90">
        <f>E46*D46</f>
        <v>66500</v>
      </c>
    </row>
    <row r="47" spans="2:7">
      <c r="B47" s="61"/>
      <c r="C47" s="187"/>
      <c r="D47" s="86"/>
      <c r="E47" s="90" t="s">
        <v>22</v>
      </c>
      <c r="F47" s="90">
        <f>SUM(F45:F46)</f>
        <v>143500</v>
      </c>
    </row>
    <row r="50" spans="2:6">
      <c r="B50" s="172"/>
      <c r="C50" s="173" t="s">
        <v>89</v>
      </c>
      <c r="D50" s="174"/>
      <c r="E50" s="189"/>
      <c r="F50" s="190"/>
    </row>
    <row r="51" spans="2:6">
      <c r="B51" s="177" t="s">
        <v>5</v>
      </c>
      <c r="C51" s="178" t="s">
        <v>163</v>
      </c>
      <c r="D51" s="93"/>
      <c r="E51" s="66" t="s">
        <v>6</v>
      </c>
      <c r="F51" s="164"/>
    </row>
    <row r="52" spans="2:6">
      <c r="B52" s="177" t="s">
        <v>7</v>
      </c>
      <c r="C52" s="179" t="s">
        <v>162</v>
      </c>
      <c r="D52" s="93"/>
      <c r="E52" s="67"/>
      <c r="F52" s="164"/>
    </row>
    <row r="53" spans="2:6">
      <c r="B53" s="177" t="s">
        <v>9</v>
      </c>
      <c r="C53" s="61">
        <v>259516</v>
      </c>
      <c r="D53" s="180"/>
      <c r="E53" s="67" t="s">
        <v>10</v>
      </c>
      <c r="F53" s="164"/>
    </row>
    <row r="54" spans="2:6">
      <c r="B54" s="177" t="s">
        <v>11</v>
      </c>
      <c r="C54" s="61"/>
      <c r="D54" s="93"/>
      <c r="E54" s="68"/>
      <c r="F54" s="164"/>
    </row>
    <row r="55" spans="2:6">
      <c r="B55" s="181" t="s">
        <v>12</v>
      </c>
      <c r="C55" s="183">
        <v>88027</v>
      </c>
      <c r="D55" s="93"/>
      <c r="E55" s="93"/>
      <c r="F55" s="164"/>
    </row>
    <row r="56" spans="2:6">
      <c r="B56" s="177" t="s">
        <v>13</v>
      </c>
      <c r="C56" s="61">
        <v>1258</v>
      </c>
      <c r="D56" s="93"/>
      <c r="E56" s="93"/>
      <c r="F56" s="164"/>
    </row>
    <row r="57" spans="2:6">
      <c r="B57" s="177" t="s">
        <v>14</v>
      </c>
      <c r="C57" s="61">
        <v>7079</v>
      </c>
      <c r="D57" s="93"/>
      <c r="E57" s="93"/>
      <c r="F57" s="164"/>
    </row>
    <row r="58" spans="2:6">
      <c r="B58" s="177" t="s">
        <v>15</v>
      </c>
      <c r="C58" s="61"/>
      <c r="D58" s="93"/>
      <c r="E58" s="93"/>
      <c r="F58" s="164"/>
    </row>
    <row r="59" spans="2:6">
      <c r="B59" s="177" t="s">
        <v>16</v>
      </c>
      <c r="C59" s="61"/>
      <c r="D59" s="93"/>
      <c r="E59" s="93"/>
      <c r="F59" s="164"/>
    </row>
    <row r="60" spans="2:6">
      <c r="B60" s="183" t="s">
        <v>17</v>
      </c>
      <c r="C60" s="183" t="s">
        <v>18</v>
      </c>
      <c r="D60" s="184" t="s">
        <v>19</v>
      </c>
      <c r="E60" s="184" t="s">
        <v>20</v>
      </c>
      <c r="F60" s="185" t="s">
        <v>21</v>
      </c>
    </row>
    <row r="61" spans="2:6">
      <c r="B61" s="61" t="s">
        <v>155</v>
      </c>
      <c r="C61" s="62" t="s">
        <v>159</v>
      </c>
      <c r="D61" s="61">
        <v>10</v>
      </c>
      <c r="E61" s="86">
        <v>42350</v>
      </c>
      <c r="F61" s="90">
        <f>E61*D61</f>
        <v>423500</v>
      </c>
    </row>
    <row r="62" spans="2:6">
      <c r="B62" s="61"/>
      <c r="C62" s="187"/>
      <c r="D62" s="86"/>
      <c r="E62" s="90" t="s">
        <v>22</v>
      </c>
      <c r="F62" s="90">
        <f>F61</f>
        <v>423500</v>
      </c>
    </row>
  </sheetData>
  <mergeCells count="2">
    <mergeCell ref="B1:F1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1"/>
  <sheetViews>
    <sheetView topLeftCell="A73" workbookViewId="0">
      <selection activeCell="J85" sqref="J85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79"/>
    </row>
    <row r="3" spans="2:6" ht="15.75" thickBot="1"/>
    <row r="4" spans="2:6" ht="15.75" thickBot="1">
      <c r="B4" s="96"/>
      <c r="C4" s="97" t="s">
        <v>25</v>
      </c>
      <c r="D4" s="3"/>
      <c r="E4" s="4"/>
      <c r="F4" s="5"/>
    </row>
    <row r="5" spans="2:6">
      <c r="B5" s="6" t="s">
        <v>5</v>
      </c>
      <c r="C5" s="178" t="s">
        <v>165</v>
      </c>
      <c r="D5" s="7"/>
      <c r="E5" s="8" t="s">
        <v>6</v>
      </c>
      <c r="F5" s="9"/>
    </row>
    <row r="6" spans="2:6">
      <c r="B6" s="10" t="s">
        <v>7</v>
      </c>
      <c r="C6" s="179" t="s">
        <v>164</v>
      </c>
      <c r="D6" s="11"/>
      <c r="E6" s="12"/>
      <c r="F6" s="9"/>
    </row>
    <row r="7" spans="2:6">
      <c r="B7" s="10" t="s">
        <v>9</v>
      </c>
      <c r="C7" s="13">
        <v>260127</v>
      </c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>
        <v>88456</v>
      </c>
      <c r="D9" s="7"/>
      <c r="E9" s="16"/>
      <c r="F9" s="9"/>
    </row>
    <row r="10" spans="2:6">
      <c r="B10" s="10" t="s">
        <v>13</v>
      </c>
      <c r="C10" s="13">
        <v>187434</v>
      </c>
      <c r="D10" s="7"/>
      <c r="E10" s="16"/>
      <c r="F10" s="9"/>
    </row>
    <row r="11" spans="2:6">
      <c r="B11" s="17" t="s">
        <v>14</v>
      </c>
      <c r="C11" s="18">
        <v>7282</v>
      </c>
      <c r="D11" s="7"/>
      <c r="E11" s="19"/>
      <c r="F11" s="9"/>
    </row>
    <row r="12" spans="2:6">
      <c r="B12" s="17" t="s">
        <v>15</v>
      </c>
      <c r="C12" s="18">
        <v>3607</v>
      </c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38" t="s">
        <v>17</v>
      </c>
      <c r="C14" s="138" t="s">
        <v>18</v>
      </c>
      <c r="D14" s="139" t="s">
        <v>19</v>
      </c>
      <c r="E14" s="140" t="s">
        <v>20</v>
      </c>
      <c r="F14" s="141" t="s">
        <v>21</v>
      </c>
    </row>
    <row r="15" spans="2:6">
      <c r="B15" s="22">
        <v>111110000</v>
      </c>
      <c r="C15" s="22" t="s">
        <v>30</v>
      </c>
      <c r="D15" s="23">
        <v>1</v>
      </c>
      <c r="E15" s="24">
        <v>136000</v>
      </c>
      <c r="F15" s="25">
        <f>E15*D15</f>
        <v>136000</v>
      </c>
    </row>
    <row r="16" spans="2:6" ht="15.75" thickBot="1">
      <c r="B16" s="26"/>
      <c r="C16" s="27"/>
      <c r="D16" s="28"/>
      <c r="E16" s="29" t="s">
        <v>22</v>
      </c>
      <c r="F16" s="30">
        <f>F15</f>
        <v>136000</v>
      </c>
    </row>
    <row r="18" spans="2:6" ht="15.75" thickBot="1"/>
    <row r="19" spans="2:6" ht="15.75" thickBot="1">
      <c r="B19" s="96"/>
      <c r="C19" s="97" t="s">
        <v>32</v>
      </c>
      <c r="D19" s="32"/>
      <c r="E19" s="33"/>
      <c r="F19" s="34"/>
    </row>
    <row r="20" spans="2:6">
      <c r="B20" s="35" t="s">
        <v>5</v>
      </c>
      <c r="C20" s="178" t="s">
        <v>166</v>
      </c>
      <c r="D20" s="36"/>
      <c r="E20" s="37" t="s">
        <v>6</v>
      </c>
      <c r="F20" s="38"/>
    </row>
    <row r="21" spans="2:6">
      <c r="B21" s="39" t="s">
        <v>7</v>
      </c>
      <c r="C21" s="179" t="s">
        <v>105</v>
      </c>
      <c r="D21" s="40"/>
      <c r="E21" s="41"/>
      <c r="F21" s="38"/>
    </row>
    <row r="22" spans="2:6">
      <c r="B22" s="39" t="s">
        <v>9</v>
      </c>
      <c r="C22" s="159">
        <v>250800</v>
      </c>
      <c r="D22" s="42"/>
      <c r="E22" s="41" t="s">
        <v>10</v>
      </c>
      <c r="F22" s="38"/>
    </row>
    <row r="23" spans="2:6">
      <c r="B23" s="39" t="s">
        <v>11</v>
      </c>
      <c r="C23" s="159"/>
      <c r="D23" s="36"/>
      <c r="E23" s="43"/>
      <c r="F23" s="38"/>
    </row>
    <row r="24" spans="2:6">
      <c r="B24" s="31" t="s">
        <v>12</v>
      </c>
      <c r="C24" s="151">
        <v>82293</v>
      </c>
      <c r="D24" s="36"/>
      <c r="E24" s="44"/>
      <c r="F24" s="38"/>
    </row>
    <row r="25" spans="2:6">
      <c r="B25" s="39" t="s">
        <v>13</v>
      </c>
      <c r="C25" s="159">
        <v>187433</v>
      </c>
      <c r="D25" s="36"/>
      <c r="E25" s="44"/>
      <c r="F25" s="38"/>
    </row>
    <row r="26" spans="2:6">
      <c r="B26" s="45" t="s">
        <v>14</v>
      </c>
      <c r="C26" s="163">
        <v>7279</v>
      </c>
      <c r="D26" s="36"/>
      <c r="E26" s="46"/>
      <c r="F26" s="38"/>
    </row>
    <row r="27" spans="2:6">
      <c r="B27" s="45" t="s">
        <v>15</v>
      </c>
      <c r="C27" s="80"/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38" t="s">
        <v>17</v>
      </c>
      <c r="C29" s="138" t="s">
        <v>18</v>
      </c>
      <c r="D29" s="139" t="s">
        <v>19</v>
      </c>
      <c r="E29" s="140" t="s">
        <v>20</v>
      </c>
      <c r="F29" s="141" t="s">
        <v>21</v>
      </c>
    </row>
    <row r="30" spans="2:6" s="84" customFormat="1">
      <c r="B30" s="73" t="s">
        <v>155</v>
      </c>
      <c r="C30" s="73" t="s">
        <v>167</v>
      </c>
      <c r="D30" s="251">
        <v>5</v>
      </c>
      <c r="E30" s="74">
        <v>42350</v>
      </c>
      <c r="F30" s="75">
        <f t="shared" ref="F30" si="0">E30*D30</f>
        <v>211750</v>
      </c>
    </row>
    <row r="31" spans="2:6" ht="15.75" thickBot="1">
      <c r="B31" s="76"/>
      <c r="C31" s="142"/>
      <c r="D31" s="83"/>
      <c r="E31" s="77" t="s">
        <v>22</v>
      </c>
      <c r="F31" s="78">
        <f>SUM(F30:F30)</f>
        <v>211750</v>
      </c>
    </row>
    <row r="33" spans="2:6" ht="15.75" thickBot="1"/>
    <row r="34" spans="2:6" ht="15.75" thickBot="1">
      <c r="B34" s="96"/>
      <c r="C34" s="97" t="s">
        <v>33</v>
      </c>
      <c r="D34" s="49"/>
      <c r="E34" s="50"/>
      <c r="F34" s="51"/>
    </row>
    <row r="35" spans="2:6">
      <c r="B35" s="153" t="s">
        <v>5</v>
      </c>
      <c r="C35" s="178" t="s">
        <v>163</v>
      </c>
      <c r="D35" s="154"/>
      <c r="E35" s="155" t="s">
        <v>6</v>
      </c>
      <c r="F35" s="54"/>
    </row>
    <row r="36" spans="2:6">
      <c r="B36" s="156" t="s">
        <v>7</v>
      </c>
      <c r="C36" s="179" t="s">
        <v>162</v>
      </c>
      <c r="D36" s="157"/>
      <c r="E36" s="158"/>
      <c r="F36" s="54"/>
    </row>
    <row r="37" spans="2:6">
      <c r="B37" s="156" t="s">
        <v>9</v>
      </c>
      <c r="C37" s="159">
        <v>261769</v>
      </c>
      <c r="D37" s="160"/>
      <c r="E37" s="158" t="s">
        <v>10</v>
      </c>
      <c r="F37" s="54"/>
    </row>
    <row r="38" spans="2:6">
      <c r="B38" s="156" t="s">
        <v>11</v>
      </c>
      <c r="C38" s="159"/>
      <c r="D38" s="154"/>
      <c r="E38" s="161"/>
      <c r="F38" s="54"/>
    </row>
    <row r="39" spans="2:6">
      <c r="B39" s="150" t="s">
        <v>12</v>
      </c>
      <c r="C39" s="151">
        <v>88470</v>
      </c>
      <c r="D39" s="154"/>
      <c r="E39" s="55"/>
      <c r="F39" s="54"/>
    </row>
    <row r="40" spans="2:6">
      <c r="B40" s="156" t="s">
        <v>13</v>
      </c>
      <c r="C40" s="159">
        <v>1038</v>
      </c>
      <c r="D40" s="154"/>
      <c r="E40" s="55"/>
      <c r="F40" s="54"/>
    </row>
    <row r="41" spans="2:6">
      <c r="B41" s="162" t="s">
        <v>14</v>
      </c>
      <c r="C41" s="163">
        <v>7118</v>
      </c>
      <c r="D41" s="154"/>
      <c r="E41" s="56"/>
      <c r="F41" s="54"/>
    </row>
    <row r="42" spans="2:6">
      <c r="B42" s="162" t="s">
        <v>15</v>
      </c>
      <c r="C42" s="80"/>
      <c r="D42" s="154"/>
      <c r="E42" s="56"/>
      <c r="F42" s="54"/>
    </row>
    <row r="43" spans="2:6" ht="15.75" thickBot="1">
      <c r="B43" s="57" t="s">
        <v>16</v>
      </c>
      <c r="C43" s="80"/>
      <c r="D43" s="154"/>
      <c r="E43" s="56"/>
      <c r="F43" s="58"/>
    </row>
    <row r="44" spans="2:6" ht="15.75" thickBot="1">
      <c r="B44" s="138" t="s">
        <v>17</v>
      </c>
      <c r="C44" s="138" t="s">
        <v>18</v>
      </c>
      <c r="D44" s="139" t="s">
        <v>19</v>
      </c>
      <c r="E44" s="140" t="s">
        <v>20</v>
      </c>
      <c r="F44" s="141" t="s">
        <v>21</v>
      </c>
    </row>
    <row r="45" spans="2:6" s="84" customFormat="1">
      <c r="B45" s="242" t="s">
        <v>185</v>
      </c>
      <c r="C45" s="242" t="s">
        <v>186</v>
      </c>
      <c r="D45" s="82">
        <v>20</v>
      </c>
      <c r="E45" s="244">
        <v>21011</v>
      </c>
      <c r="F45" s="245">
        <f t="shared" ref="F45" si="1">E45*D45</f>
        <v>420220</v>
      </c>
    </row>
    <row r="46" spans="2:6" ht="15.75" thickBot="1">
      <c r="B46" s="76"/>
      <c r="C46" s="142"/>
      <c r="D46" s="83"/>
      <c r="E46" s="77" t="s">
        <v>22</v>
      </c>
      <c r="F46" s="78">
        <f>SUM(F45:F45)</f>
        <v>420220</v>
      </c>
    </row>
    <row r="48" spans="2:6" ht="15.75" thickBot="1"/>
    <row r="49" spans="2:6" ht="15.75" thickBot="1">
      <c r="B49" s="96"/>
      <c r="C49" s="97" t="s">
        <v>34</v>
      </c>
      <c r="D49" s="152"/>
      <c r="E49" s="52"/>
      <c r="F49" s="53"/>
    </row>
    <row r="50" spans="2:6">
      <c r="B50" s="153" t="s">
        <v>5</v>
      </c>
      <c r="C50" s="178" t="s">
        <v>183</v>
      </c>
      <c r="D50" s="154"/>
      <c r="E50" s="155" t="s">
        <v>6</v>
      </c>
      <c r="F50" s="54"/>
    </row>
    <row r="51" spans="2:6">
      <c r="B51" s="156" t="s">
        <v>7</v>
      </c>
      <c r="C51" s="179" t="s">
        <v>106</v>
      </c>
      <c r="D51" s="157"/>
      <c r="E51" s="158"/>
      <c r="F51" s="54"/>
    </row>
    <row r="52" spans="2:6">
      <c r="B52" s="156" t="s">
        <v>9</v>
      </c>
      <c r="C52" s="159">
        <v>261448</v>
      </c>
      <c r="D52" s="160"/>
      <c r="E52" s="158" t="s">
        <v>10</v>
      </c>
      <c r="F52" s="54"/>
    </row>
    <row r="53" spans="2:6">
      <c r="B53" s="156" t="s">
        <v>11</v>
      </c>
      <c r="C53" s="159"/>
      <c r="D53" s="154"/>
      <c r="E53" s="161"/>
      <c r="F53" s="54"/>
    </row>
    <row r="54" spans="2:6">
      <c r="B54" s="150" t="s">
        <v>12</v>
      </c>
      <c r="C54" s="151">
        <v>89441</v>
      </c>
      <c r="D54" s="154"/>
      <c r="E54" s="55"/>
      <c r="F54" s="54"/>
    </row>
    <row r="55" spans="2:6">
      <c r="B55" s="156" t="s">
        <v>13</v>
      </c>
      <c r="C55" s="159">
        <v>792048</v>
      </c>
      <c r="D55" s="154"/>
      <c r="E55" s="55"/>
      <c r="F55" s="54"/>
    </row>
    <row r="56" spans="2:6">
      <c r="B56" s="162" t="s">
        <v>14</v>
      </c>
      <c r="C56" s="163">
        <v>7236</v>
      </c>
      <c r="D56" s="154"/>
      <c r="E56" s="56"/>
      <c r="F56" s="54"/>
    </row>
    <row r="57" spans="2:6">
      <c r="B57" s="162" t="s">
        <v>15</v>
      </c>
      <c r="C57" s="80"/>
      <c r="D57" s="154"/>
      <c r="E57" s="56"/>
      <c r="F57" s="54"/>
    </row>
    <row r="58" spans="2:6" ht="15.75" thickBot="1">
      <c r="B58" s="57" t="s">
        <v>16</v>
      </c>
      <c r="C58" s="80"/>
      <c r="D58" s="154"/>
      <c r="E58" s="56"/>
      <c r="F58" s="58"/>
    </row>
    <row r="59" spans="2:6" ht="15.75" thickBot="1">
      <c r="B59" s="138" t="s">
        <v>17</v>
      </c>
      <c r="C59" s="138" t="s">
        <v>18</v>
      </c>
      <c r="D59" s="139" t="s">
        <v>19</v>
      </c>
      <c r="E59" s="140" t="s">
        <v>20</v>
      </c>
      <c r="F59" s="141" t="s">
        <v>21</v>
      </c>
    </row>
    <row r="60" spans="2:6">
      <c r="B60" s="73" t="s">
        <v>190</v>
      </c>
      <c r="C60" s="73" t="s">
        <v>191</v>
      </c>
      <c r="D60" s="82">
        <v>6</v>
      </c>
      <c r="E60" s="74">
        <v>95956</v>
      </c>
      <c r="F60" s="75">
        <f>E60*D60</f>
        <v>575736</v>
      </c>
    </row>
    <row r="61" spans="2:6" ht="15.75" thickBot="1">
      <c r="B61" s="76"/>
      <c r="C61" s="142"/>
      <c r="D61" s="83"/>
      <c r="E61" s="77" t="s">
        <v>22</v>
      </c>
      <c r="F61" s="78">
        <f>F60</f>
        <v>575736</v>
      </c>
    </row>
    <row r="63" spans="2:6" ht="15.75" thickBot="1"/>
    <row r="64" spans="2:6" ht="15.75" thickBot="1">
      <c r="B64" s="96"/>
      <c r="C64" s="97" t="s">
        <v>35</v>
      </c>
      <c r="D64" s="152"/>
      <c r="E64" s="52"/>
      <c r="F64" s="53"/>
    </row>
    <row r="65" spans="2:6">
      <c r="B65" s="153" t="s">
        <v>5</v>
      </c>
      <c r="C65" s="178" t="s">
        <v>183</v>
      </c>
      <c r="D65" s="154"/>
      <c r="E65" s="155" t="s">
        <v>6</v>
      </c>
      <c r="F65" s="54"/>
    </row>
    <row r="66" spans="2:6">
      <c r="B66" s="156" t="s">
        <v>7</v>
      </c>
      <c r="C66" s="179" t="s">
        <v>106</v>
      </c>
      <c r="D66" s="157"/>
      <c r="E66" s="158"/>
      <c r="F66" s="54"/>
    </row>
    <row r="67" spans="2:6">
      <c r="B67" s="156" t="s">
        <v>9</v>
      </c>
      <c r="C67" s="159">
        <v>261472</v>
      </c>
      <c r="D67" s="160"/>
      <c r="E67" s="158" t="s">
        <v>10</v>
      </c>
      <c r="F67" s="54"/>
    </row>
    <row r="68" spans="2:6">
      <c r="B68" s="156" t="s">
        <v>11</v>
      </c>
      <c r="C68" s="159"/>
      <c r="D68" s="154"/>
      <c r="E68" s="161"/>
      <c r="F68" s="54"/>
    </row>
    <row r="69" spans="2:6">
      <c r="B69" s="150" t="s">
        <v>12</v>
      </c>
      <c r="C69" s="151">
        <v>89451</v>
      </c>
      <c r="D69" s="154"/>
      <c r="E69" s="55"/>
      <c r="F69" s="54"/>
    </row>
    <row r="70" spans="2:6">
      <c r="B70" s="156" t="s">
        <v>13</v>
      </c>
      <c r="C70" s="159">
        <v>791158</v>
      </c>
      <c r="D70" s="154"/>
      <c r="E70" s="55"/>
      <c r="F70" s="54"/>
    </row>
    <row r="71" spans="2:6">
      <c r="B71" s="162" t="s">
        <v>14</v>
      </c>
      <c r="C71" s="163">
        <v>7238</v>
      </c>
      <c r="D71" s="154"/>
      <c r="E71" s="56"/>
      <c r="F71" s="54"/>
    </row>
    <row r="72" spans="2:6">
      <c r="B72" s="162" t="s">
        <v>15</v>
      </c>
      <c r="C72" s="80"/>
      <c r="D72" s="154"/>
      <c r="E72" s="56"/>
      <c r="F72" s="54"/>
    </row>
    <row r="73" spans="2:6" ht="15.75" thickBot="1">
      <c r="B73" s="57" t="s">
        <v>16</v>
      </c>
      <c r="C73" s="80"/>
      <c r="D73" s="154"/>
      <c r="E73" s="56"/>
      <c r="F73" s="58"/>
    </row>
    <row r="74" spans="2:6" ht="15.75" thickBot="1">
      <c r="B74" s="138" t="s">
        <v>17</v>
      </c>
      <c r="C74" s="138" t="s">
        <v>18</v>
      </c>
      <c r="D74" s="139" t="s">
        <v>19</v>
      </c>
      <c r="E74" s="140" t="s">
        <v>20</v>
      </c>
      <c r="F74" s="141" t="s">
        <v>21</v>
      </c>
    </row>
    <row r="75" spans="2:6">
      <c r="B75" s="73" t="s">
        <v>182</v>
      </c>
      <c r="C75" s="73" t="s">
        <v>192</v>
      </c>
      <c r="D75" s="82">
        <v>1</v>
      </c>
      <c r="E75" s="74">
        <v>5890000</v>
      </c>
      <c r="F75" s="75">
        <f>E75*D75</f>
        <v>5890000</v>
      </c>
    </row>
    <row r="76" spans="2:6" ht="15.75" thickBot="1">
      <c r="B76" s="76"/>
      <c r="C76" s="142"/>
      <c r="D76" s="83"/>
      <c r="E76" s="77" t="s">
        <v>22</v>
      </c>
      <c r="F76" s="78">
        <f>F75</f>
        <v>5890000</v>
      </c>
    </row>
    <row r="78" spans="2:6" ht="15.75" thickBot="1">
      <c r="B78" s="354" t="s">
        <v>213</v>
      </c>
      <c r="C78" s="354"/>
      <c r="D78" s="354"/>
      <c r="E78" s="354"/>
      <c r="F78" s="354"/>
    </row>
    <row r="79" spans="2:6" ht="15.75" thickBot="1">
      <c r="B79" s="96"/>
      <c r="C79" s="97" t="s">
        <v>36</v>
      </c>
      <c r="D79" s="152"/>
      <c r="E79" s="52"/>
      <c r="F79" s="53"/>
    </row>
    <row r="80" spans="2:6">
      <c r="B80" s="153" t="s">
        <v>5</v>
      </c>
      <c r="C80" s="178" t="s">
        <v>211</v>
      </c>
      <c r="D80" s="154"/>
      <c r="E80" s="155" t="s">
        <v>6</v>
      </c>
      <c r="F80" s="54"/>
    </row>
    <row r="81" spans="2:6">
      <c r="B81" s="156" t="s">
        <v>7</v>
      </c>
      <c r="C81" s="179" t="s">
        <v>210</v>
      </c>
      <c r="D81" s="157"/>
      <c r="E81" s="158"/>
      <c r="F81" s="54"/>
    </row>
    <row r="82" spans="2:6">
      <c r="B82" s="156" t="s">
        <v>9</v>
      </c>
      <c r="C82" s="159">
        <v>261884</v>
      </c>
      <c r="D82" s="160"/>
      <c r="E82" s="158" t="s">
        <v>10</v>
      </c>
      <c r="F82" s="54"/>
    </row>
    <row r="83" spans="2:6">
      <c r="B83" s="156" t="s">
        <v>11</v>
      </c>
      <c r="C83" s="159"/>
      <c r="D83" s="154"/>
      <c r="E83" s="161"/>
      <c r="F83" s="54"/>
    </row>
    <row r="84" spans="2:6">
      <c r="B84" s="150" t="s">
        <v>12</v>
      </c>
      <c r="C84" s="151">
        <v>89106</v>
      </c>
      <c r="D84" s="154"/>
      <c r="E84" s="55"/>
      <c r="F84" s="54"/>
    </row>
    <row r="85" spans="2:6">
      <c r="B85" s="156" t="s">
        <v>13</v>
      </c>
      <c r="C85" s="159">
        <v>4700020350</v>
      </c>
      <c r="D85" s="154"/>
      <c r="E85" s="55"/>
      <c r="F85" s="54"/>
    </row>
    <row r="86" spans="2:6">
      <c r="B86" s="162" t="s">
        <v>14</v>
      </c>
      <c r="C86" s="163">
        <v>7298</v>
      </c>
      <c r="D86" s="154"/>
      <c r="E86" s="56"/>
      <c r="F86" s="54"/>
    </row>
    <row r="87" spans="2:6">
      <c r="B87" s="162" t="s">
        <v>15</v>
      </c>
      <c r="C87" s="80"/>
      <c r="D87" s="154"/>
      <c r="E87" s="56"/>
      <c r="F87" s="54"/>
    </row>
    <row r="88" spans="2:6" ht="15.75" thickBot="1">
      <c r="B88" s="57" t="s">
        <v>16</v>
      </c>
      <c r="C88" s="80"/>
      <c r="D88" s="154"/>
      <c r="E88" s="56"/>
      <c r="F88" s="58"/>
    </row>
    <row r="89" spans="2:6" ht="15.75" thickBot="1">
      <c r="B89" s="138" t="s">
        <v>17</v>
      </c>
      <c r="C89" s="138" t="s">
        <v>18</v>
      </c>
      <c r="D89" s="139" t="s">
        <v>19</v>
      </c>
      <c r="E89" s="140" t="s">
        <v>20</v>
      </c>
      <c r="F89" s="141" t="s">
        <v>21</v>
      </c>
    </row>
    <row r="90" spans="2:6">
      <c r="B90" s="73">
        <v>111110000</v>
      </c>
      <c r="C90" s="73" t="s">
        <v>30</v>
      </c>
      <c r="D90" s="82">
        <v>1</v>
      </c>
      <c r="E90" s="74">
        <v>713020</v>
      </c>
      <c r="F90" s="75">
        <f>D90*E90</f>
        <v>713020</v>
      </c>
    </row>
    <row r="91" spans="2:6" ht="15.75" thickBot="1">
      <c r="B91" s="76"/>
      <c r="C91" s="142"/>
      <c r="D91" s="83"/>
      <c r="E91" s="77" t="s">
        <v>22</v>
      </c>
      <c r="F91" s="78">
        <f>F90</f>
        <v>713020</v>
      </c>
    </row>
  </sheetData>
  <mergeCells count="1">
    <mergeCell ref="B78:F7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55" workbookViewId="0">
      <selection activeCell="I68" sqref="I68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1" spans="2:6">
      <c r="B1" s="355"/>
      <c r="C1" s="355"/>
      <c r="D1" s="355"/>
      <c r="E1" s="355"/>
      <c r="F1" s="355"/>
    </row>
    <row r="2" spans="2:6" s="59" customFormat="1" ht="15.75" thickBot="1">
      <c r="B2" s="354" t="s">
        <v>215</v>
      </c>
      <c r="C2" s="354"/>
      <c r="D2" s="354"/>
      <c r="E2" s="354"/>
      <c r="F2" s="354"/>
    </row>
    <row r="3" spans="2:6" ht="15.75" thickBot="1">
      <c r="B3" s="96"/>
      <c r="C3" s="97" t="s">
        <v>90</v>
      </c>
      <c r="D3" s="152"/>
      <c r="E3" s="52"/>
      <c r="F3" s="53"/>
    </row>
    <row r="4" spans="2:6">
      <c r="B4" s="153" t="s">
        <v>5</v>
      </c>
      <c r="C4" s="178" t="s">
        <v>211</v>
      </c>
      <c r="D4" s="154"/>
      <c r="E4" s="155" t="s">
        <v>6</v>
      </c>
      <c r="F4" s="54"/>
    </row>
    <row r="5" spans="2:6">
      <c r="B5" s="156" t="s">
        <v>7</v>
      </c>
      <c r="C5" s="179" t="s">
        <v>210</v>
      </c>
      <c r="D5" s="157"/>
      <c r="E5" s="158"/>
      <c r="F5" s="54"/>
    </row>
    <row r="6" spans="2:6">
      <c r="B6" s="156" t="s">
        <v>9</v>
      </c>
      <c r="C6" s="159">
        <v>261885</v>
      </c>
      <c r="D6" s="160"/>
      <c r="E6" s="158" t="s">
        <v>10</v>
      </c>
      <c r="F6" s="54"/>
    </row>
    <row r="7" spans="2:6">
      <c r="B7" s="156" t="s">
        <v>11</v>
      </c>
      <c r="C7" s="159"/>
      <c r="D7" s="154"/>
      <c r="E7" s="161"/>
      <c r="F7" s="54"/>
    </row>
    <row r="8" spans="2:6">
      <c r="B8" s="150" t="s">
        <v>12</v>
      </c>
      <c r="C8" s="151">
        <v>89135</v>
      </c>
      <c r="D8" s="154"/>
      <c r="E8" s="55"/>
      <c r="F8" s="54"/>
    </row>
    <row r="9" spans="2:6">
      <c r="B9" s="156" t="s">
        <v>13</v>
      </c>
      <c r="C9" s="159">
        <v>4700020718</v>
      </c>
      <c r="D9" s="154"/>
      <c r="E9" s="55"/>
      <c r="F9" s="54"/>
    </row>
    <row r="10" spans="2:6">
      <c r="B10" s="162" t="s">
        <v>14</v>
      </c>
      <c r="C10" s="163">
        <v>7256</v>
      </c>
      <c r="D10" s="154"/>
      <c r="E10" s="56"/>
      <c r="F10" s="54"/>
    </row>
    <row r="11" spans="2:6">
      <c r="B11" s="162" t="s">
        <v>15</v>
      </c>
      <c r="C11" s="80"/>
      <c r="D11" s="154"/>
      <c r="E11" s="56"/>
      <c r="F11" s="54"/>
    </row>
    <row r="12" spans="2:6" ht="15.75" thickBot="1">
      <c r="B12" s="57" t="s">
        <v>16</v>
      </c>
      <c r="C12" s="80"/>
      <c r="D12" s="154"/>
      <c r="E12" s="56"/>
      <c r="F12" s="58"/>
    </row>
    <row r="13" spans="2:6" ht="15.75" thickBot="1">
      <c r="B13" s="138" t="s">
        <v>17</v>
      </c>
      <c r="C13" s="138" t="s">
        <v>18</v>
      </c>
      <c r="D13" s="139" t="s">
        <v>19</v>
      </c>
      <c r="E13" s="140" t="s">
        <v>20</v>
      </c>
      <c r="F13" s="141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1570524</v>
      </c>
      <c r="F14" s="75">
        <f>E14*D14</f>
        <v>1570524</v>
      </c>
    </row>
    <row r="15" spans="2:6" ht="15.75" thickBot="1">
      <c r="B15" s="76"/>
      <c r="C15" s="142"/>
      <c r="D15" s="83"/>
      <c r="E15" s="77" t="s">
        <v>22</v>
      </c>
      <c r="F15" s="78">
        <f>F14</f>
        <v>1570524</v>
      </c>
    </row>
    <row r="16" spans="2:6">
      <c r="B16" s="84"/>
      <c r="C16" s="84"/>
      <c r="D16" s="84"/>
      <c r="E16" s="84"/>
      <c r="F16" s="84"/>
    </row>
    <row r="17" spans="1:6" ht="15.75" thickBot="1">
      <c r="B17" s="354" t="s">
        <v>216</v>
      </c>
      <c r="C17" s="354"/>
      <c r="D17" s="354"/>
      <c r="E17" s="354"/>
      <c r="F17" s="354"/>
    </row>
    <row r="18" spans="1:6" ht="15.75" thickBot="1">
      <c r="A18" s="84"/>
      <c r="B18" s="96"/>
      <c r="C18" s="97" t="s">
        <v>37</v>
      </c>
      <c r="D18" s="152"/>
      <c r="E18" s="52"/>
      <c r="F18" s="53"/>
    </row>
    <row r="19" spans="1:6">
      <c r="B19" s="153" t="s">
        <v>5</v>
      </c>
      <c r="C19" s="178" t="s">
        <v>211</v>
      </c>
      <c r="D19" s="154"/>
      <c r="E19" s="155" t="s">
        <v>6</v>
      </c>
      <c r="F19" s="54"/>
    </row>
    <row r="20" spans="1:6">
      <c r="B20" s="156" t="s">
        <v>7</v>
      </c>
      <c r="C20" s="179" t="s">
        <v>210</v>
      </c>
      <c r="D20" s="157"/>
      <c r="E20" s="158"/>
      <c r="F20" s="54"/>
    </row>
    <row r="21" spans="1:6">
      <c r="B21" s="156" t="s">
        <v>9</v>
      </c>
      <c r="C21" s="159">
        <v>261886</v>
      </c>
      <c r="D21" s="160"/>
      <c r="E21" s="158" t="s">
        <v>10</v>
      </c>
      <c r="F21" s="54"/>
    </row>
    <row r="22" spans="1:6">
      <c r="B22" s="156" t="s">
        <v>11</v>
      </c>
      <c r="C22" s="159"/>
      <c r="D22" s="154"/>
      <c r="E22" s="161"/>
      <c r="F22" s="54"/>
    </row>
    <row r="23" spans="1:6">
      <c r="B23" s="150" t="s">
        <v>12</v>
      </c>
      <c r="C23" s="151">
        <v>89239</v>
      </c>
      <c r="D23" s="154"/>
      <c r="E23" s="55"/>
      <c r="F23" s="54"/>
    </row>
    <row r="24" spans="1:6">
      <c r="B24" s="156" t="s">
        <v>13</v>
      </c>
      <c r="C24" s="159">
        <v>4700020422</v>
      </c>
      <c r="D24" s="154"/>
      <c r="E24" s="55"/>
      <c r="F24" s="54"/>
    </row>
    <row r="25" spans="1:6">
      <c r="B25" s="162" t="s">
        <v>14</v>
      </c>
      <c r="C25" s="163">
        <v>7292</v>
      </c>
      <c r="D25" s="154"/>
      <c r="E25" s="56"/>
      <c r="F25" s="54"/>
    </row>
    <row r="26" spans="1:6">
      <c r="B26" s="162" t="s">
        <v>15</v>
      </c>
      <c r="C26" s="80"/>
      <c r="D26" s="154"/>
      <c r="E26" s="56"/>
      <c r="F26" s="54"/>
    </row>
    <row r="27" spans="1:6" ht="15.75" thickBot="1">
      <c r="B27" s="57" t="s">
        <v>16</v>
      </c>
      <c r="C27" s="80"/>
      <c r="D27" s="154"/>
      <c r="E27" s="56"/>
      <c r="F27" s="58"/>
    </row>
    <row r="28" spans="1:6" ht="15.75" thickBot="1">
      <c r="B28" s="138" t="s">
        <v>17</v>
      </c>
      <c r="C28" s="138" t="s">
        <v>18</v>
      </c>
      <c r="D28" s="139" t="s">
        <v>19</v>
      </c>
      <c r="E28" s="140" t="s">
        <v>20</v>
      </c>
      <c r="F28" s="141" t="s">
        <v>21</v>
      </c>
    </row>
    <row r="29" spans="1:6">
      <c r="B29" s="73">
        <v>7292</v>
      </c>
      <c r="C29" s="73" t="s">
        <v>214</v>
      </c>
      <c r="D29" s="82">
        <v>1</v>
      </c>
      <c r="E29" s="74">
        <v>741300</v>
      </c>
      <c r="F29" s="75">
        <f>D29*E29</f>
        <v>741300</v>
      </c>
    </row>
    <row r="30" spans="1:6" ht="15.75" thickBot="1">
      <c r="B30" s="76"/>
      <c r="C30" s="142"/>
      <c r="D30" s="83"/>
      <c r="E30" s="77" t="s">
        <v>22</v>
      </c>
      <c r="F30" s="78">
        <f>F29</f>
        <v>741300</v>
      </c>
    </row>
    <row r="32" spans="1:6" ht="15.75" thickBot="1">
      <c r="B32" s="354" t="s">
        <v>206</v>
      </c>
      <c r="C32" s="354"/>
      <c r="D32" s="354"/>
      <c r="E32" s="354"/>
      <c r="F32" s="354"/>
    </row>
    <row r="33" spans="2:6" ht="15.75" thickBot="1">
      <c r="B33" s="96"/>
      <c r="C33" s="97" t="s">
        <v>38</v>
      </c>
      <c r="D33" s="152"/>
      <c r="E33" s="52"/>
      <c r="F33" s="53"/>
    </row>
    <row r="34" spans="2:6">
      <c r="B34" s="153" t="s">
        <v>5</v>
      </c>
      <c r="C34" s="178" t="s">
        <v>54</v>
      </c>
      <c r="D34" s="154"/>
      <c r="E34" s="155" t="s">
        <v>6</v>
      </c>
      <c r="F34" s="54"/>
    </row>
    <row r="35" spans="2:6">
      <c r="B35" s="156" t="s">
        <v>7</v>
      </c>
      <c r="C35" s="179" t="s">
        <v>128</v>
      </c>
      <c r="D35" s="157"/>
      <c r="E35" s="158"/>
      <c r="F35" s="54"/>
    </row>
    <row r="36" spans="2:6">
      <c r="B36" s="156" t="s">
        <v>9</v>
      </c>
      <c r="C36" s="159">
        <v>256856</v>
      </c>
      <c r="D36" s="160"/>
      <c r="E36" s="158" t="s">
        <v>10</v>
      </c>
      <c r="F36" s="54"/>
    </row>
    <row r="37" spans="2:6">
      <c r="B37" s="156" t="s">
        <v>11</v>
      </c>
      <c r="C37" s="159"/>
      <c r="D37" s="154"/>
      <c r="E37" s="161"/>
      <c r="F37" s="54"/>
    </row>
    <row r="38" spans="2:6">
      <c r="B38" s="150" t="s">
        <v>12</v>
      </c>
      <c r="C38" s="151">
        <v>86296</v>
      </c>
      <c r="D38" s="154"/>
      <c r="E38" s="55"/>
      <c r="F38" s="54"/>
    </row>
    <row r="39" spans="2:6">
      <c r="B39" s="156" t="s">
        <v>13</v>
      </c>
      <c r="C39" s="159">
        <v>4700020643</v>
      </c>
      <c r="D39" s="154"/>
      <c r="E39" s="55"/>
      <c r="F39" s="54"/>
    </row>
    <row r="40" spans="2:6">
      <c r="B40" s="162" t="s">
        <v>14</v>
      </c>
      <c r="C40" s="163">
        <v>7300</v>
      </c>
      <c r="D40" s="154"/>
      <c r="E40" s="56"/>
      <c r="F40" s="54"/>
    </row>
    <row r="41" spans="2:6">
      <c r="B41" s="162" t="s">
        <v>15</v>
      </c>
      <c r="C41" s="80"/>
      <c r="D41" s="154"/>
      <c r="E41" s="56"/>
      <c r="F41" s="54"/>
    </row>
    <row r="42" spans="2:6" ht="15.75" thickBot="1">
      <c r="B42" s="57" t="s">
        <v>16</v>
      </c>
      <c r="C42" s="80"/>
      <c r="D42" s="154"/>
      <c r="E42" s="56"/>
      <c r="F42" s="58"/>
    </row>
    <row r="43" spans="2:6" ht="15.75" thickBot="1">
      <c r="B43" s="138" t="s">
        <v>17</v>
      </c>
      <c r="C43" s="138" t="s">
        <v>18</v>
      </c>
      <c r="D43" s="139" t="s">
        <v>19</v>
      </c>
      <c r="E43" s="140" t="s">
        <v>20</v>
      </c>
      <c r="F43" s="141" t="s">
        <v>21</v>
      </c>
    </row>
    <row r="44" spans="2:6">
      <c r="B44" s="73">
        <v>354001</v>
      </c>
      <c r="C44" s="73" t="s">
        <v>205</v>
      </c>
      <c r="D44" s="82">
        <v>1</v>
      </c>
      <c r="E44" s="74">
        <v>117810</v>
      </c>
      <c r="F44" s="75">
        <f>D44*E44</f>
        <v>117810</v>
      </c>
    </row>
    <row r="45" spans="2:6" ht="15.75" thickBot="1">
      <c r="B45" s="76"/>
      <c r="C45" s="142"/>
      <c r="D45" s="83"/>
      <c r="E45" s="77" t="s">
        <v>22</v>
      </c>
      <c r="F45" s="78">
        <f>F44</f>
        <v>117810</v>
      </c>
    </row>
    <row r="47" spans="2:6" ht="15.75" thickBot="1">
      <c r="B47" s="354" t="s">
        <v>217</v>
      </c>
      <c r="C47" s="354"/>
      <c r="D47" s="354"/>
      <c r="E47" s="354"/>
      <c r="F47" s="354"/>
    </row>
    <row r="48" spans="2:6" ht="15.75" thickBot="1">
      <c r="B48" s="96"/>
      <c r="C48" s="97" t="s">
        <v>39</v>
      </c>
      <c r="D48" s="152"/>
      <c r="E48" s="52"/>
      <c r="F48" s="53"/>
    </row>
    <row r="49" spans="2:6">
      <c r="B49" s="153" t="s">
        <v>5</v>
      </c>
      <c r="C49" s="178" t="s">
        <v>211</v>
      </c>
      <c r="D49" s="154"/>
      <c r="E49" s="155" t="s">
        <v>6</v>
      </c>
      <c r="F49" s="54"/>
    </row>
    <row r="50" spans="2:6">
      <c r="B50" s="156" t="s">
        <v>7</v>
      </c>
      <c r="C50" s="179" t="s">
        <v>210</v>
      </c>
      <c r="D50" s="157"/>
      <c r="E50" s="158"/>
      <c r="F50" s="54"/>
    </row>
    <row r="51" spans="2:6">
      <c r="B51" s="156" t="s">
        <v>9</v>
      </c>
      <c r="C51" s="159">
        <v>261892</v>
      </c>
      <c r="D51" s="160"/>
      <c r="E51" s="158" t="s">
        <v>10</v>
      </c>
      <c r="F51" s="54"/>
    </row>
    <row r="52" spans="2:6">
      <c r="B52" s="156" t="s">
        <v>11</v>
      </c>
      <c r="C52" s="159"/>
      <c r="D52" s="154"/>
      <c r="E52" s="161" t="s">
        <v>113</v>
      </c>
      <c r="F52" s="54"/>
    </row>
    <row r="53" spans="2:6">
      <c r="B53" s="150" t="s">
        <v>12</v>
      </c>
      <c r="C53" s="151">
        <v>89271</v>
      </c>
      <c r="D53" s="154"/>
      <c r="E53" s="55"/>
      <c r="F53" s="54"/>
    </row>
    <row r="54" spans="2:6">
      <c r="B54" s="156" t="s">
        <v>13</v>
      </c>
      <c r="C54" s="159">
        <v>4700020543</v>
      </c>
      <c r="D54" s="154"/>
      <c r="E54" s="55"/>
      <c r="F54" s="54"/>
    </row>
    <row r="55" spans="2:6">
      <c r="B55" s="162" t="s">
        <v>14</v>
      </c>
      <c r="C55" s="163">
        <v>7299</v>
      </c>
      <c r="D55" s="154"/>
      <c r="E55" s="56"/>
      <c r="F55" s="54"/>
    </row>
    <row r="56" spans="2:6">
      <c r="B56" s="162" t="s">
        <v>15</v>
      </c>
      <c r="C56" s="80"/>
      <c r="D56" s="154"/>
      <c r="E56" s="56"/>
      <c r="F56" s="54"/>
    </row>
    <row r="57" spans="2:6" ht="15.75" thickBot="1">
      <c r="B57" s="57" t="s">
        <v>16</v>
      </c>
      <c r="C57" s="80"/>
      <c r="D57" s="154"/>
      <c r="E57" s="56"/>
      <c r="F57" s="58"/>
    </row>
    <row r="58" spans="2:6" ht="15.75" thickBot="1">
      <c r="B58" s="138" t="s">
        <v>17</v>
      </c>
      <c r="C58" s="138" t="s">
        <v>18</v>
      </c>
      <c r="D58" s="139" t="s">
        <v>19</v>
      </c>
      <c r="E58" s="140" t="s">
        <v>20</v>
      </c>
      <c r="F58" s="141" t="s">
        <v>21</v>
      </c>
    </row>
    <row r="59" spans="2:6">
      <c r="B59" s="73">
        <v>111110000</v>
      </c>
      <c r="C59" s="73" t="s">
        <v>30</v>
      </c>
      <c r="D59" s="82">
        <v>1</v>
      </c>
      <c r="E59" s="74">
        <v>250000</v>
      </c>
      <c r="F59" s="75">
        <f>D59*E59</f>
        <v>250000</v>
      </c>
    </row>
    <row r="60" spans="2:6" ht="15.75" thickBot="1">
      <c r="B60" s="76"/>
      <c r="C60" s="142"/>
      <c r="D60" s="83"/>
      <c r="E60" s="77" t="s">
        <v>22</v>
      </c>
      <c r="F60" s="78">
        <f>F59</f>
        <v>250000</v>
      </c>
    </row>
    <row r="62" spans="2:6" ht="15.75" thickBot="1">
      <c r="B62" s="354" t="s">
        <v>218</v>
      </c>
      <c r="C62" s="354"/>
      <c r="D62" s="354"/>
      <c r="E62" s="354"/>
      <c r="F62" s="354"/>
    </row>
    <row r="63" spans="2:6" ht="15.75" thickBot="1">
      <c r="B63" s="96"/>
      <c r="C63" s="97" t="s">
        <v>91</v>
      </c>
      <c r="D63" s="152"/>
      <c r="E63" s="52"/>
      <c r="F63" s="53"/>
    </row>
    <row r="64" spans="2:6">
      <c r="B64" s="153" t="s">
        <v>5</v>
      </c>
      <c r="C64" s="178" t="s">
        <v>211</v>
      </c>
      <c r="D64" s="154"/>
      <c r="E64" s="155" t="s">
        <v>6</v>
      </c>
      <c r="F64" s="54"/>
    </row>
    <row r="65" spans="2:9">
      <c r="B65" s="156" t="s">
        <v>7</v>
      </c>
      <c r="C65" s="179" t="s">
        <v>210</v>
      </c>
      <c r="D65" s="157"/>
      <c r="E65" s="158"/>
      <c r="F65" s="54"/>
    </row>
    <row r="66" spans="2:9">
      <c r="B66" s="156" t="s">
        <v>9</v>
      </c>
      <c r="C66" s="179">
        <v>261891</v>
      </c>
      <c r="D66" s="160"/>
      <c r="E66" s="158" t="s">
        <v>10</v>
      </c>
      <c r="F66" s="54"/>
      <c r="H66" s="276"/>
      <c r="I66" s="276"/>
    </row>
    <row r="67" spans="2:9">
      <c r="B67" s="156" t="s">
        <v>11</v>
      </c>
      <c r="C67" s="159"/>
      <c r="D67" s="154"/>
      <c r="E67" s="161"/>
      <c r="F67" s="54"/>
      <c r="H67" s="276"/>
      <c r="I67" s="276"/>
    </row>
    <row r="68" spans="2:9">
      <c r="B68" s="150" t="s">
        <v>12</v>
      </c>
      <c r="C68" s="151">
        <v>89251</v>
      </c>
      <c r="D68" s="154"/>
      <c r="E68" s="55"/>
      <c r="F68" s="54"/>
      <c r="H68" s="276"/>
      <c r="I68" s="276"/>
    </row>
    <row r="69" spans="2:9">
      <c r="B69" s="156" t="s">
        <v>13</v>
      </c>
      <c r="C69" s="159">
        <v>4700020285</v>
      </c>
      <c r="D69" s="154"/>
      <c r="E69" s="55"/>
      <c r="F69" s="54"/>
      <c r="H69" s="276"/>
      <c r="I69" s="276"/>
    </row>
    <row r="70" spans="2:9">
      <c r="B70" s="162" t="s">
        <v>14</v>
      </c>
      <c r="C70" s="163">
        <v>7289</v>
      </c>
      <c r="D70" s="154"/>
      <c r="E70" s="56"/>
      <c r="F70" s="54"/>
      <c r="H70" s="276"/>
      <c r="I70" s="276"/>
    </row>
    <row r="71" spans="2:9">
      <c r="B71" s="162" t="s">
        <v>15</v>
      </c>
      <c r="C71" s="80"/>
      <c r="D71" s="154"/>
      <c r="E71" s="56"/>
      <c r="F71" s="54"/>
      <c r="H71" s="276"/>
      <c r="I71" s="276"/>
    </row>
    <row r="72" spans="2:9" ht="15.75" thickBot="1">
      <c r="B72" s="57" t="s">
        <v>16</v>
      </c>
      <c r="C72" s="80"/>
      <c r="D72" s="154"/>
      <c r="E72" s="56"/>
      <c r="F72" s="58"/>
      <c r="H72" s="276"/>
      <c r="I72" s="276"/>
    </row>
    <row r="73" spans="2:9" ht="15.75" thickBot="1">
      <c r="B73" s="138" t="s">
        <v>17</v>
      </c>
      <c r="C73" s="138" t="s">
        <v>18</v>
      </c>
      <c r="D73" s="139" t="s">
        <v>19</v>
      </c>
      <c r="E73" s="140" t="s">
        <v>20</v>
      </c>
      <c r="F73" s="141" t="s">
        <v>21</v>
      </c>
      <c r="H73" s="276"/>
      <c r="I73" s="276"/>
    </row>
    <row r="74" spans="2:9">
      <c r="B74" s="73">
        <v>3200000000</v>
      </c>
      <c r="C74" s="73" t="s">
        <v>28</v>
      </c>
      <c r="D74" s="82">
        <v>1</v>
      </c>
      <c r="E74" s="74">
        <v>1577716</v>
      </c>
      <c r="F74" s="75">
        <f>D74*E74</f>
        <v>1577716</v>
      </c>
    </row>
    <row r="75" spans="2:9" ht="15.75" thickBot="1">
      <c r="B75" s="76"/>
      <c r="C75" s="142"/>
      <c r="D75" s="83"/>
      <c r="E75" s="77" t="s">
        <v>22</v>
      </c>
      <c r="F75" s="78">
        <f>SUM(F74:F74)</f>
        <v>1577716</v>
      </c>
    </row>
  </sheetData>
  <mergeCells count="6">
    <mergeCell ref="B62:F62"/>
    <mergeCell ref="B17:F17"/>
    <mergeCell ref="B1:F1"/>
    <mergeCell ref="B32:F32"/>
    <mergeCell ref="B2:F2"/>
    <mergeCell ref="B47:F4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workbookViewId="0">
      <selection activeCell="G7" sqref="G7"/>
    </sheetView>
  </sheetViews>
  <sheetFormatPr baseColWidth="10" defaultRowHeight="15"/>
  <cols>
    <col min="2" max="2" width="35.28515625" style="194" customWidth="1"/>
    <col min="3" max="3" width="45.5703125" style="194" customWidth="1"/>
    <col min="4" max="4" width="11.42578125" style="194"/>
    <col min="5" max="5" width="12.28515625" style="194" customWidth="1"/>
    <col min="6" max="6" width="11.42578125" style="194"/>
  </cols>
  <sheetData>
    <row r="2" spans="2:6" ht="15.75" thickBot="1">
      <c r="B2" s="354" t="s">
        <v>219</v>
      </c>
      <c r="C2" s="354"/>
      <c r="D2" s="354"/>
      <c r="E2" s="354"/>
      <c r="F2" s="354"/>
    </row>
    <row r="3" spans="2:6" ht="15.75" thickBot="1">
      <c r="B3" s="96"/>
      <c r="C3" s="97" t="s">
        <v>92</v>
      </c>
      <c r="D3" s="152"/>
      <c r="E3" s="52"/>
      <c r="F3" s="53"/>
    </row>
    <row r="4" spans="2:6">
      <c r="B4" s="195" t="s">
        <v>5</v>
      </c>
      <c r="C4" s="196" t="s">
        <v>211</v>
      </c>
      <c r="D4" s="199"/>
      <c r="E4" s="71" t="s">
        <v>6</v>
      </c>
      <c r="F4" s="53"/>
    </row>
    <row r="5" spans="2:6">
      <c r="B5" s="197" t="s">
        <v>7</v>
      </c>
      <c r="C5" s="198" t="s">
        <v>210</v>
      </c>
      <c r="D5" s="199"/>
      <c r="E5" s="200"/>
      <c r="F5" s="53"/>
    </row>
    <row r="6" spans="2:6">
      <c r="B6" s="197" t="s">
        <v>9</v>
      </c>
      <c r="C6" s="201">
        <v>261890</v>
      </c>
      <c r="D6" s="202"/>
      <c r="E6" s="200" t="s">
        <v>10</v>
      </c>
      <c r="F6" s="53"/>
    </row>
    <row r="7" spans="2:6">
      <c r="B7" s="197" t="s">
        <v>11</v>
      </c>
      <c r="C7" s="201"/>
      <c r="D7" s="152"/>
      <c r="E7" s="203"/>
      <c r="F7" s="53"/>
    </row>
    <row r="8" spans="2:6">
      <c r="B8" s="204" t="s">
        <v>12</v>
      </c>
      <c r="C8" s="205">
        <v>89252</v>
      </c>
      <c r="D8" s="152"/>
      <c r="E8" s="206"/>
      <c r="F8" s="53"/>
    </row>
    <row r="9" spans="2:6">
      <c r="B9" s="197" t="s">
        <v>13</v>
      </c>
      <c r="C9" s="201">
        <v>4700020450</v>
      </c>
      <c r="D9" s="152"/>
      <c r="E9" s="206"/>
      <c r="F9" s="53"/>
    </row>
    <row r="10" spans="2:6">
      <c r="B10" s="207" t="s">
        <v>14</v>
      </c>
      <c r="C10" s="208">
        <v>7247</v>
      </c>
      <c r="D10" s="152"/>
      <c r="E10" s="209"/>
      <c r="F10" s="53"/>
    </row>
    <row r="11" spans="2:6">
      <c r="B11" s="207" t="s">
        <v>15</v>
      </c>
      <c r="C11" s="210"/>
      <c r="D11" s="152"/>
      <c r="E11" s="209"/>
      <c r="F11" s="53"/>
    </row>
    <row r="12" spans="2:6" ht="15.75" thickBot="1">
      <c r="B12" s="211" t="s">
        <v>16</v>
      </c>
      <c r="C12" s="210"/>
      <c r="D12" s="152"/>
      <c r="E12" s="209"/>
      <c r="F12" s="176"/>
    </row>
    <row r="13" spans="2:6" ht="15.75" thickBot="1">
      <c r="B13" s="212" t="s">
        <v>17</v>
      </c>
      <c r="C13" s="212" t="s">
        <v>18</v>
      </c>
      <c r="D13" s="213" t="s">
        <v>19</v>
      </c>
      <c r="E13" s="214" t="s">
        <v>20</v>
      </c>
      <c r="F13" s="215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999185</v>
      </c>
      <c r="F14" s="218">
        <f>E14*D14</f>
        <v>999185</v>
      </c>
    </row>
    <row r="15" spans="2:6" ht="15.75" thickBot="1">
      <c r="B15" s="219"/>
      <c r="C15" s="220"/>
      <c r="D15" s="221"/>
      <c r="E15" s="222" t="s">
        <v>22</v>
      </c>
      <c r="F15" s="223">
        <f>F14</f>
        <v>999185</v>
      </c>
    </row>
    <row r="17" spans="2:9" ht="15.75" thickBot="1">
      <c r="B17" s="354" t="s">
        <v>220</v>
      </c>
      <c r="C17" s="354"/>
      <c r="D17" s="354"/>
      <c r="E17" s="354"/>
      <c r="F17" s="354"/>
    </row>
    <row r="18" spans="2:9" ht="15.75" thickBot="1">
      <c r="B18" s="96"/>
      <c r="C18" s="97" t="s">
        <v>40</v>
      </c>
      <c r="D18" s="152"/>
      <c r="E18" s="52"/>
      <c r="F18" s="53"/>
      <c r="H18" s="276"/>
      <c r="I18" s="276"/>
    </row>
    <row r="19" spans="2:9">
      <c r="B19" s="195" t="s">
        <v>5</v>
      </c>
      <c r="C19" s="196" t="s">
        <v>211</v>
      </c>
      <c r="D19" s="199"/>
      <c r="E19" s="71" t="s">
        <v>6</v>
      </c>
      <c r="F19" s="53"/>
      <c r="H19" s="276"/>
      <c r="I19" s="276"/>
    </row>
    <row r="20" spans="2:9">
      <c r="B20" s="197" t="s">
        <v>7</v>
      </c>
      <c r="C20" s="198" t="s">
        <v>210</v>
      </c>
      <c r="D20" s="199"/>
      <c r="E20" s="200"/>
      <c r="F20" s="53"/>
      <c r="H20" s="276"/>
      <c r="I20" s="276"/>
    </row>
    <row r="21" spans="2:9">
      <c r="B21" s="197" t="s">
        <v>9</v>
      </c>
      <c r="C21" s="201">
        <v>261889</v>
      </c>
      <c r="D21" s="202"/>
      <c r="E21" s="200" t="s">
        <v>10</v>
      </c>
      <c r="F21" s="53"/>
      <c r="H21" s="276"/>
      <c r="I21" s="276"/>
    </row>
    <row r="22" spans="2:9">
      <c r="B22" s="197" t="s">
        <v>11</v>
      </c>
      <c r="C22" s="201"/>
      <c r="D22" s="152"/>
      <c r="E22" s="203"/>
      <c r="F22" s="53"/>
      <c r="H22" s="276"/>
      <c r="I22" s="276"/>
    </row>
    <row r="23" spans="2:9">
      <c r="B23" s="204" t="s">
        <v>12</v>
      </c>
      <c r="C23" s="205">
        <v>89253</v>
      </c>
      <c r="D23" s="152"/>
      <c r="E23" s="206"/>
      <c r="F23" s="53"/>
      <c r="H23" s="276"/>
      <c r="I23" s="276"/>
    </row>
    <row r="24" spans="2:9">
      <c r="B24" s="197" t="s">
        <v>13</v>
      </c>
      <c r="C24" s="201">
        <v>4700020698</v>
      </c>
      <c r="D24" s="152"/>
      <c r="E24" s="206"/>
      <c r="F24" s="53"/>
      <c r="H24" s="276"/>
      <c r="I24" s="276"/>
    </row>
    <row r="25" spans="2:9">
      <c r="B25" s="207" t="s">
        <v>14</v>
      </c>
      <c r="C25" s="208">
        <v>7246</v>
      </c>
      <c r="D25" s="152"/>
      <c r="E25" s="209"/>
      <c r="F25" s="53"/>
      <c r="H25" s="276"/>
      <c r="I25" s="276"/>
    </row>
    <row r="26" spans="2:9">
      <c r="B26" s="207" t="s">
        <v>15</v>
      </c>
      <c r="C26" s="210"/>
      <c r="D26" s="152"/>
      <c r="E26" s="209"/>
      <c r="F26" s="53"/>
    </row>
    <row r="27" spans="2:9" ht="15.75" thickBot="1">
      <c r="B27" s="211" t="s">
        <v>16</v>
      </c>
      <c r="C27" s="210"/>
      <c r="D27" s="152"/>
      <c r="E27" s="209"/>
      <c r="F27" s="176"/>
    </row>
    <row r="28" spans="2:9" ht="15.75" thickBot="1">
      <c r="B28" s="212" t="s">
        <v>17</v>
      </c>
      <c r="C28" s="212" t="s">
        <v>18</v>
      </c>
      <c r="D28" s="213" t="s">
        <v>19</v>
      </c>
      <c r="E28" s="214" t="s">
        <v>20</v>
      </c>
      <c r="F28" s="215" t="s">
        <v>21</v>
      </c>
    </row>
    <row r="29" spans="2:9">
      <c r="B29" s="73">
        <v>3200000000</v>
      </c>
      <c r="C29" s="73" t="s">
        <v>28</v>
      </c>
      <c r="D29" s="82">
        <v>1</v>
      </c>
      <c r="E29" s="217">
        <v>1566290</v>
      </c>
      <c r="F29" s="218">
        <f>E29*D29</f>
        <v>1566290</v>
      </c>
    </row>
    <row r="30" spans="2:9" ht="15.75" thickBot="1">
      <c r="B30" s="219"/>
      <c r="C30" s="220"/>
      <c r="D30" s="221"/>
      <c r="E30" s="222" t="s">
        <v>22</v>
      </c>
      <c r="F30" s="223">
        <f>F29</f>
        <v>1566290</v>
      </c>
    </row>
    <row r="32" spans="2:9" ht="15.75" thickBot="1">
      <c r="B32" s="354" t="s">
        <v>207</v>
      </c>
      <c r="C32" s="354"/>
      <c r="D32" s="354"/>
      <c r="E32" s="354"/>
      <c r="F32" s="354"/>
    </row>
    <row r="33" spans="1:10" ht="15.75" thickBot="1">
      <c r="A33" s="84"/>
      <c r="B33" s="96"/>
      <c r="C33" s="97" t="s">
        <v>41</v>
      </c>
      <c r="D33" s="152"/>
      <c r="E33" s="52"/>
      <c r="F33" s="53"/>
    </row>
    <row r="34" spans="1:10">
      <c r="B34" s="195" t="s">
        <v>5</v>
      </c>
      <c r="C34" s="196" t="s">
        <v>54</v>
      </c>
      <c r="D34" s="199"/>
      <c r="E34" s="71" t="s">
        <v>6</v>
      </c>
      <c r="F34" s="53"/>
    </row>
    <row r="35" spans="1:10">
      <c r="B35" s="197" t="s">
        <v>7</v>
      </c>
      <c r="C35" s="198" t="s">
        <v>128</v>
      </c>
      <c r="D35" s="199"/>
      <c r="E35" s="200"/>
      <c r="F35" s="53"/>
      <c r="H35" s="276"/>
      <c r="I35" s="276"/>
      <c r="J35" s="276"/>
    </row>
    <row r="36" spans="1:10">
      <c r="B36" s="197" t="s">
        <v>9</v>
      </c>
      <c r="C36" s="201" t="s">
        <v>178</v>
      </c>
      <c r="D36" s="202"/>
      <c r="E36" s="200" t="s">
        <v>10</v>
      </c>
      <c r="F36" s="53"/>
      <c r="H36" s="276"/>
      <c r="I36" s="276"/>
      <c r="J36" s="276"/>
    </row>
    <row r="37" spans="1:10">
      <c r="B37" s="197" t="s">
        <v>11</v>
      </c>
      <c r="C37" s="201"/>
      <c r="D37" s="152"/>
      <c r="E37" s="203"/>
      <c r="F37" s="53"/>
      <c r="H37" s="276"/>
      <c r="I37" s="276"/>
      <c r="J37" s="276"/>
    </row>
    <row r="38" spans="1:10">
      <c r="B38" s="204" t="s">
        <v>12</v>
      </c>
      <c r="C38" s="205">
        <v>87244</v>
      </c>
      <c r="D38" s="152"/>
      <c r="E38" s="206"/>
      <c r="F38" s="53"/>
      <c r="H38" s="276"/>
      <c r="I38" s="276"/>
      <c r="J38" s="276"/>
    </row>
    <row r="39" spans="1:10">
      <c r="B39" s="197" t="s">
        <v>13</v>
      </c>
      <c r="C39" s="201">
        <v>4700020909</v>
      </c>
      <c r="D39" s="152"/>
      <c r="E39" s="206"/>
      <c r="F39" s="53"/>
      <c r="H39" s="276"/>
      <c r="I39" s="276"/>
      <c r="J39" s="276"/>
    </row>
    <row r="40" spans="1:10">
      <c r="B40" s="207" t="s">
        <v>14</v>
      </c>
      <c r="C40" s="208">
        <v>7302</v>
      </c>
      <c r="D40" s="152"/>
      <c r="E40" s="209"/>
      <c r="F40" s="53"/>
      <c r="H40" s="276"/>
      <c r="I40" s="276"/>
      <c r="J40" s="276"/>
    </row>
    <row r="41" spans="1:10">
      <c r="B41" s="207" t="s">
        <v>15</v>
      </c>
      <c r="C41" s="210"/>
      <c r="D41" s="152"/>
      <c r="E41" s="209"/>
      <c r="F41" s="53"/>
    </row>
    <row r="42" spans="1:10" ht="15.75" thickBot="1">
      <c r="B42" s="211" t="s">
        <v>16</v>
      </c>
      <c r="C42" s="210"/>
      <c r="D42" s="152"/>
      <c r="E42" s="209"/>
      <c r="F42" s="176"/>
    </row>
    <row r="43" spans="1:10" ht="15.75" thickBot="1">
      <c r="B43" s="212" t="s">
        <v>17</v>
      </c>
      <c r="C43" s="212" t="s">
        <v>18</v>
      </c>
      <c r="D43" s="213" t="s">
        <v>19</v>
      </c>
      <c r="E43" s="214" t="s">
        <v>20</v>
      </c>
      <c r="F43" s="215" t="s">
        <v>21</v>
      </c>
    </row>
    <row r="44" spans="1:10">
      <c r="B44" s="73">
        <v>9910000003</v>
      </c>
      <c r="C44" s="73" t="s">
        <v>55</v>
      </c>
      <c r="D44" s="312">
        <v>1</v>
      </c>
      <c r="E44" s="217">
        <v>250000</v>
      </c>
      <c r="F44" s="218">
        <f>E44*D44</f>
        <v>250000</v>
      </c>
    </row>
    <row r="45" spans="1:10" s="276" customFormat="1">
      <c r="B45" s="310">
        <v>353001</v>
      </c>
      <c r="C45" s="310" t="s">
        <v>208</v>
      </c>
      <c r="D45" s="311">
        <v>1</v>
      </c>
      <c r="E45" s="314">
        <v>472010</v>
      </c>
      <c r="F45" s="315">
        <f>E45*D45</f>
        <v>472010</v>
      </c>
    </row>
    <row r="46" spans="1:10" ht="15.75" thickBot="1">
      <c r="B46" s="219"/>
      <c r="C46" s="220"/>
      <c r="D46" s="221"/>
      <c r="E46" s="222" t="s">
        <v>22</v>
      </c>
      <c r="F46" s="223">
        <f>SUM(F44:F45)</f>
        <v>722010</v>
      </c>
    </row>
    <row r="48" spans="1:10" ht="15.75" thickBot="1"/>
    <row r="49" spans="2:6" ht="15.75" thickBot="1">
      <c r="B49" s="96"/>
      <c r="C49" s="97" t="s">
        <v>42</v>
      </c>
      <c r="D49" s="152"/>
      <c r="E49" s="52"/>
      <c r="F49" s="53"/>
    </row>
    <row r="50" spans="2:6">
      <c r="B50" s="195" t="s">
        <v>5</v>
      </c>
      <c r="C50" s="196" t="s">
        <v>193</v>
      </c>
      <c r="D50" s="199"/>
      <c r="E50" s="71" t="s">
        <v>6</v>
      </c>
      <c r="F50" s="53"/>
    </row>
    <row r="51" spans="2:6">
      <c r="B51" s="197" t="s">
        <v>7</v>
      </c>
      <c r="C51" s="198" t="s">
        <v>194</v>
      </c>
      <c r="D51" s="199"/>
      <c r="E51" s="200"/>
      <c r="F51" s="53"/>
    </row>
    <row r="52" spans="2:6">
      <c r="B52" s="197" t="s">
        <v>9</v>
      </c>
      <c r="C52" s="201">
        <v>261770</v>
      </c>
      <c r="D52" s="202"/>
      <c r="E52" s="200" t="s">
        <v>10</v>
      </c>
      <c r="F52" s="53"/>
    </row>
    <row r="53" spans="2:6">
      <c r="B53" s="197" t="s">
        <v>11</v>
      </c>
      <c r="C53" s="201"/>
      <c r="D53" s="152"/>
      <c r="E53" s="203"/>
      <c r="F53" s="53"/>
    </row>
    <row r="54" spans="2:6">
      <c r="B54" s="204" t="s">
        <v>12</v>
      </c>
      <c r="C54" s="205">
        <v>88636</v>
      </c>
      <c r="D54" s="152"/>
      <c r="E54" s="206"/>
      <c r="F54" s="53"/>
    </row>
    <row r="55" spans="2:6">
      <c r="B55" s="197" t="s">
        <v>13</v>
      </c>
      <c r="C55" s="201" t="s">
        <v>195</v>
      </c>
      <c r="D55" s="152"/>
      <c r="E55" s="206"/>
      <c r="F55" s="53"/>
    </row>
    <row r="56" spans="2:6">
      <c r="B56" s="207" t="s">
        <v>14</v>
      </c>
      <c r="C56" s="208">
        <v>7006</v>
      </c>
      <c r="D56" s="152"/>
      <c r="E56" s="209"/>
      <c r="F56" s="53"/>
    </row>
    <row r="57" spans="2:6">
      <c r="B57" s="207" t="s">
        <v>15</v>
      </c>
      <c r="C57" s="210"/>
      <c r="D57" s="152"/>
      <c r="E57" s="209"/>
      <c r="F57" s="53"/>
    </row>
    <row r="58" spans="2:6" ht="15.75" thickBot="1">
      <c r="B58" s="211" t="s">
        <v>16</v>
      </c>
      <c r="C58" s="210"/>
      <c r="D58" s="152"/>
      <c r="E58" s="209"/>
      <c r="F58" s="176"/>
    </row>
    <row r="59" spans="2:6" ht="15.75" thickBot="1">
      <c r="B59" s="212" t="s">
        <v>17</v>
      </c>
      <c r="C59" s="212" t="s">
        <v>18</v>
      </c>
      <c r="D59" s="213" t="s">
        <v>19</v>
      </c>
      <c r="E59" s="214" t="s">
        <v>20</v>
      </c>
      <c r="F59" s="215" t="s">
        <v>21</v>
      </c>
    </row>
    <row r="60" spans="2:6">
      <c r="B60" s="73">
        <v>3200000000</v>
      </c>
      <c r="C60" s="73" t="s">
        <v>28</v>
      </c>
      <c r="D60" s="82">
        <v>1</v>
      </c>
      <c r="E60" s="217">
        <v>568000</v>
      </c>
      <c r="F60" s="218">
        <f>E60*D60</f>
        <v>568000</v>
      </c>
    </row>
    <row r="61" spans="2:6" ht="15.75" thickBot="1">
      <c r="B61" s="219"/>
      <c r="C61" s="220"/>
      <c r="D61" s="221"/>
      <c r="E61" s="222" t="s">
        <v>22</v>
      </c>
      <c r="F61" s="223">
        <f>F60</f>
        <v>568000</v>
      </c>
    </row>
    <row r="63" spans="2:6" ht="15.75" thickBot="1"/>
    <row r="64" spans="2:6" ht="15.75" thickBot="1">
      <c r="B64" s="96"/>
      <c r="C64" s="97" t="s">
        <v>43</v>
      </c>
      <c r="D64" s="199"/>
      <c r="E64" s="52"/>
      <c r="F64" s="53"/>
    </row>
    <row r="65" spans="2:9">
      <c r="B65" s="195" t="s">
        <v>5</v>
      </c>
      <c r="C65" s="196" t="s">
        <v>193</v>
      </c>
      <c r="D65" s="199"/>
      <c r="E65" s="71" t="s">
        <v>6</v>
      </c>
      <c r="F65" s="53"/>
    </row>
    <row r="66" spans="2:9">
      <c r="B66" s="197" t="s">
        <v>7</v>
      </c>
      <c r="C66" s="198" t="s">
        <v>194</v>
      </c>
      <c r="D66" s="199"/>
      <c r="E66" s="200"/>
      <c r="F66" s="53"/>
    </row>
    <row r="67" spans="2:9">
      <c r="B67" s="197" t="s">
        <v>9</v>
      </c>
      <c r="C67" s="201">
        <v>262064</v>
      </c>
      <c r="D67" s="202"/>
      <c r="E67" s="200" t="s">
        <v>10</v>
      </c>
      <c r="F67" s="53"/>
    </row>
    <row r="68" spans="2:9">
      <c r="B68" s="197" t="s">
        <v>11</v>
      </c>
      <c r="C68" s="201"/>
      <c r="D68" s="152"/>
      <c r="E68" s="203"/>
      <c r="F68" s="53"/>
    </row>
    <row r="69" spans="2:9">
      <c r="B69" s="204" t="s">
        <v>12</v>
      </c>
      <c r="C69" s="205">
        <v>88697</v>
      </c>
      <c r="D69" s="152"/>
      <c r="E69" s="206"/>
      <c r="F69" s="53"/>
    </row>
    <row r="70" spans="2:9">
      <c r="B70" s="197" t="s">
        <v>13</v>
      </c>
      <c r="C70" s="201" t="s">
        <v>195</v>
      </c>
      <c r="D70" s="152"/>
      <c r="E70" s="206"/>
      <c r="F70" s="53"/>
    </row>
    <row r="71" spans="2:9">
      <c r="B71" s="207" t="s">
        <v>14</v>
      </c>
      <c r="C71" s="208">
        <v>7007</v>
      </c>
      <c r="D71" s="152"/>
      <c r="E71" s="209"/>
      <c r="F71" s="53"/>
      <c r="I71" t="s">
        <v>6</v>
      </c>
    </row>
    <row r="72" spans="2:9">
      <c r="B72" s="207" t="s">
        <v>15</v>
      </c>
      <c r="C72" s="210"/>
      <c r="D72" s="152"/>
      <c r="E72" s="209"/>
      <c r="F72" s="53"/>
      <c r="I72">
        <v>262063</v>
      </c>
    </row>
    <row r="73" spans="2:9" ht="15.75" thickBot="1">
      <c r="B73" s="211" t="s">
        <v>16</v>
      </c>
      <c r="C73" s="210"/>
      <c r="D73" s="152"/>
      <c r="E73" s="209"/>
      <c r="F73" s="176"/>
    </row>
    <row r="74" spans="2:9" ht="15.75" thickBot="1">
      <c r="B74" s="212" t="s">
        <v>17</v>
      </c>
      <c r="C74" s="212" t="s">
        <v>18</v>
      </c>
      <c r="D74" s="213" t="s">
        <v>19</v>
      </c>
      <c r="E74" s="214" t="s">
        <v>20</v>
      </c>
      <c r="F74" s="215" t="s">
        <v>21</v>
      </c>
    </row>
    <row r="75" spans="2:9" s="84" customFormat="1">
      <c r="B75" s="216">
        <v>111110000</v>
      </c>
      <c r="C75" s="216" t="s">
        <v>30</v>
      </c>
      <c r="D75" s="226">
        <v>1</v>
      </c>
      <c r="E75" s="228">
        <v>137000</v>
      </c>
      <c r="F75" s="218">
        <f>E75*D75</f>
        <v>137000</v>
      </c>
    </row>
    <row r="76" spans="2:9">
      <c r="B76" s="224">
        <v>43370</v>
      </c>
      <c r="C76" s="224" t="s">
        <v>196</v>
      </c>
      <c r="D76" s="225">
        <v>1</v>
      </c>
      <c r="E76" s="227">
        <v>350673</v>
      </c>
      <c r="F76" s="229">
        <f>E76*D76</f>
        <v>350673</v>
      </c>
    </row>
    <row r="77" spans="2:9" ht="15.75" thickBot="1">
      <c r="B77" s="219"/>
      <c r="C77" s="220"/>
      <c r="D77" s="221"/>
      <c r="E77" s="222" t="s">
        <v>22</v>
      </c>
      <c r="F77" s="223">
        <f>SUM(F75:F76)</f>
        <v>487673</v>
      </c>
    </row>
  </sheetData>
  <mergeCells count="3">
    <mergeCell ref="B32:F32"/>
    <mergeCell ref="B2:F2"/>
    <mergeCell ref="B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workbookViewId="0">
      <selection activeCell="B3" sqref="B3:F16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6"/>
      <c r="C3" s="97" t="s">
        <v>104</v>
      </c>
      <c r="D3" s="152"/>
      <c r="E3" s="52"/>
      <c r="F3" s="53"/>
    </row>
    <row r="4" spans="2:6">
      <c r="B4" s="153" t="s">
        <v>5</v>
      </c>
      <c r="C4" s="178" t="s">
        <v>193</v>
      </c>
      <c r="D4" s="154"/>
      <c r="E4" s="155" t="s">
        <v>6</v>
      </c>
      <c r="F4" s="54"/>
    </row>
    <row r="5" spans="2:6">
      <c r="B5" s="156" t="s">
        <v>7</v>
      </c>
      <c r="C5" s="179" t="s">
        <v>194</v>
      </c>
      <c r="D5" s="157"/>
      <c r="E5" s="158"/>
      <c r="F5" s="54"/>
    </row>
    <row r="6" spans="2:6">
      <c r="B6" s="156" t="s">
        <v>9</v>
      </c>
      <c r="C6" s="159">
        <v>262063</v>
      </c>
      <c r="D6" s="160"/>
      <c r="E6" s="158" t="s">
        <v>10</v>
      </c>
      <c r="F6" s="54"/>
    </row>
    <row r="7" spans="2:6">
      <c r="B7" s="156" t="s">
        <v>11</v>
      </c>
      <c r="C7" s="159"/>
      <c r="D7" s="154"/>
      <c r="E7" s="161"/>
      <c r="F7" s="54"/>
    </row>
    <row r="8" spans="2:6">
      <c r="B8" s="150" t="s">
        <v>12</v>
      </c>
      <c r="C8" s="151">
        <v>89719</v>
      </c>
      <c r="D8" s="154"/>
      <c r="E8" s="55"/>
      <c r="F8" s="54"/>
    </row>
    <row r="9" spans="2:6">
      <c r="B9" s="156" t="s">
        <v>13</v>
      </c>
      <c r="C9" s="159" t="s">
        <v>195</v>
      </c>
      <c r="D9" s="154"/>
      <c r="E9" s="55"/>
      <c r="F9" s="54"/>
    </row>
    <row r="10" spans="2:6">
      <c r="B10" s="162" t="s">
        <v>14</v>
      </c>
      <c r="C10" s="163">
        <v>7008</v>
      </c>
      <c r="D10" s="154"/>
      <c r="E10" s="56"/>
      <c r="F10" s="54"/>
    </row>
    <row r="11" spans="2:6">
      <c r="B11" s="162" t="s">
        <v>15</v>
      </c>
      <c r="C11" s="80"/>
      <c r="D11" s="154"/>
      <c r="E11" s="56"/>
      <c r="F11" s="54"/>
    </row>
    <row r="12" spans="2:6" ht="15.75" thickBot="1">
      <c r="B12" s="57" t="s">
        <v>16</v>
      </c>
      <c r="C12" s="80"/>
      <c r="D12" s="154"/>
      <c r="E12" s="56"/>
      <c r="F12" s="58"/>
    </row>
    <row r="13" spans="2:6" ht="15.75" thickBot="1">
      <c r="B13" s="138" t="s">
        <v>17</v>
      </c>
      <c r="C13" s="138" t="s">
        <v>18</v>
      </c>
      <c r="D13" s="139" t="s">
        <v>19</v>
      </c>
      <c r="E13" s="140" t="s">
        <v>20</v>
      </c>
      <c r="F13" s="141" t="s">
        <v>21</v>
      </c>
    </row>
    <row r="14" spans="2:6">
      <c r="B14" s="73">
        <v>362500000</v>
      </c>
      <c r="C14" s="73" t="s">
        <v>204</v>
      </c>
      <c r="D14" s="312">
        <v>1</v>
      </c>
      <c r="E14" s="74">
        <v>45000</v>
      </c>
      <c r="F14" s="75">
        <f>E14*D14</f>
        <v>45000</v>
      </c>
    </row>
    <row r="15" spans="2:6" s="276" customFormat="1">
      <c r="B15" s="310">
        <v>111110000</v>
      </c>
      <c r="C15" s="310" t="s">
        <v>30</v>
      </c>
      <c r="D15" s="311">
        <v>1</v>
      </c>
      <c r="E15" s="339">
        <v>137000</v>
      </c>
      <c r="F15" s="340">
        <f>E15*D15</f>
        <v>137000</v>
      </c>
    </row>
    <row r="16" spans="2:6" ht="15.75" thickBot="1">
      <c r="B16" s="76"/>
      <c r="C16" s="142"/>
      <c r="D16" s="83"/>
      <c r="E16" s="77" t="s">
        <v>22</v>
      </c>
      <c r="F16" s="78">
        <f>SUM(F14:F15)</f>
        <v>182000</v>
      </c>
    </row>
    <row r="18" spans="2:6" ht="15.75" thickBot="1"/>
    <row r="19" spans="2:6" ht="15.75" thickBot="1">
      <c r="B19" s="96"/>
      <c r="C19" s="97" t="s">
        <v>93</v>
      </c>
      <c r="D19" s="152"/>
      <c r="E19" s="52"/>
      <c r="F19" s="53"/>
    </row>
    <row r="20" spans="2:6">
      <c r="B20" s="153" t="s">
        <v>5</v>
      </c>
      <c r="C20" s="196" t="s">
        <v>197</v>
      </c>
      <c r="D20" s="154"/>
      <c r="E20" s="155" t="s">
        <v>6</v>
      </c>
      <c r="F20" s="54"/>
    </row>
    <row r="21" spans="2:6">
      <c r="B21" s="156" t="s">
        <v>7</v>
      </c>
      <c r="C21" s="198" t="s">
        <v>173</v>
      </c>
      <c r="D21" s="157"/>
      <c r="E21" s="158"/>
      <c r="F21" s="54"/>
    </row>
    <row r="22" spans="2:6">
      <c r="B22" s="156" t="s">
        <v>9</v>
      </c>
      <c r="C22" s="159">
        <v>261772</v>
      </c>
      <c r="D22" s="160"/>
      <c r="E22" s="158" t="s">
        <v>10</v>
      </c>
      <c r="F22" s="54"/>
    </row>
    <row r="23" spans="2:6">
      <c r="B23" s="156" t="s">
        <v>11</v>
      </c>
      <c r="C23" s="159"/>
      <c r="D23" s="154"/>
      <c r="E23" s="161"/>
      <c r="F23" s="54"/>
    </row>
    <row r="24" spans="2:6">
      <c r="B24" s="150" t="s">
        <v>12</v>
      </c>
      <c r="C24" s="151">
        <v>89232</v>
      </c>
      <c r="D24" s="154"/>
      <c r="E24" s="55"/>
      <c r="F24" s="54"/>
    </row>
    <row r="25" spans="2:6">
      <c r="B25" s="156" t="s">
        <v>13</v>
      </c>
      <c r="C25" s="159" t="s">
        <v>175</v>
      </c>
      <c r="D25" s="154"/>
      <c r="E25" s="55"/>
      <c r="F25" s="54"/>
    </row>
    <row r="26" spans="2:6">
      <c r="B26" s="162" t="s">
        <v>14</v>
      </c>
      <c r="C26" s="163">
        <v>7105</v>
      </c>
      <c r="D26" s="154"/>
      <c r="E26" s="56"/>
      <c r="F26" s="54"/>
    </row>
    <row r="27" spans="2:6">
      <c r="B27" s="162" t="s">
        <v>15</v>
      </c>
      <c r="C27" s="80"/>
      <c r="D27" s="154"/>
      <c r="E27" s="56"/>
      <c r="F27" s="54"/>
    </row>
    <row r="28" spans="2:6" ht="15.75" thickBot="1">
      <c r="B28" s="57" t="s">
        <v>16</v>
      </c>
      <c r="C28" s="80"/>
      <c r="D28" s="154"/>
      <c r="E28" s="56"/>
      <c r="F28" s="58"/>
    </row>
    <row r="29" spans="2:6" ht="15.75" thickBot="1">
      <c r="B29" s="138" t="s">
        <v>17</v>
      </c>
      <c r="C29" s="138" t="s">
        <v>18</v>
      </c>
      <c r="D29" s="139" t="s">
        <v>19</v>
      </c>
      <c r="E29" s="140" t="s">
        <v>20</v>
      </c>
      <c r="F29" s="141" t="s">
        <v>21</v>
      </c>
    </row>
    <row r="30" spans="2:6">
      <c r="B30" s="73">
        <v>43370</v>
      </c>
      <c r="C30" s="73" t="s">
        <v>196</v>
      </c>
      <c r="D30" s="82">
        <v>4</v>
      </c>
      <c r="E30" s="74">
        <v>254100</v>
      </c>
      <c r="F30" s="75">
        <f>E30*D30</f>
        <v>1016400</v>
      </c>
    </row>
    <row r="31" spans="2:6" ht="15.75" thickBot="1">
      <c r="B31" s="76"/>
      <c r="C31" s="142"/>
      <c r="D31" s="83"/>
      <c r="E31" s="77" t="s">
        <v>22</v>
      </c>
      <c r="F31" s="78">
        <f>F30</f>
        <v>1016400</v>
      </c>
    </row>
    <row r="33" spans="2:6" ht="15.75" thickBot="1"/>
    <row r="34" spans="2:6" ht="15.75" thickBot="1">
      <c r="B34" s="96"/>
      <c r="C34" s="97" t="s">
        <v>94</v>
      </c>
      <c r="D34" s="152"/>
      <c r="E34" s="52"/>
      <c r="F34" s="53"/>
    </row>
    <row r="35" spans="2:6">
      <c r="B35" s="153" t="s">
        <v>5</v>
      </c>
      <c r="C35" s="178" t="s">
        <v>166</v>
      </c>
      <c r="D35" s="154"/>
      <c r="E35" s="155" t="s">
        <v>6</v>
      </c>
      <c r="F35" s="54"/>
    </row>
    <row r="36" spans="2:6">
      <c r="B36" s="156" t="s">
        <v>7</v>
      </c>
      <c r="C36" s="179" t="s">
        <v>200</v>
      </c>
      <c r="D36" s="157"/>
      <c r="E36" s="158"/>
      <c r="F36" s="54"/>
    </row>
    <row r="37" spans="2:6">
      <c r="B37" s="156" t="s">
        <v>9</v>
      </c>
      <c r="C37" s="159">
        <v>261473</v>
      </c>
      <c r="D37" s="160"/>
      <c r="E37" s="158" t="s">
        <v>10</v>
      </c>
      <c r="F37" s="54"/>
    </row>
    <row r="38" spans="2:6">
      <c r="B38" s="156" t="s">
        <v>11</v>
      </c>
      <c r="C38" s="159"/>
      <c r="D38" s="154"/>
      <c r="E38" s="161"/>
      <c r="F38" s="54"/>
    </row>
    <row r="39" spans="2:6">
      <c r="B39" s="150" t="s">
        <v>12</v>
      </c>
      <c r="C39" s="151">
        <v>89313</v>
      </c>
      <c r="D39" s="154"/>
      <c r="E39" s="55"/>
      <c r="F39" s="54"/>
    </row>
    <row r="40" spans="2:6">
      <c r="B40" s="156" t="s">
        <v>13</v>
      </c>
      <c r="C40" s="159">
        <v>188566</v>
      </c>
      <c r="D40" s="154"/>
      <c r="E40" s="55"/>
      <c r="F40" s="54"/>
    </row>
    <row r="41" spans="2:6">
      <c r="B41" s="162" t="s">
        <v>14</v>
      </c>
      <c r="C41" s="163">
        <v>7287</v>
      </c>
      <c r="D41" s="154"/>
      <c r="E41" s="56"/>
      <c r="F41" s="54"/>
    </row>
    <row r="42" spans="2:6">
      <c r="B42" s="162" t="s">
        <v>15</v>
      </c>
      <c r="C42" s="80"/>
      <c r="D42" s="154"/>
      <c r="E42" s="56"/>
      <c r="F42" s="54"/>
    </row>
    <row r="43" spans="2:6" ht="15.75" thickBot="1">
      <c r="B43" s="57" t="s">
        <v>16</v>
      </c>
      <c r="C43" s="80"/>
      <c r="D43" s="154"/>
      <c r="E43" s="56"/>
      <c r="F43" s="58"/>
    </row>
    <row r="44" spans="2:6" ht="15.75" thickBot="1">
      <c r="B44" s="138" t="s">
        <v>17</v>
      </c>
      <c r="C44" s="138" t="s">
        <v>18</v>
      </c>
      <c r="D44" s="139" t="s">
        <v>19</v>
      </c>
      <c r="E44" s="140" t="s">
        <v>20</v>
      </c>
      <c r="F44" s="141" t="s">
        <v>21</v>
      </c>
    </row>
    <row r="45" spans="2:6">
      <c r="B45" s="73" t="s">
        <v>198</v>
      </c>
      <c r="C45" s="73" t="s">
        <v>199</v>
      </c>
      <c r="D45" s="82">
        <v>3</v>
      </c>
      <c r="E45" s="74">
        <v>80450</v>
      </c>
      <c r="F45" s="75">
        <f>E45*D45</f>
        <v>241350</v>
      </c>
    </row>
    <row r="46" spans="2:6" ht="15.75" thickBot="1">
      <c r="B46" s="76"/>
      <c r="C46" s="142"/>
      <c r="D46" s="83"/>
      <c r="E46" s="77" t="s">
        <v>22</v>
      </c>
      <c r="F46" s="78">
        <f>F45</f>
        <v>241350</v>
      </c>
    </row>
    <row r="48" spans="2:6" ht="15.75" thickBot="1">
      <c r="B48" s="354" t="s">
        <v>212</v>
      </c>
      <c r="C48" s="354"/>
      <c r="D48" s="354"/>
      <c r="E48" s="354"/>
      <c r="F48" s="354"/>
    </row>
    <row r="49" spans="2:6" ht="15.75" thickBot="1">
      <c r="B49" s="96"/>
      <c r="C49" s="97" t="s">
        <v>95</v>
      </c>
      <c r="D49" s="152"/>
      <c r="E49" s="52"/>
      <c r="F49" s="53"/>
    </row>
    <row r="50" spans="2:6">
      <c r="B50" s="153" t="s">
        <v>5</v>
      </c>
      <c r="C50" s="196" t="s">
        <v>211</v>
      </c>
      <c r="D50" s="154"/>
      <c r="E50" s="155" t="s">
        <v>6</v>
      </c>
      <c r="F50" s="54"/>
    </row>
    <row r="51" spans="2:6">
      <c r="B51" s="156" t="s">
        <v>7</v>
      </c>
      <c r="C51" s="198" t="s">
        <v>210</v>
      </c>
      <c r="D51" s="157"/>
      <c r="E51" s="158"/>
      <c r="F51" s="54"/>
    </row>
    <row r="52" spans="2:6">
      <c r="B52" s="156" t="s">
        <v>9</v>
      </c>
      <c r="C52" s="159">
        <v>261882</v>
      </c>
      <c r="D52" s="160"/>
      <c r="E52" s="158" t="s">
        <v>10</v>
      </c>
      <c r="F52" s="54"/>
    </row>
    <row r="53" spans="2:6">
      <c r="B53" s="156" t="s">
        <v>11</v>
      </c>
      <c r="C53" s="159"/>
      <c r="D53" s="154"/>
      <c r="E53" s="161"/>
      <c r="F53" s="54"/>
    </row>
    <row r="54" spans="2:6">
      <c r="B54" s="150" t="s">
        <v>12</v>
      </c>
      <c r="C54" s="151">
        <v>89702</v>
      </c>
      <c r="D54" s="154"/>
      <c r="E54" s="55"/>
      <c r="F54" s="54"/>
    </row>
    <row r="55" spans="2:6">
      <c r="B55" s="156" t="s">
        <v>13</v>
      </c>
      <c r="C55" s="159">
        <v>4700020996</v>
      </c>
      <c r="D55" s="154"/>
      <c r="E55" s="55"/>
      <c r="F55" s="54"/>
    </row>
    <row r="56" spans="2:6">
      <c r="B56" s="162" t="s">
        <v>14</v>
      </c>
      <c r="C56" s="163">
        <v>7273</v>
      </c>
      <c r="D56" s="154"/>
      <c r="E56" s="56"/>
      <c r="F56" s="54"/>
    </row>
    <row r="57" spans="2:6">
      <c r="B57" s="162" t="s">
        <v>15</v>
      </c>
      <c r="C57" s="80"/>
      <c r="D57" s="154"/>
      <c r="E57" s="56"/>
      <c r="F57" s="54"/>
    </row>
    <row r="58" spans="2:6" ht="15.75" thickBot="1">
      <c r="B58" s="57" t="s">
        <v>16</v>
      </c>
      <c r="C58" s="80"/>
      <c r="D58" s="154"/>
      <c r="E58" s="56"/>
      <c r="F58" s="58"/>
    </row>
    <row r="59" spans="2:6" ht="15.75" thickBot="1">
      <c r="B59" s="138" t="s">
        <v>17</v>
      </c>
      <c r="C59" s="138" t="s">
        <v>18</v>
      </c>
      <c r="D59" s="139" t="s">
        <v>19</v>
      </c>
      <c r="E59" s="140" t="s">
        <v>20</v>
      </c>
      <c r="F59" s="141" t="s">
        <v>21</v>
      </c>
    </row>
    <row r="60" spans="2:6">
      <c r="B60" s="73">
        <v>3200000000</v>
      </c>
      <c r="C60" s="73" t="s">
        <v>28</v>
      </c>
      <c r="D60" s="82">
        <v>1</v>
      </c>
      <c r="E60" s="74">
        <v>1575222</v>
      </c>
      <c r="F60" s="75">
        <f>E60*D60</f>
        <v>1575222</v>
      </c>
    </row>
    <row r="61" spans="2:6" ht="15.75" thickBot="1">
      <c r="B61" s="76"/>
      <c r="C61" s="142"/>
      <c r="D61" s="83"/>
      <c r="E61" s="77" t="s">
        <v>22</v>
      </c>
      <c r="F61" s="78">
        <f>F60</f>
        <v>1575222</v>
      </c>
    </row>
    <row r="63" spans="2:6" ht="15.75" thickBot="1"/>
    <row r="64" spans="2:6" ht="15.75" thickBot="1">
      <c r="B64" s="96"/>
      <c r="C64" s="97" t="s">
        <v>96</v>
      </c>
      <c r="D64" s="152"/>
      <c r="E64" s="52"/>
      <c r="F64" s="53"/>
    </row>
    <row r="65" spans="2:6">
      <c r="B65" s="153" t="s">
        <v>5</v>
      </c>
      <c r="C65" s="178" t="s">
        <v>183</v>
      </c>
      <c r="D65" s="154"/>
      <c r="E65" s="155" t="s">
        <v>6</v>
      </c>
      <c r="F65" s="54"/>
    </row>
    <row r="66" spans="2:6">
      <c r="B66" s="156" t="s">
        <v>7</v>
      </c>
      <c r="C66" s="179" t="s">
        <v>106</v>
      </c>
      <c r="D66" s="157"/>
      <c r="E66" s="158"/>
      <c r="F66" s="54"/>
    </row>
    <row r="67" spans="2:6">
      <c r="B67" s="156" t="s">
        <v>9</v>
      </c>
      <c r="C67" s="159">
        <v>261700</v>
      </c>
      <c r="D67" s="160"/>
      <c r="E67" s="158" t="s">
        <v>10</v>
      </c>
      <c r="F67" s="54"/>
    </row>
    <row r="68" spans="2:6">
      <c r="B68" s="156" t="s">
        <v>11</v>
      </c>
      <c r="C68" s="159"/>
      <c r="D68" s="154"/>
      <c r="E68" s="161"/>
      <c r="F68" s="54"/>
    </row>
    <row r="69" spans="2:6">
      <c r="B69" s="150" t="s">
        <v>12</v>
      </c>
      <c r="C69" s="151">
        <v>89632</v>
      </c>
      <c r="D69" s="154"/>
      <c r="E69" s="55"/>
      <c r="F69" s="54"/>
    </row>
    <row r="70" spans="2:6">
      <c r="B70" s="156" t="s">
        <v>13</v>
      </c>
      <c r="C70" s="159">
        <v>785111</v>
      </c>
      <c r="D70" s="154"/>
      <c r="E70" s="55"/>
      <c r="F70" s="54"/>
    </row>
    <row r="71" spans="2:6">
      <c r="B71" s="162" t="s">
        <v>14</v>
      </c>
      <c r="C71" s="163">
        <v>7231</v>
      </c>
      <c r="D71" s="154"/>
      <c r="E71" s="56"/>
      <c r="F71" s="54"/>
    </row>
    <row r="72" spans="2:6">
      <c r="B72" s="162" t="s">
        <v>15</v>
      </c>
      <c r="C72" s="80"/>
      <c r="D72" s="154"/>
      <c r="E72" s="56"/>
      <c r="F72" s="54"/>
    </row>
    <row r="73" spans="2:6" ht="15.75" thickBot="1">
      <c r="B73" s="57" t="s">
        <v>16</v>
      </c>
      <c r="C73" s="80"/>
      <c r="D73" s="154"/>
      <c r="E73" s="56"/>
      <c r="F73" s="58"/>
    </row>
    <row r="74" spans="2:6" ht="15.75" thickBot="1">
      <c r="B74" s="138" t="s">
        <v>17</v>
      </c>
      <c r="C74" s="138" t="s">
        <v>18</v>
      </c>
      <c r="D74" s="139" t="s">
        <v>19</v>
      </c>
      <c r="E74" s="140" t="s">
        <v>20</v>
      </c>
      <c r="F74" s="141" t="s">
        <v>21</v>
      </c>
    </row>
    <row r="75" spans="2:6">
      <c r="B75" s="73">
        <v>3200000000</v>
      </c>
      <c r="C75" s="73" t="s">
        <v>28</v>
      </c>
      <c r="D75" s="312">
        <v>1</v>
      </c>
      <c r="E75" s="74">
        <v>220000</v>
      </c>
      <c r="F75" s="75">
        <f>E75*D75</f>
        <v>220000</v>
      </c>
    </row>
    <row r="76" spans="2:6" s="276" customFormat="1">
      <c r="B76" s="243" t="s">
        <v>187</v>
      </c>
      <c r="C76" s="243" t="s">
        <v>201</v>
      </c>
      <c r="D76" s="193">
        <v>1</v>
      </c>
      <c r="E76" s="313">
        <v>171056</v>
      </c>
      <c r="F76" s="246">
        <f t="shared" ref="F76:F77" si="0">E76*D76</f>
        <v>171056</v>
      </c>
    </row>
    <row r="77" spans="2:6" s="276" customFormat="1">
      <c r="B77" s="243" t="s">
        <v>188</v>
      </c>
      <c r="C77" s="243" t="s">
        <v>202</v>
      </c>
      <c r="D77" s="193">
        <v>2</v>
      </c>
      <c r="E77" s="313">
        <v>57644</v>
      </c>
      <c r="F77" s="246">
        <f t="shared" si="0"/>
        <v>115288</v>
      </c>
    </row>
    <row r="78" spans="2:6" ht="15.75" thickBot="1">
      <c r="B78" s="76"/>
      <c r="C78" s="142"/>
      <c r="D78" s="83"/>
      <c r="E78" s="77" t="s">
        <v>22</v>
      </c>
      <c r="F78" s="78">
        <f>SUM(F75:F77)</f>
        <v>506344</v>
      </c>
    </row>
  </sheetData>
  <mergeCells count="1">
    <mergeCell ref="B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6"/>
      <c r="C3" s="97" t="s">
        <v>97</v>
      </c>
      <c r="D3" s="152"/>
      <c r="E3" s="52"/>
      <c r="F3" s="53"/>
    </row>
    <row r="4" spans="2:6">
      <c r="B4" s="153" t="s">
        <v>5</v>
      </c>
      <c r="C4" s="178"/>
      <c r="D4" s="154"/>
      <c r="E4" s="155" t="s">
        <v>6</v>
      </c>
      <c r="F4" s="54"/>
    </row>
    <row r="5" spans="2:6">
      <c r="B5" s="156" t="s">
        <v>7</v>
      </c>
      <c r="C5" s="179"/>
      <c r="D5" s="157"/>
      <c r="E5" s="158"/>
      <c r="F5" s="54"/>
    </row>
    <row r="6" spans="2:6">
      <c r="B6" s="156" t="s">
        <v>9</v>
      </c>
      <c r="C6" s="159"/>
      <c r="D6" s="160"/>
      <c r="E6" s="158" t="s">
        <v>10</v>
      </c>
      <c r="F6" s="54"/>
    </row>
    <row r="7" spans="2:6">
      <c r="B7" s="156" t="s">
        <v>11</v>
      </c>
      <c r="C7" s="159"/>
      <c r="D7" s="154"/>
      <c r="E7" s="161"/>
      <c r="F7" s="54"/>
    </row>
    <row r="8" spans="2:6">
      <c r="B8" s="150" t="s">
        <v>12</v>
      </c>
      <c r="C8" s="151"/>
      <c r="D8" s="154"/>
      <c r="E8" s="55"/>
      <c r="F8" s="54"/>
    </row>
    <row r="9" spans="2:6">
      <c r="B9" s="156" t="s">
        <v>13</v>
      </c>
      <c r="C9" s="159"/>
      <c r="D9" s="154"/>
      <c r="E9" s="55"/>
      <c r="F9" s="54"/>
    </row>
    <row r="10" spans="2:6">
      <c r="B10" s="162" t="s">
        <v>14</v>
      </c>
      <c r="C10" s="163"/>
      <c r="D10" s="154"/>
      <c r="E10" s="56"/>
      <c r="F10" s="54"/>
    </row>
    <row r="11" spans="2:6">
      <c r="B11" s="162" t="s">
        <v>15</v>
      </c>
      <c r="C11" s="80"/>
      <c r="D11" s="154"/>
      <c r="E11" s="56"/>
      <c r="F11" s="54"/>
    </row>
    <row r="12" spans="2:6" ht="15.75" thickBot="1">
      <c r="B12" s="57" t="s">
        <v>16</v>
      </c>
      <c r="C12" s="80"/>
      <c r="D12" s="154"/>
      <c r="E12" s="56"/>
      <c r="F12" s="58"/>
    </row>
    <row r="13" spans="2:6" ht="15.75" thickBot="1">
      <c r="B13" s="138" t="s">
        <v>17</v>
      </c>
      <c r="C13" s="138" t="s">
        <v>18</v>
      </c>
      <c r="D13" s="139" t="s">
        <v>19</v>
      </c>
      <c r="E13" s="140" t="s">
        <v>20</v>
      </c>
      <c r="F13" s="141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42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6"/>
      <c r="C18" s="97" t="s">
        <v>98</v>
      </c>
      <c r="D18" s="152"/>
      <c r="E18" s="52"/>
      <c r="F18" s="53"/>
    </row>
    <row r="19" spans="2:6">
      <c r="B19" s="153" t="s">
        <v>5</v>
      </c>
      <c r="C19" s="178"/>
      <c r="D19" s="154"/>
      <c r="E19" s="155" t="s">
        <v>6</v>
      </c>
      <c r="F19" s="54"/>
    </row>
    <row r="20" spans="2:6">
      <c r="B20" s="156" t="s">
        <v>7</v>
      </c>
      <c r="C20" s="179"/>
      <c r="D20" s="157"/>
      <c r="E20" s="158"/>
      <c r="F20" s="54"/>
    </row>
    <row r="21" spans="2:6">
      <c r="B21" s="156" t="s">
        <v>9</v>
      </c>
      <c r="C21" s="159"/>
      <c r="D21" s="160"/>
      <c r="E21" s="158" t="s">
        <v>10</v>
      </c>
      <c r="F21" s="54"/>
    </row>
    <row r="22" spans="2:6">
      <c r="B22" s="156" t="s">
        <v>11</v>
      </c>
      <c r="C22" s="159"/>
      <c r="D22" s="154"/>
      <c r="E22" s="161"/>
      <c r="F22" s="54"/>
    </row>
    <row r="23" spans="2:6">
      <c r="B23" s="150" t="s">
        <v>12</v>
      </c>
      <c r="C23" s="151"/>
      <c r="D23" s="154"/>
      <c r="E23" s="55"/>
      <c r="F23" s="54"/>
    </row>
    <row r="24" spans="2:6">
      <c r="B24" s="156" t="s">
        <v>13</v>
      </c>
      <c r="C24" s="159"/>
      <c r="D24" s="154"/>
      <c r="E24" s="55"/>
      <c r="F24" s="54"/>
    </row>
    <row r="25" spans="2:6">
      <c r="B25" s="162" t="s">
        <v>14</v>
      </c>
      <c r="C25" s="163"/>
      <c r="D25" s="154"/>
      <c r="E25" s="56"/>
      <c r="F25" s="54"/>
    </row>
    <row r="26" spans="2:6">
      <c r="B26" s="162" t="s">
        <v>15</v>
      </c>
      <c r="C26" s="80"/>
      <c r="D26" s="154"/>
      <c r="E26" s="56"/>
      <c r="F26" s="54"/>
    </row>
    <row r="27" spans="2:6" ht="15.75" thickBot="1">
      <c r="B27" s="57" t="s">
        <v>16</v>
      </c>
      <c r="C27" s="80"/>
      <c r="D27" s="154"/>
      <c r="E27" s="56"/>
      <c r="F27" s="58"/>
    </row>
    <row r="28" spans="2:6" ht="15.75" thickBot="1">
      <c r="B28" s="138" t="s">
        <v>17</v>
      </c>
      <c r="C28" s="138" t="s">
        <v>18</v>
      </c>
      <c r="D28" s="139" t="s">
        <v>19</v>
      </c>
      <c r="E28" s="140" t="s">
        <v>20</v>
      </c>
      <c r="F28" s="141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42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6"/>
      <c r="C33" s="97" t="s">
        <v>99</v>
      </c>
      <c r="D33" s="152"/>
      <c r="E33" s="52"/>
      <c r="F33" s="53"/>
    </row>
    <row r="34" spans="2:6">
      <c r="B34" s="153" t="s">
        <v>5</v>
      </c>
      <c r="C34" s="178"/>
      <c r="D34" s="154"/>
      <c r="E34" s="155" t="s">
        <v>6</v>
      </c>
      <c r="F34" s="54"/>
    </row>
    <row r="35" spans="2:6">
      <c r="B35" s="156" t="s">
        <v>7</v>
      </c>
      <c r="C35" s="179"/>
      <c r="D35" s="157"/>
      <c r="E35" s="158"/>
      <c r="F35" s="54"/>
    </row>
    <row r="36" spans="2:6">
      <c r="B36" s="156" t="s">
        <v>9</v>
      </c>
      <c r="C36" s="159"/>
      <c r="D36" s="160"/>
      <c r="E36" s="158" t="s">
        <v>10</v>
      </c>
      <c r="F36" s="54"/>
    </row>
    <row r="37" spans="2:6">
      <c r="B37" s="156" t="s">
        <v>11</v>
      </c>
      <c r="C37" s="159"/>
      <c r="D37" s="154"/>
      <c r="E37" s="161"/>
      <c r="F37" s="54"/>
    </row>
    <row r="38" spans="2:6">
      <c r="B38" s="150" t="s">
        <v>12</v>
      </c>
      <c r="C38" s="151"/>
      <c r="D38" s="154"/>
      <c r="E38" s="55"/>
      <c r="F38" s="54"/>
    </row>
    <row r="39" spans="2:6">
      <c r="B39" s="156" t="s">
        <v>13</v>
      </c>
      <c r="C39" s="159"/>
      <c r="D39" s="154"/>
      <c r="E39" s="55"/>
      <c r="F39" s="54"/>
    </row>
    <row r="40" spans="2:6">
      <c r="B40" s="162" t="s">
        <v>14</v>
      </c>
      <c r="C40" s="163"/>
      <c r="D40" s="154"/>
      <c r="E40" s="56"/>
      <c r="F40" s="54"/>
    </row>
    <row r="41" spans="2:6">
      <c r="B41" s="162" t="s">
        <v>15</v>
      </c>
      <c r="C41" s="80"/>
      <c r="D41" s="154"/>
      <c r="E41" s="56"/>
      <c r="F41" s="54"/>
    </row>
    <row r="42" spans="2:6" ht="15.75" thickBot="1">
      <c r="B42" s="57" t="s">
        <v>16</v>
      </c>
      <c r="C42" s="80"/>
      <c r="D42" s="154"/>
      <c r="E42" s="56"/>
      <c r="F42" s="58"/>
    </row>
    <row r="43" spans="2:6" ht="15.75" thickBot="1">
      <c r="B43" s="138" t="s">
        <v>17</v>
      </c>
      <c r="C43" s="138" t="s">
        <v>18</v>
      </c>
      <c r="D43" s="139" t="s">
        <v>19</v>
      </c>
      <c r="E43" s="140" t="s">
        <v>20</v>
      </c>
      <c r="F43" s="141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42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6"/>
      <c r="C48" s="97" t="s">
        <v>100</v>
      </c>
      <c r="D48" s="152"/>
      <c r="E48" s="52"/>
      <c r="F48" s="53"/>
    </row>
    <row r="49" spans="2:6">
      <c r="B49" s="153" t="s">
        <v>5</v>
      </c>
      <c r="C49" s="178"/>
      <c r="D49" s="154"/>
      <c r="E49" s="155" t="s">
        <v>6</v>
      </c>
      <c r="F49" s="54"/>
    </row>
    <row r="50" spans="2:6">
      <c r="B50" s="156" t="s">
        <v>7</v>
      </c>
      <c r="C50" s="179"/>
      <c r="D50" s="157"/>
      <c r="E50" s="158"/>
      <c r="F50" s="54"/>
    </row>
    <row r="51" spans="2:6">
      <c r="B51" s="156" t="s">
        <v>9</v>
      </c>
      <c r="C51" s="159"/>
      <c r="D51" s="160"/>
      <c r="E51" s="158" t="s">
        <v>10</v>
      </c>
      <c r="F51" s="54"/>
    </row>
    <row r="52" spans="2:6">
      <c r="B52" s="156" t="s">
        <v>11</v>
      </c>
      <c r="C52" s="159"/>
      <c r="D52" s="154"/>
      <c r="E52" s="161"/>
      <c r="F52" s="54"/>
    </row>
    <row r="53" spans="2:6">
      <c r="B53" s="150" t="s">
        <v>12</v>
      </c>
      <c r="C53" s="151"/>
      <c r="D53" s="154"/>
      <c r="E53" s="55"/>
      <c r="F53" s="54"/>
    </row>
    <row r="54" spans="2:6">
      <c r="B54" s="156" t="s">
        <v>13</v>
      </c>
      <c r="C54" s="159"/>
      <c r="D54" s="154"/>
      <c r="E54" s="55"/>
      <c r="F54" s="54"/>
    </row>
    <row r="55" spans="2:6">
      <c r="B55" s="162" t="s">
        <v>14</v>
      </c>
      <c r="C55" s="163"/>
      <c r="D55" s="154"/>
      <c r="E55" s="56"/>
      <c r="F55" s="54"/>
    </row>
    <row r="56" spans="2:6">
      <c r="B56" s="162" t="s">
        <v>15</v>
      </c>
      <c r="C56" s="80"/>
      <c r="D56" s="154"/>
      <c r="E56" s="56"/>
      <c r="F56" s="54"/>
    </row>
    <row r="57" spans="2:6" ht="15.75" thickBot="1">
      <c r="B57" s="57" t="s">
        <v>16</v>
      </c>
      <c r="C57" s="80"/>
      <c r="D57" s="154"/>
      <c r="E57" s="56"/>
      <c r="F57" s="58"/>
    </row>
    <row r="58" spans="2:6" ht="15.75" thickBot="1">
      <c r="B58" s="138" t="s">
        <v>17</v>
      </c>
      <c r="C58" s="138" t="s">
        <v>18</v>
      </c>
      <c r="D58" s="139" t="s">
        <v>19</v>
      </c>
      <c r="E58" s="140" t="s">
        <v>20</v>
      </c>
      <c r="F58" s="141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42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6"/>
      <c r="C63" s="97" t="s">
        <v>101</v>
      </c>
      <c r="D63" s="152"/>
      <c r="E63" s="52"/>
      <c r="F63" s="53"/>
    </row>
    <row r="64" spans="2:6">
      <c r="B64" s="153" t="s">
        <v>5</v>
      </c>
      <c r="C64" s="178"/>
      <c r="D64" s="154"/>
      <c r="E64" s="155" t="s">
        <v>6</v>
      </c>
      <c r="F64" s="54"/>
    </row>
    <row r="65" spans="2:6">
      <c r="B65" s="156" t="s">
        <v>7</v>
      </c>
      <c r="C65" s="179"/>
      <c r="D65" s="157"/>
      <c r="E65" s="158"/>
      <c r="F65" s="54"/>
    </row>
    <row r="66" spans="2:6">
      <c r="B66" s="156" t="s">
        <v>9</v>
      </c>
      <c r="C66" s="159"/>
      <c r="D66" s="160"/>
      <c r="E66" s="158" t="s">
        <v>10</v>
      </c>
      <c r="F66" s="54"/>
    </row>
    <row r="67" spans="2:6">
      <c r="B67" s="156" t="s">
        <v>11</v>
      </c>
      <c r="C67" s="159"/>
      <c r="D67" s="154"/>
      <c r="E67" s="161"/>
      <c r="F67" s="54"/>
    </row>
    <row r="68" spans="2:6">
      <c r="B68" s="150" t="s">
        <v>12</v>
      </c>
      <c r="C68" s="151"/>
      <c r="D68" s="154"/>
      <c r="E68" s="55"/>
      <c r="F68" s="54"/>
    </row>
    <row r="69" spans="2:6">
      <c r="B69" s="156" t="s">
        <v>13</v>
      </c>
      <c r="C69" s="159"/>
      <c r="D69" s="154"/>
      <c r="E69" s="55"/>
      <c r="F69" s="54"/>
    </row>
    <row r="70" spans="2:6">
      <c r="B70" s="162" t="s">
        <v>14</v>
      </c>
      <c r="C70" s="163"/>
      <c r="D70" s="154"/>
      <c r="E70" s="56"/>
      <c r="F70" s="54"/>
    </row>
    <row r="71" spans="2:6">
      <c r="B71" s="162" t="s">
        <v>15</v>
      </c>
      <c r="C71" s="80"/>
      <c r="D71" s="154"/>
      <c r="E71" s="56"/>
      <c r="F71" s="54"/>
    </row>
    <row r="72" spans="2:6" ht="15.75" thickBot="1">
      <c r="B72" s="57" t="s">
        <v>16</v>
      </c>
      <c r="C72" s="80"/>
      <c r="D72" s="154"/>
      <c r="E72" s="56"/>
      <c r="F72" s="58"/>
    </row>
    <row r="73" spans="2:6" ht="15.75" thickBot="1">
      <c r="B73" s="138" t="s">
        <v>17</v>
      </c>
      <c r="C73" s="138" t="s">
        <v>18</v>
      </c>
      <c r="D73" s="139" t="s">
        <v>19</v>
      </c>
      <c r="E73" s="140" t="s">
        <v>20</v>
      </c>
      <c r="F73" s="141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42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41"/>
  <sheetViews>
    <sheetView tabSelected="1" topLeftCell="A12" zoomScale="70" zoomScaleNormal="70" workbookViewId="0">
      <selection activeCell="J30" sqref="J30"/>
    </sheetView>
  </sheetViews>
  <sheetFormatPr baseColWidth="10" defaultRowHeight="15"/>
  <cols>
    <col min="1" max="1" width="4.7109375" customWidth="1"/>
    <col min="2" max="2" width="46.85546875" style="64" bestFit="1" customWidth="1"/>
    <col min="3" max="3" width="19.42578125" style="64" customWidth="1"/>
    <col min="4" max="4" width="9.5703125" style="81" customWidth="1"/>
    <col min="5" max="5" width="15.7109375" style="94" customWidth="1"/>
    <col min="6" max="6" width="50.140625" style="94" customWidth="1"/>
    <col min="7" max="7" width="17.85546875" style="65" bestFit="1" customWidth="1"/>
    <col min="8" max="8" width="26" style="63" customWidth="1"/>
    <col min="9" max="9" width="23.42578125" style="65" customWidth="1"/>
    <col min="10" max="10" width="18.7109375" style="65" customWidth="1"/>
    <col min="11" max="11" width="16" style="65" bestFit="1" customWidth="1"/>
    <col min="12" max="12" width="15.42578125" style="64" bestFit="1" customWidth="1"/>
    <col min="13" max="13" width="19" style="64" bestFit="1" customWidth="1"/>
    <col min="14" max="14" width="21.7109375" style="64" bestFit="1" customWidth="1"/>
    <col min="15" max="15" width="40.7109375" style="326" customWidth="1"/>
    <col min="16" max="16" width="32" style="238" customWidth="1"/>
    <col min="17" max="115" width="11.42578125" style="230"/>
    <col min="116" max="116" width="20.5703125" style="230" bestFit="1" customWidth="1"/>
    <col min="117" max="16384" width="11.42578125" style="230"/>
  </cols>
  <sheetData>
    <row r="1" spans="1:118">
      <c r="A1" s="362" t="s">
        <v>127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4"/>
    </row>
    <row r="2" spans="1:118" ht="12" customHeight="1" thickBot="1">
      <c r="A2" s="365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7"/>
    </row>
    <row r="3" spans="1:118" ht="47.25">
      <c r="A3" s="92" t="s">
        <v>53</v>
      </c>
      <c r="B3" s="235" t="s">
        <v>46</v>
      </c>
      <c r="C3" s="236" t="s">
        <v>47</v>
      </c>
      <c r="D3" s="236" t="s">
        <v>48</v>
      </c>
      <c r="E3" s="236" t="s">
        <v>14</v>
      </c>
      <c r="F3" s="236" t="s">
        <v>129</v>
      </c>
      <c r="G3" s="237" t="s">
        <v>0</v>
      </c>
      <c r="H3" s="236" t="s">
        <v>13</v>
      </c>
      <c r="I3" s="236" t="s">
        <v>49</v>
      </c>
      <c r="J3" s="236" t="s">
        <v>103</v>
      </c>
      <c r="K3" s="236" t="s">
        <v>102</v>
      </c>
      <c r="L3" s="236" t="s">
        <v>50</v>
      </c>
      <c r="M3" s="250" t="s">
        <v>112</v>
      </c>
      <c r="N3" s="236" t="s">
        <v>51</v>
      </c>
      <c r="O3" s="319" t="s">
        <v>52</v>
      </c>
      <c r="P3" s="230"/>
    </row>
    <row r="4" spans="1:118" s="239" customFormat="1">
      <c r="A4" s="91">
        <v>1</v>
      </c>
      <c r="B4" s="302" t="s">
        <v>8</v>
      </c>
      <c r="C4" s="303">
        <v>318917</v>
      </c>
      <c r="D4" s="304"/>
      <c r="E4" s="305" t="s">
        <v>58</v>
      </c>
      <c r="F4" s="305"/>
      <c r="G4" s="299">
        <v>89442</v>
      </c>
      <c r="H4" s="299" t="s">
        <v>58</v>
      </c>
      <c r="I4" s="306">
        <v>261551</v>
      </c>
      <c r="J4" s="307" t="s">
        <v>142</v>
      </c>
      <c r="K4" s="307" t="s">
        <v>142</v>
      </c>
      <c r="L4" s="309">
        <v>107604</v>
      </c>
      <c r="M4" s="306" t="s">
        <v>161</v>
      </c>
      <c r="N4" s="308" t="s">
        <v>31</v>
      </c>
      <c r="O4" s="320" t="s">
        <v>59</v>
      </c>
      <c r="DH4" s="278"/>
      <c r="DI4" s="278"/>
      <c r="DJ4" s="278"/>
      <c r="DK4" s="278"/>
      <c r="DL4" s="278"/>
      <c r="DM4" s="278"/>
      <c r="DN4" s="278"/>
    </row>
    <row r="5" spans="1:118" s="239" customFormat="1">
      <c r="A5" s="277">
        <v>2</v>
      </c>
      <c r="B5" s="280" t="s">
        <v>145</v>
      </c>
      <c r="C5" s="281">
        <v>250000</v>
      </c>
      <c r="D5" s="282" t="s">
        <v>130</v>
      </c>
      <c r="E5" s="283">
        <v>7199</v>
      </c>
      <c r="F5" s="284" t="s">
        <v>146</v>
      </c>
      <c r="G5" s="284">
        <v>85466</v>
      </c>
      <c r="H5" s="285">
        <v>297014</v>
      </c>
      <c r="I5" s="282">
        <v>255528</v>
      </c>
      <c r="J5" s="282" t="s">
        <v>142</v>
      </c>
      <c r="K5" s="282" t="s">
        <v>142</v>
      </c>
      <c r="L5" s="286">
        <v>105151</v>
      </c>
      <c r="M5" s="286" t="s">
        <v>157</v>
      </c>
      <c r="N5" s="283" t="s">
        <v>87</v>
      </c>
      <c r="O5" s="321" t="s">
        <v>59</v>
      </c>
      <c r="P5" s="278"/>
      <c r="Q5" s="276"/>
      <c r="R5" s="276"/>
      <c r="S5" s="279"/>
      <c r="T5" s="279"/>
      <c r="U5" s="279"/>
      <c r="V5" s="279"/>
      <c r="W5" s="279"/>
      <c r="X5" s="279"/>
      <c r="Y5" s="279"/>
      <c r="DH5" s="278"/>
      <c r="DI5" s="278"/>
      <c r="DJ5" s="278"/>
      <c r="DK5" s="278"/>
      <c r="DL5" s="278"/>
      <c r="DM5" s="278"/>
      <c r="DN5" s="278"/>
    </row>
    <row r="6" spans="1:118" s="239" customFormat="1">
      <c r="A6" s="277">
        <v>3</v>
      </c>
      <c r="B6" s="280" t="s">
        <v>154</v>
      </c>
      <c r="C6" s="281">
        <v>143500</v>
      </c>
      <c r="D6" s="282" t="s">
        <v>130</v>
      </c>
      <c r="E6" s="287">
        <v>7098</v>
      </c>
      <c r="F6" s="287" t="s">
        <v>152</v>
      </c>
      <c r="G6" s="284">
        <v>88055</v>
      </c>
      <c r="H6" s="285" t="s">
        <v>153</v>
      </c>
      <c r="I6" s="282">
        <v>259829</v>
      </c>
      <c r="J6" s="282" t="s">
        <v>142</v>
      </c>
      <c r="K6" s="282" t="s">
        <v>142</v>
      </c>
      <c r="L6" s="286">
        <v>106063</v>
      </c>
      <c r="M6" s="286" t="s">
        <v>161</v>
      </c>
      <c r="N6" s="283" t="s">
        <v>87</v>
      </c>
      <c r="O6" s="321" t="s">
        <v>59</v>
      </c>
      <c r="P6" s="278"/>
      <c r="Q6" s="276"/>
      <c r="R6" s="276"/>
      <c r="S6" s="279"/>
      <c r="T6" s="279"/>
      <c r="U6" s="279"/>
      <c r="V6" s="279"/>
      <c r="W6" s="279"/>
      <c r="X6" s="279"/>
      <c r="Y6" s="279"/>
      <c r="DH6" s="278"/>
      <c r="DI6" s="278"/>
      <c r="DJ6" s="278"/>
      <c r="DK6" s="278"/>
      <c r="DL6" s="278"/>
      <c r="DM6" s="278"/>
      <c r="DN6" s="278"/>
    </row>
    <row r="7" spans="1:118" s="278" customFormat="1">
      <c r="A7" s="277">
        <v>4</v>
      </c>
      <c r="B7" s="280" t="s">
        <v>144</v>
      </c>
      <c r="C7" s="288">
        <v>423500</v>
      </c>
      <c r="D7" s="282" t="s">
        <v>130</v>
      </c>
      <c r="E7" s="282">
        <v>7079</v>
      </c>
      <c r="F7" s="284" t="s">
        <v>148</v>
      </c>
      <c r="G7" s="289">
        <v>88027</v>
      </c>
      <c r="H7" s="282">
        <v>1258</v>
      </c>
      <c r="I7" s="286">
        <v>259516</v>
      </c>
      <c r="J7" s="290" t="s">
        <v>142</v>
      </c>
      <c r="K7" s="282" t="s">
        <v>142</v>
      </c>
      <c r="L7" s="286">
        <v>105798</v>
      </c>
      <c r="M7" s="286" t="s">
        <v>157</v>
      </c>
      <c r="N7" s="287" t="s">
        <v>88</v>
      </c>
      <c r="O7" s="322" t="s">
        <v>59</v>
      </c>
      <c r="R7" s="279"/>
      <c r="S7" s="279"/>
      <c r="T7" s="279"/>
      <c r="U7" s="279"/>
      <c r="V7" s="279"/>
      <c r="W7" s="279"/>
      <c r="X7" s="279"/>
    </row>
    <row r="8" spans="1:118" s="232" customFormat="1">
      <c r="A8" s="277">
        <v>5</v>
      </c>
      <c r="B8" s="280" t="s">
        <v>121</v>
      </c>
      <c r="C8" s="281">
        <v>136000</v>
      </c>
      <c r="D8" s="282" t="s">
        <v>130</v>
      </c>
      <c r="E8" s="282">
        <v>7282</v>
      </c>
      <c r="F8" s="289" t="s">
        <v>55</v>
      </c>
      <c r="G8" s="284">
        <v>88456</v>
      </c>
      <c r="H8" s="282">
        <v>187434</v>
      </c>
      <c r="I8" s="286">
        <v>260127</v>
      </c>
      <c r="J8" s="287" t="s">
        <v>142</v>
      </c>
      <c r="K8" s="287" t="s">
        <v>142</v>
      </c>
      <c r="L8" s="286">
        <v>106906</v>
      </c>
      <c r="M8" s="286" t="s">
        <v>157</v>
      </c>
      <c r="N8" s="286" t="s">
        <v>86</v>
      </c>
      <c r="O8" s="321" t="s">
        <v>59</v>
      </c>
      <c r="S8" s="233"/>
      <c r="T8" s="233"/>
      <c r="U8" s="233"/>
      <c r="V8" s="233"/>
      <c r="W8" s="233"/>
      <c r="X8" s="233"/>
      <c r="Y8" s="233"/>
      <c r="DH8" s="278"/>
      <c r="DI8" s="278"/>
      <c r="DJ8" s="278"/>
      <c r="DK8" s="278"/>
      <c r="DL8" s="278"/>
      <c r="DM8" s="278"/>
      <c r="DN8" s="278"/>
    </row>
    <row r="9" spans="1:118">
      <c r="A9" s="277">
        <v>6</v>
      </c>
      <c r="B9" s="300" t="s">
        <v>105</v>
      </c>
      <c r="C9" s="301">
        <v>211750</v>
      </c>
      <c r="D9" s="282" t="s">
        <v>130</v>
      </c>
      <c r="E9" s="298">
        <v>7279</v>
      </c>
      <c r="F9" s="299" t="s">
        <v>147</v>
      </c>
      <c r="G9" s="285">
        <v>82293</v>
      </c>
      <c r="H9" s="298">
        <v>187433</v>
      </c>
      <c r="I9" s="298">
        <v>250800</v>
      </c>
      <c r="J9" s="298" t="s">
        <v>142</v>
      </c>
      <c r="K9" s="298" t="s">
        <v>142</v>
      </c>
      <c r="L9" s="286">
        <v>107150</v>
      </c>
      <c r="M9" s="286" t="s">
        <v>157</v>
      </c>
      <c r="N9" s="286" t="s">
        <v>86</v>
      </c>
      <c r="O9" s="321" t="s">
        <v>59</v>
      </c>
      <c r="P9" s="230"/>
      <c r="R9" s="231"/>
      <c r="S9" s="231"/>
      <c r="T9" s="231"/>
      <c r="U9" s="231"/>
      <c r="V9" s="231"/>
      <c r="W9" s="231"/>
      <c r="X9" s="231"/>
      <c r="DH9" s="278"/>
      <c r="DI9" s="278"/>
      <c r="DJ9" s="278"/>
      <c r="DK9" s="278"/>
      <c r="DL9" s="278"/>
      <c r="DM9" s="278"/>
      <c r="DN9" s="278"/>
    </row>
    <row r="10" spans="1:118">
      <c r="A10" s="277">
        <v>7</v>
      </c>
      <c r="B10" s="280" t="s">
        <v>144</v>
      </c>
      <c r="C10" s="288">
        <v>420220</v>
      </c>
      <c r="D10" s="282" t="s">
        <v>130</v>
      </c>
      <c r="E10" s="282">
        <v>7118</v>
      </c>
      <c r="F10" s="284" t="s">
        <v>168</v>
      </c>
      <c r="G10" s="286">
        <v>88470</v>
      </c>
      <c r="H10" s="282">
        <v>1038</v>
      </c>
      <c r="I10" s="286">
        <v>261769</v>
      </c>
      <c r="J10" s="282" t="s">
        <v>142</v>
      </c>
      <c r="K10" s="282" t="s">
        <v>142</v>
      </c>
      <c r="L10" s="283">
        <v>107757</v>
      </c>
      <c r="M10" s="287" t="s">
        <v>221</v>
      </c>
      <c r="N10" s="286" t="s">
        <v>87</v>
      </c>
      <c r="O10" s="338" t="s">
        <v>59</v>
      </c>
      <c r="P10" s="230"/>
      <c r="R10" s="231"/>
      <c r="S10" s="231"/>
      <c r="T10" s="231"/>
      <c r="U10" s="231"/>
      <c r="V10" s="231"/>
      <c r="W10" s="231"/>
      <c r="X10" s="231"/>
    </row>
    <row r="11" spans="1:118" s="239" customFormat="1">
      <c r="A11" s="277">
        <v>8</v>
      </c>
      <c r="B11" s="280" t="s">
        <v>179</v>
      </c>
      <c r="C11" s="281">
        <v>575736</v>
      </c>
      <c r="D11" s="282" t="s">
        <v>130</v>
      </c>
      <c r="E11" s="283">
        <v>7236</v>
      </c>
      <c r="F11" s="289" t="s">
        <v>181</v>
      </c>
      <c r="G11" s="284">
        <v>89441</v>
      </c>
      <c r="H11" s="285">
        <v>792048</v>
      </c>
      <c r="I11" s="284">
        <v>261448</v>
      </c>
      <c r="J11" s="290" t="s">
        <v>142</v>
      </c>
      <c r="K11" s="287" t="s">
        <v>142</v>
      </c>
      <c r="L11" s="283">
        <v>107758</v>
      </c>
      <c r="M11" s="286" t="s">
        <v>209</v>
      </c>
      <c r="N11" s="283" t="s">
        <v>85</v>
      </c>
      <c r="O11" s="336" t="s">
        <v>59</v>
      </c>
    </row>
    <row r="12" spans="1:118" s="239" customFormat="1">
      <c r="A12" s="277">
        <v>9</v>
      </c>
      <c r="B12" s="280" t="s">
        <v>179</v>
      </c>
      <c r="C12" s="281">
        <v>5890000</v>
      </c>
      <c r="D12" s="282" t="s">
        <v>130</v>
      </c>
      <c r="E12" s="283">
        <v>7238</v>
      </c>
      <c r="F12" s="289" t="s">
        <v>180</v>
      </c>
      <c r="G12" s="284">
        <v>89451</v>
      </c>
      <c r="H12" s="285">
        <v>791158</v>
      </c>
      <c r="I12" s="284">
        <v>261472</v>
      </c>
      <c r="J12" s="290" t="s">
        <v>142</v>
      </c>
      <c r="K12" s="287" t="s">
        <v>142</v>
      </c>
      <c r="L12" s="283">
        <v>107759</v>
      </c>
      <c r="M12" s="286" t="s">
        <v>209</v>
      </c>
      <c r="N12" s="283" t="s">
        <v>85</v>
      </c>
      <c r="O12" s="336" t="s">
        <v>59</v>
      </c>
    </row>
    <row r="13" spans="1:118">
      <c r="A13" s="277">
        <v>10</v>
      </c>
      <c r="B13" s="280" t="s">
        <v>128</v>
      </c>
      <c r="C13" s="288">
        <v>713020</v>
      </c>
      <c r="D13" s="282" t="s">
        <v>130</v>
      </c>
      <c r="E13" s="282">
        <v>7298</v>
      </c>
      <c r="F13" s="284" t="s">
        <v>139</v>
      </c>
      <c r="G13" s="289">
        <v>89106</v>
      </c>
      <c r="H13" s="282">
        <v>4700020350</v>
      </c>
      <c r="I13" s="282">
        <v>261884</v>
      </c>
      <c r="J13" s="290">
        <v>43353</v>
      </c>
      <c r="K13" s="282">
        <v>1000051418</v>
      </c>
      <c r="L13" s="287">
        <v>107984</v>
      </c>
      <c r="M13" s="287" t="s">
        <v>224</v>
      </c>
      <c r="N13" s="287" t="s">
        <v>86</v>
      </c>
      <c r="O13" s="336" t="s">
        <v>59</v>
      </c>
      <c r="P13" s="230"/>
      <c r="R13" s="231"/>
      <c r="S13" s="231"/>
      <c r="T13" s="231"/>
      <c r="U13" s="231"/>
      <c r="V13" s="231"/>
      <c r="W13" s="231"/>
      <c r="X13" s="231"/>
      <c r="DH13" s="278"/>
      <c r="DI13" s="278"/>
      <c r="DJ13" s="278"/>
      <c r="DK13" s="278"/>
      <c r="DL13" s="278"/>
      <c r="DM13" s="278"/>
    </row>
    <row r="14" spans="1:118">
      <c r="A14" s="277">
        <v>11</v>
      </c>
      <c r="B14" s="280" t="s">
        <v>133</v>
      </c>
      <c r="C14" s="288">
        <v>1570524</v>
      </c>
      <c r="D14" s="282" t="s">
        <v>130</v>
      </c>
      <c r="E14" s="282">
        <v>7256</v>
      </c>
      <c r="F14" s="284" t="s">
        <v>134</v>
      </c>
      <c r="G14" s="289">
        <v>89135</v>
      </c>
      <c r="H14" s="282">
        <v>4700020718</v>
      </c>
      <c r="I14" s="282">
        <v>261885</v>
      </c>
      <c r="J14" s="290">
        <v>43371</v>
      </c>
      <c r="K14" s="282">
        <v>1000052023</v>
      </c>
      <c r="L14" s="337">
        <v>107985</v>
      </c>
      <c r="M14" s="287" t="s">
        <v>224</v>
      </c>
      <c r="N14" s="282" t="s">
        <v>31</v>
      </c>
      <c r="O14" s="336" t="s">
        <v>59</v>
      </c>
      <c r="P14" s="230"/>
      <c r="R14" s="231"/>
      <c r="S14" s="231"/>
      <c r="T14" s="231"/>
      <c r="U14" s="231"/>
      <c r="V14" s="231"/>
      <c r="W14" s="231"/>
      <c r="X14" s="231"/>
    </row>
    <row r="15" spans="1:118">
      <c r="A15" s="277">
        <v>12</v>
      </c>
      <c r="B15" s="280" t="s">
        <v>128</v>
      </c>
      <c r="C15" s="288">
        <v>741300</v>
      </c>
      <c r="D15" s="282" t="s">
        <v>130</v>
      </c>
      <c r="E15" s="282">
        <v>7292</v>
      </c>
      <c r="F15" s="284" t="s">
        <v>138</v>
      </c>
      <c r="G15" s="289">
        <v>89239</v>
      </c>
      <c r="H15" s="282">
        <v>4700020422</v>
      </c>
      <c r="I15" s="282">
        <v>261886</v>
      </c>
      <c r="J15" s="290">
        <v>43353</v>
      </c>
      <c r="K15" s="282">
        <v>1000051501</v>
      </c>
      <c r="L15" s="287">
        <v>107986</v>
      </c>
      <c r="M15" s="287" t="s">
        <v>224</v>
      </c>
      <c r="N15" s="287" t="s">
        <v>86</v>
      </c>
      <c r="O15" s="336" t="s">
        <v>59</v>
      </c>
      <c r="P15" s="230"/>
      <c r="R15" s="231"/>
      <c r="S15" s="231"/>
      <c r="T15" s="231"/>
      <c r="U15" s="231"/>
      <c r="V15" s="231"/>
      <c r="W15" s="231"/>
      <c r="X15" s="231"/>
    </row>
    <row r="16" spans="1:118" s="318" customFormat="1">
      <c r="A16" s="277">
        <v>13</v>
      </c>
      <c r="B16" s="280" t="s">
        <v>128</v>
      </c>
      <c r="C16" s="288">
        <v>117810</v>
      </c>
      <c r="D16" s="282" t="s">
        <v>130</v>
      </c>
      <c r="E16" s="282">
        <v>7300</v>
      </c>
      <c r="F16" s="284" t="s">
        <v>140</v>
      </c>
      <c r="G16" s="289">
        <v>86296</v>
      </c>
      <c r="H16" s="282">
        <v>4700020643</v>
      </c>
      <c r="I16" s="282">
        <v>256856</v>
      </c>
      <c r="J16" s="290">
        <v>43367</v>
      </c>
      <c r="K16" s="282">
        <v>1000051705</v>
      </c>
      <c r="L16" s="287">
        <v>107768</v>
      </c>
      <c r="M16" s="287" t="s">
        <v>224</v>
      </c>
      <c r="N16" s="287" t="s">
        <v>86</v>
      </c>
      <c r="O16" s="321" t="s">
        <v>59</v>
      </c>
      <c r="R16" s="118"/>
      <c r="S16" s="118"/>
      <c r="T16" s="118"/>
      <c r="U16" s="118"/>
      <c r="V16" s="118"/>
      <c r="W16" s="118"/>
      <c r="X16" s="118"/>
    </row>
    <row r="17" spans="1:25" ht="14.25" customHeight="1">
      <c r="A17" s="277">
        <v>14</v>
      </c>
      <c r="B17" s="280" t="s">
        <v>128</v>
      </c>
      <c r="C17" s="288">
        <v>250000</v>
      </c>
      <c r="D17" s="282" t="s">
        <v>130</v>
      </c>
      <c r="E17" s="282">
        <v>7299</v>
      </c>
      <c r="F17" s="284" t="s">
        <v>137</v>
      </c>
      <c r="G17" s="289">
        <v>89271</v>
      </c>
      <c r="H17" s="282">
        <v>4700020543</v>
      </c>
      <c r="I17" s="282">
        <v>261892</v>
      </c>
      <c r="J17" s="290">
        <v>43371</v>
      </c>
      <c r="K17" s="282">
        <v>1000052021</v>
      </c>
      <c r="L17" s="337">
        <v>108019</v>
      </c>
      <c r="M17" s="287" t="s">
        <v>224</v>
      </c>
      <c r="N17" s="287" t="s">
        <v>87</v>
      </c>
      <c r="O17" s="321" t="s">
        <v>59</v>
      </c>
      <c r="P17" s="230"/>
      <c r="R17" s="231"/>
      <c r="S17" s="231"/>
      <c r="T17" s="231"/>
      <c r="U17" s="231"/>
      <c r="V17" s="231"/>
      <c r="W17" s="231"/>
      <c r="X17" s="231"/>
    </row>
    <row r="18" spans="1:25">
      <c r="A18" s="277">
        <v>15</v>
      </c>
      <c r="B18" s="280" t="s">
        <v>135</v>
      </c>
      <c r="C18" s="288">
        <v>1577716</v>
      </c>
      <c r="D18" s="282" t="s">
        <v>130</v>
      </c>
      <c r="E18" s="282">
        <v>7289</v>
      </c>
      <c r="F18" s="284" t="s">
        <v>136</v>
      </c>
      <c r="G18" s="289">
        <v>89251</v>
      </c>
      <c r="H18" s="282">
        <v>4700020285</v>
      </c>
      <c r="I18" s="282">
        <v>261891</v>
      </c>
      <c r="J18" s="290">
        <v>43371</v>
      </c>
      <c r="K18" s="282">
        <v>1000052036</v>
      </c>
      <c r="L18" s="337">
        <v>108018</v>
      </c>
      <c r="M18" s="287" t="s">
        <v>224</v>
      </c>
      <c r="N18" s="282" t="s">
        <v>31</v>
      </c>
      <c r="O18" s="321" t="s">
        <v>59</v>
      </c>
      <c r="P18" s="230"/>
      <c r="R18" s="231"/>
      <c r="S18" s="231"/>
      <c r="T18" s="231"/>
      <c r="U18" s="231"/>
      <c r="V18" s="231"/>
      <c r="W18" s="231"/>
      <c r="X18" s="231"/>
    </row>
    <row r="19" spans="1:25">
      <c r="A19" s="277">
        <v>16</v>
      </c>
      <c r="B19" s="280" t="s">
        <v>131</v>
      </c>
      <c r="C19" s="288">
        <v>999185</v>
      </c>
      <c r="D19" s="282" t="s">
        <v>130</v>
      </c>
      <c r="E19" s="282">
        <v>7247</v>
      </c>
      <c r="F19" s="284" t="s">
        <v>132</v>
      </c>
      <c r="G19" s="289">
        <v>89252</v>
      </c>
      <c r="H19" s="282">
        <v>4700020450</v>
      </c>
      <c r="I19" s="282">
        <v>261890</v>
      </c>
      <c r="J19" s="290">
        <v>43371</v>
      </c>
      <c r="K19" s="282">
        <v>1000052020</v>
      </c>
      <c r="L19" s="337">
        <v>108017</v>
      </c>
      <c r="M19" s="287" t="s">
        <v>224</v>
      </c>
      <c r="N19" s="282" t="s">
        <v>31</v>
      </c>
      <c r="O19" s="321" t="s">
        <v>59</v>
      </c>
      <c r="P19" s="230"/>
      <c r="R19" s="231"/>
      <c r="S19" s="231"/>
      <c r="T19" s="231"/>
      <c r="U19" s="231"/>
      <c r="V19" s="231"/>
      <c r="W19" s="231"/>
      <c r="X19" s="231"/>
    </row>
    <row r="20" spans="1:25" s="239" customFormat="1">
      <c r="A20" s="277">
        <v>17</v>
      </c>
      <c r="B20" s="280" t="s">
        <v>131</v>
      </c>
      <c r="C20" s="288">
        <v>1566290</v>
      </c>
      <c r="D20" s="282" t="s">
        <v>130</v>
      </c>
      <c r="E20" s="282">
        <v>7246</v>
      </c>
      <c r="F20" s="284" t="s">
        <v>132</v>
      </c>
      <c r="G20" s="289">
        <v>89253</v>
      </c>
      <c r="H20" s="282">
        <v>4700020698</v>
      </c>
      <c r="I20" s="282">
        <v>261889</v>
      </c>
      <c r="J20" s="290">
        <v>43371</v>
      </c>
      <c r="K20" s="282">
        <v>1000052019</v>
      </c>
      <c r="L20" s="337">
        <v>108015</v>
      </c>
      <c r="M20" s="287" t="s">
        <v>224</v>
      </c>
      <c r="N20" s="282" t="s">
        <v>31</v>
      </c>
      <c r="O20" s="321" t="s">
        <v>59</v>
      </c>
    </row>
    <row r="21" spans="1:25" s="316" customFormat="1">
      <c r="A21" s="277">
        <v>18</v>
      </c>
      <c r="B21" s="328" t="s">
        <v>128</v>
      </c>
      <c r="C21" s="329">
        <v>722010</v>
      </c>
      <c r="D21" s="282" t="s">
        <v>130</v>
      </c>
      <c r="E21" s="330">
        <v>7302</v>
      </c>
      <c r="F21" s="331" t="s">
        <v>143</v>
      </c>
      <c r="G21" s="332">
        <v>87244</v>
      </c>
      <c r="H21" s="330">
        <v>4700020909</v>
      </c>
      <c r="I21" s="333" t="s">
        <v>178</v>
      </c>
      <c r="J21" s="334">
        <v>43381</v>
      </c>
      <c r="K21" s="330">
        <v>1000052198</v>
      </c>
      <c r="L21" s="352">
        <v>107769</v>
      </c>
      <c r="M21" s="327" t="s">
        <v>224</v>
      </c>
      <c r="N21" s="327" t="s">
        <v>86</v>
      </c>
      <c r="O21" s="335" t="s">
        <v>59</v>
      </c>
      <c r="R21" s="317"/>
      <c r="S21" s="317"/>
      <c r="T21" s="317"/>
      <c r="U21" s="317"/>
      <c r="V21" s="317"/>
      <c r="W21" s="317"/>
      <c r="X21" s="317"/>
    </row>
    <row r="22" spans="1:25" s="232" customFormat="1">
      <c r="A22" s="277">
        <v>19</v>
      </c>
      <c r="B22" s="280" t="s">
        <v>169</v>
      </c>
      <c r="C22" s="288">
        <v>568000</v>
      </c>
      <c r="D22" s="282" t="s">
        <v>130</v>
      </c>
      <c r="E22" s="282">
        <v>7006</v>
      </c>
      <c r="F22" s="284" t="s">
        <v>170</v>
      </c>
      <c r="G22" s="289">
        <v>88636</v>
      </c>
      <c r="H22" s="282" t="s">
        <v>171</v>
      </c>
      <c r="I22" s="286">
        <v>261770</v>
      </c>
      <c r="J22" s="290" t="s">
        <v>142</v>
      </c>
      <c r="K22" s="282" t="s">
        <v>142</v>
      </c>
      <c r="L22" s="337">
        <v>107760</v>
      </c>
      <c r="M22" s="287" t="s">
        <v>157</v>
      </c>
      <c r="N22" s="287" t="s">
        <v>86</v>
      </c>
      <c r="O22" s="322" t="s">
        <v>59</v>
      </c>
    </row>
    <row r="23" spans="1:25" s="232" customFormat="1">
      <c r="A23" s="277">
        <v>20</v>
      </c>
      <c r="B23" s="280" t="s">
        <v>169</v>
      </c>
      <c r="C23" s="288">
        <v>487673</v>
      </c>
      <c r="D23" s="282" t="s">
        <v>130</v>
      </c>
      <c r="E23" s="282">
        <v>7007</v>
      </c>
      <c r="F23" s="284" t="s">
        <v>172</v>
      </c>
      <c r="G23" s="289">
        <v>88697</v>
      </c>
      <c r="H23" s="282" t="s">
        <v>171</v>
      </c>
      <c r="I23" s="286">
        <v>262064</v>
      </c>
      <c r="J23" s="290" t="s">
        <v>142</v>
      </c>
      <c r="K23" s="282" t="s">
        <v>142</v>
      </c>
      <c r="L23" s="337">
        <v>107982</v>
      </c>
      <c r="M23" s="287" t="s">
        <v>157</v>
      </c>
      <c r="N23" s="287" t="s">
        <v>86</v>
      </c>
      <c r="O23" s="322" t="s">
        <v>59</v>
      </c>
    </row>
    <row r="24" spans="1:25" s="232" customFormat="1">
      <c r="A24" s="277">
        <v>21</v>
      </c>
      <c r="B24" s="280" t="s">
        <v>169</v>
      </c>
      <c r="C24" s="288">
        <v>182000</v>
      </c>
      <c r="D24" s="282" t="s">
        <v>130</v>
      </c>
      <c r="E24" s="282">
        <v>7008</v>
      </c>
      <c r="F24" s="284" t="s">
        <v>176</v>
      </c>
      <c r="G24" s="289">
        <v>89719</v>
      </c>
      <c r="H24" s="282" t="s">
        <v>171</v>
      </c>
      <c r="I24" s="286">
        <v>262063</v>
      </c>
      <c r="J24" s="290" t="s">
        <v>142</v>
      </c>
      <c r="K24" s="282" t="s">
        <v>142</v>
      </c>
      <c r="L24" s="337">
        <v>107983</v>
      </c>
      <c r="M24" s="287" t="s">
        <v>157</v>
      </c>
      <c r="N24" s="287" t="s">
        <v>86</v>
      </c>
      <c r="O24" s="322" t="s">
        <v>59</v>
      </c>
    </row>
    <row r="25" spans="1:25" s="232" customFormat="1">
      <c r="A25" s="277">
        <v>22</v>
      </c>
      <c r="B25" s="280" t="s">
        <v>173</v>
      </c>
      <c r="C25" s="288">
        <v>1016400</v>
      </c>
      <c r="D25" s="282" t="s">
        <v>130</v>
      </c>
      <c r="E25" s="282">
        <v>7105</v>
      </c>
      <c r="F25" s="284" t="s">
        <v>174</v>
      </c>
      <c r="G25" s="286">
        <v>89232</v>
      </c>
      <c r="H25" s="282" t="s">
        <v>175</v>
      </c>
      <c r="I25" s="286">
        <v>261772</v>
      </c>
      <c r="J25" s="290" t="s">
        <v>142</v>
      </c>
      <c r="K25" s="290" t="s">
        <v>142</v>
      </c>
      <c r="L25" s="337">
        <v>107761</v>
      </c>
      <c r="M25" s="287" t="s">
        <v>221</v>
      </c>
      <c r="N25" s="287" t="s">
        <v>86</v>
      </c>
      <c r="O25" s="322" t="s">
        <v>59</v>
      </c>
      <c r="R25" s="233"/>
      <c r="S25" s="233"/>
      <c r="T25" s="233"/>
      <c r="U25" s="233"/>
      <c r="V25" s="233"/>
      <c r="W25" s="233"/>
      <c r="X25" s="233"/>
    </row>
    <row r="26" spans="1:25" s="232" customFormat="1">
      <c r="A26" s="277">
        <v>23</v>
      </c>
      <c r="B26" s="280" t="s">
        <v>105</v>
      </c>
      <c r="C26" s="281">
        <v>241350</v>
      </c>
      <c r="D26" s="282" t="s">
        <v>130</v>
      </c>
      <c r="E26" s="283">
        <v>7287</v>
      </c>
      <c r="F26" s="289" t="s">
        <v>177</v>
      </c>
      <c r="G26" s="284">
        <v>89313</v>
      </c>
      <c r="H26" s="285">
        <v>188566</v>
      </c>
      <c r="I26" s="284">
        <v>261473</v>
      </c>
      <c r="J26" s="290" t="s">
        <v>142</v>
      </c>
      <c r="K26" s="287" t="s">
        <v>142</v>
      </c>
      <c r="L26" s="337">
        <v>107764</v>
      </c>
      <c r="M26" s="287" t="s">
        <v>221</v>
      </c>
      <c r="N26" s="283" t="s">
        <v>86</v>
      </c>
      <c r="O26" s="336" t="s">
        <v>59</v>
      </c>
      <c r="S26" s="233"/>
      <c r="T26" s="233"/>
      <c r="U26" s="233"/>
      <c r="V26" s="233"/>
      <c r="W26" s="233"/>
      <c r="X26" s="233"/>
      <c r="Y26" s="233"/>
    </row>
    <row r="27" spans="1:25" s="278" customFormat="1">
      <c r="A27" s="277">
        <v>24</v>
      </c>
      <c r="B27" s="280" t="s">
        <v>128</v>
      </c>
      <c r="C27" s="281">
        <v>1575222</v>
      </c>
      <c r="D27" s="282" t="s">
        <v>130</v>
      </c>
      <c r="E27" s="282">
        <v>7273</v>
      </c>
      <c r="F27" s="289" t="s">
        <v>203</v>
      </c>
      <c r="G27" s="284">
        <v>89702</v>
      </c>
      <c r="H27" s="282">
        <v>4700020996</v>
      </c>
      <c r="I27" s="282">
        <v>261882</v>
      </c>
      <c r="J27" s="290">
        <v>43391</v>
      </c>
      <c r="K27" s="282">
        <v>1000052536</v>
      </c>
      <c r="L27" s="282">
        <v>107867</v>
      </c>
      <c r="M27" s="287" t="s">
        <v>224</v>
      </c>
      <c r="N27" s="286" t="s">
        <v>87</v>
      </c>
      <c r="O27" s="321" t="s">
        <v>59</v>
      </c>
      <c r="S27" s="279"/>
      <c r="T27" s="279"/>
      <c r="U27" s="279"/>
      <c r="V27" s="279"/>
      <c r="W27" s="279"/>
      <c r="X27" s="279"/>
      <c r="Y27" s="279"/>
    </row>
    <row r="28" spans="1:25">
      <c r="A28" s="341">
        <v>25</v>
      </c>
      <c r="B28" s="342" t="s">
        <v>179</v>
      </c>
      <c r="C28" s="343">
        <v>0</v>
      </c>
      <c r="D28" s="344" t="s">
        <v>130</v>
      </c>
      <c r="E28" s="345">
        <v>7231</v>
      </c>
      <c r="F28" s="341" t="s">
        <v>189</v>
      </c>
      <c r="G28" s="346">
        <v>89632</v>
      </c>
      <c r="H28" s="347">
        <v>785111</v>
      </c>
      <c r="I28" s="346">
        <v>261700</v>
      </c>
      <c r="J28" s="348" t="s">
        <v>142</v>
      </c>
      <c r="K28" s="349" t="s">
        <v>142</v>
      </c>
      <c r="L28" s="345">
        <v>107767</v>
      </c>
      <c r="M28" s="350" t="s">
        <v>209</v>
      </c>
      <c r="N28" s="345" t="s">
        <v>85</v>
      </c>
      <c r="O28" s="351" t="s">
        <v>222</v>
      </c>
      <c r="P28" s="230"/>
      <c r="R28" s="231"/>
      <c r="S28" s="231"/>
      <c r="T28" s="231"/>
      <c r="U28" s="231"/>
      <c r="V28" s="231"/>
      <c r="W28" s="231"/>
      <c r="X28" s="231"/>
    </row>
    <row r="29" spans="1:25">
      <c r="A29" s="277"/>
      <c r="B29" s="256"/>
      <c r="C29" s="259"/>
      <c r="D29" s="255"/>
      <c r="E29" s="255"/>
      <c r="F29" s="254"/>
      <c r="G29" s="258"/>
      <c r="H29" s="260"/>
      <c r="I29" s="255"/>
      <c r="J29" s="264"/>
      <c r="K29" s="264"/>
      <c r="L29" s="265"/>
      <c r="M29" s="255"/>
      <c r="N29" s="263"/>
      <c r="O29" s="323"/>
      <c r="P29" s="230"/>
      <c r="R29" s="231"/>
      <c r="S29" s="231"/>
      <c r="T29" s="231"/>
      <c r="U29" s="231"/>
      <c r="V29" s="231"/>
      <c r="W29" s="231"/>
      <c r="X29" s="231"/>
    </row>
    <row r="30" spans="1:25">
      <c r="A30" s="277"/>
      <c r="B30" s="256"/>
      <c r="C30" s="257"/>
      <c r="D30" s="255"/>
      <c r="E30" s="255"/>
      <c r="F30" s="254"/>
      <c r="G30" s="258"/>
      <c r="H30" s="260"/>
      <c r="I30" s="255"/>
      <c r="J30" s="264"/>
      <c r="K30" s="264"/>
      <c r="L30" s="265"/>
      <c r="M30" s="255"/>
      <c r="N30" s="263"/>
      <c r="O30" s="323"/>
      <c r="P30" s="230"/>
      <c r="R30" s="231"/>
      <c r="S30" s="231"/>
      <c r="T30" s="231"/>
      <c r="U30" s="231"/>
      <c r="V30" s="231"/>
      <c r="W30" s="231"/>
      <c r="X30" s="231"/>
    </row>
    <row r="31" spans="1:25">
      <c r="A31" s="277"/>
      <c r="B31" s="266"/>
      <c r="C31" s="267"/>
      <c r="D31" s="255"/>
      <c r="E31" s="268"/>
      <c r="F31" s="261"/>
      <c r="G31" s="269"/>
      <c r="H31" s="260"/>
      <c r="I31" s="268"/>
      <c r="J31" s="264"/>
      <c r="K31" s="264"/>
      <c r="L31" s="265"/>
      <c r="M31" s="270"/>
      <c r="N31" s="271"/>
      <c r="O31" s="324"/>
      <c r="P31" s="230"/>
      <c r="R31" s="231"/>
      <c r="S31" s="231"/>
      <c r="T31" s="231"/>
      <c r="U31" s="231"/>
      <c r="V31" s="231"/>
      <c r="W31" s="231"/>
      <c r="X31" s="231"/>
    </row>
    <row r="32" spans="1:25" ht="15.75" thickBot="1">
      <c r="A32" s="277"/>
      <c r="B32" s="272"/>
      <c r="C32" s="273"/>
      <c r="D32" s="264"/>
      <c r="E32" s="264"/>
      <c r="F32" s="274"/>
      <c r="G32" s="275"/>
      <c r="H32" s="264"/>
      <c r="I32" s="264"/>
      <c r="J32" s="264"/>
      <c r="K32" s="264"/>
      <c r="L32" s="265"/>
      <c r="M32" s="191"/>
      <c r="N32" s="192"/>
      <c r="O32" s="325"/>
      <c r="P32" s="230"/>
      <c r="R32" s="231"/>
      <c r="S32" s="231"/>
      <c r="T32" s="231"/>
      <c r="U32" s="231"/>
      <c r="V32" s="231"/>
      <c r="W32" s="231"/>
      <c r="X32" s="231"/>
    </row>
    <row r="33" spans="1:14" ht="15.75">
      <c r="B33" s="120" t="s">
        <v>2</v>
      </c>
      <c r="C33" s="121">
        <f>SUMIF(O5:O32,"=FACTURADO",C5:C32)</f>
        <v>20379206</v>
      </c>
      <c r="E33" s="359" t="s">
        <v>57</v>
      </c>
      <c r="F33" s="360"/>
      <c r="G33" s="361"/>
      <c r="H33" s="149" t="s">
        <v>59</v>
      </c>
      <c r="I33" s="371" t="s">
        <v>70</v>
      </c>
      <c r="J33" s="372"/>
      <c r="K33" s="372"/>
      <c r="L33" s="373"/>
      <c r="M33" s="247"/>
    </row>
    <row r="34" spans="1:14" ht="30" customHeight="1">
      <c r="B34" s="146" t="s">
        <v>1</v>
      </c>
      <c r="C34" s="99">
        <f>SUM(C4)</f>
        <v>318917</v>
      </c>
      <c r="E34" s="374" t="s">
        <v>141</v>
      </c>
      <c r="F34" s="375"/>
      <c r="G34" s="171">
        <v>3000000</v>
      </c>
      <c r="H34" s="165">
        <f>SUMIF(Tabla1[ENCARGADO], E34,(Tabla1[MONTO NETO]))</f>
        <v>0</v>
      </c>
      <c r="I34" s="368"/>
      <c r="J34" s="369"/>
      <c r="K34" s="369"/>
      <c r="L34" s="370"/>
      <c r="M34" s="248"/>
    </row>
    <row r="35" spans="1:14" ht="18.75">
      <c r="B35" s="382" t="s">
        <v>56</v>
      </c>
      <c r="C35" s="383">
        <f>C33+C34</f>
        <v>20698123</v>
      </c>
      <c r="E35" s="374" t="s">
        <v>85</v>
      </c>
      <c r="F35" s="375"/>
      <c r="G35" s="171">
        <v>5000000</v>
      </c>
      <c r="H35" s="165">
        <f>SUMIF(Tabla1[ENCARGADO], E35,(Tabla1[MONTO NETO]))</f>
        <v>6465736</v>
      </c>
      <c r="I35" s="356" t="s">
        <v>225</v>
      </c>
      <c r="J35" s="357"/>
      <c r="K35" s="357"/>
      <c r="L35" s="358"/>
      <c r="M35" s="248"/>
    </row>
    <row r="36" spans="1:14" ht="21.75" customHeight="1">
      <c r="B36" s="384"/>
      <c r="C36" s="385"/>
      <c r="E36" s="376" t="s">
        <v>87</v>
      </c>
      <c r="F36" s="377"/>
      <c r="G36" s="171">
        <v>3000000</v>
      </c>
      <c r="H36" s="165">
        <f>SUMIF(Tabla1[ENCARGADO], E36,(Tabla1[MONTO NETO]))</f>
        <v>2638942</v>
      </c>
      <c r="I36" s="368"/>
      <c r="J36" s="369"/>
      <c r="K36" s="369"/>
      <c r="L36" s="370"/>
      <c r="M36" s="248"/>
    </row>
    <row r="37" spans="1:14" ht="19.5" thickBot="1">
      <c r="B37" s="95" t="s">
        <v>3</v>
      </c>
      <c r="C37" s="98">
        <v>20000000</v>
      </c>
      <c r="E37" s="378" t="s">
        <v>88</v>
      </c>
      <c r="F37" s="379"/>
      <c r="G37" s="171">
        <v>3000000</v>
      </c>
      <c r="H37" s="165">
        <f>SUMIF(Tabla1[ENCARGADO], E37,(Tabla1[MONTO NETO]))</f>
        <v>423500</v>
      </c>
      <c r="I37" s="368"/>
      <c r="J37" s="369"/>
      <c r="K37" s="369"/>
      <c r="L37" s="370"/>
      <c r="M37" s="248"/>
      <c r="N37" s="100"/>
    </row>
    <row r="38" spans="1:14" ht="18.75">
      <c r="A38" s="84"/>
      <c r="B38" s="148"/>
      <c r="C38" s="148"/>
      <c r="E38" s="378" t="s">
        <v>86</v>
      </c>
      <c r="F38" s="379"/>
      <c r="G38" s="171">
        <v>5000000</v>
      </c>
      <c r="H38" s="165">
        <f>SUMIF(Tabla1[ENCARGADO], E38,(Tabla1[MONTO NETO]))</f>
        <v>5137313</v>
      </c>
      <c r="I38" s="356" t="s">
        <v>225</v>
      </c>
      <c r="J38" s="357"/>
      <c r="K38" s="357"/>
      <c r="L38" s="358"/>
      <c r="M38" s="248"/>
      <c r="N38" s="100"/>
    </row>
    <row r="39" spans="1:14" ht="15.75" thickBot="1">
      <c r="A39" s="276"/>
      <c r="B39" s="122"/>
      <c r="C39" s="122"/>
      <c r="E39" s="166"/>
      <c r="F39" s="262"/>
      <c r="G39" s="167"/>
      <c r="H39" s="168"/>
      <c r="I39" s="169"/>
      <c r="J39" s="169"/>
      <c r="K39" s="169"/>
      <c r="L39" s="170"/>
      <c r="M39" s="249"/>
    </row>
    <row r="40" spans="1:14">
      <c r="A40" s="276"/>
      <c r="B40" s="122"/>
      <c r="C40" s="122"/>
    </row>
    <row r="41" spans="1:14">
      <c r="B41" s="122"/>
      <c r="C41" s="122"/>
    </row>
  </sheetData>
  <mergeCells count="15">
    <mergeCell ref="I38:L38"/>
    <mergeCell ref="E33:G33"/>
    <mergeCell ref="A1:O2"/>
    <mergeCell ref="I37:L37"/>
    <mergeCell ref="I36:L36"/>
    <mergeCell ref="I35:L35"/>
    <mergeCell ref="I33:L33"/>
    <mergeCell ref="I34:L34"/>
    <mergeCell ref="E34:F34"/>
    <mergeCell ref="E35:F35"/>
    <mergeCell ref="E36:F36"/>
    <mergeCell ref="E37:F37"/>
    <mergeCell ref="E38:F38"/>
    <mergeCell ref="B35:B36"/>
    <mergeCell ref="C35:C36"/>
  </mergeCells>
  <conditionalFormatting sqref="H34">
    <cfRule type="cellIs" dxfId="21" priority="5" operator="greaterThan">
      <formula>$G$34</formula>
    </cfRule>
  </conditionalFormatting>
  <conditionalFormatting sqref="H35">
    <cfRule type="cellIs" dxfId="20" priority="4" operator="greaterThan">
      <formula>$G$35</formula>
    </cfRule>
  </conditionalFormatting>
  <conditionalFormatting sqref="H36">
    <cfRule type="cellIs" dxfId="19" priority="3" operator="greaterThan">
      <formula>$G$36</formula>
    </cfRule>
  </conditionalFormatting>
  <conditionalFormatting sqref="H37">
    <cfRule type="cellIs" dxfId="18" priority="2" operator="greaterThan">
      <formula>$G$37</formula>
    </cfRule>
  </conditionalFormatting>
  <conditionalFormatting sqref="H38">
    <cfRule type="cellIs" dxfId="17" priority="1" operator="greaterThan">
      <formula>$G$38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10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opLeftCell="C1" workbookViewId="0">
      <selection activeCell="E3" sqref="E3:H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17" customWidth="1"/>
    <col min="7" max="7" width="50.85546875" bestFit="1" customWidth="1"/>
    <col min="8" max="8" width="16" customWidth="1"/>
  </cols>
  <sheetData>
    <row r="1" spans="2:9" ht="15.75" thickBot="1"/>
    <row r="2" spans="2:9" ht="19.5" thickBot="1">
      <c r="B2" s="380" t="s">
        <v>26</v>
      </c>
      <c r="C2" s="381"/>
    </row>
    <row r="3" spans="2:9">
      <c r="B3" s="85">
        <v>9910000003</v>
      </c>
      <c r="C3" s="87" t="s">
        <v>55</v>
      </c>
      <c r="E3" s="292" t="s">
        <v>71</v>
      </c>
      <c r="F3" s="294" t="s">
        <v>74</v>
      </c>
      <c r="G3" s="292" t="s">
        <v>72</v>
      </c>
      <c r="H3" s="292" t="s">
        <v>73</v>
      </c>
      <c r="I3" s="64"/>
    </row>
    <row r="4" spans="2:9" ht="16.5" thickBot="1">
      <c r="B4" s="144" t="s">
        <v>27</v>
      </c>
      <c r="C4" s="145" t="s">
        <v>82</v>
      </c>
      <c r="E4" s="295">
        <v>2</v>
      </c>
      <c r="F4" s="296" t="s">
        <v>198</v>
      </c>
      <c r="G4" s="293" t="s">
        <v>223</v>
      </c>
      <c r="H4" s="291">
        <v>65450</v>
      </c>
      <c r="I4" s="100">
        <f>E4*H4</f>
        <v>130900</v>
      </c>
    </row>
    <row r="5" spans="2:9" ht="15.75">
      <c r="B5" s="60">
        <v>3200000000</v>
      </c>
      <c r="C5" s="102" t="s">
        <v>28</v>
      </c>
      <c r="D5" s="143"/>
      <c r="E5" s="295">
        <v>1</v>
      </c>
      <c r="F5" s="296">
        <v>111110000</v>
      </c>
      <c r="G5" s="293" t="s">
        <v>30</v>
      </c>
      <c r="H5" s="297">
        <v>137000</v>
      </c>
      <c r="I5" s="100">
        <f t="shared" ref="I5:I12" si="0">E5*H5</f>
        <v>137000</v>
      </c>
    </row>
    <row r="6" spans="2:9" ht="15.75">
      <c r="B6" s="60">
        <v>11112222</v>
      </c>
      <c r="C6" s="102" t="s">
        <v>29</v>
      </c>
      <c r="E6" s="295"/>
      <c r="F6" s="296"/>
      <c r="G6" s="293"/>
      <c r="H6" s="297"/>
      <c r="I6" s="100">
        <f t="shared" si="0"/>
        <v>0</v>
      </c>
    </row>
    <row r="7" spans="2:9" s="84" customFormat="1" ht="15.75">
      <c r="B7" s="252">
        <v>38827</v>
      </c>
      <c r="C7" s="253" t="s">
        <v>114</v>
      </c>
      <c r="E7" s="295"/>
      <c r="F7" s="296"/>
      <c r="G7" s="293"/>
      <c r="H7" s="297"/>
      <c r="I7" s="100">
        <f t="shared" si="0"/>
        <v>0</v>
      </c>
    </row>
    <row r="8" spans="2:9" s="84" customFormat="1" ht="15.75">
      <c r="B8" s="252">
        <v>18942</v>
      </c>
      <c r="C8" s="253" t="s">
        <v>115</v>
      </c>
      <c r="E8" s="295"/>
      <c r="F8" s="296"/>
      <c r="G8" s="293"/>
      <c r="H8" s="297"/>
      <c r="I8" s="100">
        <f t="shared" si="0"/>
        <v>0</v>
      </c>
    </row>
    <row r="9" spans="2:9" ht="16.5" thickBot="1">
      <c r="B9" s="147">
        <v>111110000</v>
      </c>
      <c r="C9" s="103" t="s">
        <v>30</v>
      </c>
      <c r="E9" s="295"/>
      <c r="F9" s="296"/>
      <c r="G9" s="293"/>
      <c r="H9" s="297"/>
      <c r="I9" s="100">
        <f t="shared" si="0"/>
        <v>0</v>
      </c>
    </row>
    <row r="10" spans="2:9" s="84" customFormat="1" ht="15.75">
      <c r="B10" s="88"/>
      <c r="C10" s="89"/>
      <c r="E10" s="295"/>
      <c r="F10" s="296"/>
      <c r="G10" s="293"/>
      <c r="H10" s="297"/>
      <c r="I10" s="100">
        <f t="shared" si="0"/>
        <v>0</v>
      </c>
    </row>
    <row r="11" spans="2:9" s="84" customFormat="1" ht="16.5" thickBot="1">
      <c r="E11" s="295"/>
      <c r="F11" s="296"/>
      <c r="G11" s="293"/>
      <c r="H11" s="297"/>
      <c r="I11" s="100">
        <f t="shared" si="0"/>
        <v>0</v>
      </c>
    </row>
    <row r="12" spans="2:9" s="107" customFormat="1" ht="19.5" thickBot="1">
      <c r="B12" s="106" t="s">
        <v>26</v>
      </c>
      <c r="C12" s="106" t="s">
        <v>75</v>
      </c>
      <c r="E12" s="295"/>
      <c r="F12" s="296"/>
      <c r="G12" s="293"/>
      <c r="H12" s="297"/>
      <c r="I12" s="100">
        <f t="shared" si="0"/>
        <v>0</v>
      </c>
    </row>
    <row r="13" spans="2:9" s="101" customFormat="1" ht="15.75">
      <c r="B13" s="108" t="s">
        <v>60</v>
      </c>
      <c r="C13" s="109" t="s">
        <v>61</v>
      </c>
      <c r="E13" s="295"/>
      <c r="F13" s="296"/>
      <c r="G13" s="293"/>
      <c r="H13" s="297"/>
      <c r="I13" s="234"/>
    </row>
    <row r="14" spans="2:9" s="101" customFormat="1">
      <c r="B14" s="110" t="s">
        <v>62</v>
      </c>
      <c r="C14" s="125" t="s">
        <v>63</v>
      </c>
      <c r="D14" s="126"/>
      <c r="E14" s="127"/>
      <c r="F14" s="128"/>
      <c r="G14" s="127"/>
    </row>
    <row r="15" spans="2:9" s="101" customFormat="1" ht="15.75">
      <c r="B15" s="110" t="s">
        <v>64</v>
      </c>
      <c r="C15" s="125" t="s">
        <v>65</v>
      </c>
      <c r="D15" s="129"/>
      <c r="E15" s="131" t="s">
        <v>45</v>
      </c>
      <c r="F15" s="132"/>
      <c r="G15" s="130"/>
    </row>
    <row r="16" spans="2:9" s="101" customFormat="1" ht="15.75" thickBot="1">
      <c r="B16" s="110" t="s">
        <v>66</v>
      </c>
      <c r="C16" s="111" t="s">
        <v>67</v>
      </c>
      <c r="E16" s="131" t="s">
        <v>76</v>
      </c>
      <c r="F16" s="64"/>
      <c r="G16" s="134" t="s">
        <v>79</v>
      </c>
      <c r="I16" s="234"/>
    </row>
    <row r="17" spans="2:8" s="101" customFormat="1" ht="15.75" thickBot="1">
      <c r="B17" s="110" t="s">
        <v>68</v>
      </c>
      <c r="C17" s="111" t="s">
        <v>69</v>
      </c>
      <c r="E17" s="112" t="s">
        <v>71</v>
      </c>
      <c r="F17" s="113" t="s">
        <v>74</v>
      </c>
      <c r="G17" s="113" t="s">
        <v>72</v>
      </c>
      <c r="H17" s="113" t="s">
        <v>73</v>
      </c>
    </row>
    <row r="18" spans="2:8" ht="15.75" thickBot="1">
      <c r="B18" s="104"/>
      <c r="C18" s="105"/>
      <c r="E18" s="114">
        <v>1</v>
      </c>
      <c r="F18" s="115">
        <v>3200000000</v>
      </c>
      <c r="G18" s="116" t="s">
        <v>28</v>
      </c>
      <c r="H18" s="117" t="s">
        <v>83</v>
      </c>
    </row>
    <row r="19" spans="2:8" ht="29.25" customHeight="1">
      <c r="C19">
        <f>27042*5</f>
        <v>135210</v>
      </c>
      <c r="D19" s="118"/>
      <c r="E19" s="123"/>
      <c r="F19" s="123"/>
      <c r="G19" s="123"/>
      <c r="H19" s="124"/>
    </row>
    <row r="20" spans="2:8">
      <c r="E20" s="133" t="s">
        <v>77</v>
      </c>
      <c r="F20" s="134"/>
    </row>
    <row r="21" spans="2:8" ht="15.75" thickBot="1">
      <c r="B21" s="135"/>
      <c r="C21" s="136"/>
      <c r="D21" s="84"/>
      <c r="E21" s="131" t="s">
        <v>78</v>
      </c>
      <c r="F21" s="134"/>
      <c r="G21" s="134" t="s">
        <v>79</v>
      </c>
    </row>
    <row r="22" spans="2:8" ht="15.75" thickBot="1">
      <c r="B22" s="135" t="s">
        <v>7</v>
      </c>
      <c r="C22" s="137"/>
      <c r="D22" s="84"/>
      <c r="E22" s="112" t="s">
        <v>71</v>
      </c>
      <c r="F22" s="113" t="s">
        <v>74</v>
      </c>
      <c r="G22" s="113" t="s">
        <v>72</v>
      </c>
      <c r="H22" s="113" t="s">
        <v>73</v>
      </c>
    </row>
    <row r="23" spans="2:8" ht="15.75" thickBot="1">
      <c r="E23" s="114">
        <v>1</v>
      </c>
      <c r="F23" s="115">
        <v>3200000000</v>
      </c>
      <c r="G23" s="116" t="s">
        <v>28</v>
      </c>
      <c r="H23" s="117">
        <v>668271</v>
      </c>
    </row>
    <row r="24" spans="2:8" ht="41.25" customHeight="1"/>
    <row r="25" spans="2:8">
      <c r="E25" s="134" t="s">
        <v>8</v>
      </c>
      <c r="F25" s="134"/>
    </row>
    <row r="26" spans="2:8" ht="15.75" thickBot="1">
      <c r="E26" s="134" t="s">
        <v>80</v>
      </c>
      <c r="F26" s="134"/>
      <c r="G26" s="134" t="s">
        <v>79</v>
      </c>
    </row>
    <row r="27" spans="2:8" ht="15.75" thickBot="1">
      <c r="E27" s="112" t="s">
        <v>71</v>
      </c>
      <c r="F27" s="113" t="s">
        <v>74</v>
      </c>
      <c r="G27" s="113" t="s">
        <v>72</v>
      </c>
      <c r="H27" s="113" t="s">
        <v>73</v>
      </c>
    </row>
    <row r="28" spans="2:8" ht="15.75" thickBot="1">
      <c r="E28" s="114">
        <v>1</v>
      </c>
      <c r="F28" s="115">
        <v>3200000000</v>
      </c>
      <c r="G28" s="116" t="s">
        <v>28</v>
      </c>
      <c r="H28" s="117" t="s">
        <v>81</v>
      </c>
    </row>
  </sheetData>
  <mergeCells count="1">
    <mergeCell ref="B2:C2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11" sqref="C11"/>
    </sheetView>
  </sheetViews>
  <sheetFormatPr baseColWidth="10" defaultRowHeight="15"/>
  <cols>
    <col min="2" max="2" width="40" bestFit="1" customWidth="1"/>
    <col min="3" max="3" width="24.28515625" customWidth="1"/>
  </cols>
  <sheetData>
    <row r="2" spans="2:3">
      <c r="B2" s="240" t="s">
        <v>108</v>
      </c>
      <c r="C2" s="240" t="s">
        <v>5</v>
      </c>
    </row>
    <row r="3" spans="2:3">
      <c r="B3" s="241" t="s">
        <v>106</v>
      </c>
      <c r="C3" s="241" t="s">
        <v>107</v>
      </c>
    </row>
    <row r="4" spans="2:3">
      <c r="B4" s="241" t="s">
        <v>105</v>
      </c>
      <c r="C4" s="241" t="s">
        <v>109</v>
      </c>
    </row>
    <row r="5" spans="2:3">
      <c r="B5" s="241" t="s">
        <v>8</v>
      </c>
      <c r="C5" s="241" t="s">
        <v>110</v>
      </c>
    </row>
    <row r="6" spans="2:3">
      <c r="B6" s="241" t="s">
        <v>77</v>
      </c>
      <c r="C6" s="241" t="s">
        <v>84</v>
      </c>
    </row>
    <row r="7" spans="2:3">
      <c r="B7" s="241" t="s">
        <v>116</v>
      </c>
      <c r="C7" s="241" t="s">
        <v>117</v>
      </c>
    </row>
    <row r="8" spans="2:3">
      <c r="B8" s="241" t="s">
        <v>118</v>
      </c>
      <c r="C8" s="241" t="s">
        <v>119</v>
      </c>
    </row>
    <row r="9" spans="2:3">
      <c r="B9" s="241" t="s">
        <v>120</v>
      </c>
      <c r="C9" s="241" t="s">
        <v>111</v>
      </c>
    </row>
    <row r="10" spans="2:3">
      <c r="B10" s="241" t="s">
        <v>121</v>
      </c>
      <c r="C10" s="241" t="s">
        <v>122</v>
      </c>
    </row>
    <row r="11" spans="2:3">
      <c r="B11" s="241" t="s">
        <v>45</v>
      </c>
      <c r="C11" s="241" t="s">
        <v>54</v>
      </c>
    </row>
    <row r="12" spans="2:3">
      <c r="B12" s="241" t="s">
        <v>123</v>
      </c>
      <c r="C12" s="241" t="s">
        <v>124</v>
      </c>
    </row>
    <row r="13" spans="2:3">
      <c r="B13" s="241" t="s">
        <v>125</v>
      </c>
      <c r="C13" s="241" t="s">
        <v>126</v>
      </c>
    </row>
    <row r="14" spans="2:3">
      <c r="B14" s="241"/>
      <c r="C14" s="241"/>
    </row>
    <row r="15" spans="2:3">
      <c r="B15" s="241"/>
      <c r="C15" s="241"/>
    </row>
    <row r="16" spans="2:3">
      <c r="B16" s="241"/>
      <c r="C16" s="241"/>
    </row>
    <row r="17" spans="2:3">
      <c r="B17" s="241"/>
      <c r="C17" s="241"/>
    </row>
    <row r="18" spans="2:3">
      <c r="B18" s="241"/>
      <c r="C18" s="241"/>
    </row>
    <row r="19" spans="2:3">
      <c r="B19" s="241"/>
      <c r="C19" s="241"/>
    </row>
    <row r="20" spans="2:3">
      <c r="B20" s="241"/>
      <c r="C20" s="241"/>
    </row>
    <row r="21" spans="2:3">
      <c r="B21" s="241"/>
      <c r="C21" s="241"/>
    </row>
    <row r="22" spans="2:3">
      <c r="B22" s="241"/>
      <c r="C22" s="241"/>
    </row>
    <row r="23" spans="2:3">
      <c r="B23" s="241"/>
      <c r="C23" s="2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2018-10-31T19:41:45Z</cp:lastPrinted>
  <dcterms:created xsi:type="dcterms:W3CDTF">2016-04-27T13:00:55Z</dcterms:created>
  <dcterms:modified xsi:type="dcterms:W3CDTF">2018-11-21T21:51:16Z</dcterms:modified>
</cp:coreProperties>
</file>