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8\"/>
    </mc:Choice>
  </mc:AlternateContent>
  <bookViews>
    <workbookView xWindow="0" yWindow="0" windowWidth="20490" windowHeight="7755" tabRatio="574" activeTab="6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Detalle de Facturacion " sheetId="1" r:id="rId7"/>
    <sheet name="Codigos " sheetId="4" r:id="rId8"/>
    <sheet name="LISTADO CLINICAS" sheetId="24" r:id="rId9"/>
  </sheets>
  <calcPr calcId="152511"/>
</workbook>
</file>

<file path=xl/calcChain.xml><?xml version="1.0" encoding="utf-8"?>
<calcChain xmlns="http://schemas.openxmlformats.org/spreadsheetml/2006/main">
  <c r="C19" i="1" l="1"/>
  <c r="C18" i="1"/>
  <c r="F90" i="2"/>
  <c r="F75" i="2"/>
  <c r="F60" i="2"/>
  <c r="G22" i="1"/>
  <c r="G23" i="1"/>
  <c r="G19" i="1"/>
  <c r="G20" i="1"/>
  <c r="C19" i="4"/>
  <c r="F30" i="2"/>
  <c r="F45" i="2"/>
  <c r="F14" i="23"/>
  <c r="F15" i="23"/>
  <c r="J5" i="4"/>
  <c r="J6" i="4"/>
  <c r="J9" i="4"/>
  <c r="J10" i="4"/>
  <c r="J11" i="4"/>
  <c r="J12" i="4"/>
  <c r="J4" i="4"/>
  <c r="J16" i="4"/>
  <c r="F74" i="21"/>
  <c r="F76" i="21"/>
  <c r="F75" i="21"/>
  <c r="F59" i="21"/>
  <c r="F60" i="21"/>
  <c r="F74" i="22"/>
  <c r="F75" i="22"/>
  <c r="F59" i="22"/>
  <c r="F60" i="22"/>
  <c r="F44" i="22"/>
  <c r="F45" i="22"/>
  <c r="F29" i="22"/>
  <c r="F30" i="22"/>
  <c r="F14" i="22"/>
  <c r="F15" i="22"/>
  <c r="F74" i="23"/>
  <c r="F75" i="23"/>
  <c r="F59" i="23"/>
  <c r="F60" i="23"/>
  <c r="F44" i="23"/>
  <c r="F45" i="23"/>
  <c r="F29" i="23"/>
  <c r="F30" i="23"/>
  <c r="F44" i="21"/>
  <c r="F45" i="21"/>
  <c r="F29" i="21"/>
  <c r="F30" i="21"/>
  <c r="F14" i="21"/>
  <c r="F15" i="21"/>
  <c r="F59" i="3"/>
  <c r="F60" i="3"/>
  <c r="F44" i="3"/>
  <c r="F45" i="3"/>
  <c r="F29" i="3"/>
  <c r="F30" i="3"/>
  <c r="F74" i="3"/>
  <c r="F76" i="3"/>
  <c r="F75" i="3"/>
  <c r="F14" i="3"/>
  <c r="F15" i="3"/>
  <c r="F91" i="2"/>
  <c r="F92" i="2"/>
  <c r="F76" i="2"/>
  <c r="F61" i="2"/>
  <c r="F46" i="2"/>
  <c r="F60" i="20"/>
  <c r="F61" i="20"/>
  <c r="F46" i="20"/>
  <c r="F29" i="20"/>
  <c r="F30" i="20"/>
  <c r="F13" i="20"/>
  <c r="F14" i="20"/>
  <c r="G21" i="1"/>
  <c r="F31" i="2"/>
  <c r="F15" i="2"/>
  <c r="F16" i="2"/>
  <c r="C21" i="1"/>
  <c r="C20" i="1"/>
</calcChain>
</file>

<file path=xl/sharedStrings.xml><?xml version="1.0" encoding="utf-8"?>
<sst xmlns="http://schemas.openxmlformats.org/spreadsheetml/2006/main" count="799" uniqueCount="198">
  <si>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</si>
  <si>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</si>
  <si>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</si>
  <si>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</si>
  <si>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</si>
  <si>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</si>
  <si>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</si>
  <si>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</si>
  <si>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</si>
  <si>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</si>
  <si>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</si>
  <si>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</si>
  <si>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</si>
  <si>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</si>
  <si>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</si>
  <si>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</si>
  <si>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</si>
  <si>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</si>
  <si>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</si>
  <si>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</si>
  <si>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</si>
  <si>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</si>
  <si>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</si>
  <si>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</si>
  <si>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</si>
  <si>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</si>
  <si>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</si>
  <si>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</si>
  <si>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</si>
  <si>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</si>
  <si>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</si>
  <si>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</si>
  <si>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</si>
  <si>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</si>
  <si>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</si>
  <si>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</si>
  <si>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</si>
  <si>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</si>
  <si>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</si>
  <si>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</si>
  <si>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</si>
  <si>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</si>
  <si>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</si>
  <si>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</si>
  <si>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</si>
  <si>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</si>
  <si>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</si>
  <si>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</si>
  <si>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</si>
  <si>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</si>
  <si>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</si>
  <si>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</si>
  <si>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</si>
  <si>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</si>
  <si>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</si>
  <si>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</si>
  <si>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</si>
  <si>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</si>
  <si>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</si>
  <si>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</si>
  <si>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</si>
  <si>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</si>
  <si>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</si>
  <si>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</si>
  <si>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</si>
  <si>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</si>
  <si>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</si>
  <si>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</si>
  <si>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</si>
  <si>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</si>
  <si>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</si>
  <si>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</si>
  <si>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</si>
  <si>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</si>
  <si>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</si>
  <si>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</si>
  <si>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</si>
  <si>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</si>
  <si>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</si>
  <si>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</si>
  <si>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</si>
  <si>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</si>
  <si>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2.539.445.-</t>
  </si>
  <si>
    <t>61.606.307-3</t>
  </si>
  <si>
    <t xml:space="preserve">Andres Yañez </t>
  </si>
  <si>
    <t>secretariast@cencomex.cl</t>
  </si>
  <si>
    <t>Sebastian Rojas</t>
  </si>
  <si>
    <t>Carlos Alfaro</t>
  </si>
  <si>
    <t>Nelson Reyes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</si>
  <si>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</si>
  <si>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</si>
  <si>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</si>
  <si>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</si>
  <si>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</si>
  <si>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</si>
  <si>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</si>
  <si>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</si>
  <si>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</si>
  <si>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</si>
  <si>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</si>
  <si>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</si>
  <si>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</si>
  <si>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Monto faltante para la meta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</si>
  <si>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</si>
  <si>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</si>
  <si>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</si>
  <si>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</si>
  <si>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</si>
  <si>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</si>
  <si>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</si>
  <si>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</si>
  <si>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</si>
  <si>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</si>
  <si>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92399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</si>
  <si>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</si>
  <si>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</si>
  <si>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</si>
  <si>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</si>
  <si>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</si>
  <si>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</si>
  <si>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</si>
  <si>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</si>
  <si>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</si>
  <si>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</si>
  <si>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</si>
  <si>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</si>
  <si>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</si>
  <si>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Facturación Mes de SEPTIEMBRE 2018</t>
  </si>
  <si>
    <t>SI</t>
  </si>
  <si>
    <t>CLINICA LAS CONDES</t>
  </si>
  <si>
    <t>CLINICA LAS CONDES JULIO 2018</t>
  </si>
  <si>
    <t>NO APLICA</t>
  </si>
  <si>
    <t>CLINICA INDISA</t>
  </si>
  <si>
    <t>CLINICA AVANSALUD</t>
  </si>
  <si>
    <t>CLINICA MEDICAL HOME</t>
  </si>
  <si>
    <t>HOSPITAL DE COPIAPO</t>
  </si>
  <si>
    <t>1554-1432-SE18</t>
  </si>
  <si>
    <t>FUENTE DE PODER R4000</t>
  </si>
  <si>
    <t>PANEL RESPONDER 4000</t>
  </si>
  <si>
    <t>MANTENCION R4000</t>
  </si>
  <si>
    <t>MANTENCION JULIO 2018</t>
  </si>
  <si>
    <t xml:space="preserve">5 PERAS R5 </t>
  </si>
  <si>
    <t>HOGAR ISRAELITA</t>
  </si>
  <si>
    <t>1 HAMACA GULDMANN M</t>
  </si>
  <si>
    <t>LAMPARA DE PASILLO</t>
  </si>
  <si>
    <t>COMERCIAL INTHEGRA ELECTRICA LTDA</t>
  </si>
  <si>
    <t>20 ccdin</t>
  </si>
  <si>
    <t>Venta Directa</t>
  </si>
  <si>
    <t>Cristian Quiñones</t>
  </si>
  <si>
    <t>76,136,176-7</t>
  </si>
  <si>
    <t>VENTA DIRECTA</t>
  </si>
  <si>
    <t>CCDIN</t>
  </si>
  <si>
    <t>PERAS DE LLAMADO</t>
  </si>
  <si>
    <t>103498</t>
  </si>
  <si>
    <t>HAMACA TAMAÑO BASIC (M)  (GUDMANN)</t>
  </si>
  <si>
    <t>HOGAR ISRAELITA DE ANCIANOS</t>
  </si>
  <si>
    <t>70,264,600-6</t>
  </si>
  <si>
    <t xml:space="preserve">FACTURA CORRESPONDIENTE AL MES DE SEPTIEMBRE DE 2018 </t>
  </si>
  <si>
    <t>20 CCDIN</t>
  </si>
  <si>
    <t>1 R4KCAL</t>
  </si>
  <si>
    <t>ENTREGA DE FACTURA</t>
  </si>
  <si>
    <t>ENTREGADA</t>
  </si>
  <si>
    <t>INSTITUTO DE DIAGNOSTICO S.A.</t>
  </si>
  <si>
    <t>92051000-0</t>
  </si>
  <si>
    <t>R4KPR400</t>
  </si>
  <si>
    <t>BATERIA BACK-UP -KIT</t>
  </si>
  <si>
    <t>R4KANNV2</t>
  </si>
  <si>
    <t>ANUNCIADOR PANEL</t>
  </si>
  <si>
    <t>PERA DE LLAMADO</t>
  </si>
  <si>
    <t>CLINICA AVANSALUD S.P.A.</t>
  </si>
  <si>
    <t>78040520-1</t>
  </si>
  <si>
    <t>R4KCAL</t>
  </si>
  <si>
    <t>LUZ PEQUEÑA</t>
  </si>
  <si>
    <t>CLINICA VESPUCIO S.A.</t>
  </si>
  <si>
    <t>96898980-4</t>
  </si>
  <si>
    <t>CALL CORD WITH TILT/RELEASE DIN</t>
  </si>
  <si>
    <t xml:space="preserve">REPARACION CAMA </t>
  </si>
  <si>
    <t>256099-256860</t>
  </si>
  <si>
    <t>20HRS TRABAJOS STORAGE</t>
  </si>
  <si>
    <t xml:space="preserve">111PROGRAMACION </t>
  </si>
  <si>
    <t xml:space="preserve">PROGRAMACION </t>
  </si>
  <si>
    <t>CLV144</t>
  </si>
  <si>
    <t>LOGRADO</t>
  </si>
  <si>
    <t>SOCIEDAD CLINICA COMERCIAL LTDA.</t>
  </si>
  <si>
    <t>76018118-8</t>
  </si>
  <si>
    <t>11112222</t>
  </si>
  <si>
    <t>REPARACIONES VARIAS</t>
  </si>
  <si>
    <t>43370</t>
  </si>
  <si>
    <t>MOTOR NEW HEAD FOR 1060</t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</si>
  <si>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1000050839"</t>
    </r>
  </si>
  <si>
    <t>3200000000</t>
  </si>
  <si>
    <t>111110000</t>
  </si>
  <si>
    <r>
      <rPr>
        <sz val="11"/>
        <color rgb="FF002060"/>
        <rFont val="Calibri"/>
        <family val="2"/>
        <scheme val="minor"/>
      </rPr>
      <t>FAVOR REALIZAR EL SIGUIENTE COMENTARIO EN FACTURA:</t>
    </r>
    <r>
      <rPr>
        <b/>
        <sz val="11"/>
        <color rgb="FF002060"/>
        <rFont val="Calibri"/>
        <family val="2"/>
        <scheme val="minor"/>
      </rPr>
      <t xml:space="preserve">    "N° DE HES 1000050656"</t>
    </r>
  </si>
  <si>
    <t>HOSPITAL REGIONAL DE COPIAPO</t>
  </si>
  <si>
    <t>61606307-3</t>
  </si>
  <si>
    <t>MANTENCION SEPTIEMBRE</t>
  </si>
  <si>
    <t>ENVIADA POR EMAIL</t>
  </si>
  <si>
    <t>ENVIADA POR TNT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</si>
</sst>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39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48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horizontal="right"/>
    </xf>
    <xf numFmtId="164" fontId="11" fillId="5" borderId="0" xfId="1" applyFont="1" applyFill="1"/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2" fillId="5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21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164" fontId="10" fillId="6" borderId="1" xfId="1" applyNumberFormat="1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45" xfId="0" applyFont="1" applyFill="1" applyBorder="1" applyAlignment="1">
      <alignment horizontal="left" vertical="center"/>
    </xf>
    <xf numFmtId="0" fontId="2" fillId="14" borderId="46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3" fillId="14" borderId="38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20" fillId="3" borderId="38" xfId="0" applyNumberFormat="1" applyFont="1" applyFill="1" applyBorder="1" applyAlignment="1">
      <alignment horizontal="center" vertical="center"/>
    </xf>
    <xf numFmtId="6" fontId="17" fillId="0" borderId="0" xfId="0" applyNumberFormat="1" applyFont="1"/>
    <xf numFmtId="0" fontId="0" fillId="0" borderId="0" xfId="0" applyFont="1"/>
    <xf numFmtId="6" fontId="27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29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3" fillId="4" borderId="1" xfId="0" applyFont="1" applyFill="1" applyBorder="1" applyAlignment="1">
      <alignment horizontal="center"/>
    </xf>
    <xf numFmtId="0" fontId="34" fillId="9" borderId="23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47" xfId="0" applyFont="1" applyFill="1" applyBorder="1" applyAlignment="1">
      <alignment horizontal="center" vertical="center"/>
    </xf>
    <xf numFmtId="6" fontId="34" fillId="4" borderId="3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3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2" xfId="0" applyFont="1" applyFill="1" applyBorder="1"/>
    <xf numFmtId="0" fontId="27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7" fillId="0" borderId="0" xfId="33" applyFont="1" applyAlignment="1">
      <alignment vertical="center"/>
    </xf>
    <xf numFmtId="0" fontId="37" fillId="0" borderId="0" xfId="0" applyFont="1"/>
    <xf numFmtId="0" fontId="39" fillId="4" borderId="34" xfId="0" applyFont="1" applyFill="1" applyBorder="1" applyAlignment="1">
      <alignment horizontal="right" vertical="center"/>
    </xf>
    <xf numFmtId="0" fontId="40" fillId="4" borderId="33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6" fontId="27" fillId="4" borderId="10" xfId="0" applyNumberFormat="1" applyFont="1" applyFill="1" applyBorder="1" applyAlignment="1">
      <alignment horizontal="center"/>
    </xf>
    <xf numFmtId="0" fontId="35" fillId="4" borderId="34" xfId="0" applyFont="1" applyFill="1" applyBorder="1" applyAlignment="1">
      <alignment horizontal="left" vertical="center"/>
    </xf>
    <xf numFmtId="0" fontId="35" fillId="4" borderId="3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36" fillId="0" borderId="0" xfId="33"/>
    <xf numFmtId="0" fontId="0" fillId="0" borderId="0" xfId="0" applyAlignment="1"/>
    <xf numFmtId="0" fontId="41" fillId="14" borderId="29" xfId="0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41" fillId="16" borderId="1" xfId="0" applyNumberFormat="1" applyFont="1" applyFill="1" applyBorder="1" applyAlignment="1">
      <alignment horizontal="right" vertical="center"/>
    </xf>
    <xf numFmtId="164" fontId="2" fillId="16" borderId="15" xfId="0" applyNumberFormat="1" applyFont="1" applyFill="1" applyBorder="1" applyAlignment="1">
      <alignment horizontal="center" vertical="center"/>
    </xf>
    <xf numFmtId="164" fontId="2" fillId="16" borderId="15" xfId="0" applyNumberFormat="1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9" fillId="0" borderId="43" xfId="0" applyFont="1" applyBorder="1"/>
    <xf numFmtId="0" fontId="0" fillId="0" borderId="43" xfId="0" applyBorder="1" applyAlignment="1"/>
    <xf numFmtId="0" fontId="0" fillId="0" borderId="33" xfId="0" applyBorder="1" applyAlignment="1"/>
    <xf numFmtId="168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 vertical="center"/>
    </xf>
    <xf numFmtId="164" fontId="12" fillId="5" borderId="0" xfId="1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45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NumberFormat="1" applyFont="1" applyFill="1" applyBorder="1" applyAlignment="1">
      <alignment horizontal="left"/>
    </xf>
    <xf numFmtId="164" fontId="12" fillId="5" borderId="0" xfId="1" applyFont="1" applyFill="1" applyBorder="1" applyAlignment="1">
      <alignment horizontal="center" vertical="center"/>
    </xf>
    <xf numFmtId="164" fontId="11" fillId="5" borderId="0" xfId="1" applyNumberFormat="1" applyFont="1" applyFill="1" applyBorder="1" applyAlignment="1">
      <alignment horizontal="center" vertical="center"/>
    </xf>
    <xf numFmtId="164" fontId="8" fillId="6" borderId="6" xfId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right"/>
    </xf>
    <xf numFmtId="0" fontId="8" fillId="6" borderId="10" xfId="1" applyNumberFormat="1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4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25" xfId="1" applyFont="1" applyFill="1" applyBorder="1" applyAlignment="1">
      <alignment horizontal="center" vertical="center"/>
    </xf>
    <xf numFmtId="164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24" xfId="1" applyFont="1" applyFill="1" applyBorder="1" applyAlignment="1">
      <alignment horizontal="center" vertical="center"/>
    </xf>
    <xf numFmtId="164" fontId="8" fillId="6" borderId="22" xfId="1" applyNumberFormat="1" applyFont="1" applyFill="1" applyBorder="1" applyAlignment="1">
      <alignment horizontal="left" vertical="center"/>
    </xf>
    <xf numFmtId="164" fontId="8" fillId="6" borderId="21" xfId="1" applyNumberFormat="1" applyFont="1" applyFill="1" applyBorder="1" applyAlignment="1">
      <alignment horizontal="right" vertical="center"/>
    </xf>
    <xf numFmtId="0" fontId="8" fillId="6" borderId="37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/>
    </xf>
    <xf numFmtId="164" fontId="8" fillId="6" borderId="7" xfId="1" applyFont="1" applyFill="1" applyBorder="1" applyAlignment="1">
      <alignment horizontal="center" vertical="center"/>
    </xf>
    <xf numFmtId="164" fontId="8" fillId="6" borderId="29" xfId="1" applyFont="1" applyFill="1" applyBorder="1" applyAlignment="1">
      <alignment horizontal="center" vertical="center"/>
    </xf>
    <xf numFmtId="164" fontId="8" fillId="6" borderId="40" xfId="1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46" fillId="0" borderId="0" xfId="0" applyFont="1" applyFill="1"/>
    <xf numFmtId="0" fontId="46" fillId="0" borderId="0" xfId="0" applyFont="1" applyFill="1" applyBorder="1"/>
    <xf numFmtId="0" fontId="27" fillId="4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6" fontId="0" fillId="0" borderId="0" xfId="0" applyNumberFormat="1" applyFont="1"/>
    <xf numFmtId="9" fontId="8" fillId="6" borderId="27" xfId="1" applyNumberFormat="1" applyFont="1" applyFill="1" applyBorder="1" applyAlignment="1">
      <alignment horizontal="center"/>
    </xf>
    <xf numFmtId="0" fontId="47" fillId="13" borderId="0" xfId="0" applyFont="1" applyFill="1" applyAlignment="1">
      <alignment horizontal="center" vertical="center"/>
    </xf>
    <xf numFmtId="0" fontId="48" fillId="13" borderId="0" xfId="0" applyFont="1" applyFill="1" applyAlignment="1">
      <alignment horizontal="center" vertical="center"/>
    </xf>
    <xf numFmtId="0" fontId="48" fillId="13" borderId="30" xfId="0" applyFont="1" applyFill="1" applyBorder="1" applyAlignment="1">
      <alignment horizontal="center" vertical="center"/>
    </xf>
    <xf numFmtId="0" fontId="0" fillId="0" borderId="0" xfId="0" applyFont="1" applyFill="1"/>
    <xf numFmtId="0" fontId="42" fillId="17" borderId="0" xfId="0" applyFont="1" applyFill="1" applyAlignment="1">
      <alignment horizontal="center" vertical="center"/>
    </xf>
    <xf numFmtId="0" fontId="0" fillId="0" borderId="1" xfId="0" applyBorder="1"/>
    <xf numFmtId="0" fontId="8" fillId="6" borderId="50" xfId="1" applyNumberFormat="1" applyFont="1" applyFill="1" applyBorder="1" applyAlignment="1">
      <alignment horizontal="center"/>
    </xf>
    <xf numFmtId="0" fontId="8" fillId="6" borderId="38" xfId="1" applyNumberFormat="1" applyFont="1" applyFill="1" applyBorder="1" applyAlignment="1">
      <alignment horizontal="center"/>
    </xf>
    <xf numFmtId="164" fontId="8" fillId="6" borderId="26" xfId="1" applyFont="1" applyFill="1" applyBorder="1" applyAlignment="1">
      <alignment horizontal="center"/>
    </xf>
    <xf numFmtId="164" fontId="8" fillId="6" borderId="51" xfId="1" applyNumberFormat="1" applyFont="1" applyFill="1" applyBorder="1" applyAlignment="1">
      <alignment horizontal="right"/>
    </xf>
    <xf numFmtId="164" fontId="8" fillId="6" borderId="16" xfId="1" applyNumberFormat="1" applyFont="1" applyFill="1" applyBorder="1" applyAlignment="1">
      <alignment horizontal="right"/>
    </xf>
    <xf numFmtId="0" fontId="42" fillId="15" borderId="0" xfId="0" applyFont="1" applyFill="1" applyBorder="1" applyAlignment="1">
      <alignment horizontal="center"/>
    </xf>
    <xf numFmtId="6" fontId="43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48" fillId="13" borderId="0" xfId="0" applyFont="1" applyFill="1" applyAlignment="1">
      <alignment horizontal="center" vertical="center" wrapText="1"/>
    </xf>
    <xf numFmtId="0" fontId="8" fillId="6" borderId="13" xfId="1" applyNumberFormat="1" applyFont="1" applyFill="1" applyBorder="1" applyAlignment="1">
      <alignment horizontal="center"/>
    </xf>
    <xf numFmtId="0" fontId="1" fillId="8" borderId="18" xfId="9" applyNumberFormat="1" applyFill="1" applyBorder="1" applyAlignment="1">
      <alignment horizontal="left"/>
    </xf>
    <xf numFmtId="164" fontId="0" fillId="8" borderId="19" xfId="9" applyFont="1" applyFill="1" applyBorder="1"/>
    <xf numFmtId="0" fontId="26" fillId="3" borderId="1" xfId="0" applyFont="1" applyFill="1" applyBorder="1" applyAlignment="1">
      <alignment horizontal="center" vertical="center"/>
    </xf>
    <xf numFmtId="0" fontId="49" fillId="18" borderId="5" xfId="0" applyFont="1" applyFill="1" applyBorder="1" applyAlignment="1">
      <alignment horizontal="left" vertical="center"/>
    </xf>
    <xf numFmtId="164" fontId="17" fillId="18" borderId="9" xfId="0" applyNumberFormat="1" applyFont="1" applyFill="1" applyBorder="1" applyAlignment="1">
      <alignment horizontal="center" vertical="center"/>
    </xf>
    <xf numFmtId="0" fontId="17" fillId="18" borderId="0" xfId="0" applyFont="1" applyFill="1" applyBorder="1" applyAlignment="1">
      <alignment horizontal="center" vertical="center"/>
    </xf>
    <xf numFmtId="0" fontId="26" fillId="18" borderId="5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center" vertical="center"/>
    </xf>
    <xf numFmtId="0" fontId="26" fillId="18" borderId="0" xfId="0" applyFont="1" applyFill="1" applyBorder="1" applyAlignment="1">
      <alignment horizontal="center" vertical="center"/>
    </xf>
    <xf numFmtId="0" fontId="26" fillId="18" borderId="30" xfId="0" applyFont="1" applyFill="1" applyBorder="1" applyAlignment="1">
      <alignment horizontal="center" vertical="center"/>
    </xf>
    <xf numFmtId="0" fontId="26" fillId="18" borderId="6" xfId="0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/>
    </xf>
    <xf numFmtId="164" fontId="8" fillId="6" borderId="10" xfId="1" applyFont="1" applyFill="1" applyBorder="1" applyAlignment="1">
      <alignment horizontal="center"/>
    </xf>
    <xf numFmtId="0" fontId="26" fillId="18" borderId="5" xfId="0" applyFont="1" applyFill="1" applyBorder="1" applyAlignment="1">
      <alignment horizontal="left" vertical="center"/>
    </xf>
    <xf numFmtId="164" fontId="26" fillId="18" borderId="9" xfId="0" applyNumberFormat="1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0" fontId="26" fillId="18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26" fillId="3" borderId="54" xfId="0" applyFont="1" applyFill="1" applyBorder="1" applyAlignment="1">
      <alignment horizontal="left" vertical="center"/>
    </xf>
    <xf numFmtId="164" fontId="26" fillId="3" borderId="53" xfId="0" applyNumberFormat="1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/>
    </xf>
    <xf numFmtId="14" fontId="26" fillId="3" borderId="53" xfId="0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40" xfId="1" applyNumberFormat="1" applyFont="1" applyFill="1" applyBorder="1" applyAlignment="1">
      <alignment horizontal="right"/>
    </xf>
    <xf numFmtId="0" fontId="8" fillId="6" borderId="25" xfId="1" applyNumberFormat="1" applyFont="1" applyFill="1" applyBorder="1" applyAlignment="1">
      <alignment horizontal="center"/>
    </xf>
    <xf numFmtId="0" fontId="2" fillId="9" borderId="45" xfId="0" applyFont="1" applyFill="1" applyBorder="1" applyAlignment="1">
      <alignment horizontal="left" vertical="center"/>
    </xf>
    <xf numFmtId="164" fontId="20" fillId="9" borderId="38" xfId="0" applyNumberFormat="1" applyFont="1" applyFill="1" applyBorder="1" applyAlignment="1">
      <alignment horizontal="center" vertical="center"/>
    </xf>
    <xf numFmtId="164" fontId="26" fillId="18" borderId="30" xfId="0" applyNumberFormat="1" applyFont="1" applyFill="1" applyBorder="1" applyAlignment="1">
      <alignment horizontal="center" vertical="center"/>
    </xf>
    <xf numFmtId="14" fontId="26" fillId="18" borderId="30" xfId="0" applyNumberFormat="1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left" vertical="center"/>
    </xf>
    <xf numFmtId="164" fontId="17" fillId="18" borderId="8" xfId="0" applyNumberFormat="1" applyFont="1" applyFill="1" applyBorder="1" applyAlignment="1">
      <alignment horizontal="center" vertical="center"/>
    </xf>
    <xf numFmtId="0" fontId="17" fillId="18" borderId="3" xfId="0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17" fillId="18" borderId="10" xfId="0" applyFont="1" applyFill="1" applyBorder="1" applyAlignment="1">
      <alignment horizontal="center" vertical="center"/>
    </xf>
    <xf numFmtId="0" fontId="17" fillId="18" borderId="4" xfId="0" applyFont="1" applyFill="1" applyBorder="1" applyAlignment="1">
      <alignment horizontal="center" vertical="center" wrapText="1"/>
    </xf>
    <xf numFmtId="0" fontId="26" fillId="18" borderId="8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/>
    </xf>
    <xf numFmtId="0" fontId="17" fillId="18" borderId="4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left" vertical="center"/>
    </xf>
    <xf numFmtId="0" fontId="50" fillId="18" borderId="30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left" vertical="center"/>
    </xf>
    <xf numFmtId="0" fontId="26" fillId="18" borderId="10" xfId="0" applyFont="1" applyFill="1" applyBorder="1" applyAlignment="1">
      <alignment horizontal="center" vertical="center"/>
    </xf>
    <xf numFmtId="0" fontId="26" fillId="18" borderId="9" xfId="0" applyFont="1" applyFill="1" applyBorder="1" applyAlignment="1">
      <alignment horizontal="center" vertical="center" wrapText="1"/>
    </xf>
    <xf numFmtId="0" fontId="17" fillId="18" borderId="9" xfId="0" applyFont="1" applyFill="1" applyBorder="1" applyAlignment="1">
      <alignment horizontal="center" vertical="center"/>
    </xf>
    <xf numFmtId="0" fontId="44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6" fontId="43" fillId="0" borderId="1" xfId="0" applyNumberFormat="1" applyFont="1" applyFill="1" applyBorder="1" applyAlignment="1">
      <alignment horizontal="center"/>
    </xf>
    <xf numFmtId="6" fontId="43" fillId="0" borderId="32" xfId="0" applyNumberFormat="1" applyFont="1" applyFill="1" applyBorder="1" applyAlignment="1">
      <alignment horizontal="center"/>
    </xf>
    <xf numFmtId="6" fontId="43" fillId="0" borderId="16" xfId="0" applyNumberFormat="1" applyFont="1" applyFill="1" applyBorder="1" applyAlignment="1">
      <alignment horizontal="center"/>
    </xf>
    <xf numFmtId="0" fontId="41" fillId="14" borderId="41" xfId="0" applyFont="1" applyFill="1" applyBorder="1" applyAlignment="1">
      <alignment horizontal="center" vertical="center" wrapText="1"/>
    </xf>
    <xf numFmtId="0" fontId="41" fillId="14" borderId="7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11" borderId="35" xfId="0" applyFont="1" applyFill="1" applyBorder="1" applyAlignment="1">
      <alignment horizontal="center" vertical="center"/>
    </xf>
    <xf numFmtId="0" fontId="25" fillId="11" borderId="42" xfId="0" applyFont="1" applyFill="1" applyBorder="1" applyAlignment="1">
      <alignment horizontal="center" vertical="center"/>
    </xf>
    <xf numFmtId="0" fontId="25" fillId="11" borderId="43" xfId="0" applyFont="1" applyFill="1" applyBorder="1" applyAlignment="1">
      <alignment horizontal="center" vertical="center"/>
    </xf>
    <xf numFmtId="0" fontId="25" fillId="11" borderId="33" xfId="0" applyFont="1" applyFill="1" applyBorder="1" applyAlignment="1">
      <alignment horizontal="center" vertical="center"/>
    </xf>
    <xf numFmtId="6" fontId="51" fillId="19" borderId="1" xfId="0" applyNumberFormat="1" applyFont="1" applyFill="1" applyBorder="1" applyAlignment="1">
      <alignment horizontal="center"/>
    </xf>
    <xf numFmtId="6" fontId="51" fillId="19" borderId="32" xfId="0" applyNumberFormat="1" applyFont="1" applyFill="1" applyBorder="1" applyAlignment="1">
      <alignment horizontal="center"/>
    </xf>
    <xf numFmtId="6" fontId="51" fillId="19" borderId="16" xfId="0" applyNumberFormat="1" applyFont="1" applyFill="1" applyBorder="1" applyAlignment="1">
      <alignment horizontal="center"/>
    </xf>
    <xf numFmtId="0" fontId="42" fillId="15" borderId="29" xfId="0" applyFont="1" applyFill="1" applyBorder="1" applyAlignment="1">
      <alignment horizontal="center"/>
    </xf>
    <xf numFmtId="0" fontId="42" fillId="15" borderId="49" xfId="0" applyFont="1" applyFill="1" applyBorder="1" applyAlignment="1">
      <alignment horizontal="center"/>
    </xf>
    <xf numFmtId="0" fontId="42" fillId="15" borderId="14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  <xf numFmtId="0" fontId="27" fillId="4" borderId="32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</cellXfs>
  <cellStyles count="39">
    <cellStyle name="Comma 2" xfId="20"/>
    <cellStyle name="Comma 2 2" xfId="28"/>
    <cellStyle name="Comma 2 2 2" xfId="36"/>
    <cellStyle name="Currency 2" xfId="22"/>
    <cellStyle name="Currency 2 2" xfId="30"/>
    <cellStyle name="Currency 2 2 2" xfId="38"/>
    <cellStyle name="Hipervínculo" xfId="33" builtinId="8"/>
    <cellStyle name="Millares 2" xfId="19"/>
    <cellStyle name="Millares 2 2" xfId="27"/>
    <cellStyle name="Millares 2 2 2" xfId="35"/>
    <cellStyle name="Moneda" xfId="34" builtinId="4"/>
    <cellStyle name="Moneda 2" xfId="4"/>
    <cellStyle name="Moneda 2 2" xfId="21"/>
    <cellStyle name="Moneda 2 2 2" xfId="29"/>
    <cellStyle name="Moneda 2 2 2 2" xfId="37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21"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FF"/>
      <color rgb="FF66FF99"/>
      <color rgb="FFFFCCCC"/>
      <color rgb="FFE20076"/>
      <color rgb="FFCCFFFF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N17" totalsRowShown="0" headerRowDxfId="15" dataDxfId="14">
  <autoFilter ref="A3:N17"/>
  <sortState ref="A4:N31">
    <sortCondition ref="A3:A31"/>
  </sortState>
  <tableColumns count="14">
    <tableColumn id="1" name="N°" dataDxfId="13"/>
    <tableColumn id="2" name="CLINICA/HOSPITAL" dataDxfId="12"/>
    <tableColumn id="3" name="MONTO NETO" dataDxfId="11"/>
    <tableColumn id="4" name="REALIZADO" dataDxfId="10"/>
    <tableColumn id="5" name="PRESUPUESTO" dataDxfId="9"/>
    <tableColumn id="16" name="DETALLE" dataDxfId="8"/>
    <tableColumn id="6" name="O/V" dataDxfId="7"/>
    <tableColumn id="7" name="ORDEN DE COMPRA" dataDxfId="6"/>
    <tableColumn id="8" name="GUIA DESPACHO" dataDxfId="5"/>
    <tableColumn id="10" name="SOLICITUD DE HES" dataDxfId="4"/>
    <tableColumn id="13" name="HES" dataDxfId="3"/>
    <tableColumn id="9" name="FACTURA" dataDxfId="2"/>
    <tableColumn id="14" name="ENTREGA DE FACTURA" dataDxfId="1"/>
    <tableColumn id="11" name="ENCARGAD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ecretariast@cencomex.cl" TargetMode="External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workbookViewId="0">
      <selection activeCell="H6" sqref="H6"/>
    </sheetView>
  </sheetViews>
  <sheetFormatPr baseColWidth="10" defaultRowHeight="15"/>
  <cols>
    <col min="1" max="1" width="11.42578125" style="84"/>
    <col min="2" max="2" width="31.5703125" style="84" customWidth="1"/>
    <col min="3" max="3" width="40.85546875" style="84" customWidth="1"/>
    <col min="4" max="16384" width="11.42578125" style="84"/>
  </cols>
  <sheetData>
    <row r="1" spans="2:7">
      <c r="B1" s="321" t="s">
        <v>157</v>
      </c>
      <c r="C1" s="321"/>
      <c r="D1" s="321"/>
      <c r="E1" s="321"/>
      <c r="F1" s="321"/>
      <c r="G1" s="123"/>
    </row>
    <row r="2" spans="2:7">
      <c r="B2" s="181"/>
      <c r="C2" s="182" t="s">
        <v>4</v>
      </c>
      <c r="D2" s="183"/>
      <c r="E2" s="184"/>
      <c r="F2" s="185"/>
      <c r="G2" s="123"/>
    </row>
    <row r="3" spans="2:7">
      <c r="B3" s="186" t="s">
        <v>5</v>
      </c>
      <c r="C3" s="187" t="s">
        <v>111</v>
      </c>
      <c r="D3" s="93"/>
      <c r="E3" s="66" t="s">
        <v>6</v>
      </c>
      <c r="F3" s="58"/>
      <c r="G3" s="123"/>
    </row>
    <row r="4" spans="2:7">
      <c r="B4" s="186" t="s">
        <v>7</v>
      </c>
      <c r="C4" s="188" t="s">
        <v>8</v>
      </c>
      <c r="D4" s="93"/>
      <c r="E4" s="67"/>
      <c r="F4" s="58"/>
      <c r="G4" s="123"/>
    </row>
    <row r="5" spans="2:7">
      <c r="B5" s="186" t="s">
        <v>9</v>
      </c>
      <c r="C5" s="61">
        <v>257945</v>
      </c>
      <c r="D5" s="189"/>
      <c r="E5" s="67" t="s">
        <v>10</v>
      </c>
      <c r="F5" s="58"/>
      <c r="G5" s="123"/>
    </row>
    <row r="6" spans="2:7">
      <c r="B6" s="186" t="s">
        <v>11</v>
      </c>
      <c r="C6" s="61"/>
      <c r="D6" s="93"/>
      <c r="E6" s="68"/>
      <c r="F6" s="58"/>
      <c r="G6" s="123"/>
    </row>
    <row r="7" spans="2:7">
      <c r="B7" s="190" t="s">
        <v>12</v>
      </c>
      <c r="C7" s="191">
        <v>87299</v>
      </c>
      <c r="D7" s="93"/>
      <c r="E7" s="69"/>
      <c r="F7" s="58"/>
      <c r="G7" s="123"/>
    </row>
    <row r="8" spans="2:7">
      <c r="B8" s="186" t="s">
        <v>13</v>
      </c>
      <c r="C8" s="61" t="s">
        <v>44</v>
      </c>
      <c r="D8" s="93"/>
      <c r="E8" s="69"/>
      <c r="F8" s="58"/>
      <c r="G8" s="123"/>
    </row>
    <row r="9" spans="2:7">
      <c r="B9" s="186" t="s">
        <v>14</v>
      </c>
      <c r="C9" s="61" t="s">
        <v>44</v>
      </c>
      <c r="D9" s="93"/>
      <c r="E9" s="70"/>
      <c r="F9" s="58"/>
      <c r="G9" s="123"/>
    </row>
    <row r="10" spans="2:7">
      <c r="B10" s="186" t="s">
        <v>15</v>
      </c>
      <c r="C10" s="61"/>
      <c r="D10" s="93"/>
      <c r="E10" s="70"/>
      <c r="F10" s="58"/>
      <c r="G10" s="123"/>
    </row>
    <row r="11" spans="2:7">
      <c r="B11" s="186" t="s">
        <v>16</v>
      </c>
      <c r="C11" s="61"/>
      <c r="D11" s="93"/>
      <c r="E11" s="70"/>
      <c r="F11" s="58"/>
      <c r="G11" s="123"/>
    </row>
    <row r="12" spans="2:7">
      <c r="B12" s="192" t="s">
        <v>17</v>
      </c>
      <c r="C12" s="192" t="s">
        <v>18</v>
      </c>
      <c r="D12" s="193" t="s">
        <v>19</v>
      </c>
      <c r="E12" s="193" t="s">
        <v>20</v>
      </c>
      <c r="F12" s="194" t="s">
        <v>21</v>
      </c>
    </row>
    <row r="13" spans="2:7">
      <c r="B13" s="61">
        <v>3200000000</v>
      </c>
      <c r="C13" s="61" t="s">
        <v>28</v>
      </c>
      <c r="D13" s="61">
        <v>1</v>
      </c>
      <c r="E13" s="86">
        <v>318917</v>
      </c>
      <c r="F13" s="195">
        <f>E13*D13</f>
        <v>318917</v>
      </c>
    </row>
    <row r="14" spans="2:7">
      <c r="B14" s="61"/>
      <c r="C14" s="196"/>
      <c r="D14" s="86"/>
      <c r="E14" s="197" t="s">
        <v>22</v>
      </c>
      <c r="F14" s="195">
        <f>F13</f>
        <v>318917</v>
      </c>
    </row>
    <row r="17" spans="2:7">
      <c r="B17" s="321"/>
      <c r="C17" s="321"/>
      <c r="D17" s="321"/>
      <c r="E17" s="321"/>
      <c r="F17" s="321"/>
    </row>
    <row r="18" spans="2:7">
      <c r="B18" s="181"/>
      <c r="C18" s="182" t="s">
        <v>23</v>
      </c>
      <c r="D18" s="183"/>
      <c r="E18" s="198"/>
      <c r="F18" s="199"/>
      <c r="G18" s="123"/>
    </row>
    <row r="19" spans="2:7">
      <c r="B19" s="186" t="s">
        <v>5</v>
      </c>
      <c r="C19" s="187" t="s">
        <v>149</v>
      </c>
      <c r="D19" s="93"/>
      <c r="E19" s="66" t="s">
        <v>6</v>
      </c>
      <c r="F19" s="170"/>
      <c r="G19" s="123"/>
    </row>
    <row r="20" spans="2:7">
      <c r="B20" s="186" t="s">
        <v>7</v>
      </c>
      <c r="C20" s="188" t="s">
        <v>125</v>
      </c>
      <c r="D20" s="93"/>
      <c r="E20" s="67"/>
      <c r="F20" s="170"/>
      <c r="G20" s="123"/>
    </row>
    <row r="21" spans="2:7">
      <c r="B21" s="186" t="s">
        <v>9</v>
      </c>
      <c r="C21" s="61">
        <v>256868</v>
      </c>
      <c r="D21" s="189"/>
      <c r="E21" s="67" t="s">
        <v>10</v>
      </c>
      <c r="F21" s="170"/>
      <c r="G21" s="123"/>
    </row>
    <row r="22" spans="2:7">
      <c r="B22" s="186" t="s">
        <v>11</v>
      </c>
      <c r="C22" s="61"/>
      <c r="D22" s="93"/>
      <c r="E22" s="68" t="s">
        <v>153</v>
      </c>
      <c r="F22" s="170"/>
      <c r="G22" s="123"/>
    </row>
    <row r="23" spans="2:7">
      <c r="B23" s="190" t="s">
        <v>12</v>
      </c>
      <c r="C23" s="192">
        <v>86352</v>
      </c>
      <c r="D23" s="93"/>
      <c r="E23" s="93"/>
      <c r="F23" s="170"/>
      <c r="G23" s="123"/>
    </row>
    <row r="24" spans="2:7">
      <c r="B24" s="186" t="s">
        <v>13</v>
      </c>
      <c r="C24" s="61" t="s">
        <v>150</v>
      </c>
      <c r="D24" s="93"/>
      <c r="E24" s="93"/>
      <c r="F24" s="170"/>
      <c r="G24" s="123"/>
    </row>
    <row r="25" spans="2:7">
      <c r="B25" s="186" t="s">
        <v>14</v>
      </c>
      <c r="C25" s="61">
        <v>7108</v>
      </c>
      <c r="D25" s="93"/>
      <c r="E25" s="93"/>
      <c r="F25" s="170"/>
      <c r="G25" s="123"/>
    </row>
    <row r="26" spans="2:7">
      <c r="B26" s="186" t="s">
        <v>15</v>
      </c>
      <c r="C26" s="61"/>
      <c r="D26" s="93"/>
      <c r="E26" s="93"/>
      <c r="F26" s="170"/>
      <c r="G26" s="123"/>
    </row>
    <row r="27" spans="2:7">
      <c r="B27" s="186" t="s">
        <v>16</v>
      </c>
      <c r="C27" s="61"/>
      <c r="D27" s="93"/>
      <c r="E27" s="93"/>
      <c r="F27" s="170"/>
      <c r="G27" s="123"/>
    </row>
    <row r="28" spans="2:7">
      <c r="B28" s="192" t="s">
        <v>17</v>
      </c>
      <c r="C28" s="192" t="s">
        <v>18</v>
      </c>
      <c r="D28" s="193" t="s">
        <v>19</v>
      </c>
      <c r="E28" s="193" t="s">
        <v>20</v>
      </c>
      <c r="F28" s="194" t="s">
        <v>21</v>
      </c>
    </row>
    <row r="29" spans="2:7">
      <c r="B29" s="61" t="s">
        <v>151</v>
      </c>
      <c r="C29" s="62" t="s">
        <v>152</v>
      </c>
      <c r="D29" s="61">
        <v>20</v>
      </c>
      <c r="E29" s="86">
        <v>42350</v>
      </c>
      <c r="F29" s="90">
        <f>E29*D29</f>
        <v>847000</v>
      </c>
    </row>
    <row r="30" spans="2:7">
      <c r="B30" s="61"/>
      <c r="C30" s="196"/>
      <c r="D30" s="86"/>
      <c r="E30" s="90" t="s">
        <v>22</v>
      </c>
      <c r="F30" s="90">
        <f>F29</f>
        <v>847000</v>
      </c>
    </row>
    <row r="33" spans="2:7">
      <c r="D33" s="123"/>
      <c r="E33" s="123"/>
      <c r="F33" s="123"/>
    </row>
    <row r="34" spans="2:7">
      <c r="B34" s="181"/>
      <c r="C34" s="182" t="s">
        <v>24</v>
      </c>
      <c r="D34" s="183"/>
      <c r="E34" s="198"/>
      <c r="F34" s="199"/>
      <c r="G34" s="123"/>
    </row>
    <row r="35" spans="2:7">
      <c r="B35" s="186" t="s">
        <v>5</v>
      </c>
      <c r="C35" s="187" t="s">
        <v>156</v>
      </c>
      <c r="D35" s="93"/>
      <c r="E35" s="66" t="s">
        <v>6</v>
      </c>
      <c r="F35" s="170"/>
      <c r="G35" s="123"/>
    </row>
    <row r="36" spans="2:7">
      <c r="B36" s="186" t="s">
        <v>7</v>
      </c>
      <c r="C36" s="188" t="s">
        <v>155</v>
      </c>
      <c r="D36" s="93"/>
      <c r="E36" s="67"/>
      <c r="F36" s="170"/>
      <c r="G36" s="123"/>
    </row>
    <row r="37" spans="2:7">
      <c r="B37" s="186" t="s">
        <v>9</v>
      </c>
      <c r="C37" s="61">
        <v>256875</v>
      </c>
      <c r="D37" s="189"/>
      <c r="E37" s="67" t="s">
        <v>10</v>
      </c>
      <c r="F37" s="170"/>
      <c r="G37" s="123"/>
    </row>
    <row r="38" spans="2:7">
      <c r="B38" s="186" t="s">
        <v>11</v>
      </c>
      <c r="C38" s="61"/>
      <c r="D38" s="93"/>
      <c r="E38" s="68"/>
      <c r="F38" s="170"/>
      <c r="G38" s="123"/>
    </row>
    <row r="39" spans="2:7">
      <c r="B39" s="190" t="s">
        <v>12</v>
      </c>
      <c r="C39" s="192">
        <v>86306</v>
      </c>
      <c r="D39" s="93"/>
      <c r="E39" s="93"/>
      <c r="F39" s="170"/>
      <c r="G39" s="123"/>
    </row>
    <row r="40" spans="2:7">
      <c r="B40" s="186" t="s">
        <v>13</v>
      </c>
      <c r="C40" s="61">
        <v>1</v>
      </c>
      <c r="D40" s="93"/>
      <c r="E40" s="93"/>
      <c r="F40" s="170"/>
      <c r="G40" s="123"/>
    </row>
    <row r="41" spans="2:7">
      <c r="B41" s="186" t="s">
        <v>14</v>
      </c>
      <c r="C41" s="61">
        <v>1004</v>
      </c>
      <c r="D41" s="93"/>
      <c r="E41" s="93"/>
      <c r="F41" s="170"/>
      <c r="G41" s="123"/>
    </row>
    <row r="42" spans="2:7">
      <c r="B42" s="186" t="s">
        <v>15</v>
      </c>
      <c r="C42" s="61"/>
      <c r="D42" s="93"/>
      <c r="E42" s="93"/>
      <c r="F42" s="170"/>
      <c r="G42" s="123"/>
    </row>
    <row r="43" spans="2:7">
      <c r="B43" s="186" t="s">
        <v>16</v>
      </c>
      <c r="C43" s="61"/>
      <c r="D43" s="93"/>
      <c r="E43" s="93"/>
      <c r="F43" s="170"/>
      <c r="G43" s="123"/>
    </row>
    <row r="44" spans="2:7">
      <c r="B44" s="192" t="s">
        <v>17</v>
      </c>
      <c r="C44" s="192" t="s">
        <v>18</v>
      </c>
      <c r="D44" s="193" t="s">
        <v>19</v>
      </c>
      <c r="E44" s="193" t="s">
        <v>20</v>
      </c>
      <c r="F44" s="194" t="s">
        <v>21</v>
      </c>
    </row>
    <row r="45" spans="2:7">
      <c r="B45" s="61">
        <v>272051</v>
      </c>
      <c r="C45" s="62" t="s">
        <v>154</v>
      </c>
      <c r="D45" s="61">
        <v>1</v>
      </c>
      <c r="E45" s="86">
        <v>259147</v>
      </c>
      <c r="F45" s="90">
        <v>259147</v>
      </c>
    </row>
    <row r="46" spans="2:7">
      <c r="B46" s="61"/>
      <c r="C46" s="196"/>
      <c r="D46" s="86"/>
      <c r="E46" s="90" t="s">
        <v>22</v>
      </c>
      <c r="F46" s="90">
        <f>F45</f>
        <v>259147</v>
      </c>
    </row>
    <row r="49" spans="2:6">
      <c r="B49" s="181"/>
      <c r="C49" s="182" t="s">
        <v>89</v>
      </c>
      <c r="D49" s="183"/>
      <c r="E49" s="198"/>
      <c r="F49" s="199"/>
    </row>
    <row r="50" spans="2:6">
      <c r="B50" s="186" t="s">
        <v>5</v>
      </c>
      <c r="C50" s="187" t="s">
        <v>163</v>
      </c>
      <c r="D50" s="93"/>
      <c r="E50" s="66" t="s">
        <v>6</v>
      </c>
      <c r="F50" s="170"/>
    </row>
    <row r="51" spans="2:6">
      <c r="B51" s="186" t="s">
        <v>7</v>
      </c>
      <c r="C51" s="188" t="s">
        <v>162</v>
      </c>
      <c r="D51" s="93"/>
      <c r="E51" s="67"/>
      <c r="F51" s="170"/>
    </row>
    <row r="52" spans="2:6">
      <c r="B52" s="186" t="s">
        <v>9</v>
      </c>
      <c r="C52" s="61">
        <v>256478</v>
      </c>
      <c r="D52" s="189"/>
      <c r="E52" s="67" t="s">
        <v>10</v>
      </c>
      <c r="F52" s="170"/>
    </row>
    <row r="53" spans="2:6">
      <c r="B53" s="186" t="s">
        <v>11</v>
      </c>
      <c r="C53" s="61"/>
      <c r="D53" s="93"/>
      <c r="E53" s="68"/>
      <c r="F53" s="170"/>
    </row>
    <row r="54" spans="2:6">
      <c r="B54" s="190" t="s">
        <v>12</v>
      </c>
      <c r="C54" s="192">
        <v>86135</v>
      </c>
      <c r="D54" s="93"/>
      <c r="E54" s="93"/>
      <c r="F54" s="170"/>
    </row>
    <row r="55" spans="2:6">
      <c r="B55" s="186" t="s">
        <v>13</v>
      </c>
      <c r="C55" s="61">
        <v>298261</v>
      </c>
      <c r="D55" s="93"/>
      <c r="E55" s="93"/>
      <c r="F55" s="170"/>
    </row>
    <row r="56" spans="2:6">
      <c r="B56" s="186" t="s">
        <v>14</v>
      </c>
      <c r="C56" s="61">
        <v>7200</v>
      </c>
      <c r="D56" s="93"/>
      <c r="E56" s="93"/>
      <c r="F56" s="170"/>
    </row>
    <row r="57" spans="2:6">
      <c r="B57" s="186" t="s">
        <v>15</v>
      </c>
      <c r="C57" s="61"/>
      <c r="D57" s="93"/>
      <c r="E57" s="93"/>
      <c r="F57" s="170"/>
    </row>
    <row r="58" spans="2:6">
      <c r="B58" s="186" t="s">
        <v>16</v>
      </c>
      <c r="C58" s="61"/>
      <c r="D58" s="93"/>
      <c r="E58" s="93"/>
      <c r="F58" s="170"/>
    </row>
    <row r="59" spans="2:6">
      <c r="B59" s="192" t="s">
        <v>17</v>
      </c>
      <c r="C59" s="192" t="s">
        <v>18</v>
      </c>
      <c r="D59" s="193" t="s">
        <v>19</v>
      </c>
      <c r="E59" s="193" t="s">
        <v>20</v>
      </c>
      <c r="F59" s="194" t="s">
        <v>21</v>
      </c>
    </row>
    <row r="60" spans="2:6">
      <c r="B60" s="61" t="s">
        <v>164</v>
      </c>
      <c r="C60" s="62" t="s">
        <v>165</v>
      </c>
      <c r="D60" s="61">
        <v>1</v>
      </c>
      <c r="E60" s="86">
        <v>639100</v>
      </c>
      <c r="F60" s="90">
        <f>E60*D60</f>
        <v>639100</v>
      </c>
    </row>
    <row r="61" spans="2:6">
      <c r="B61" s="61"/>
      <c r="C61" s="196"/>
      <c r="D61" s="86"/>
      <c r="E61" s="90" t="s">
        <v>22</v>
      </c>
      <c r="F61" s="90">
        <f>F60</f>
        <v>639100</v>
      </c>
    </row>
  </sheetData>
  <mergeCells count="2">
    <mergeCell ref="B1:F1"/>
    <mergeCell ref="B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6"/>
  <sheetViews>
    <sheetView topLeftCell="A28" workbookViewId="0">
      <selection activeCell="I38" sqref="I38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79"/>
    </row>
    <row r="3" spans="2:6" ht="15.75" thickBot="1"/>
    <row r="4" spans="2:6" ht="15.75" thickBot="1">
      <c r="B4" s="97"/>
      <c r="C4" s="98" t="s">
        <v>25</v>
      </c>
      <c r="D4" s="3"/>
      <c r="E4" s="4"/>
      <c r="F4" s="5"/>
    </row>
    <row r="5" spans="2:6">
      <c r="B5" s="6" t="s">
        <v>5</v>
      </c>
      <c r="C5" s="187" t="s">
        <v>163</v>
      </c>
      <c r="D5" s="7"/>
      <c r="E5" s="8" t="s">
        <v>6</v>
      </c>
      <c r="F5" s="9"/>
    </row>
    <row r="6" spans="2:6">
      <c r="B6" s="10" t="s">
        <v>7</v>
      </c>
      <c r="C6" s="188" t="s">
        <v>162</v>
      </c>
      <c r="D6" s="11"/>
      <c r="E6" s="12"/>
      <c r="F6" s="9"/>
    </row>
    <row r="7" spans="2:6">
      <c r="B7" s="10" t="s">
        <v>9</v>
      </c>
      <c r="C7" s="13">
        <v>256476</v>
      </c>
      <c r="D7" s="14"/>
      <c r="E7" s="12" t="s">
        <v>10</v>
      </c>
      <c r="F7" s="9"/>
    </row>
    <row r="8" spans="2:6">
      <c r="B8" s="10" t="s">
        <v>11</v>
      </c>
      <c r="C8" s="13"/>
      <c r="D8" s="7"/>
      <c r="E8" s="15"/>
      <c r="F8" s="9"/>
    </row>
    <row r="9" spans="2:6">
      <c r="B9" s="1" t="s">
        <v>12</v>
      </c>
      <c r="C9" s="2">
        <v>86136</v>
      </c>
      <c r="D9" s="7"/>
      <c r="E9" s="16"/>
      <c r="F9" s="9"/>
    </row>
    <row r="10" spans="2:6">
      <c r="B10" s="10" t="s">
        <v>13</v>
      </c>
      <c r="C10" s="13">
        <v>298258</v>
      </c>
      <c r="D10" s="7"/>
      <c r="E10" s="16"/>
      <c r="F10" s="9"/>
    </row>
    <row r="11" spans="2:6">
      <c r="B11" s="17" t="s">
        <v>14</v>
      </c>
      <c r="C11" s="18">
        <v>7192</v>
      </c>
      <c r="D11" s="7"/>
      <c r="E11" s="19"/>
      <c r="F11" s="9"/>
    </row>
    <row r="12" spans="2:6">
      <c r="B12" s="17" t="s">
        <v>15</v>
      </c>
      <c r="C12" s="18"/>
      <c r="D12" s="7"/>
      <c r="E12" s="19"/>
      <c r="F12" s="9"/>
    </row>
    <row r="13" spans="2:6" ht="15.75" thickBot="1">
      <c r="B13" s="20" t="s">
        <v>16</v>
      </c>
      <c r="C13" s="18"/>
      <c r="D13" s="7"/>
      <c r="E13" s="19"/>
      <c r="F13" s="21"/>
    </row>
    <row r="14" spans="2:6" ht="15.75" thickBot="1">
      <c r="B14" s="143" t="s">
        <v>17</v>
      </c>
      <c r="C14" s="143" t="s">
        <v>18</v>
      </c>
      <c r="D14" s="144" t="s">
        <v>19</v>
      </c>
      <c r="E14" s="145" t="s">
        <v>20</v>
      </c>
      <c r="F14" s="146" t="s">
        <v>21</v>
      </c>
    </row>
    <row r="15" spans="2:6">
      <c r="B15" s="22" t="s">
        <v>166</v>
      </c>
      <c r="C15" s="22" t="s">
        <v>167</v>
      </c>
      <c r="D15" s="23">
        <v>1</v>
      </c>
      <c r="E15" s="24">
        <v>679140</v>
      </c>
      <c r="F15" s="25">
        <f>E15*D15</f>
        <v>679140</v>
      </c>
    </row>
    <row r="16" spans="2:6" ht="15.75" thickBot="1">
      <c r="B16" s="26"/>
      <c r="C16" s="27"/>
      <c r="D16" s="28"/>
      <c r="E16" s="29" t="s">
        <v>22</v>
      </c>
      <c r="F16" s="30">
        <f>F15</f>
        <v>679140</v>
      </c>
    </row>
    <row r="18" spans="2:6" ht="15.75" thickBot="1"/>
    <row r="19" spans="2:6" ht="15.75" thickBot="1">
      <c r="B19" s="97"/>
      <c r="C19" s="98" t="s">
        <v>32</v>
      </c>
      <c r="D19" s="32"/>
      <c r="E19" s="33"/>
      <c r="F19" s="34"/>
    </row>
    <row r="20" spans="2:6">
      <c r="B20" s="35" t="s">
        <v>5</v>
      </c>
      <c r="C20" s="187" t="s">
        <v>163</v>
      </c>
      <c r="D20" s="36"/>
      <c r="E20" s="37" t="s">
        <v>6</v>
      </c>
      <c r="F20" s="38"/>
    </row>
    <row r="21" spans="2:6">
      <c r="B21" s="39" t="s">
        <v>7</v>
      </c>
      <c r="C21" s="188" t="s">
        <v>162</v>
      </c>
      <c r="D21" s="40"/>
      <c r="E21" s="41"/>
      <c r="F21" s="38"/>
    </row>
    <row r="22" spans="2:6">
      <c r="B22" s="39" t="s">
        <v>9</v>
      </c>
      <c r="C22" s="165">
        <v>255889</v>
      </c>
      <c r="D22" s="42"/>
      <c r="E22" s="41" t="s">
        <v>10</v>
      </c>
      <c r="F22" s="38"/>
    </row>
    <row r="23" spans="2:6">
      <c r="B23" s="39" t="s">
        <v>11</v>
      </c>
      <c r="C23" s="165"/>
      <c r="D23" s="36"/>
      <c r="E23" s="43"/>
      <c r="F23" s="38"/>
    </row>
    <row r="24" spans="2:6">
      <c r="B24" s="31" t="s">
        <v>12</v>
      </c>
      <c r="C24" s="157">
        <v>85202</v>
      </c>
      <c r="D24" s="36"/>
      <c r="E24" s="44"/>
      <c r="F24" s="38"/>
    </row>
    <row r="25" spans="2:6">
      <c r="B25" s="39" t="s">
        <v>13</v>
      </c>
      <c r="C25" s="165">
        <v>297946</v>
      </c>
      <c r="D25" s="36"/>
      <c r="E25" s="44"/>
      <c r="F25" s="38"/>
    </row>
    <row r="26" spans="2:6">
      <c r="B26" s="45" t="s">
        <v>14</v>
      </c>
      <c r="C26" s="169">
        <v>7202</v>
      </c>
      <c r="D26" s="36"/>
      <c r="E26" s="46"/>
      <c r="F26" s="38"/>
    </row>
    <row r="27" spans="2:6">
      <c r="B27" s="45" t="s">
        <v>15</v>
      </c>
      <c r="C27" s="80"/>
      <c r="D27" s="36"/>
      <c r="E27" s="46"/>
      <c r="F27" s="38"/>
    </row>
    <row r="28" spans="2:6" ht="15.75" thickBot="1">
      <c r="B28" s="47" t="s">
        <v>16</v>
      </c>
      <c r="C28" s="80"/>
      <c r="D28" s="36"/>
      <c r="E28" s="46"/>
      <c r="F28" s="48"/>
    </row>
    <row r="29" spans="2:6" ht="15.75" thickBot="1">
      <c r="B29" s="143" t="s">
        <v>17</v>
      </c>
      <c r="C29" s="143" t="s">
        <v>18</v>
      </c>
      <c r="D29" s="144" t="s">
        <v>19</v>
      </c>
      <c r="E29" s="145" t="s">
        <v>20</v>
      </c>
      <c r="F29" s="146" t="s">
        <v>21</v>
      </c>
    </row>
    <row r="30" spans="2:6" s="84" customFormat="1">
      <c r="B30" s="73" t="s">
        <v>151</v>
      </c>
      <c r="C30" s="73" t="s">
        <v>168</v>
      </c>
      <c r="D30" s="265">
        <v>20</v>
      </c>
      <c r="E30" s="74">
        <v>42350</v>
      </c>
      <c r="F30" s="75">
        <f t="shared" ref="F30" si="0">E30*D30</f>
        <v>847000</v>
      </c>
    </row>
    <row r="31" spans="2:6" ht="15.75" thickBot="1">
      <c r="B31" s="76"/>
      <c r="C31" s="147"/>
      <c r="D31" s="83"/>
      <c r="E31" s="77" t="s">
        <v>22</v>
      </c>
      <c r="F31" s="78">
        <f>SUM(F30:F30)</f>
        <v>847000</v>
      </c>
    </row>
    <row r="33" spans="2:6" ht="15.75" thickBot="1"/>
    <row r="34" spans="2:6" ht="15.75" thickBot="1">
      <c r="B34" s="97"/>
      <c r="C34" s="98" t="s">
        <v>33</v>
      </c>
      <c r="D34" s="49"/>
      <c r="E34" s="50"/>
      <c r="F34" s="51"/>
    </row>
    <row r="35" spans="2:6">
      <c r="B35" s="159" t="s">
        <v>5</v>
      </c>
      <c r="C35" s="187" t="s">
        <v>194</v>
      </c>
      <c r="D35" s="160"/>
      <c r="E35" s="161" t="s">
        <v>6</v>
      </c>
      <c r="F35" s="54"/>
    </row>
    <row r="36" spans="2:6">
      <c r="B36" s="162" t="s">
        <v>7</v>
      </c>
      <c r="C36" s="188" t="s">
        <v>193</v>
      </c>
      <c r="D36" s="163"/>
      <c r="E36" s="164"/>
      <c r="F36" s="54"/>
    </row>
    <row r="37" spans="2:6">
      <c r="B37" s="162" t="s">
        <v>9</v>
      </c>
      <c r="C37" s="165">
        <v>256480</v>
      </c>
      <c r="D37" s="166"/>
      <c r="E37" s="164" t="s">
        <v>10</v>
      </c>
      <c r="F37" s="54"/>
    </row>
    <row r="38" spans="2:6">
      <c r="B38" s="162" t="s">
        <v>11</v>
      </c>
      <c r="C38" s="165"/>
      <c r="D38" s="160"/>
      <c r="E38" s="167"/>
      <c r="F38" s="54"/>
    </row>
    <row r="39" spans="2:6">
      <c r="B39" s="156" t="s">
        <v>12</v>
      </c>
      <c r="C39" s="157">
        <v>86133</v>
      </c>
      <c r="D39" s="160"/>
      <c r="E39" s="55"/>
      <c r="F39" s="54"/>
    </row>
    <row r="40" spans="2:6">
      <c r="B40" s="162" t="s">
        <v>13</v>
      </c>
      <c r="C40" s="165" t="s">
        <v>136</v>
      </c>
      <c r="D40" s="160"/>
      <c r="E40" s="55"/>
      <c r="F40" s="54"/>
    </row>
    <row r="41" spans="2:6">
      <c r="B41" s="168" t="s">
        <v>14</v>
      </c>
      <c r="C41" s="169">
        <v>7108</v>
      </c>
      <c r="D41" s="160"/>
      <c r="E41" s="56"/>
      <c r="F41" s="54"/>
    </row>
    <row r="42" spans="2:6">
      <c r="B42" s="168" t="s">
        <v>15</v>
      </c>
      <c r="C42" s="80"/>
      <c r="D42" s="160"/>
      <c r="E42" s="56"/>
      <c r="F42" s="54"/>
    </row>
    <row r="43" spans="2:6" ht="15.75" thickBot="1">
      <c r="B43" s="57" t="s">
        <v>16</v>
      </c>
      <c r="C43" s="80"/>
      <c r="D43" s="160"/>
      <c r="E43" s="56"/>
      <c r="F43" s="58"/>
    </row>
    <row r="44" spans="2:6" ht="15.75" thickBot="1">
      <c r="B44" s="143" t="s">
        <v>17</v>
      </c>
      <c r="C44" s="143" t="s">
        <v>18</v>
      </c>
      <c r="D44" s="144" t="s">
        <v>19</v>
      </c>
      <c r="E44" s="145" t="s">
        <v>20</v>
      </c>
      <c r="F44" s="146" t="s">
        <v>21</v>
      </c>
    </row>
    <row r="45" spans="2:6" s="84" customFormat="1">
      <c r="B45" s="256" t="s">
        <v>190</v>
      </c>
      <c r="C45" s="256" t="s">
        <v>28</v>
      </c>
      <c r="D45" s="82">
        <v>1</v>
      </c>
      <c r="E45" s="258">
        <v>1200908</v>
      </c>
      <c r="F45" s="259">
        <f t="shared" ref="F45" si="1">E45*D45</f>
        <v>1200908</v>
      </c>
    </row>
    <row r="46" spans="2:6" ht="15.75" thickBot="1">
      <c r="B46" s="76"/>
      <c r="C46" s="147"/>
      <c r="D46" s="83"/>
      <c r="E46" s="77" t="s">
        <v>22</v>
      </c>
      <c r="F46" s="78">
        <f>SUM(F45:F45)</f>
        <v>1200908</v>
      </c>
    </row>
    <row r="48" spans="2:6" ht="15.75" thickBot="1"/>
    <row r="49" spans="2:6" ht="15.75" thickBot="1">
      <c r="B49" s="97"/>
      <c r="C49" s="98" t="s">
        <v>34</v>
      </c>
      <c r="D49" s="158"/>
      <c r="E49" s="52"/>
      <c r="F49" s="53"/>
    </row>
    <row r="50" spans="2:6">
      <c r="B50" s="159" t="s">
        <v>5</v>
      </c>
      <c r="C50" s="187" t="s">
        <v>170</v>
      </c>
      <c r="D50" s="160"/>
      <c r="E50" s="161" t="s">
        <v>6</v>
      </c>
      <c r="F50" s="54"/>
    </row>
    <row r="51" spans="2:6">
      <c r="B51" s="162" t="s">
        <v>7</v>
      </c>
      <c r="C51" s="188" t="s">
        <v>169</v>
      </c>
      <c r="D51" s="163"/>
      <c r="E51" s="164"/>
      <c r="F51" s="54"/>
    </row>
    <row r="52" spans="2:6">
      <c r="B52" s="162" t="s">
        <v>9</v>
      </c>
      <c r="C52" s="165">
        <v>255522</v>
      </c>
      <c r="D52" s="166"/>
      <c r="E52" s="164" t="s">
        <v>10</v>
      </c>
      <c r="F52" s="54"/>
    </row>
    <row r="53" spans="2:6">
      <c r="B53" s="162" t="s">
        <v>11</v>
      </c>
      <c r="C53" s="165"/>
      <c r="D53" s="160"/>
      <c r="E53" s="167"/>
      <c r="F53" s="54"/>
    </row>
    <row r="54" spans="2:6">
      <c r="B54" s="156" t="s">
        <v>12</v>
      </c>
      <c r="C54" s="157">
        <v>82939</v>
      </c>
      <c r="D54" s="160"/>
      <c r="E54" s="55"/>
      <c r="F54" s="54"/>
    </row>
    <row r="55" spans="2:6">
      <c r="B55" s="162" t="s">
        <v>13</v>
      </c>
      <c r="C55" s="165">
        <v>1003</v>
      </c>
      <c r="D55" s="160"/>
      <c r="E55" s="55"/>
      <c r="F55" s="54"/>
    </row>
    <row r="56" spans="2:6">
      <c r="B56" s="168" t="s">
        <v>14</v>
      </c>
      <c r="C56" s="169">
        <v>7075</v>
      </c>
      <c r="D56" s="160"/>
      <c r="E56" s="56"/>
      <c r="F56" s="54"/>
    </row>
    <row r="57" spans="2:6">
      <c r="B57" s="168" t="s">
        <v>15</v>
      </c>
      <c r="C57" s="80"/>
      <c r="D57" s="160"/>
      <c r="E57" s="56"/>
      <c r="F57" s="54"/>
    </row>
    <row r="58" spans="2:6" ht="15.75" thickBot="1">
      <c r="B58" s="57" t="s">
        <v>16</v>
      </c>
      <c r="C58" s="80"/>
      <c r="D58" s="160"/>
      <c r="E58" s="56"/>
      <c r="F58" s="58"/>
    </row>
    <row r="59" spans="2:6" ht="15.75" thickBot="1">
      <c r="B59" s="143" t="s">
        <v>17</v>
      </c>
      <c r="C59" s="143" t="s">
        <v>18</v>
      </c>
      <c r="D59" s="144" t="s">
        <v>19</v>
      </c>
      <c r="E59" s="145" t="s">
        <v>20</v>
      </c>
      <c r="F59" s="146" t="s">
        <v>21</v>
      </c>
    </row>
    <row r="60" spans="2:6" s="84" customFormat="1">
      <c r="B60" s="257" t="s">
        <v>171</v>
      </c>
      <c r="C60" s="257" t="s">
        <v>172</v>
      </c>
      <c r="D60" s="202">
        <v>1</v>
      </c>
      <c r="E60" s="278">
        <v>62370</v>
      </c>
      <c r="F60" s="260">
        <f t="shared" ref="F60" si="2">E60*D60</f>
        <v>62370</v>
      </c>
    </row>
    <row r="61" spans="2:6" ht="15.75" thickBot="1">
      <c r="B61" s="76"/>
      <c r="C61" s="147"/>
      <c r="D61" s="83"/>
      <c r="E61" s="77" t="s">
        <v>22</v>
      </c>
      <c r="F61" s="78">
        <f>SUM(F60:F60)</f>
        <v>62370</v>
      </c>
    </row>
    <row r="63" spans="2:6" ht="15.75" thickBot="1"/>
    <row r="64" spans="2:6" ht="15.75" thickBot="1">
      <c r="B64" s="97"/>
      <c r="C64" s="98" t="s">
        <v>35</v>
      </c>
      <c r="D64" s="158"/>
      <c r="E64" s="52"/>
      <c r="F64" s="53"/>
    </row>
    <row r="65" spans="2:6">
      <c r="B65" s="159" t="s">
        <v>5</v>
      </c>
      <c r="C65" s="187" t="s">
        <v>174</v>
      </c>
      <c r="D65" s="160"/>
      <c r="E65" s="161" t="s">
        <v>6</v>
      </c>
      <c r="F65" s="54"/>
    </row>
    <row r="66" spans="2:6">
      <c r="B66" s="162" t="s">
        <v>7</v>
      </c>
      <c r="C66" s="188" t="s">
        <v>173</v>
      </c>
      <c r="D66" s="163"/>
      <c r="E66" s="164"/>
      <c r="F66" s="54"/>
    </row>
    <row r="67" spans="2:6">
      <c r="B67" s="162" t="s">
        <v>9</v>
      </c>
      <c r="C67" s="165">
        <v>256663</v>
      </c>
      <c r="D67" s="166"/>
      <c r="E67" s="164" t="s">
        <v>10</v>
      </c>
      <c r="F67" s="54"/>
    </row>
    <row r="68" spans="2:6">
      <c r="B68" s="162" t="s">
        <v>11</v>
      </c>
      <c r="C68" s="165"/>
      <c r="D68" s="160"/>
      <c r="E68" s="167"/>
      <c r="F68" s="54"/>
    </row>
    <row r="69" spans="2:6">
      <c r="B69" s="156" t="s">
        <v>12</v>
      </c>
      <c r="C69" s="157">
        <v>86246</v>
      </c>
      <c r="D69" s="160"/>
      <c r="E69" s="55"/>
      <c r="F69" s="54"/>
    </row>
    <row r="70" spans="2:6">
      <c r="B70" s="162" t="s">
        <v>13</v>
      </c>
      <c r="C70" s="165">
        <v>184674</v>
      </c>
      <c r="D70" s="160"/>
      <c r="E70" s="55"/>
      <c r="F70" s="54"/>
    </row>
    <row r="71" spans="2:6">
      <c r="B71" s="168" t="s">
        <v>14</v>
      </c>
      <c r="C71" s="169">
        <v>7280</v>
      </c>
      <c r="D71" s="160"/>
      <c r="E71" s="56"/>
      <c r="F71" s="54"/>
    </row>
    <row r="72" spans="2:6">
      <c r="B72" s="168" t="s">
        <v>15</v>
      </c>
      <c r="C72" s="80"/>
      <c r="D72" s="160"/>
      <c r="E72" s="56"/>
      <c r="F72" s="54"/>
    </row>
    <row r="73" spans="2:6" ht="15.75" thickBot="1">
      <c r="B73" s="57" t="s">
        <v>16</v>
      </c>
      <c r="C73" s="80"/>
      <c r="D73" s="160"/>
      <c r="E73" s="56"/>
      <c r="F73" s="58"/>
    </row>
    <row r="74" spans="2:6" ht="15.75" thickBot="1">
      <c r="B74" s="143" t="s">
        <v>17</v>
      </c>
      <c r="C74" s="143" t="s">
        <v>18</v>
      </c>
      <c r="D74" s="144" t="s">
        <v>19</v>
      </c>
      <c r="E74" s="145" t="s">
        <v>20</v>
      </c>
      <c r="F74" s="146" t="s">
        <v>21</v>
      </c>
    </row>
    <row r="75" spans="2:6">
      <c r="B75" s="73">
        <v>350100</v>
      </c>
      <c r="C75" s="73" t="s">
        <v>175</v>
      </c>
      <c r="D75" s="82">
        <v>5</v>
      </c>
      <c r="E75" s="74">
        <v>61600</v>
      </c>
      <c r="F75" s="75">
        <f>E75*D75</f>
        <v>308000</v>
      </c>
    </row>
    <row r="76" spans="2:6" ht="15.75" thickBot="1">
      <c r="B76" s="76"/>
      <c r="C76" s="147"/>
      <c r="D76" s="83"/>
      <c r="E76" s="77" t="s">
        <v>22</v>
      </c>
      <c r="F76" s="78">
        <f>F75</f>
        <v>308000</v>
      </c>
    </row>
    <row r="78" spans="2:6" ht="15.75" thickBot="1"/>
    <row r="79" spans="2:6" ht="15.75" thickBot="1">
      <c r="B79" s="97"/>
      <c r="C79" s="98" t="s">
        <v>36</v>
      </c>
      <c r="D79" s="158"/>
      <c r="E79" s="52"/>
      <c r="F79" s="53"/>
    </row>
    <row r="80" spans="2:6">
      <c r="B80" s="159" t="s">
        <v>5</v>
      </c>
      <c r="C80" s="187" t="s">
        <v>184</v>
      </c>
      <c r="D80" s="160"/>
      <c r="E80" s="161" t="s">
        <v>6</v>
      </c>
      <c r="F80" s="54"/>
    </row>
    <row r="81" spans="2:6">
      <c r="B81" s="162" t="s">
        <v>7</v>
      </c>
      <c r="C81" s="188" t="s">
        <v>183</v>
      </c>
      <c r="D81" s="163"/>
      <c r="E81" s="164"/>
      <c r="F81" s="54"/>
    </row>
    <row r="82" spans="2:6">
      <c r="B82" s="162" t="s">
        <v>9</v>
      </c>
      <c r="C82" s="165" t="s">
        <v>177</v>
      </c>
      <c r="D82" s="166"/>
      <c r="E82" s="164" t="s">
        <v>10</v>
      </c>
      <c r="F82" s="54"/>
    </row>
    <row r="83" spans="2:6">
      <c r="B83" s="162" t="s">
        <v>11</v>
      </c>
      <c r="C83" s="165"/>
      <c r="D83" s="160"/>
      <c r="E83" s="167"/>
      <c r="F83" s="54"/>
    </row>
    <row r="84" spans="2:6">
      <c r="B84" s="156" t="s">
        <v>12</v>
      </c>
      <c r="C84" s="157">
        <v>85809</v>
      </c>
      <c r="D84" s="160"/>
      <c r="E84" s="55"/>
      <c r="F84" s="54"/>
    </row>
    <row r="85" spans="2:6">
      <c r="B85" s="162" t="s">
        <v>13</v>
      </c>
      <c r="C85" s="165">
        <v>8733</v>
      </c>
      <c r="D85" s="160"/>
      <c r="E85" s="55"/>
      <c r="F85" s="54"/>
    </row>
    <row r="86" spans="2:6">
      <c r="B86" s="168" t="s">
        <v>14</v>
      </c>
      <c r="C86" s="169">
        <v>1001</v>
      </c>
      <c r="D86" s="160"/>
      <c r="E86" s="56"/>
      <c r="F86" s="54"/>
    </row>
    <row r="87" spans="2:6">
      <c r="B87" s="168" t="s">
        <v>15</v>
      </c>
      <c r="C87" s="80"/>
      <c r="D87" s="160"/>
      <c r="E87" s="56"/>
      <c r="F87" s="54"/>
    </row>
    <row r="88" spans="2:6" ht="15.75" thickBot="1">
      <c r="B88" s="57" t="s">
        <v>16</v>
      </c>
      <c r="C88" s="80"/>
      <c r="D88" s="160"/>
      <c r="E88" s="56"/>
      <c r="F88" s="58"/>
    </row>
    <row r="89" spans="2:6" ht="15.75" thickBot="1">
      <c r="B89" s="143" t="s">
        <v>17</v>
      </c>
      <c r="C89" s="143" t="s">
        <v>18</v>
      </c>
      <c r="D89" s="144" t="s">
        <v>19</v>
      </c>
      <c r="E89" s="145" t="s">
        <v>20</v>
      </c>
      <c r="F89" s="146" t="s">
        <v>21</v>
      </c>
    </row>
    <row r="90" spans="2:6" s="84" customFormat="1">
      <c r="B90" s="73" t="s">
        <v>185</v>
      </c>
      <c r="C90" s="73" t="s">
        <v>186</v>
      </c>
      <c r="D90" s="299">
        <v>1</v>
      </c>
      <c r="E90" s="74">
        <v>130000</v>
      </c>
      <c r="F90" s="75">
        <f>E90*D90</f>
        <v>130000</v>
      </c>
    </row>
    <row r="91" spans="2:6">
      <c r="B91" s="295" t="s">
        <v>187</v>
      </c>
      <c r="C91" s="295" t="s">
        <v>188</v>
      </c>
      <c r="D91" s="296">
        <v>1</v>
      </c>
      <c r="E91" s="297">
        <v>350673</v>
      </c>
      <c r="F91" s="298">
        <f>E91*D91</f>
        <v>350673</v>
      </c>
    </row>
    <row r="92" spans="2:6" ht="15.75" thickBot="1">
      <c r="B92" s="76"/>
      <c r="C92" s="147"/>
      <c r="D92" s="83"/>
      <c r="E92" s="77" t="s">
        <v>22</v>
      </c>
      <c r="F92" s="78">
        <f>SUM(F90:F91)</f>
        <v>480673</v>
      </c>
    </row>
    <row r="95" spans="2:6">
      <c r="B95" s="84"/>
      <c r="C95" s="84"/>
      <c r="D95" s="84"/>
      <c r="E95" s="84"/>
    </row>
    <row r="96" spans="2:6">
      <c r="B96" s="84"/>
      <c r="C96" s="84"/>
      <c r="D96" s="84"/>
      <c r="E96" s="84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13" workbookViewId="0">
      <selection activeCell="K23" sqref="K23"/>
    </sheetView>
  </sheetViews>
  <sheetFormatPr baseColWidth="10" defaultRowHeight="15"/>
  <cols>
    <col min="2" max="2" width="35.28515625" style="64" customWidth="1"/>
    <col min="3" max="3" width="41.28515625" style="72" customWidth="1"/>
    <col min="4" max="4" width="11.42578125" style="72"/>
    <col min="5" max="5" width="12.28515625" style="81" customWidth="1"/>
    <col min="6" max="6" width="11.42578125" style="81"/>
  </cols>
  <sheetData>
    <row r="1" spans="2:16">
      <c r="B1" s="323"/>
      <c r="C1" s="323"/>
      <c r="D1" s="323"/>
      <c r="E1" s="323"/>
      <c r="F1" s="323"/>
    </row>
    <row r="2" spans="2:16" s="59" customFormat="1" ht="15.75" thickBot="1">
      <c r="B2" s="322" t="s">
        <v>189</v>
      </c>
      <c r="C2" s="322"/>
      <c r="D2" s="322"/>
      <c r="E2" s="322"/>
      <c r="F2" s="322"/>
      <c r="G2" s="290" t="s">
        <v>130</v>
      </c>
      <c r="H2" s="291">
        <v>1006474</v>
      </c>
      <c r="I2" s="292" t="s">
        <v>128</v>
      </c>
      <c r="J2" s="292">
        <v>7288</v>
      </c>
      <c r="K2" s="268" t="s">
        <v>140</v>
      </c>
      <c r="L2" s="293">
        <v>87143</v>
      </c>
      <c r="M2" s="292">
        <v>4700020225</v>
      </c>
      <c r="N2" s="292">
        <v>257928</v>
      </c>
      <c r="O2" s="294">
        <v>43353</v>
      </c>
      <c r="P2" s="292">
        <v>1000050839</v>
      </c>
    </row>
    <row r="3" spans="2:16" ht="15.75" thickBot="1">
      <c r="B3" s="97"/>
      <c r="C3" s="98" t="s">
        <v>90</v>
      </c>
      <c r="D3" s="158"/>
      <c r="E3" s="52"/>
      <c r="F3" s="53"/>
    </row>
    <row r="4" spans="2:16">
      <c r="B4" s="159" t="s">
        <v>5</v>
      </c>
      <c r="C4" s="187" t="s">
        <v>53</v>
      </c>
      <c r="D4" s="160"/>
      <c r="E4" s="161" t="s">
        <v>6</v>
      </c>
      <c r="F4" s="54"/>
    </row>
    <row r="5" spans="2:16">
      <c r="B5" s="162" t="s">
        <v>7</v>
      </c>
      <c r="C5" s="188" t="s">
        <v>129</v>
      </c>
      <c r="D5" s="163"/>
      <c r="E5" s="164"/>
      <c r="F5" s="54"/>
    </row>
    <row r="6" spans="2:16">
      <c r="B6" s="162" t="s">
        <v>9</v>
      </c>
      <c r="C6" s="165">
        <v>257928</v>
      </c>
      <c r="D6" s="166"/>
      <c r="E6" s="164" t="s">
        <v>10</v>
      </c>
      <c r="F6" s="54"/>
    </row>
    <row r="7" spans="2:16">
      <c r="B7" s="162" t="s">
        <v>11</v>
      </c>
      <c r="C7" s="165"/>
      <c r="D7" s="160"/>
      <c r="E7" s="167"/>
      <c r="F7" s="54"/>
    </row>
    <row r="8" spans="2:16">
      <c r="B8" s="156" t="s">
        <v>12</v>
      </c>
      <c r="C8" s="157">
        <v>87143</v>
      </c>
      <c r="D8" s="160"/>
      <c r="E8" s="55"/>
      <c r="F8" s="54"/>
    </row>
    <row r="9" spans="2:16">
      <c r="B9" s="162" t="s">
        <v>13</v>
      </c>
      <c r="C9" s="165">
        <v>4700020225</v>
      </c>
      <c r="D9" s="160"/>
      <c r="E9" s="55"/>
      <c r="F9" s="54"/>
    </row>
    <row r="10" spans="2:16">
      <c r="B10" s="168" t="s">
        <v>14</v>
      </c>
      <c r="C10" s="169">
        <v>7288</v>
      </c>
      <c r="D10" s="160"/>
      <c r="E10" s="56"/>
      <c r="F10" s="54"/>
    </row>
    <row r="11" spans="2:16">
      <c r="B11" s="168" t="s">
        <v>15</v>
      </c>
      <c r="C11" s="80"/>
      <c r="D11" s="160"/>
      <c r="E11" s="56"/>
      <c r="F11" s="54"/>
    </row>
    <row r="12" spans="2:16" ht="15.75" thickBot="1">
      <c r="B12" s="57" t="s">
        <v>16</v>
      </c>
      <c r="C12" s="80"/>
      <c r="D12" s="160"/>
      <c r="E12" s="56"/>
      <c r="F12" s="58"/>
    </row>
    <row r="13" spans="2:16" ht="15.75" thickBot="1">
      <c r="B13" s="143" t="s">
        <v>17</v>
      </c>
      <c r="C13" s="143" t="s">
        <v>18</v>
      </c>
      <c r="D13" s="144" t="s">
        <v>19</v>
      </c>
      <c r="E13" s="145" t="s">
        <v>20</v>
      </c>
      <c r="F13" s="146" t="s">
        <v>21</v>
      </c>
    </row>
    <row r="14" spans="2:16">
      <c r="B14" s="73" t="s">
        <v>190</v>
      </c>
      <c r="C14" s="73" t="s">
        <v>28</v>
      </c>
      <c r="D14" s="82">
        <v>1</v>
      </c>
      <c r="E14" s="74">
        <v>1006474</v>
      </c>
      <c r="F14" s="75">
        <f>E14*D14</f>
        <v>1006474</v>
      </c>
    </row>
    <row r="15" spans="2:16" ht="15.75" thickBot="1">
      <c r="B15" s="76"/>
      <c r="C15" s="147"/>
      <c r="D15" s="83"/>
      <c r="E15" s="77" t="s">
        <v>22</v>
      </c>
      <c r="F15" s="78">
        <f>F14</f>
        <v>1006474</v>
      </c>
    </row>
    <row r="16" spans="2:16">
      <c r="B16" s="84"/>
      <c r="C16" s="84"/>
      <c r="D16" s="84"/>
      <c r="E16" s="84"/>
      <c r="F16" s="84"/>
    </row>
    <row r="17" spans="1:6" ht="15.75" thickBot="1">
      <c r="B17" s="322" t="s">
        <v>192</v>
      </c>
      <c r="C17" s="322"/>
      <c r="D17" s="322"/>
      <c r="E17" s="322"/>
      <c r="F17" s="322"/>
    </row>
    <row r="18" spans="1:6" ht="15.75" thickBot="1">
      <c r="A18" s="84"/>
      <c r="B18" s="97"/>
      <c r="C18" s="98" t="s">
        <v>37</v>
      </c>
      <c r="D18" s="158"/>
      <c r="E18" s="52"/>
      <c r="F18" s="53"/>
    </row>
    <row r="19" spans="1:6">
      <c r="B19" s="159" t="s">
        <v>5</v>
      </c>
      <c r="C19" s="187" t="s">
        <v>53</v>
      </c>
      <c r="D19" s="160"/>
      <c r="E19" s="161" t="s">
        <v>6</v>
      </c>
      <c r="F19" s="54"/>
    </row>
    <row r="20" spans="1:6">
      <c r="B20" s="162" t="s">
        <v>7</v>
      </c>
      <c r="C20" s="188" t="s">
        <v>129</v>
      </c>
      <c r="D20" s="163"/>
      <c r="E20" s="164"/>
      <c r="F20" s="54"/>
    </row>
    <row r="21" spans="1:6">
      <c r="B21" s="162" t="s">
        <v>9</v>
      </c>
      <c r="C21" s="165">
        <v>257926</v>
      </c>
      <c r="D21" s="166"/>
      <c r="E21" s="164" t="s">
        <v>10</v>
      </c>
      <c r="F21" s="54"/>
    </row>
    <row r="22" spans="1:6">
      <c r="B22" s="162" t="s">
        <v>11</v>
      </c>
      <c r="C22" s="165"/>
      <c r="D22" s="160"/>
      <c r="E22" s="167"/>
      <c r="F22" s="54"/>
    </row>
    <row r="23" spans="1:6">
      <c r="B23" s="156" t="s">
        <v>12</v>
      </c>
      <c r="C23" s="157">
        <v>87167</v>
      </c>
      <c r="D23" s="160"/>
      <c r="E23" s="55"/>
      <c r="F23" s="54"/>
    </row>
    <row r="24" spans="1:6">
      <c r="B24" s="162" t="s">
        <v>13</v>
      </c>
      <c r="C24" s="165">
        <v>4700020234</v>
      </c>
      <c r="D24" s="160"/>
      <c r="E24" s="55"/>
      <c r="F24" s="54"/>
    </row>
    <row r="25" spans="1:6">
      <c r="B25" s="168" t="s">
        <v>14</v>
      </c>
      <c r="C25" s="169">
        <v>7284</v>
      </c>
      <c r="D25" s="160"/>
      <c r="E25" s="56"/>
      <c r="F25" s="54"/>
    </row>
    <row r="26" spans="1:6">
      <c r="B26" s="168" t="s">
        <v>15</v>
      </c>
      <c r="C26" s="80"/>
      <c r="D26" s="160"/>
      <c r="E26" s="56"/>
      <c r="F26" s="54"/>
    </row>
    <row r="27" spans="1:6" ht="15.75" thickBot="1">
      <c r="B27" s="57" t="s">
        <v>16</v>
      </c>
      <c r="C27" s="80"/>
      <c r="D27" s="160"/>
      <c r="E27" s="56"/>
      <c r="F27" s="58"/>
    </row>
    <row r="28" spans="1:6" ht="15.75" thickBot="1">
      <c r="B28" s="143" t="s">
        <v>17</v>
      </c>
      <c r="C28" s="143" t="s">
        <v>18</v>
      </c>
      <c r="D28" s="144" t="s">
        <v>19</v>
      </c>
      <c r="E28" s="145" t="s">
        <v>20</v>
      </c>
      <c r="F28" s="146" t="s">
        <v>21</v>
      </c>
    </row>
    <row r="29" spans="1:6">
      <c r="B29" s="73" t="s">
        <v>191</v>
      </c>
      <c r="C29" s="73" t="s">
        <v>30</v>
      </c>
      <c r="D29" s="82">
        <v>1</v>
      </c>
      <c r="E29" s="74">
        <v>1379252</v>
      </c>
      <c r="F29" s="75">
        <f>D29*E29</f>
        <v>1379252</v>
      </c>
    </row>
    <row r="30" spans="1:6" ht="15.75" thickBot="1">
      <c r="B30" s="76"/>
      <c r="C30" s="147"/>
      <c r="D30" s="83"/>
      <c r="E30" s="77" t="s">
        <v>22</v>
      </c>
      <c r="F30" s="78">
        <f>F29</f>
        <v>1379252</v>
      </c>
    </row>
    <row r="32" spans="1:6" ht="15.75" thickBot="1">
      <c r="B32" s="324"/>
      <c r="C32" s="324"/>
      <c r="D32" s="324"/>
      <c r="E32" s="324"/>
      <c r="F32" s="324"/>
    </row>
    <row r="33" spans="2:6" ht="15.75" thickBot="1">
      <c r="B33" s="97"/>
      <c r="C33" s="98" t="s">
        <v>38</v>
      </c>
      <c r="D33" s="158"/>
      <c r="E33" s="52"/>
      <c r="F33" s="53"/>
    </row>
    <row r="34" spans="2:6">
      <c r="B34" s="159" t="s">
        <v>5</v>
      </c>
      <c r="C34" s="187"/>
      <c r="D34" s="160"/>
      <c r="E34" s="161" t="s">
        <v>6</v>
      </c>
      <c r="F34" s="54"/>
    </row>
    <row r="35" spans="2:6">
      <c r="B35" s="162" t="s">
        <v>7</v>
      </c>
      <c r="C35" s="188"/>
      <c r="D35" s="163"/>
      <c r="E35" s="164"/>
      <c r="F35" s="54"/>
    </row>
    <row r="36" spans="2:6">
      <c r="B36" s="162" t="s">
        <v>9</v>
      </c>
      <c r="C36" s="165"/>
      <c r="D36" s="166"/>
      <c r="E36" s="164" t="s">
        <v>10</v>
      </c>
      <c r="F36" s="54"/>
    </row>
    <row r="37" spans="2:6">
      <c r="B37" s="162" t="s">
        <v>11</v>
      </c>
      <c r="C37" s="165"/>
      <c r="D37" s="160"/>
      <c r="E37" s="167"/>
      <c r="F37" s="54"/>
    </row>
    <row r="38" spans="2:6">
      <c r="B38" s="156" t="s">
        <v>12</v>
      </c>
      <c r="C38" s="157"/>
      <c r="D38" s="160"/>
      <c r="E38" s="55"/>
      <c r="F38" s="54"/>
    </row>
    <row r="39" spans="2:6">
      <c r="B39" s="162" t="s">
        <v>13</v>
      </c>
      <c r="C39" s="165"/>
      <c r="D39" s="160"/>
      <c r="E39" s="55"/>
      <c r="F39" s="54"/>
    </row>
    <row r="40" spans="2:6">
      <c r="B40" s="168" t="s">
        <v>14</v>
      </c>
      <c r="C40" s="169"/>
      <c r="D40" s="160"/>
      <c r="E40" s="56"/>
      <c r="F40" s="54"/>
    </row>
    <row r="41" spans="2:6">
      <c r="B41" s="168" t="s">
        <v>15</v>
      </c>
      <c r="C41" s="80"/>
      <c r="D41" s="160"/>
      <c r="E41" s="56"/>
      <c r="F41" s="54"/>
    </row>
    <row r="42" spans="2:6" ht="15.75" thickBot="1">
      <c r="B42" s="57" t="s">
        <v>16</v>
      </c>
      <c r="C42" s="80"/>
      <c r="D42" s="160"/>
      <c r="E42" s="56"/>
      <c r="F42" s="58"/>
    </row>
    <row r="43" spans="2:6" ht="15.75" thickBot="1">
      <c r="B43" s="143" t="s">
        <v>17</v>
      </c>
      <c r="C43" s="143" t="s">
        <v>18</v>
      </c>
      <c r="D43" s="144" t="s">
        <v>19</v>
      </c>
      <c r="E43" s="145" t="s">
        <v>20</v>
      </c>
      <c r="F43" s="146" t="s">
        <v>21</v>
      </c>
    </row>
    <row r="44" spans="2:6">
      <c r="B44" s="73"/>
      <c r="C44" s="73"/>
      <c r="D44" s="82"/>
      <c r="E44" s="74"/>
      <c r="F44" s="75">
        <f>D44*E44</f>
        <v>0</v>
      </c>
    </row>
    <row r="45" spans="2:6" ht="15.75" thickBot="1">
      <c r="B45" s="76"/>
      <c r="C45" s="147"/>
      <c r="D45" s="83"/>
      <c r="E45" s="77" t="s">
        <v>22</v>
      </c>
      <c r="F45" s="78">
        <f>F44</f>
        <v>0</v>
      </c>
    </row>
    <row r="47" spans="2:6" ht="15.75" thickBot="1"/>
    <row r="48" spans="2:6" ht="15.75" thickBot="1">
      <c r="B48" s="97"/>
      <c r="C48" s="98" t="s">
        <v>39</v>
      </c>
      <c r="D48" s="158"/>
      <c r="E48" s="52"/>
      <c r="F48" s="53"/>
    </row>
    <row r="49" spans="2:6">
      <c r="B49" s="159" t="s">
        <v>5</v>
      </c>
      <c r="C49" s="187"/>
      <c r="D49" s="160"/>
      <c r="E49" s="161" t="s">
        <v>6</v>
      </c>
      <c r="F49" s="54"/>
    </row>
    <row r="50" spans="2:6">
      <c r="B50" s="162" t="s">
        <v>7</v>
      </c>
      <c r="C50" s="188"/>
      <c r="D50" s="163"/>
      <c r="E50" s="164"/>
      <c r="F50" s="54"/>
    </row>
    <row r="51" spans="2:6">
      <c r="B51" s="162" t="s">
        <v>9</v>
      </c>
      <c r="C51" s="165"/>
      <c r="D51" s="166"/>
      <c r="E51" s="164" t="s">
        <v>10</v>
      </c>
      <c r="F51" s="54"/>
    </row>
    <row r="52" spans="2:6">
      <c r="B52" s="162" t="s">
        <v>11</v>
      </c>
      <c r="C52" s="165"/>
      <c r="D52" s="160"/>
      <c r="E52" s="167" t="s">
        <v>113</v>
      </c>
      <c r="F52" s="54"/>
    </row>
    <row r="53" spans="2:6">
      <c r="B53" s="156" t="s">
        <v>12</v>
      </c>
      <c r="C53" s="157"/>
      <c r="D53" s="160"/>
      <c r="E53" s="55"/>
      <c r="F53" s="54"/>
    </row>
    <row r="54" spans="2:6">
      <c r="B54" s="162" t="s">
        <v>13</v>
      </c>
      <c r="C54" s="165"/>
      <c r="D54" s="160"/>
      <c r="E54" s="55"/>
      <c r="F54" s="54"/>
    </row>
    <row r="55" spans="2:6">
      <c r="B55" s="168" t="s">
        <v>14</v>
      </c>
      <c r="C55" s="169"/>
      <c r="D55" s="160"/>
      <c r="E55" s="56"/>
      <c r="F55" s="54"/>
    </row>
    <row r="56" spans="2:6">
      <c r="B56" s="168" t="s">
        <v>15</v>
      </c>
      <c r="C56" s="80"/>
      <c r="D56" s="160"/>
      <c r="E56" s="56"/>
      <c r="F56" s="54"/>
    </row>
    <row r="57" spans="2:6" ht="15.75" thickBot="1">
      <c r="B57" s="57" t="s">
        <v>16</v>
      </c>
      <c r="C57" s="80"/>
      <c r="D57" s="160"/>
      <c r="E57" s="56"/>
      <c r="F57" s="58"/>
    </row>
    <row r="58" spans="2:6" ht="15.75" thickBot="1">
      <c r="B58" s="143" t="s">
        <v>17</v>
      </c>
      <c r="C58" s="143" t="s">
        <v>18</v>
      </c>
      <c r="D58" s="144" t="s">
        <v>19</v>
      </c>
      <c r="E58" s="145" t="s">
        <v>20</v>
      </c>
      <c r="F58" s="146" t="s">
        <v>21</v>
      </c>
    </row>
    <row r="59" spans="2:6">
      <c r="B59" s="73"/>
      <c r="C59" s="73"/>
      <c r="D59" s="82"/>
      <c r="E59" s="74"/>
      <c r="F59" s="75">
        <f>D59*E59</f>
        <v>0</v>
      </c>
    </row>
    <row r="60" spans="2:6" ht="15.75" thickBot="1">
      <c r="B60" s="76"/>
      <c r="C60" s="147"/>
      <c r="D60" s="83"/>
      <c r="E60" s="77" t="s">
        <v>22</v>
      </c>
      <c r="F60" s="78">
        <f>F59</f>
        <v>0</v>
      </c>
    </row>
    <row r="62" spans="2:6" ht="15.75" thickBot="1"/>
    <row r="63" spans="2:6" ht="15.75" thickBot="1">
      <c r="B63" s="97"/>
      <c r="C63" s="98" t="s">
        <v>91</v>
      </c>
      <c r="D63" s="158"/>
      <c r="E63" s="52"/>
      <c r="F63" s="53"/>
    </row>
    <row r="64" spans="2:6">
      <c r="B64" s="159" t="s">
        <v>5</v>
      </c>
      <c r="C64" s="187"/>
      <c r="D64" s="160"/>
      <c r="E64" s="161" t="s">
        <v>6</v>
      </c>
      <c r="F64" s="54"/>
    </row>
    <row r="65" spans="2:6">
      <c r="B65" s="162" t="s">
        <v>7</v>
      </c>
      <c r="C65" s="188"/>
      <c r="D65" s="163"/>
      <c r="E65" s="164"/>
      <c r="F65" s="54"/>
    </row>
    <row r="66" spans="2:6">
      <c r="B66" s="162" t="s">
        <v>9</v>
      </c>
      <c r="C66" s="188"/>
      <c r="D66" s="166"/>
      <c r="E66" s="164" t="s">
        <v>10</v>
      </c>
      <c r="F66" s="54"/>
    </row>
    <row r="67" spans="2:6">
      <c r="B67" s="162" t="s">
        <v>11</v>
      </c>
      <c r="C67" s="165"/>
      <c r="D67" s="160"/>
      <c r="E67" s="167"/>
      <c r="F67" s="54"/>
    </row>
    <row r="68" spans="2:6">
      <c r="B68" s="156" t="s">
        <v>12</v>
      </c>
      <c r="C68" s="157">
        <v>86306</v>
      </c>
      <c r="D68" s="160"/>
      <c r="E68" s="55"/>
      <c r="F68" s="54"/>
    </row>
    <row r="69" spans="2:6">
      <c r="B69" s="162" t="s">
        <v>13</v>
      </c>
      <c r="C69" s="165"/>
      <c r="D69" s="160"/>
      <c r="E69" s="55"/>
      <c r="F69" s="54"/>
    </row>
    <row r="70" spans="2:6">
      <c r="B70" s="168" t="s">
        <v>14</v>
      </c>
      <c r="C70" s="169"/>
      <c r="D70" s="160"/>
      <c r="E70" s="56"/>
      <c r="F70" s="54"/>
    </row>
    <row r="71" spans="2:6">
      <c r="B71" s="168" t="s">
        <v>15</v>
      </c>
      <c r="C71" s="80"/>
      <c r="D71" s="160"/>
      <c r="E71" s="56"/>
      <c r="F71" s="54"/>
    </row>
    <row r="72" spans="2:6" ht="15.75" thickBot="1">
      <c r="B72" s="57" t="s">
        <v>16</v>
      </c>
      <c r="C72" s="80"/>
      <c r="D72" s="160"/>
      <c r="E72" s="56"/>
      <c r="F72" s="58"/>
    </row>
    <row r="73" spans="2:6" ht="15.75" thickBot="1">
      <c r="B73" s="143" t="s">
        <v>17</v>
      </c>
      <c r="C73" s="143" t="s">
        <v>18</v>
      </c>
      <c r="D73" s="144" t="s">
        <v>19</v>
      </c>
      <c r="E73" s="145" t="s">
        <v>20</v>
      </c>
      <c r="F73" s="146" t="s">
        <v>21</v>
      </c>
    </row>
    <row r="74" spans="2:6">
      <c r="B74" s="73">
        <v>272051</v>
      </c>
      <c r="C74" s="73" t="s">
        <v>154</v>
      </c>
      <c r="D74" s="82">
        <v>1</v>
      </c>
      <c r="E74" s="74">
        <v>259147</v>
      </c>
      <c r="F74" s="75">
        <f>D74*E74</f>
        <v>259147</v>
      </c>
    </row>
    <row r="75" spans="2:6" s="84" customFormat="1">
      <c r="B75" s="203"/>
      <c r="C75" s="204"/>
      <c r="D75" s="202"/>
      <c r="E75" s="200"/>
      <c r="F75" s="201">
        <f>D75*E75</f>
        <v>0</v>
      </c>
    </row>
    <row r="76" spans="2:6" ht="15.75" thickBot="1">
      <c r="B76" s="76"/>
      <c r="C76" s="147"/>
      <c r="D76" s="83"/>
      <c r="E76" s="77" t="s">
        <v>22</v>
      </c>
      <c r="F76" s="78">
        <f>SUM(F74:F75)</f>
        <v>259147</v>
      </c>
    </row>
  </sheetData>
  <mergeCells count="4">
    <mergeCell ref="B17:F17"/>
    <mergeCell ref="B1:F1"/>
    <mergeCell ref="B32:F32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workbookViewId="0">
      <selection activeCell="I17" sqref="I17"/>
    </sheetView>
  </sheetViews>
  <sheetFormatPr baseColWidth="10" defaultRowHeight="15"/>
  <cols>
    <col min="2" max="2" width="35.28515625" style="205" customWidth="1"/>
    <col min="3" max="3" width="45.5703125" style="205" customWidth="1"/>
    <col min="4" max="4" width="11.42578125" style="205"/>
    <col min="5" max="5" width="12.28515625" style="205" customWidth="1"/>
    <col min="6" max="6" width="11.42578125" style="205"/>
  </cols>
  <sheetData>
    <row r="2" spans="2:6" ht="15.75" thickBot="1"/>
    <row r="3" spans="2:6" ht="15.75" thickBot="1">
      <c r="B3" s="97"/>
      <c r="C3" s="98" t="s">
        <v>92</v>
      </c>
      <c r="D3" s="158"/>
      <c r="E3" s="52"/>
      <c r="F3" s="53"/>
    </row>
    <row r="4" spans="2:6">
      <c r="B4" s="206" t="s">
        <v>5</v>
      </c>
      <c r="C4" s="207"/>
      <c r="D4" s="210"/>
      <c r="E4" s="71" t="s">
        <v>6</v>
      </c>
      <c r="F4" s="53"/>
    </row>
    <row r="5" spans="2:6">
      <c r="B5" s="208" t="s">
        <v>7</v>
      </c>
      <c r="C5" s="209"/>
      <c r="D5" s="210"/>
      <c r="E5" s="211"/>
      <c r="F5" s="53"/>
    </row>
    <row r="6" spans="2:6">
      <c r="B6" s="208" t="s">
        <v>9</v>
      </c>
      <c r="C6" s="212"/>
      <c r="D6" s="213"/>
      <c r="E6" s="211" t="s">
        <v>10</v>
      </c>
      <c r="F6" s="53"/>
    </row>
    <row r="7" spans="2:6">
      <c r="B7" s="208" t="s">
        <v>11</v>
      </c>
      <c r="C7" s="212"/>
      <c r="D7" s="158"/>
      <c r="E7" s="214"/>
      <c r="F7" s="53"/>
    </row>
    <row r="8" spans="2:6">
      <c r="B8" s="215" t="s">
        <v>12</v>
      </c>
      <c r="C8" s="216"/>
      <c r="D8" s="158"/>
      <c r="E8" s="217"/>
      <c r="F8" s="53"/>
    </row>
    <row r="9" spans="2:6">
      <c r="B9" s="208" t="s">
        <v>13</v>
      </c>
      <c r="C9" s="212"/>
      <c r="D9" s="158"/>
      <c r="E9" s="217"/>
      <c r="F9" s="53"/>
    </row>
    <row r="10" spans="2:6">
      <c r="B10" s="218" t="s">
        <v>14</v>
      </c>
      <c r="C10" s="219"/>
      <c r="D10" s="158"/>
      <c r="E10" s="220"/>
      <c r="F10" s="53"/>
    </row>
    <row r="11" spans="2:6">
      <c r="B11" s="218" t="s">
        <v>15</v>
      </c>
      <c r="C11" s="221"/>
      <c r="D11" s="158"/>
      <c r="E11" s="220"/>
      <c r="F11" s="53"/>
    </row>
    <row r="12" spans="2:6" ht="15.75" thickBot="1">
      <c r="B12" s="222" t="s">
        <v>16</v>
      </c>
      <c r="C12" s="221"/>
      <c r="D12" s="158"/>
      <c r="E12" s="220"/>
      <c r="F12" s="185"/>
    </row>
    <row r="13" spans="2:6" ht="15.75" thickBot="1">
      <c r="B13" s="223" t="s">
        <v>17</v>
      </c>
      <c r="C13" s="223" t="s">
        <v>18</v>
      </c>
      <c r="D13" s="224" t="s">
        <v>19</v>
      </c>
      <c r="E13" s="225" t="s">
        <v>20</v>
      </c>
      <c r="F13" s="226" t="s">
        <v>21</v>
      </c>
    </row>
    <row r="14" spans="2:6">
      <c r="B14" s="73"/>
      <c r="C14" s="73"/>
      <c r="D14" s="82"/>
      <c r="E14" s="74"/>
      <c r="F14" s="229">
        <f>E14*D14</f>
        <v>0</v>
      </c>
    </row>
    <row r="15" spans="2:6" ht="15.75" thickBot="1">
      <c r="B15" s="230"/>
      <c r="C15" s="231"/>
      <c r="D15" s="232"/>
      <c r="E15" s="233" t="s">
        <v>22</v>
      </c>
      <c r="F15" s="234">
        <f>F14</f>
        <v>0</v>
      </c>
    </row>
    <row r="17" spans="2:9" ht="15.75" thickBot="1"/>
    <row r="18" spans="2:9" ht="15.75" thickBot="1">
      <c r="B18" s="97"/>
      <c r="C18" s="98" t="s">
        <v>40</v>
      </c>
      <c r="D18" s="158"/>
      <c r="E18" s="52"/>
      <c r="F18" s="53"/>
    </row>
    <row r="19" spans="2:9">
      <c r="B19" s="206" t="s">
        <v>5</v>
      </c>
      <c r="C19" s="207"/>
      <c r="D19" s="210"/>
      <c r="E19" s="71" t="s">
        <v>6</v>
      </c>
      <c r="F19" s="53"/>
    </row>
    <row r="20" spans="2:9">
      <c r="B20" s="208" t="s">
        <v>7</v>
      </c>
      <c r="C20" s="209"/>
      <c r="D20" s="210"/>
      <c r="E20" s="211"/>
      <c r="F20" s="53"/>
    </row>
    <row r="21" spans="2:9">
      <c r="B21" s="208" t="s">
        <v>9</v>
      </c>
      <c r="C21" s="212"/>
      <c r="D21" s="213"/>
      <c r="E21" s="211" t="s">
        <v>10</v>
      </c>
      <c r="F21" s="53"/>
    </row>
    <row r="22" spans="2:9">
      <c r="B22" s="208" t="s">
        <v>11</v>
      </c>
      <c r="C22" s="212"/>
      <c r="D22" s="158"/>
      <c r="E22" s="214"/>
      <c r="F22" s="53"/>
      <c r="H22" s="255"/>
      <c r="I22" s="255"/>
    </row>
    <row r="23" spans="2:9">
      <c r="B23" s="215" t="s">
        <v>12</v>
      </c>
      <c r="C23" s="216"/>
      <c r="D23" s="158"/>
      <c r="E23" s="217"/>
      <c r="F23" s="53"/>
      <c r="H23" s="255" t="s">
        <v>118</v>
      </c>
      <c r="I23" s="255" t="s">
        <v>119</v>
      </c>
    </row>
    <row r="24" spans="2:9">
      <c r="B24" s="208" t="s">
        <v>13</v>
      </c>
      <c r="C24" s="212"/>
      <c r="D24" s="158"/>
      <c r="E24" s="217"/>
      <c r="F24" s="53"/>
      <c r="H24" s="255"/>
      <c r="I24" s="255"/>
    </row>
    <row r="25" spans="2:9">
      <c r="B25" s="218" t="s">
        <v>14</v>
      </c>
      <c r="C25" s="219"/>
      <c r="D25" s="158"/>
      <c r="E25" s="220"/>
      <c r="F25" s="53"/>
    </row>
    <row r="26" spans="2:9">
      <c r="B26" s="218" t="s">
        <v>15</v>
      </c>
      <c r="C26" s="221"/>
      <c r="D26" s="158"/>
      <c r="E26" s="220"/>
      <c r="F26" s="53"/>
    </row>
    <row r="27" spans="2:9" ht="15.75" thickBot="1">
      <c r="B27" s="222" t="s">
        <v>16</v>
      </c>
      <c r="C27" s="221"/>
      <c r="D27" s="158"/>
      <c r="E27" s="220"/>
      <c r="F27" s="185"/>
    </row>
    <row r="28" spans="2:9" ht="15.75" thickBot="1">
      <c r="B28" s="223" t="s">
        <v>17</v>
      </c>
      <c r="C28" s="223" t="s">
        <v>18</v>
      </c>
      <c r="D28" s="224" t="s">
        <v>19</v>
      </c>
      <c r="E28" s="225" t="s">
        <v>20</v>
      </c>
      <c r="F28" s="226" t="s">
        <v>21</v>
      </c>
    </row>
    <row r="29" spans="2:9">
      <c r="B29" s="73"/>
      <c r="C29" s="73"/>
      <c r="D29" s="82"/>
      <c r="E29" s="228"/>
      <c r="F29" s="229">
        <f>E29*D29</f>
        <v>0</v>
      </c>
    </row>
    <row r="30" spans="2:9" ht="15.75" thickBot="1">
      <c r="B30" s="230"/>
      <c r="C30" s="231"/>
      <c r="D30" s="232"/>
      <c r="E30" s="233" t="s">
        <v>22</v>
      </c>
      <c r="F30" s="234">
        <f>F29</f>
        <v>0</v>
      </c>
    </row>
    <row r="32" spans="2:9" ht="15.75" thickBot="1"/>
    <row r="33" spans="1:6" ht="15.75" thickBot="1">
      <c r="A33" s="84"/>
      <c r="B33" s="97"/>
      <c r="C33" s="98" t="s">
        <v>41</v>
      </c>
      <c r="D33" s="158"/>
      <c r="E33" s="52"/>
      <c r="F33" s="53"/>
    </row>
    <row r="34" spans="1:6">
      <c r="B34" s="206" t="s">
        <v>5</v>
      </c>
      <c r="C34" s="207"/>
      <c r="D34" s="210"/>
      <c r="E34" s="71" t="s">
        <v>6</v>
      </c>
      <c r="F34" s="53"/>
    </row>
    <row r="35" spans="1:6">
      <c r="B35" s="208" t="s">
        <v>7</v>
      </c>
      <c r="C35" s="209"/>
      <c r="D35" s="210"/>
      <c r="E35" s="211"/>
      <c r="F35" s="53"/>
    </row>
    <row r="36" spans="1:6">
      <c r="B36" s="208" t="s">
        <v>9</v>
      </c>
      <c r="C36" s="212"/>
      <c r="D36" s="213"/>
      <c r="E36" s="211" t="s">
        <v>10</v>
      </c>
      <c r="F36" s="53"/>
    </row>
    <row r="37" spans="1:6">
      <c r="B37" s="208" t="s">
        <v>11</v>
      </c>
      <c r="C37" s="212"/>
      <c r="D37" s="158"/>
      <c r="E37" s="214"/>
      <c r="F37" s="53"/>
    </row>
    <row r="38" spans="1:6">
      <c r="B38" s="215" t="s">
        <v>12</v>
      </c>
      <c r="C38" s="216"/>
      <c r="D38" s="158"/>
      <c r="E38" s="217"/>
      <c r="F38" s="53"/>
    </row>
    <row r="39" spans="1:6">
      <c r="B39" s="208" t="s">
        <v>13</v>
      </c>
      <c r="C39" s="212"/>
      <c r="D39" s="158"/>
      <c r="E39" s="217"/>
      <c r="F39" s="53"/>
    </row>
    <row r="40" spans="1:6">
      <c r="B40" s="218" t="s">
        <v>14</v>
      </c>
      <c r="C40" s="219"/>
      <c r="D40" s="158"/>
      <c r="E40" s="220"/>
      <c r="F40" s="53"/>
    </row>
    <row r="41" spans="1:6">
      <c r="B41" s="218" t="s">
        <v>15</v>
      </c>
      <c r="C41" s="221"/>
      <c r="D41" s="158"/>
      <c r="E41" s="220"/>
      <c r="F41" s="53"/>
    </row>
    <row r="42" spans="1:6" ht="15.75" thickBot="1">
      <c r="B42" s="222" t="s">
        <v>16</v>
      </c>
      <c r="C42" s="221"/>
      <c r="D42" s="158"/>
      <c r="E42" s="220"/>
      <c r="F42" s="185"/>
    </row>
    <row r="43" spans="1:6" ht="15.75" thickBot="1">
      <c r="B43" s="223" t="s">
        <v>17</v>
      </c>
      <c r="C43" s="223" t="s">
        <v>18</v>
      </c>
      <c r="D43" s="224" t="s">
        <v>19</v>
      </c>
      <c r="E43" s="225" t="s">
        <v>20</v>
      </c>
      <c r="F43" s="226" t="s">
        <v>21</v>
      </c>
    </row>
    <row r="44" spans="1:6">
      <c r="B44" s="73"/>
      <c r="C44" s="73"/>
      <c r="D44" s="82"/>
      <c r="E44" s="228"/>
      <c r="F44" s="229">
        <f>E44*D44</f>
        <v>0</v>
      </c>
    </row>
    <row r="45" spans="1:6" ht="15.75" thickBot="1">
      <c r="B45" s="230"/>
      <c r="C45" s="231"/>
      <c r="D45" s="232"/>
      <c r="E45" s="233" t="s">
        <v>22</v>
      </c>
      <c r="F45" s="234">
        <f>F44</f>
        <v>0</v>
      </c>
    </row>
    <row r="47" spans="1:6" ht="15.75" thickBot="1"/>
    <row r="48" spans="1:6" ht="15.75" thickBot="1">
      <c r="B48" s="97"/>
      <c r="C48" s="98" t="s">
        <v>42</v>
      </c>
      <c r="D48" s="158"/>
      <c r="E48" s="52"/>
      <c r="F48" s="53"/>
    </row>
    <row r="49" spans="2:6">
      <c r="B49" s="206" t="s">
        <v>5</v>
      </c>
      <c r="C49" s="207"/>
      <c r="D49" s="210"/>
      <c r="E49" s="71" t="s">
        <v>6</v>
      </c>
      <c r="F49" s="53"/>
    </row>
    <row r="50" spans="2:6">
      <c r="B50" s="208" t="s">
        <v>7</v>
      </c>
      <c r="C50" s="209"/>
      <c r="D50" s="210"/>
      <c r="E50" s="211"/>
      <c r="F50" s="53"/>
    </row>
    <row r="51" spans="2:6">
      <c r="B51" s="208" t="s">
        <v>9</v>
      </c>
      <c r="C51" s="212"/>
      <c r="D51" s="213"/>
      <c r="E51" s="211" t="s">
        <v>10</v>
      </c>
      <c r="F51" s="53"/>
    </row>
    <row r="52" spans="2:6">
      <c r="B52" s="208" t="s">
        <v>11</v>
      </c>
      <c r="C52" s="212"/>
      <c r="D52" s="158"/>
      <c r="E52" s="214"/>
      <c r="F52" s="53"/>
    </row>
    <row r="53" spans="2:6">
      <c r="B53" s="215" t="s">
        <v>12</v>
      </c>
      <c r="C53" s="216"/>
      <c r="D53" s="158"/>
      <c r="E53" s="217"/>
      <c r="F53" s="53"/>
    </row>
    <row r="54" spans="2:6">
      <c r="B54" s="208" t="s">
        <v>13</v>
      </c>
      <c r="C54" s="212"/>
      <c r="D54" s="158"/>
      <c r="E54" s="217"/>
      <c r="F54" s="53"/>
    </row>
    <row r="55" spans="2:6">
      <c r="B55" s="218" t="s">
        <v>14</v>
      </c>
      <c r="C55" s="219"/>
      <c r="D55" s="158"/>
      <c r="E55" s="220"/>
      <c r="F55" s="53"/>
    </row>
    <row r="56" spans="2:6">
      <c r="B56" s="218" t="s">
        <v>15</v>
      </c>
      <c r="C56" s="221"/>
      <c r="D56" s="158"/>
      <c r="E56" s="220"/>
      <c r="F56" s="53"/>
    </row>
    <row r="57" spans="2:6" ht="15.75" thickBot="1">
      <c r="B57" s="222" t="s">
        <v>16</v>
      </c>
      <c r="C57" s="221"/>
      <c r="D57" s="158"/>
      <c r="E57" s="220"/>
      <c r="F57" s="185"/>
    </row>
    <row r="58" spans="2:6" ht="15.75" thickBot="1">
      <c r="B58" s="223" t="s">
        <v>17</v>
      </c>
      <c r="C58" s="223" t="s">
        <v>18</v>
      </c>
      <c r="D58" s="224" t="s">
        <v>19</v>
      </c>
      <c r="E58" s="225" t="s">
        <v>20</v>
      </c>
      <c r="F58" s="226" t="s">
        <v>21</v>
      </c>
    </row>
    <row r="59" spans="2:6">
      <c r="B59" s="73"/>
      <c r="C59" s="73"/>
      <c r="D59" s="82"/>
      <c r="E59" s="228"/>
      <c r="F59" s="229">
        <f>E59*D59</f>
        <v>0</v>
      </c>
    </row>
    <row r="60" spans="2:6" ht="15.75" thickBot="1">
      <c r="B60" s="230"/>
      <c r="C60" s="231"/>
      <c r="D60" s="232"/>
      <c r="E60" s="233" t="s">
        <v>22</v>
      </c>
      <c r="F60" s="234">
        <f>F59</f>
        <v>0</v>
      </c>
    </row>
    <row r="62" spans="2:6" ht="15.75" thickBot="1"/>
    <row r="63" spans="2:6" ht="15.75" thickBot="1">
      <c r="B63" s="97"/>
      <c r="C63" s="98" t="s">
        <v>43</v>
      </c>
      <c r="D63" s="210"/>
      <c r="E63" s="52"/>
      <c r="F63" s="53"/>
    </row>
    <row r="64" spans="2:6">
      <c r="B64" s="206" t="s">
        <v>5</v>
      </c>
      <c r="C64" s="207"/>
      <c r="D64" s="210"/>
      <c r="E64" s="71" t="s">
        <v>6</v>
      </c>
      <c r="F64" s="53"/>
    </row>
    <row r="65" spans="2:6">
      <c r="B65" s="208" t="s">
        <v>7</v>
      </c>
      <c r="C65" s="209"/>
      <c r="D65" s="210"/>
      <c r="E65" s="211"/>
      <c r="F65" s="53"/>
    </row>
    <row r="66" spans="2:6">
      <c r="B66" s="208" t="s">
        <v>9</v>
      </c>
      <c r="C66" s="212"/>
      <c r="D66" s="213"/>
      <c r="E66" s="211" t="s">
        <v>10</v>
      </c>
      <c r="F66" s="53"/>
    </row>
    <row r="67" spans="2:6">
      <c r="B67" s="208" t="s">
        <v>11</v>
      </c>
      <c r="C67" s="212"/>
      <c r="D67" s="158"/>
      <c r="E67" s="214"/>
      <c r="F67" s="53"/>
    </row>
    <row r="68" spans="2:6">
      <c r="B68" s="215" t="s">
        <v>12</v>
      </c>
      <c r="C68" s="216"/>
      <c r="D68" s="158"/>
      <c r="E68" s="217"/>
      <c r="F68" s="53"/>
    </row>
    <row r="69" spans="2:6">
      <c r="B69" s="208" t="s">
        <v>13</v>
      </c>
      <c r="C69" s="212"/>
      <c r="D69" s="158"/>
      <c r="E69" s="217"/>
      <c r="F69" s="53"/>
    </row>
    <row r="70" spans="2:6">
      <c r="B70" s="218" t="s">
        <v>14</v>
      </c>
      <c r="C70" s="219"/>
      <c r="D70" s="158"/>
      <c r="E70" s="220"/>
      <c r="F70" s="53"/>
    </row>
    <row r="71" spans="2:6">
      <c r="B71" s="218" t="s">
        <v>15</v>
      </c>
      <c r="C71" s="221"/>
      <c r="D71" s="158"/>
      <c r="E71" s="220"/>
      <c r="F71" s="53"/>
    </row>
    <row r="72" spans="2:6" ht="15.75" thickBot="1">
      <c r="B72" s="222" t="s">
        <v>16</v>
      </c>
      <c r="C72" s="221"/>
      <c r="D72" s="158"/>
      <c r="E72" s="220"/>
      <c r="F72" s="185"/>
    </row>
    <row r="73" spans="2:6" ht="15.75" thickBot="1">
      <c r="B73" s="223" t="s">
        <v>17</v>
      </c>
      <c r="C73" s="223" t="s">
        <v>18</v>
      </c>
      <c r="D73" s="224" t="s">
        <v>19</v>
      </c>
      <c r="E73" s="225" t="s">
        <v>20</v>
      </c>
      <c r="F73" s="226" t="s">
        <v>21</v>
      </c>
    </row>
    <row r="74" spans="2:6" s="84" customFormat="1">
      <c r="B74" s="227"/>
      <c r="C74" s="227"/>
      <c r="D74" s="237"/>
      <c r="E74" s="239"/>
      <c r="F74" s="229">
        <f>E74*D74</f>
        <v>0</v>
      </c>
    </row>
    <row r="75" spans="2:6">
      <c r="B75" s="235"/>
      <c r="C75" s="235"/>
      <c r="D75" s="236"/>
      <c r="E75" s="238"/>
      <c r="F75" s="240">
        <f>E75*D75</f>
        <v>0</v>
      </c>
    </row>
    <row r="76" spans="2:6" ht="15.75" thickBot="1">
      <c r="B76" s="230"/>
      <c r="C76" s="231"/>
      <c r="D76" s="232"/>
      <c r="E76" s="233" t="s">
        <v>22</v>
      </c>
      <c r="F76" s="234">
        <f>SUM(F74:F75)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I14" sqref="I14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97"/>
      <c r="C3" s="98" t="s">
        <v>105</v>
      </c>
      <c r="D3" s="158"/>
      <c r="E3" s="52"/>
      <c r="F3" s="53"/>
    </row>
    <row r="4" spans="2:6">
      <c r="B4" s="159" t="s">
        <v>5</v>
      </c>
      <c r="C4" s="187"/>
      <c r="D4" s="160"/>
      <c r="E4" s="161" t="s">
        <v>6</v>
      </c>
      <c r="F4" s="54"/>
    </row>
    <row r="5" spans="2:6">
      <c r="B5" s="162" t="s">
        <v>7</v>
      </c>
      <c r="C5" s="188"/>
      <c r="D5" s="163"/>
      <c r="E5" s="164"/>
      <c r="F5" s="54"/>
    </row>
    <row r="6" spans="2:6">
      <c r="B6" s="162" t="s">
        <v>9</v>
      </c>
      <c r="C6" s="165"/>
      <c r="D6" s="166"/>
      <c r="E6" s="164" t="s">
        <v>10</v>
      </c>
      <c r="F6" s="54"/>
    </row>
    <row r="7" spans="2:6">
      <c r="B7" s="162" t="s">
        <v>11</v>
      </c>
      <c r="C7" s="165"/>
      <c r="D7" s="160"/>
      <c r="E7" s="167"/>
      <c r="F7" s="54"/>
    </row>
    <row r="8" spans="2:6">
      <c r="B8" s="156" t="s">
        <v>12</v>
      </c>
      <c r="C8" s="157"/>
      <c r="D8" s="160"/>
      <c r="E8" s="55"/>
      <c r="F8" s="54"/>
    </row>
    <row r="9" spans="2:6">
      <c r="B9" s="162" t="s">
        <v>13</v>
      </c>
      <c r="C9" s="165"/>
      <c r="D9" s="160"/>
      <c r="E9" s="55"/>
      <c r="F9" s="54"/>
    </row>
    <row r="10" spans="2:6">
      <c r="B10" s="168" t="s">
        <v>14</v>
      </c>
      <c r="C10" s="169"/>
      <c r="D10" s="160"/>
      <c r="E10" s="56"/>
      <c r="F10" s="54"/>
    </row>
    <row r="11" spans="2:6">
      <c r="B11" s="168" t="s">
        <v>15</v>
      </c>
      <c r="C11" s="80"/>
      <c r="D11" s="160"/>
      <c r="E11" s="56"/>
      <c r="F11" s="54"/>
    </row>
    <row r="12" spans="2:6" ht="15.75" thickBot="1">
      <c r="B12" s="57" t="s">
        <v>16</v>
      </c>
      <c r="C12" s="80"/>
      <c r="D12" s="160"/>
      <c r="E12" s="56"/>
      <c r="F12" s="58"/>
    </row>
    <row r="13" spans="2:6" ht="15.75" thickBot="1">
      <c r="B13" s="143" t="s">
        <v>17</v>
      </c>
      <c r="C13" s="143" t="s">
        <v>18</v>
      </c>
      <c r="D13" s="144" t="s">
        <v>19</v>
      </c>
      <c r="E13" s="145" t="s">
        <v>20</v>
      </c>
      <c r="F13" s="146" t="s">
        <v>21</v>
      </c>
    </row>
    <row r="14" spans="2:6">
      <c r="B14" s="249"/>
      <c r="C14" s="73"/>
      <c r="D14" s="82"/>
      <c r="E14" s="74"/>
      <c r="F14" s="75">
        <f>E14*D14</f>
        <v>0</v>
      </c>
    </row>
    <row r="15" spans="2:6" ht="15.75" thickBot="1">
      <c r="B15" s="76"/>
      <c r="C15" s="147"/>
      <c r="D15" s="83"/>
      <c r="E15" s="77" t="s">
        <v>22</v>
      </c>
      <c r="F15" s="78">
        <f>F14</f>
        <v>0</v>
      </c>
    </row>
    <row r="17" spans="2:6" ht="15.75" thickBot="1"/>
    <row r="18" spans="2:6" ht="15.75" thickBot="1">
      <c r="B18" s="97"/>
      <c r="C18" s="98" t="s">
        <v>93</v>
      </c>
      <c r="D18" s="158"/>
      <c r="E18" s="52"/>
      <c r="F18" s="53"/>
    </row>
    <row r="19" spans="2:6">
      <c r="B19" s="159" t="s">
        <v>5</v>
      </c>
      <c r="C19" s="207"/>
      <c r="D19" s="160"/>
      <c r="E19" s="161" t="s">
        <v>6</v>
      </c>
      <c r="F19" s="54"/>
    </row>
    <row r="20" spans="2:6">
      <c r="B20" s="162" t="s">
        <v>7</v>
      </c>
      <c r="C20" s="209"/>
      <c r="D20" s="163"/>
      <c r="E20" s="164"/>
      <c r="F20" s="54"/>
    </row>
    <row r="21" spans="2:6">
      <c r="B21" s="162" t="s">
        <v>9</v>
      </c>
      <c r="C21" s="165"/>
      <c r="D21" s="166"/>
      <c r="E21" s="164" t="s">
        <v>10</v>
      </c>
      <c r="F21" s="54"/>
    </row>
    <row r="22" spans="2:6">
      <c r="B22" s="162" t="s">
        <v>11</v>
      </c>
      <c r="C22" s="165"/>
      <c r="D22" s="160"/>
      <c r="E22" s="167"/>
      <c r="F22" s="54"/>
    </row>
    <row r="23" spans="2:6">
      <c r="B23" s="156" t="s">
        <v>12</v>
      </c>
      <c r="C23" s="157"/>
      <c r="D23" s="160"/>
      <c r="E23" s="55"/>
      <c r="F23" s="54"/>
    </row>
    <row r="24" spans="2:6">
      <c r="B24" s="162" t="s">
        <v>13</v>
      </c>
      <c r="C24" s="165"/>
      <c r="D24" s="160"/>
      <c r="E24" s="55"/>
      <c r="F24" s="54"/>
    </row>
    <row r="25" spans="2:6">
      <c r="B25" s="168" t="s">
        <v>14</v>
      </c>
      <c r="C25" s="169"/>
      <c r="D25" s="160"/>
      <c r="E25" s="56"/>
      <c r="F25" s="54"/>
    </row>
    <row r="26" spans="2:6">
      <c r="B26" s="168" t="s">
        <v>15</v>
      </c>
      <c r="C26" s="80"/>
      <c r="D26" s="160"/>
      <c r="E26" s="56"/>
      <c r="F26" s="54"/>
    </row>
    <row r="27" spans="2:6" ht="15.75" thickBot="1">
      <c r="B27" s="57" t="s">
        <v>16</v>
      </c>
      <c r="C27" s="80"/>
      <c r="D27" s="160"/>
      <c r="E27" s="56"/>
      <c r="F27" s="58"/>
    </row>
    <row r="28" spans="2:6" ht="15.75" thickBot="1">
      <c r="B28" s="143" t="s">
        <v>17</v>
      </c>
      <c r="C28" s="143" t="s">
        <v>18</v>
      </c>
      <c r="D28" s="144" t="s">
        <v>19</v>
      </c>
      <c r="E28" s="145" t="s">
        <v>20</v>
      </c>
      <c r="F28" s="146" t="s">
        <v>21</v>
      </c>
    </row>
    <row r="29" spans="2:6">
      <c r="B29" s="73"/>
      <c r="C29" s="73"/>
      <c r="D29" s="82"/>
      <c r="E29" s="74"/>
      <c r="F29" s="75">
        <f>E29*D29</f>
        <v>0</v>
      </c>
    </row>
    <row r="30" spans="2:6" ht="15.75" thickBot="1">
      <c r="B30" s="76"/>
      <c r="C30" s="147"/>
      <c r="D30" s="83"/>
      <c r="E30" s="77" t="s">
        <v>22</v>
      </c>
      <c r="F30" s="78">
        <f>F29</f>
        <v>0</v>
      </c>
    </row>
    <row r="32" spans="2:6" ht="15.75" thickBot="1"/>
    <row r="33" spans="2:6" ht="15.75" thickBot="1">
      <c r="B33" s="97"/>
      <c r="C33" s="98" t="s">
        <v>94</v>
      </c>
      <c r="D33" s="158"/>
      <c r="E33" s="52"/>
      <c r="F33" s="53"/>
    </row>
    <row r="34" spans="2:6">
      <c r="B34" s="159" t="s">
        <v>5</v>
      </c>
      <c r="C34" s="187"/>
      <c r="D34" s="160"/>
      <c r="E34" s="161" t="s">
        <v>6</v>
      </c>
      <c r="F34" s="54"/>
    </row>
    <row r="35" spans="2:6">
      <c r="B35" s="162" t="s">
        <v>7</v>
      </c>
      <c r="C35" s="188"/>
      <c r="D35" s="163"/>
      <c r="E35" s="164"/>
      <c r="F35" s="54"/>
    </row>
    <row r="36" spans="2:6">
      <c r="B36" s="162" t="s">
        <v>9</v>
      </c>
      <c r="C36" s="165"/>
      <c r="D36" s="166"/>
      <c r="E36" s="164" t="s">
        <v>10</v>
      </c>
      <c r="F36" s="54"/>
    </row>
    <row r="37" spans="2:6">
      <c r="B37" s="162" t="s">
        <v>11</v>
      </c>
      <c r="C37" s="165"/>
      <c r="D37" s="160"/>
      <c r="E37" s="167"/>
      <c r="F37" s="54"/>
    </row>
    <row r="38" spans="2:6">
      <c r="B38" s="156" t="s">
        <v>12</v>
      </c>
      <c r="C38" s="157"/>
      <c r="D38" s="160"/>
      <c r="E38" s="55"/>
      <c r="F38" s="54"/>
    </row>
    <row r="39" spans="2:6">
      <c r="B39" s="162" t="s">
        <v>13</v>
      </c>
      <c r="C39" s="165"/>
      <c r="D39" s="160"/>
      <c r="E39" s="55"/>
      <c r="F39" s="54"/>
    </row>
    <row r="40" spans="2:6">
      <c r="B40" s="168" t="s">
        <v>14</v>
      </c>
      <c r="C40" s="169"/>
      <c r="D40" s="160"/>
      <c r="E40" s="56"/>
      <c r="F40" s="54"/>
    </row>
    <row r="41" spans="2:6">
      <c r="B41" s="168" t="s">
        <v>15</v>
      </c>
      <c r="C41" s="80"/>
      <c r="D41" s="160"/>
      <c r="E41" s="56"/>
      <c r="F41" s="54"/>
    </row>
    <row r="42" spans="2:6" ht="15.75" thickBot="1">
      <c r="B42" s="57" t="s">
        <v>16</v>
      </c>
      <c r="C42" s="80"/>
      <c r="D42" s="160"/>
      <c r="E42" s="56"/>
      <c r="F42" s="58"/>
    </row>
    <row r="43" spans="2:6" ht="15.75" thickBot="1">
      <c r="B43" s="143" t="s">
        <v>17</v>
      </c>
      <c r="C43" s="143" t="s">
        <v>18</v>
      </c>
      <c r="D43" s="144" t="s">
        <v>19</v>
      </c>
      <c r="E43" s="145" t="s">
        <v>20</v>
      </c>
      <c r="F43" s="146" t="s">
        <v>21</v>
      </c>
    </row>
    <row r="44" spans="2:6">
      <c r="B44" s="73"/>
      <c r="C44" s="73"/>
      <c r="D44" s="82"/>
      <c r="E44" s="74"/>
      <c r="F44" s="75">
        <f>E44*D44</f>
        <v>0</v>
      </c>
    </row>
    <row r="45" spans="2:6" ht="15.75" thickBot="1">
      <c r="B45" s="76"/>
      <c r="C45" s="147"/>
      <c r="D45" s="83"/>
      <c r="E45" s="77" t="s">
        <v>22</v>
      </c>
      <c r="F45" s="78">
        <f>F44</f>
        <v>0</v>
      </c>
    </row>
    <row r="47" spans="2:6" ht="15.75" thickBot="1"/>
    <row r="48" spans="2:6" ht="15.75" thickBot="1">
      <c r="B48" s="97"/>
      <c r="C48" s="98" t="s">
        <v>95</v>
      </c>
      <c r="D48" s="158"/>
      <c r="E48" s="52"/>
      <c r="F48" s="53"/>
    </row>
    <row r="49" spans="2:6">
      <c r="B49" s="159" t="s">
        <v>5</v>
      </c>
      <c r="C49" s="207"/>
      <c r="D49" s="160"/>
      <c r="E49" s="161" t="s">
        <v>6</v>
      </c>
      <c r="F49" s="54"/>
    </row>
    <row r="50" spans="2:6">
      <c r="B50" s="162" t="s">
        <v>7</v>
      </c>
      <c r="C50" s="209"/>
      <c r="D50" s="163"/>
      <c r="E50" s="164"/>
      <c r="F50" s="54"/>
    </row>
    <row r="51" spans="2:6">
      <c r="B51" s="162" t="s">
        <v>9</v>
      </c>
      <c r="C51" s="165"/>
      <c r="D51" s="166"/>
      <c r="E51" s="164" t="s">
        <v>10</v>
      </c>
      <c r="F51" s="54"/>
    </row>
    <row r="52" spans="2:6">
      <c r="B52" s="162" t="s">
        <v>11</v>
      </c>
      <c r="C52" s="165"/>
      <c r="D52" s="160"/>
      <c r="E52" s="167"/>
      <c r="F52" s="54"/>
    </row>
    <row r="53" spans="2:6">
      <c r="B53" s="156" t="s">
        <v>12</v>
      </c>
      <c r="C53" s="157"/>
      <c r="D53" s="160"/>
      <c r="E53" s="55"/>
      <c r="F53" s="54"/>
    </row>
    <row r="54" spans="2:6">
      <c r="B54" s="162" t="s">
        <v>13</v>
      </c>
      <c r="C54" s="165"/>
      <c r="D54" s="160"/>
      <c r="E54" s="55"/>
      <c r="F54" s="54"/>
    </row>
    <row r="55" spans="2:6">
      <c r="B55" s="168" t="s">
        <v>14</v>
      </c>
      <c r="C55" s="169"/>
      <c r="D55" s="160"/>
      <c r="E55" s="56"/>
      <c r="F55" s="54"/>
    </row>
    <row r="56" spans="2:6">
      <c r="B56" s="168" t="s">
        <v>15</v>
      </c>
      <c r="C56" s="80"/>
      <c r="D56" s="160"/>
      <c r="E56" s="56"/>
      <c r="F56" s="54"/>
    </row>
    <row r="57" spans="2:6" ht="15.75" thickBot="1">
      <c r="B57" s="57" t="s">
        <v>16</v>
      </c>
      <c r="C57" s="80"/>
      <c r="D57" s="160"/>
      <c r="E57" s="56"/>
      <c r="F57" s="58"/>
    </row>
    <row r="58" spans="2:6" ht="15.75" thickBot="1">
      <c r="B58" s="143" t="s">
        <v>17</v>
      </c>
      <c r="C58" s="143" t="s">
        <v>18</v>
      </c>
      <c r="D58" s="144" t="s">
        <v>19</v>
      </c>
      <c r="E58" s="145" t="s">
        <v>20</v>
      </c>
      <c r="F58" s="146" t="s">
        <v>21</v>
      </c>
    </row>
    <row r="59" spans="2:6">
      <c r="B59" s="73"/>
      <c r="C59" s="73"/>
      <c r="D59" s="82"/>
      <c r="E59" s="74"/>
      <c r="F59" s="75">
        <f>E59*D59</f>
        <v>0</v>
      </c>
    </row>
    <row r="60" spans="2:6" ht="15.75" thickBot="1">
      <c r="B60" s="76"/>
      <c r="C60" s="147"/>
      <c r="D60" s="83"/>
      <c r="E60" s="77" t="s">
        <v>22</v>
      </c>
      <c r="F60" s="78">
        <f>F59</f>
        <v>0</v>
      </c>
    </row>
    <row r="62" spans="2:6" ht="15.75" thickBot="1"/>
    <row r="63" spans="2:6" ht="15.75" thickBot="1">
      <c r="B63" s="97"/>
      <c r="C63" s="98" t="s">
        <v>96</v>
      </c>
      <c r="D63" s="158"/>
      <c r="E63" s="52"/>
      <c r="F63" s="53"/>
    </row>
    <row r="64" spans="2:6">
      <c r="B64" s="159" t="s">
        <v>5</v>
      </c>
      <c r="C64" s="187"/>
      <c r="D64" s="160"/>
      <c r="E64" s="161" t="s">
        <v>6</v>
      </c>
      <c r="F64" s="54"/>
    </row>
    <row r="65" spans="2:6">
      <c r="B65" s="162" t="s">
        <v>7</v>
      </c>
      <c r="C65" s="188"/>
      <c r="D65" s="163"/>
      <c r="E65" s="164"/>
      <c r="F65" s="54"/>
    </row>
    <row r="66" spans="2:6">
      <c r="B66" s="162" t="s">
        <v>9</v>
      </c>
      <c r="C66" s="165"/>
      <c r="D66" s="166"/>
      <c r="E66" s="164" t="s">
        <v>10</v>
      </c>
      <c r="F66" s="54"/>
    </row>
    <row r="67" spans="2:6">
      <c r="B67" s="162" t="s">
        <v>11</v>
      </c>
      <c r="C67" s="165"/>
      <c r="D67" s="160"/>
      <c r="E67" s="167"/>
      <c r="F67" s="54"/>
    </row>
    <row r="68" spans="2:6">
      <c r="B68" s="156" t="s">
        <v>12</v>
      </c>
      <c r="C68" s="157"/>
      <c r="D68" s="160"/>
      <c r="E68" s="55"/>
      <c r="F68" s="54"/>
    </row>
    <row r="69" spans="2:6">
      <c r="B69" s="162" t="s">
        <v>13</v>
      </c>
      <c r="C69" s="165"/>
      <c r="D69" s="160"/>
      <c r="E69" s="55"/>
      <c r="F69" s="54"/>
    </row>
    <row r="70" spans="2:6">
      <c r="B70" s="168" t="s">
        <v>14</v>
      </c>
      <c r="C70" s="169"/>
      <c r="D70" s="160"/>
      <c r="E70" s="56"/>
      <c r="F70" s="54"/>
    </row>
    <row r="71" spans="2:6">
      <c r="B71" s="168" t="s">
        <v>15</v>
      </c>
      <c r="C71" s="80"/>
      <c r="D71" s="160"/>
      <c r="E71" s="56"/>
      <c r="F71" s="54"/>
    </row>
    <row r="72" spans="2:6" ht="15.75" thickBot="1">
      <c r="B72" s="57" t="s">
        <v>16</v>
      </c>
      <c r="C72" s="80"/>
      <c r="D72" s="160"/>
      <c r="E72" s="56"/>
      <c r="F72" s="58"/>
    </row>
    <row r="73" spans="2:6" ht="15.75" thickBot="1">
      <c r="B73" s="143" t="s">
        <v>17</v>
      </c>
      <c r="C73" s="143" t="s">
        <v>18</v>
      </c>
      <c r="D73" s="144" t="s">
        <v>19</v>
      </c>
      <c r="E73" s="145" t="s">
        <v>20</v>
      </c>
      <c r="F73" s="146" t="s">
        <v>21</v>
      </c>
    </row>
    <row r="74" spans="2:6">
      <c r="B74" s="73"/>
      <c r="C74" s="73"/>
      <c r="D74" s="82"/>
      <c r="E74" s="74"/>
      <c r="F74" s="75">
        <f>E74*D74</f>
        <v>0</v>
      </c>
    </row>
    <row r="75" spans="2:6" ht="15.75" thickBot="1">
      <c r="B75" s="76"/>
      <c r="C75" s="147"/>
      <c r="D75" s="83"/>
      <c r="E75" s="77" t="s">
        <v>22</v>
      </c>
      <c r="F75" s="78">
        <f>F74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I19" sqref="I19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97"/>
      <c r="C3" s="98" t="s">
        <v>97</v>
      </c>
      <c r="D3" s="158"/>
      <c r="E3" s="52"/>
      <c r="F3" s="53"/>
    </row>
    <row r="4" spans="2:6">
      <c r="B4" s="159" t="s">
        <v>5</v>
      </c>
      <c r="C4" s="187"/>
      <c r="D4" s="160"/>
      <c r="E4" s="161" t="s">
        <v>6</v>
      </c>
      <c r="F4" s="54"/>
    </row>
    <row r="5" spans="2:6">
      <c r="B5" s="162" t="s">
        <v>7</v>
      </c>
      <c r="C5" s="188"/>
      <c r="D5" s="163"/>
      <c r="E5" s="164"/>
      <c r="F5" s="54"/>
    </row>
    <row r="6" spans="2:6">
      <c r="B6" s="162" t="s">
        <v>9</v>
      </c>
      <c r="C6" s="165"/>
      <c r="D6" s="166"/>
      <c r="E6" s="164" t="s">
        <v>10</v>
      </c>
      <c r="F6" s="54"/>
    </row>
    <row r="7" spans="2:6">
      <c r="B7" s="162" t="s">
        <v>11</v>
      </c>
      <c r="C7" s="165"/>
      <c r="D7" s="160"/>
      <c r="E7" s="167"/>
      <c r="F7" s="54"/>
    </row>
    <row r="8" spans="2:6">
      <c r="B8" s="156" t="s">
        <v>12</v>
      </c>
      <c r="C8" s="157"/>
      <c r="D8" s="160"/>
      <c r="E8" s="55"/>
      <c r="F8" s="54"/>
    </row>
    <row r="9" spans="2:6">
      <c r="B9" s="162" t="s">
        <v>13</v>
      </c>
      <c r="C9" s="165"/>
      <c r="D9" s="160"/>
      <c r="E9" s="55"/>
      <c r="F9" s="54"/>
    </row>
    <row r="10" spans="2:6">
      <c r="B10" s="168" t="s">
        <v>14</v>
      </c>
      <c r="C10" s="169"/>
      <c r="D10" s="160"/>
      <c r="E10" s="56"/>
      <c r="F10" s="54"/>
    </row>
    <row r="11" spans="2:6">
      <c r="B11" s="168" t="s">
        <v>15</v>
      </c>
      <c r="C11" s="80"/>
      <c r="D11" s="160"/>
      <c r="E11" s="56"/>
      <c r="F11" s="54"/>
    </row>
    <row r="12" spans="2:6" ht="15.75" thickBot="1">
      <c r="B12" s="57" t="s">
        <v>16</v>
      </c>
      <c r="C12" s="80"/>
      <c r="D12" s="160"/>
      <c r="E12" s="56"/>
      <c r="F12" s="58"/>
    </row>
    <row r="13" spans="2:6" ht="15.75" thickBot="1">
      <c r="B13" s="143" t="s">
        <v>17</v>
      </c>
      <c r="C13" s="143" t="s">
        <v>18</v>
      </c>
      <c r="D13" s="144" t="s">
        <v>19</v>
      </c>
      <c r="E13" s="145" t="s">
        <v>20</v>
      </c>
      <c r="F13" s="146" t="s">
        <v>21</v>
      </c>
    </row>
    <row r="14" spans="2:6">
      <c r="B14" s="73"/>
      <c r="C14" s="73"/>
      <c r="D14" s="82"/>
      <c r="E14" s="74"/>
      <c r="F14" s="75">
        <f>E14*D14</f>
        <v>0</v>
      </c>
    </row>
    <row r="15" spans="2:6" ht="15.75" thickBot="1">
      <c r="B15" s="76"/>
      <c r="C15" s="147"/>
      <c r="D15" s="83"/>
      <c r="E15" s="77" t="s">
        <v>22</v>
      </c>
      <c r="F15" s="78">
        <f>F14</f>
        <v>0</v>
      </c>
    </row>
    <row r="17" spans="2:6" ht="15.75" thickBot="1"/>
    <row r="18" spans="2:6" ht="15.75" thickBot="1">
      <c r="B18" s="97"/>
      <c r="C18" s="98" t="s">
        <v>98</v>
      </c>
      <c r="D18" s="158"/>
      <c r="E18" s="52"/>
      <c r="F18" s="53"/>
    </row>
    <row r="19" spans="2:6">
      <c r="B19" s="159" t="s">
        <v>5</v>
      </c>
      <c r="C19" s="187"/>
      <c r="D19" s="160"/>
      <c r="E19" s="161" t="s">
        <v>6</v>
      </c>
      <c r="F19" s="54"/>
    </row>
    <row r="20" spans="2:6">
      <c r="B20" s="162" t="s">
        <v>7</v>
      </c>
      <c r="C20" s="188"/>
      <c r="D20" s="163"/>
      <c r="E20" s="164"/>
      <c r="F20" s="54"/>
    </row>
    <row r="21" spans="2:6">
      <c r="B21" s="162" t="s">
        <v>9</v>
      </c>
      <c r="C21" s="165"/>
      <c r="D21" s="166"/>
      <c r="E21" s="164" t="s">
        <v>10</v>
      </c>
      <c r="F21" s="54"/>
    </row>
    <row r="22" spans="2:6">
      <c r="B22" s="162" t="s">
        <v>11</v>
      </c>
      <c r="C22" s="165"/>
      <c r="D22" s="160"/>
      <c r="E22" s="167"/>
      <c r="F22" s="54"/>
    </row>
    <row r="23" spans="2:6">
      <c r="B23" s="156" t="s">
        <v>12</v>
      </c>
      <c r="C23" s="157"/>
      <c r="D23" s="160"/>
      <c r="E23" s="55"/>
      <c r="F23" s="54"/>
    </row>
    <row r="24" spans="2:6">
      <c r="B24" s="162" t="s">
        <v>13</v>
      </c>
      <c r="C24" s="165"/>
      <c r="D24" s="160"/>
      <c r="E24" s="55"/>
      <c r="F24" s="54"/>
    </row>
    <row r="25" spans="2:6">
      <c r="B25" s="168" t="s">
        <v>14</v>
      </c>
      <c r="C25" s="169"/>
      <c r="D25" s="160"/>
      <c r="E25" s="56"/>
      <c r="F25" s="54"/>
    </row>
    <row r="26" spans="2:6">
      <c r="B26" s="168" t="s">
        <v>15</v>
      </c>
      <c r="C26" s="80"/>
      <c r="D26" s="160"/>
      <c r="E26" s="56"/>
      <c r="F26" s="54"/>
    </row>
    <row r="27" spans="2:6" ht="15.75" thickBot="1">
      <c r="B27" s="57" t="s">
        <v>16</v>
      </c>
      <c r="C27" s="80"/>
      <c r="D27" s="160"/>
      <c r="E27" s="56"/>
      <c r="F27" s="58"/>
    </row>
    <row r="28" spans="2:6" ht="15.75" thickBot="1">
      <c r="B28" s="143" t="s">
        <v>17</v>
      </c>
      <c r="C28" s="143" t="s">
        <v>18</v>
      </c>
      <c r="D28" s="144" t="s">
        <v>19</v>
      </c>
      <c r="E28" s="145" t="s">
        <v>20</v>
      </c>
      <c r="F28" s="146" t="s">
        <v>21</v>
      </c>
    </row>
    <row r="29" spans="2:6">
      <c r="B29" s="73"/>
      <c r="C29" s="73"/>
      <c r="D29" s="82"/>
      <c r="E29" s="74"/>
      <c r="F29" s="75">
        <f>E29*D29</f>
        <v>0</v>
      </c>
    </row>
    <row r="30" spans="2:6" ht="15.75" thickBot="1">
      <c r="B30" s="76"/>
      <c r="C30" s="147"/>
      <c r="D30" s="83"/>
      <c r="E30" s="77" t="s">
        <v>22</v>
      </c>
      <c r="F30" s="78">
        <f>F29</f>
        <v>0</v>
      </c>
    </row>
    <row r="32" spans="2:6" ht="15.75" thickBot="1"/>
    <row r="33" spans="2:6" ht="15.75" thickBot="1">
      <c r="B33" s="97"/>
      <c r="C33" s="98" t="s">
        <v>99</v>
      </c>
      <c r="D33" s="158"/>
      <c r="E33" s="52"/>
      <c r="F33" s="53"/>
    </row>
    <row r="34" spans="2:6">
      <c r="B34" s="159" t="s">
        <v>5</v>
      </c>
      <c r="C34" s="187"/>
      <c r="D34" s="160"/>
      <c r="E34" s="161" t="s">
        <v>6</v>
      </c>
      <c r="F34" s="54"/>
    </row>
    <row r="35" spans="2:6">
      <c r="B35" s="162" t="s">
        <v>7</v>
      </c>
      <c r="C35" s="188"/>
      <c r="D35" s="163"/>
      <c r="E35" s="164"/>
      <c r="F35" s="54"/>
    </row>
    <row r="36" spans="2:6">
      <c r="B36" s="162" t="s">
        <v>9</v>
      </c>
      <c r="C36" s="165"/>
      <c r="D36" s="166"/>
      <c r="E36" s="164" t="s">
        <v>10</v>
      </c>
      <c r="F36" s="54"/>
    </row>
    <row r="37" spans="2:6">
      <c r="B37" s="162" t="s">
        <v>11</v>
      </c>
      <c r="C37" s="165"/>
      <c r="D37" s="160"/>
      <c r="E37" s="167"/>
      <c r="F37" s="54"/>
    </row>
    <row r="38" spans="2:6">
      <c r="B38" s="156" t="s">
        <v>12</v>
      </c>
      <c r="C38" s="157"/>
      <c r="D38" s="160"/>
      <c r="E38" s="55"/>
      <c r="F38" s="54"/>
    </row>
    <row r="39" spans="2:6">
      <c r="B39" s="162" t="s">
        <v>13</v>
      </c>
      <c r="C39" s="165"/>
      <c r="D39" s="160"/>
      <c r="E39" s="55"/>
      <c r="F39" s="54"/>
    </row>
    <row r="40" spans="2:6">
      <c r="B40" s="168" t="s">
        <v>14</v>
      </c>
      <c r="C40" s="169"/>
      <c r="D40" s="160"/>
      <c r="E40" s="56"/>
      <c r="F40" s="54"/>
    </row>
    <row r="41" spans="2:6">
      <c r="B41" s="168" t="s">
        <v>15</v>
      </c>
      <c r="C41" s="80"/>
      <c r="D41" s="160"/>
      <c r="E41" s="56"/>
      <c r="F41" s="54"/>
    </row>
    <row r="42" spans="2:6" ht="15.75" thickBot="1">
      <c r="B42" s="57" t="s">
        <v>16</v>
      </c>
      <c r="C42" s="80"/>
      <c r="D42" s="160"/>
      <c r="E42" s="56"/>
      <c r="F42" s="58"/>
    </row>
    <row r="43" spans="2:6" ht="15.75" thickBot="1">
      <c r="B43" s="143" t="s">
        <v>17</v>
      </c>
      <c r="C43" s="143" t="s">
        <v>18</v>
      </c>
      <c r="D43" s="144" t="s">
        <v>19</v>
      </c>
      <c r="E43" s="145" t="s">
        <v>20</v>
      </c>
      <c r="F43" s="146" t="s">
        <v>21</v>
      </c>
    </row>
    <row r="44" spans="2:6">
      <c r="B44" s="73"/>
      <c r="C44" s="73"/>
      <c r="D44" s="82"/>
      <c r="E44" s="74"/>
      <c r="F44" s="75">
        <f>E44*D44</f>
        <v>0</v>
      </c>
    </row>
    <row r="45" spans="2:6" ht="15.75" thickBot="1">
      <c r="B45" s="76"/>
      <c r="C45" s="147"/>
      <c r="D45" s="83"/>
      <c r="E45" s="77" t="s">
        <v>22</v>
      </c>
      <c r="F45" s="78">
        <f>F44</f>
        <v>0</v>
      </c>
    </row>
    <row r="47" spans="2:6" ht="15.75" thickBot="1"/>
    <row r="48" spans="2:6" ht="15.75" thickBot="1">
      <c r="B48" s="97"/>
      <c r="C48" s="98" t="s">
        <v>100</v>
      </c>
      <c r="D48" s="158"/>
      <c r="E48" s="52"/>
      <c r="F48" s="53"/>
    </row>
    <row r="49" spans="2:6">
      <c r="B49" s="159" t="s">
        <v>5</v>
      </c>
      <c r="C49" s="187"/>
      <c r="D49" s="160"/>
      <c r="E49" s="161" t="s">
        <v>6</v>
      </c>
      <c r="F49" s="54"/>
    </row>
    <row r="50" spans="2:6">
      <c r="B50" s="162" t="s">
        <v>7</v>
      </c>
      <c r="C50" s="188"/>
      <c r="D50" s="163"/>
      <c r="E50" s="164"/>
      <c r="F50" s="54"/>
    </row>
    <row r="51" spans="2:6">
      <c r="B51" s="162" t="s">
        <v>9</v>
      </c>
      <c r="C51" s="165"/>
      <c r="D51" s="166"/>
      <c r="E51" s="164" t="s">
        <v>10</v>
      </c>
      <c r="F51" s="54"/>
    </row>
    <row r="52" spans="2:6">
      <c r="B52" s="162" t="s">
        <v>11</v>
      </c>
      <c r="C52" s="165"/>
      <c r="D52" s="160"/>
      <c r="E52" s="167"/>
      <c r="F52" s="54"/>
    </row>
    <row r="53" spans="2:6">
      <c r="B53" s="156" t="s">
        <v>12</v>
      </c>
      <c r="C53" s="157"/>
      <c r="D53" s="160"/>
      <c r="E53" s="55"/>
      <c r="F53" s="54"/>
    </row>
    <row r="54" spans="2:6">
      <c r="B54" s="162" t="s">
        <v>13</v>
      </c>
      <c r="C54" s="165"/>
      <c r="D54" s="160"/>
      <c r="E54" s="55"/>
      <c r="F54" s="54"/>
    </row>
    <row r="55" spans="2:6">
      <c r="B55" s="168" t="s">
        <v>14</v>
      </c>
      <c r="C55" s="169"/>
      <c r="D55" s="160"/>
      <c r="E55" s="56"/>
      <c r="F55" s="54"/>
    </row>
    <row r="56" spans="2:6">
      <c r="B56" s="168" t="s">
        <v>15</v>
      </c>
      <c r="C56" s="80"/>
      <c r="D56" s="160"/>
      <c r="E56" s="56"/>
      <c r="F56" s="54"/>
    </row>
    <row r="57" spans="2:6" ht="15.75" thickBot="1">
      <c r="B57" s="57" t="s">
        <v>16</v>
      </c>
      <c r="C57" s="80"/>
      <c r="D57" s="160"/>
      <c r="E57" s="56"/>
      <c r="F57" s="58"/>
    </row>
    <row r="58" spans="2:6" ht="15.75" thickBot="1">
      <c r="B58" s="143" t="s">
        <v>17</v>
      </c>
      <c r="C58" s="143" t="s">
        <v>18</v>
      </c>
      <c r="D58" s="144" t="s">
        <v>19</v>
      </c>
      <c r="E58" s="145" t="s">
        <v>20</v>
      </c>
      <c r="F58" s="146" t="s">
        <v>21</v>
      </c>
    </row>
    <row r="59" spans="2:6">
      <c r="B59" s="73"/>
      <c r="C59" s="73"/>
      <c r="D59" s="82"/>
      <c r="E59" s="74"/>
      <c r="F59" s="75">
        <f>E59*D59</f>
        <v>0</v>
      </c>
    </row>
    <row r="60" spans="2:6" ht="15.75" thickBot="1">
      <c r="B60" s="76"/>
      <c r="C60" s="147"/>
      <c r="D60" s="83"/>
      <c r="E60" s="77" t="s">
        <v>22</v>
      </c>
      <c r="F60" s="78">
        <f>F59</f>
        <v>0</v>
      </c>
    </row>
    <row r="62" spans="2:6" ht="15.75" thickBot="1"/>
    <row r="63" spans="2:6" ht="15.75" thickBot="1">
      <c r="B63" s="97"/>
      <c r="C63" s="98" t="s">
        <v>101</v>
      </c>
      <c r="D63" s="158"/>
      <c r="E63" s="52"/>
      <c r="F63" s="53"/>
    </row>
    <row r="64" spans="2:6">
      <c r="B64" s="159" t="s">
        <v>5</v>
      </c>
      <c r="C64" s="187"/>
      <c r="D64" s="160"/>
      <c r="E64" s="161" t="s">
        <v>6</v>
      </c>
      <c r="F64" s="54"/>
    </row>
    <row r="65" spans="2:6">
      <c r="B65" s="162" t="s">
        <v>7</v>
      </c>
      <c r="C65" s="188"/>
      <c r="D65" s="163"/>
      <c r="E65" s="164"/>
      <c r="F65" s="54"/>
    </row>
    <row r="66" spans="2:6">
      <c r="B66" s="162" t="s">
        <v>9</v>
      </c>
      <c r="C66" s="165"/>
      <c r="D66" s="166"/>
      <c r="E66" s="164" t="s">
        <v>10</v>
      </c>
      <c r="F66" s="54"/>
    </row>
    <row r="67" spans="2:6">
      <c r="B67" s="162" t="s">
        <v>11</v>
      </c>
      <c r="C67" s="165"/>
      <c r="D67" s="160"/>
      <c r="E67" s="167"/>
      <c r="F67" s="54"/>
    </row>
    <row r="68" spans="2:6">
      <c r="B68" s="156" t="s">
        <v>12</v>
      </c>
      <c r="C68" s="157"/>
      <c r="D68" s="160"/>
      <c r="E68" s="55"/>
      <c r="F68" s="54"/>
    </row>
    <row r="69" spans="2:6">
      <c r="B69" s="162" t="s">
        <v>13</v>
      </c>
      <c r="C69" s="165"/>
      <c r="D69" s="160"/>
      <c r="E69" s="55"/>
      <c r="F69" s="54"/>
    </row>
    <row r="70" spans="2:6">
      <c r="B70" s="168" t="s">
        <v>14</v>
      </c>
      <c r="C70" s="169"/>
      <c r="D70" s="160"/>
      <c r="E70" s="56"/>
      <c r="F70" s="54"/>
    </row>
    <row r="71" spans="2:6">
      <c r="B71" s="168" t="s">
        <v>15</v>
      </c>
      <c r="C71" s="80"/>
      <c r="D71" s="160"/>
      <c r="E71" s="56"/>
      <c r="F71" s="54"/>
    </row>
    <row r="72" spans="2:6" ht="15.75" thickBot="1">
      <c r="B72" s="57" t="s">
        <v>16</v>
      </c>
      <c r="C72" s="80"/>
      <c r="D72" s="160"/>
      <c r="E72" s="56"/>
      <c r="F72" s="58"/>
    </row>
    <row r="73" spans="2:6" ht="15.75" thickBot="1">
      <c r="B73" s="143" t="s">
        <v>17</v>
      </c>
      <c r="C73" s="143" t="s">
        <v>18</v>
      </c>
      <c r="D73" s="144" t="s">
        <v>19</v>
      </c>
      <c r="E73" s="145" t="s">
        <v>20</v>
      </c>
      <c r="F73" s="146" t="s">
        <v>21</v>
      </c>
    </row>
    <row r="74" spans="2:6">
      <c r="B74" s="73"/>
      <c r="C74" s="73"/>
      <c r="D74" s="82"/>
      <c r="E74" s="74"/>
      <c r="F74" s="75">
        <f>E74*D74</f>
        <v>0</v>
      </c>
    </row>
    <row r="75" spans="2:6" ht="15.75" thickBot="1">
      <c r="B75" s="76"/>
      <c r="C75" s="147"/>
      <c r="D75" s="83"/>
      <c r="E75" s="77" t="s">
        <v>22</v>
      </c>
      <c r="F75" s="78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70" zoomScaleNormal="70" workbookViewId="0">
      <selection activeCell="M25" sqref="M25"/>
    </sheetView>
  </sheetViews>
  <sheetFormatPr baseColWidth="10" defaultRowHeight="15"/>
  <cols>
    <col min="1" max="1" width="4.7109375" customWidth="1"/>
    <col min="2" max="2" width="40.42578125" style="64" bestFit="1" customWidth="1"/>
    <col min="3" max="3" width="19.42578125" style="64" customWidth="1"/>
    <col min="4" max="4" width="9.5703125" style="81" customWidth="1"/>
    <col min="5" max="5" width="22.7109375" style="94" customWidth="1"/>
    <col min="6" max="6" width="36.28515625" style="65" bestFit="1" customWidth="1"/>
    <col min="7" max="7" width="26" style="63" bestFit="1" customWidth="1"/>
    <col min="8" max="8" width="27.42578125" style="65" bestFit="1" customWidth="1"/>
    <col min="9" max="9" width="23.42578125" style="65" bestFit="1" customWidth="1"/>
    <col min="10" max="10" width="17.7109375" style="65" customWidth="1"/>
    <col min="11" max="11" width="15.42578125" style="64" bestFit="1" customWidth="1"/>
    <col min="12" max="12" width="19" style="64" bestFit="1" customWidth="1"/>
    <col min="13" max="13" width="28.7109375" style="64" bestFit="1" customWidth="1"/>
    <col min="14" max="14" width="35" style="126" customWidth="1"/>
    <col min="15" max="16384" width="11.42578125" style="241"/>
  </cols>
  <sheetData>
    <row r="1" spans="1:23">
      <c r="A1" s="330" t="s">
        <v>127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2"/>
    </row>
    <row r="2" spans="1:23" ht="12" customHeight="1" thickBot="1">
      <c r="A2" s="333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5"/>
    </row>
    <row r="3" spans="1:23" ht="15.75">
      <c r="A3" s="92" t="s">
        <v>52</v>
      </c>
      <c r="B3" s="250" t="s">
        <v>46</v>
      </c>
      <c r="C3" s="251" t="s">
        <v>47</v>
      </c>
      <c r="D3" s="251" t="s">
        <v>48</v>
      </c>
      <c r="E3" s="251" t="s">
        <v>14</v>
      </c>
      <c r="F3" s="251" t="s">
        <v>18</v>
      </c>
      <c r="G3" s="252" t="s">
        <v>0</v>
      </c>
      <c r="H3" s="251" t="s">
        <v>13</v>
      </c>
      <c r="I3" s="251" t="s">
        <v>49</v>
      </c>
      <c r="J3" s="251" t="s">
        <v>104</v>
      </c>
      <c r="K3" s="251" t="s">
        <v>103</v>
      </c>
      <c r="L3" s="251" t="s">
        <v>50</v>
      </c>
      <c r="M3" s="264" t="s">
        <v>160</v>
      </c>
      <c r="N3" s="251" t="s">
        <v>51</v>
      </c>
    </row>
    <row r="4" spans="1:23" s="253" customFormat="1">
      <c r="A4" s="91">
        <v>1</v>
      </c>
      <c r="B4" s="305" t="s">
        <v>8</v>
      </c>
      <c r="C4" s="306">
        <v>318917</v>
      </c>
      <c r="D4" s="307" t="s">
        <v>128</v>
      </c>
      <c r="E4" s="308" t="s">
        <v>57</v>
      </c>
      <c r="F4" s="309" t="s">
        <v>195</v>
      </c>
      <c r="G4" s="310">
        <v>87299</v>
      </c>
      <c r="H4" s="309" t="s">
        <v>57</v>
      </c>
      <c r="I4" s="311">
        <v>257945</v>
      </c>
      <c r="J4" s="311" t="s">
        <v>131</v>
      </c>
      <c r="K4" s="311" t="s">
        <v>131</v>
      </c>
      <c r="L4" s="312">
        <v>104851</v>
      </c>
      <c r="M4" s="313" t="s">
        <v>197</v>
      </c>
      <c r="N4" s="314" t="s">
        <v>31</v>
      </c>
    </row>
    <row r="5" spans="1:23" s="253" customFormat="1">
      <c r="A5" s="91">
        <v>2</v>
      </c>
      <c r="B5" s="269" t="s">
        <v>145</v>
      </c>
      <c r="C5" s="270">
        <v>847000</v>
      </c>
      <c r="D5" s="271" t="s">
        <v>128</v>
      </c>
      <c r="E5" s="272">
        <v>7108</v>
      </c>
      <c r="F5" s="273" t="s">
        <v>146</v>
      </c>
      <c r="G5" s="274">
        <v>86352</v>
      </c>
      <c r="H5" s="274" t="s">
        <v>147</v>
      </c>
      <c r="I5" s="276">
        <v>256868</v>
      </c>
      <c r="J5" s="275" t="s">
        <v>131</v>
      </c>
      <c r="K5" s="275" t="s">
        <v>131</v>
      </c>
      <c r="L5" s="277">
        <v>103498</v>
      </c>
      <c r="M5" s="276" t="s">
        <v>161</v>
      </c>
      <c r="N5" s="276" t="s">
        <v>148</v>
      </c>
    </row>
    <row r="6" spans="1:23" s="243" customFormat="1">
      <c r="A6" s="91">
        <v>3</v>
      </c>
      <c r="B6" s="279" t="s">
        <v>142</v>
      </c>
      <c r="C6" s="280">
        <v>259147</v>
      </c>
      <c r="D6" s="275" t="s">
        <v>128</v>
      </c>
      <c r="E6" s="275">
        <v>1004</v>
      </c>
      <c r="F6" s="273" t="s">
        <v>143</v>
      </c>
      <c r="G6" s="281">
        <v>86306</v>
      </c>
      <c r="H6" s="273">
        <v>1</v>
      </c>
      <c r="I6" s="274">
        <v>256875</v>
      </c>
      <c r="J6" s="275" t="s">
        <v>131</v>
      </c>
      <c r="K6" s="275" t="s">
        <v>131</v>
      </c>
      <c r="L6" s="282">
        <v>104143</v>
      </c>
      <c r="M6" s="276" t="s">
        <v>161</v>
      </c>
      <c r="N6" s="276" t="s">
        <v>87</v>
      </c>
      <c r="Q6" s="244"/>
      <c r="R6" s="244"/>
      <c r="S6" s="244"/>
      <c r="T6" s="244"/>
      <c r="U6" s="244"/>
      <c r="V6" s="244"/>
      <c r="W6" s="244"/>
    </row>
    <row r="7" spans="1:23" s="243" customFormat="1">
      <c r="A7" s="91">
        <v>4</v>
      </c>
      <c r="B7" s="279" t="s">
        <v>132</v>
      </c>
      <c r="C7" s="302">
        <v>639100</v>
      </c>
      <c r="D7" s="275" t="s">
        <v>128</v>
      </c>
      <c r="E7" s="275">
        <v>7200</v>
      </c>
      <c r="F7" s="273" t="s">
        <v>137</v>
      </c>
      <c r="G7" s="281">
        <v>86135</v>
      </c>
      <c r="H7" s="275">
        <v>298261</v>
      </c>
      <c r="I7" s="274">
        <v>256478</v>
      </c>
      <c r="J7" s="275" t="s">
        <v>131</v>
      </c>
      <c r="K7" s="275" t="s">
        <v>131</v>
      </c>
      <c r="L7" s="275">
        <v>104509</v>
      </c>
      <c r="M7" s="276" t="s">
        <v>161</v>
      </c>
      <c r="N7" s="276" t="s">
        <v>87</v>
      </c>
      <c r="Q7" s="244"/>
      <c r="R7" s="244"/>
      <c r="S7" s="244"/>
      <c r="T7" s="244"/>
      <c r="U7" s="244"/>
      <c r="V7" s="244"/>
      <c r="W7" s="244"/>
    </row>
    <row r="8" spans="1:23" s="243" customFormat="1">
      <c r="A8" s="91">
        <v>5</v>
      </c>
      <c r="B8" s="279" t="s">
        <v>132</v>
      </c>
      <c r="C8" s="280">
        <v>679140</v>
      </c>
      <c r="D8" s="277" t="s">
        <v>128</v>
      </c>
      <c r="E8" s="277">
        <v>7192</v>
      </c>
      <c r="F8" s="273" t="s">
        <v>138</v>
      </c>
      <c r="G8" s="281">
        <v>86136</v>
      </c>
      <c r="H8" s="319">
        <v>298258</v>
      </c>
      <c r="I8" s="274">
        <v>256476</v>
      </c>
      <c r="J8" s="275" t="s">
        <v>131</v>
      </c>
      <c r="K8" s="275" t="s">
        <v>131</v>
      </c>
      <c r="L8" s="275">
        <v>104511</v>
      </c>
      <c r="M8" s="276" t="s">
        <v>161</v>
      </c>
      <c r="N8" s="276" t="s">
        <v>87</v>
      </c>
      <c r="Q8" s="244"/>
      <c r="R8" s="244"/>
      <c r="S8" s="244"/>
      <c r="T8" s="244"/>
      <c r="U8" s="244"/>
      <c r="V8" s="244"/>
      <c r="W8" s="244"/>
    </row>
    <row r="9" spans="1:23">
      <c r="A9" s="91">
        <v>6</v>
      </c>
      <c r="B9" s="279" t="s">
        <v>132</v>
      </c>
      <c r="C9" s="302">
        <v>847000</v>
      </c>
      <c r="D9" s="275" t="s">
        <v>128</v>
      </c>
      <c r="E9" s="275">
        <v>7202</v>
      </c>
      <c r="F9" s="273" t="s">
        <v>158</v>
      </c>
      <c r="G9" s="281">
        <v>85202</v>
      </c>
      <c r="H9" s="275">
        <v>297946</v>
      </c>
      <c r="I9" s="275">
        <v>255889</v>
      </c>
      <c r="J9" s="320" t="s">
        <v>131</v>
      </c>
      <c r="K9" s="320" t="s">
        <v>131</v>
      </c>
      <c r="L9" s="275">
        <v>104516</v>
      </c>
      <c r="M9" s="276" t="s">
        <v>161</v>
      </c>
      <c r="N9" s="276" t="s">
        <v>87</v>
      </c>
      <c r="Q9" s="242"/>
      <c r="R9" s="242"/>
      <c r="S9" s="242"/>
      <c r="T9" s="242"/>
      <c r="U9" s="242"/>
      <c r="V9" s="242"/>
      <c r="W9" s="242"/>
    </row>
    <row r="10" spans="1:23" s="243" customFormat="1">
      <c r="A10" s="91">
        <v>7</v>
      </c>
      <c r="B10" s="279" t="s">
        <v>135</v>
      </c>
      <c r="C10" s="302">
        <v>1200908</v>
      </c>
      <c r="D10" s="275" t="s">
        <v>128</v>
      </c>
      <c r="E10" s="275">
        <v>7108</v>
      </c>
      <c r="F10" s="273" t="s">
        <v>139</v>
      </c>
      <c r="G10" s="281">
        <v>86133</v>
      </c>
      <c r="H10" s="275" t="s">
        <v>136</v>
      </c>
      <c r="I10" s="274">
        <v>256480</v>
      </c>
      <c r="J10" s="275" t="s">
        <v>131</v>
      </c>
      <c r="K10" s="275" t="s">
        <v>131</v>
      </c>
      <c r="L10" s="275">
        <v>104797</v>
      </c>
      <c r="M10" s="276" t="s">
        <v>161</v>
      </c>
      <c r="N10" s="276" t="s">
        <v>87</v>
      </c>
      <c r="Q10" s="244"/>
      <c r="R10" s="244"/>
      <c r="S10" s="244"/>
      <c r="T10" s="244"/>
      <c r="U10" s="244"/>
      <c r="V10" s="244"/>
      <c r="W10" s="244"/>
    </row>
    <row r="11" spans="1:23" s="243" customFormat="1">
      <c r="A11" s="91">
        <v>8</v>
      </c>
      <c r="B11" s="315" t="s">
        <v>133</v>
      </c>
      <c r="C11" s="302">
        <v>62370</v>
      </c>
      <c r="D11" s="275" t="s">
        <v>128</v>
      </c>
      <c r="E11" s="275">
        <v>7075</v>
      </c>
      <c r="F11" s="273" t="s">
        <v>159</v>
      </c>
      <c r="G11" s="281">
        <v>82939</v>
      </c>
      <c r="H11" s="275">
        <v>1003</v>
      </c>
      <c r="I11" s="276">
        <v>255522</v>
      </c>
      <c r="J11" s="275" t="s">
        <v>131</v>
      </c>
      <c r="K11" s="316" t="s">
        <v>131</v>
      </c>
      <c r="L11" s="275">
        <v>104514</v>
      </c>
      <c r="M11" s="276" t="s">
        <v>161</v>
      </c>
      <c r="N11" s="277" t="s">
        <v>88</v>
      </c>
      <c r="Q11" s="244"/>
      <c r="R11" s="244"/>
      <c r="S11" s="244"/>
      <c r="T11" s="244"/>
      <c r="U11" s="244"/>
      <c r="V11" s="244"/>
      <c r="W11" s="244"/>
    </row>
    <row r="12" spans="1:23">
      <c r="A12" s="91">
        <v>9</v>
      </c>
      <c r="B12" s="317" t="s">
        <v>106</v>
      </c>
      <c r="C12" s="280">
        <v>308000</v>
      </c>
      <c r="D12" s="273" t="s">
        <v>128</v>
      </c>
      <c r="E12" s="273">
        <v>7280</v>
      </c>
      <c r="F12" s="273" t="s">
        <v>141</v>
      </c>
      <c r="G12" s="318">
        <v>86246</v>
      </c>
      <c r="H12" s="318">
        <v>184674</v>
      </c>
      <c r="I12" s="274">
        <v>256663</v>
      </c>
      <c r="J12" s="275" t="s">
        <v>131</v>
      </c>
      <c r="K12" s="275" t="s">
        <v>131</v>
      </c>
      <c r="L12" s="275">
        <v>104515</v>
      </c>
      <c r="M12" s="276" t="s">
        <v>161</v>
      </c>
      <c r="N12" s="273" t="s">
        <v>86</v>
      </c>
    </row>
    <row r="13" spans="1:23">
      <c r="A13" s="91">
        <v>10</v>
      </c>
      <c r="B13" s="279" t="s">
        <v>134</v>
      </c>
      <c r="C13" s="302">
        <v>480673</v>
      </c>
      <c r="D13" s="275" t="s">
        <v>128</v>
      </c>
      <c r="E13" s="275">
        <v>1001</v>
      </c>
      <c r="F13" s="273" t="s">
        <v>176</v>
      </c>
      <c r="G13" s="281">
        <v>85809</v>
      </c>
      <c r="H13" s="275">
        <v>8733</v>
      </c>
      <c r="I13" s="274" t="s">
        <v>177</v>
      </c>
      <c r="J13" s="275" t="s">
        <v>131</v>
      </c>
      <c r="K13" s="275" t="s">
        <v>131</v>
      </c>
      <c r="L13" s="275">
        <v>104779</v>
      </c>
      <c r="M13" s="276" t="s">
        <v>161</v>
      </c>
      <c r="N13" s="276" t="s">
        <v>87</v>
      </c>
      <c r="Q13" s="242"/>
      <c r="R13" s="242"/>
      <c r="S13" s="242"/>
      <c r="T13" s="242"/>
      <c r="U13" s="242"/>
      <c r="V13" s="242"/>
      <c r="W13" s="242"/>
    </row>
    <row r="14" spans="1:23">
      <c r="A14" s="91">
        <v>11</v>
      </c>
      <c r="B14" s="279" t="s">
        <v>130</v>
      </c>
      <c r="C14" s="302">
        <v>1006474</v>
      </c>
      <c r="D14" s="275" t="s">
        <v>128</v>
      </c>
      <c r="E14" s="275">
        <v>7288</v>
      </c>
      <c r="F14" s="273" t="s">
        <v>140</v>
      </c>
      <c r="G14" s="274">
        <v>87143</v>
      </c>
      <c r="H14" s="275">
        <v>4700020225</v>
      </c>
      <c r="I14" s="275">
        <v>257928</v>
      </c>
      <c r="J14" s="303">
        <v>43353</v>
      </c>
      <c r="K14" s="275">
        <v>1000050839</v>
      </c>
      <c r="L14" s="275">
        <v>104794</v>
      </c>
      <c r="M14" s="304" t="s">
        <v>196</v>
      </c>
      <c r="N14" s="273" t="s">
        <v>31</v>
      </c>
      <c r="Q14" s="242"/>
      <c r="R14" s="242"/>
      <c r="S14" s="242"/>
      <c r="T14" s="242"/>
      <c r="U14" s="242"/>
      <c r="V14" s="242"/>
      <c r="W14" s="242"/>
    </row>
    <row r="15" spans="1:23">
      <c r="A15" s="91">
        <v>12</v>
      </c>
      <c r="B15" s="279" t="s">
        <v>129</v>
      </c>
      <c r="C15" s="302">
        <v>1379252</v>
      </c>
      <c r="D15" s="275" t="s">
        <v>128</v>
      </c>
      <c r="E15" s="275">
        <v>7284</v>
      </c>
      <c r="F15" s="273" t="s">
        <v>178</v>
      </c>
      <c r="G15" s="275">
        <v>87167</v>
      </c>
      <c r="H15" s="275">
        <v>4700020234</v>
      </c>
      <c r="I15" s="275">
        <v>257926</v>
      </c>
      <c r="J15" s="303">
        <v>43354</v>
      </c>
      <c r="K15" s="275">
        <v>1000050656</v>
      </c>
      <c r="L15" s="275">
        <v>104795</v>
      </c>
      <c r="M15" s="304" t="s">
        <v>196</v>
      </c>
      <c r="N15" s="277" t="s">
        <v>84</v>
      </c>
      <c r="Q15" s="242"/>
      <c r="R15" s="242"/>
      <c r="S15" s="242"/>
      <c r="T15" s="242"/>
      <c r="U15" s="242"/>
      <c r="V15" s="242"/>
      <c r="W15" s="242"/>
    </row>
    <row r="16" spans="1:23">
      <c r="A16" s="91">
        <v>13</v>
      </c>
    </row>
    <row r="17" spans="1:13" ht="15.75" thickBot="1">
      <c r="A17" s="91">
        <v>14</v>
      </c>
    </row>
    <row r="18" spans="1:13" ht="15.75">
      <c r="B18" s="124" t="s">
        <v>2</v>
      </c>
      <c r="C18" s="125">
        <f>SUBTOTAL(109,Tabla1[MONTO NETO])</f>
        <v>8027981</v>
      </c>
      <c r="E18" s="328" t="s">
        <v>56</v>
      </c>
      <c r="F18" s="329"/>
      <c r="G18" s="155" t="s">
        <v>58</v>
      </c>
      <c r="H18" s="339" t="s">
        <v>69</v>
      </c>
      <c r="I18" s="340"/>
      <c r="J18" s="340"/>
      <c r="K18" s="341"/>
      <c r="L18" s="261"/>
    </row>
    <row r="19" spans="1:13" ht="18.75">
      <c r="B19" s="151" t="s">
        <v>1</v>
      </c>
      <c r="C19" s="101">
        <f>C4</f>
        <v>318917</v>
      </c>
      <c r="E19" s="174" t="s">
        <v>148</v>
      </c>
      <c r="F19" s="180">
        <v>3000000</v>
      </c>
      <c r="G19" s="171">
        <f>SUMIF(Tabla1[ENCARGADO], E19,(Tabla1[MONTO NETO]))</f>
        <v>847000</v>
      </c>
      <c r="H19" s="325"/>
      <c r="I19" s="326"/>
      <c r="J19" s="326"/>
      <c r="K19" s="327"/>
      <c r="L19" s="262"/>
    </row>
    <row r="20" spans="1:13" ht="18.75">
      <c r="B20" s="300" t="s">
        <v>102</v>
      </c>
      <c r="C20" s="301">
        <f>C21-C22</f>
        <v>-11653102</v>
      </c>
      <c r="E20" s="174" t="s">
        <v>84</v>
      </c>
      <c r="F20" s="180">
        <v>5000000</v>
      </c>
      <c r="G20" s="171">
        <f>SUMIF(Tabla1[ENCARGADO], E20,(Tabla1[MONTO NETO]))</f>
        <v>1379252</v>
      </c>
      <c r="H20" s="325"/>
      <c r="I20" s="326"/>
      <c r="J20" s="326"/>
      <c r="K20" s="327"/>
      <c r="L20" s="262"/>
    </row>
    <row r="21" spans="1:13" ht="21.75" customHeight="1">
      <c r="B21" s="95" t="s">
        <v>55</v>
      </c>
      <c r="C21" s="99">
        <f>C18+C19</f>
        <v>8346898</v>
      </c>
      <c r="E21" s="172" t="s">
        <v>87</v>
      </c>
      <c r="F21" s="180">
        <v>3000000</v>
      </c>
      <c r="G21" s="171">
        <f>SUMIF(Tabla1[ENCARGADO], E21,(Tabla1[MONTO NETO]))</f>
        <v>4105968</v>
      </c>
      <c r="H21" s="336" t="s">
        <v>182</v>
      </c>
      <c r="I21" s="337"/>
      <c r="J21" s="337"/>
      <c r="K21" s="338"/>
      <c r="L21" s="262"/>
    </row>
    <row r="22" spans="1:13" ht="19.5" thickBot="1">
      <c r="B22" s="96" t="s">
        <v>3</v>
      </c>
      <c r="C22" s="100">
        <v>20000000</v>
      </c>
      <c r="E22" s="173" t="s">
        <v>88</v>
      </c>
      <c r="F22" s="180">
        <v>3000000</v>
      </c>
      <c r="G22" s="171">
        <f>SUMIF(Tabla1[ENCARGADO], E22,(Tabla1[MONTO NETO]))</f>
        <v>62370</v>
      </c>
      <c r="H22" s="325"/>
      <c r="I22" s="326"/>
      <c r="J22" s="326"/>
      <c r="K22" s="327"/>
      <c r="L22" s="262"/>
      <c r="M22" s="102"/>
    </row>
    <row r="23" spans="1:13" ht="18.75">
      <c r="A23" s="84"/>
      <c r="B23" s="154"/>
      <c r="C23" s="154"/>
      <c r="E23" s="173" t="s">
        <v>86</v>
      </c>
      <c r="F23" s="180">
        <v>5000000</v>
      </c>
      <c r="G23" s="171">
        <f>SUMIF(Tabla1[ENCARGADO], E23,(Tabla1[MONTO NETO]))</f>
        <v>308000</v>
      </c>
      <c r="H23" s="325"/>
      <c r="I23" s="326"/>
      <c r="J23" s="326"/>
      <c r="K23" s="327"/>
      <c r="L23" s="262"/>
      <c r="M23" s="102"/>
    </row>
    <row r="24" spans="1:13" ht="15.75" thickBot="1">
      <c r="A24" s="84"/>
      <c r="B24" s="127"/>
      <c r="C24" s="127"/>
      <c r="E24" s="175"/>
      <c r="F24" s="176"/>
      <c r="G24" s="177"/>
      <c r="H24" s="178"/>
      <c r="I24" s="178"/>
      <c r="J24" s="178"/>
      <c r="K24" s="179"/>
      <c r="L24" s="263"/>
    </row>
    <row r="25" spans="1:13">
      <c r="B25" s="127"/>
      <c r="C25" s="127"/>
    </row>
    <row r="26" spans="1:13">
      <c r="B26" s="127"/>
      <c r="C26" s="127"/>
    </row>
    <row r="30" spans="1:13">
      <c r="D30" s="65"/>
      <c r="E30" s="63"/>
      <c r="G30" s="65"/>
    </row>
    <row r="31" spans="1:13">
      <c r="D31" s="65"/>
      <c r="E31" s="63"/>
      <c r="G31" s="65"/>
    </row>
    <row r="32" spans="1:13">
      <c r="E32" s="63"/>
      <c r="G32" s="65"/>
    </row>
  </sheetData>
  <mergeCells count="8">
    <mergeCell ref="H23:K23"/>
    <mergeCell ref="E18:F18"/>
    <mergeCell ref="A1:N2"/>
    <mergeCell ref="H22:K22"/>
    <mergeCell ref="H21:K21"/>
    <mergeCell ref="H20:K20"/>
    <mergeCell ref="H18:K18"/>
    <mergeCell ref="H19:K19"/>
  </mergeCells>
  <conditionalFormatting sqref="G19">
    <cfRule type="cellIs" dxfId="20" priority="5" operator="greaterThan">
      <formula>$F$19</formula>
    </cfRule>
  </conditionalFormatting>
  <conditionalFormatting sqref="G20">
    <cfRule type="cellIs" dxfId="19" priority="4" operator="greaterThan">
      <formula>$F$20</formula>
    </cfRule>
  </conditionalFormatting>
  <conditionalFormatting sqref="G21">
    <cfRule type="cellIs" dxfId="18" priority="3" operator="greaterThan">
      <formula>$F$21</formula>
    </cfRule>
  </conditionalFormatting>
  <conditionalFormatting sqref="G22">
    <cfRule type="cellIs" dxfId="17" priority="2" operator="greaterThan">
      <formula>$F$22</formula>
    </cfRule>
  </conditionalFormatting>
  <conditionalFormatting sqref="G23">
    <cfRule type="cellIs" dxfId="16" priority="1" operator="greaterThan">
      <formula>$F$23</formula>
    </cfRule>
  </conditionalFormatting>
  <pageMargins left="0.25" right="0.25" top="0.75" bottom="0.75" header="0.3" footer="0.3"/>
  <pageSetup scale="37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workbookViewId="0">
      <selection activeCell="G9" sqref="G9:H9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style="283" customWidth="1"/>
    <col min="5" max="5" width="9.42578125" customWidth="1"/>
    <col min="6" max="6" width="21.7109375" customWidth="1"/>
    <col min="7" max="7" width="20.85546875" customWidth="1"/>
    <col min="8" max="8" width="30.140625" customWidth="1"/>
    <col min="9" max="9" width="16.42578125" customWidth="1"/>
  </cols>
  <sheetData>
    <row r="1" spans="2:10" ht="15.75" thickBot="1"/>
    <row r="2" spans="2:10" ht="19.5" thickBot="1">
      <c r="B2" s="342" t="s">
        <v>26</v>
      </c>
      <c r="C2" s="343"/>
    </row>
    <row r="3" spans="2:10">
      <c r="B3" s="85">
        <v>9910000003</v>
      </c>
      <c r="C3" s="87" t="s">
        <v>54</v>
      </c>
      <c r="D3" s="283">
        <v>4</v>
      </c>
      <c r="E3" s="246" t="s">
        <v>70</v>
      </c>
      <c r="F3" s="247" t="s">
        <v>73</v>
      </c>
      <c r="G3" s="347" t="s">
        <v>71</v>
      </c>
      <c r="H3" s="347"/>
      <c r="I3" s="246" t="s">
        <v>72</v>
      </c>
      <c r="J3" s="64"/>
    </row>
    <row r="4" spans="2:10" ht="16.5" thickBot="1">
      <c r="B4" s="149" t="s">
        <v>27</v>
      </c>
      <c r="C4" s="150" t="s">
        <v>81</v>
      </c>
      <c r="D4" s="283">
        <v>1</v>
      </c>
      <c r="E4" s="245">
        <v>1</v>
      </c>
      <c r="F4" s="115" t="s">
        <v>179</v>
      </c>
      <c r="G4" s="344" t="s">
        <v>180</v>
      </c>
      <c r="H4" s="345"/>
      <c r="I4" s="148">
        <v>250000</v>
      </c>
      <c r="J4" s="102">
        <f>E4*I4</f>
        <v>250000</v>
      </c>
    </row>
    <row r="5" spans="2:10" ht="15.75">
      <c r="B5" s="60">
        <v>3200000000</v>
      </c>
      <c r="C5" s="105" t="s">
        <v>28</v>
      </c>
      <c r="D5" s="284">
        <v>6</v>
      </c>
      <c r="E5" s="245">
        <v>1</v>
      </c>
      <c r="F5" s="115">
        <v>111110000</v>
      </c>
      <c r="G5" s="344" t="s">
        <v>30</v>
      </c>
      <c r="H5" s="345"/>
      <c r="I5" s="148">
        <v>350000</v>
      </c>
      <c r="J5" s="102">
        <f t="shared" ref="J5:J12" si="0">E5*I5</f>
        <v>350000</v>
      </c>
    </row>
    <row r="6" spans="2:10" ht="15.75">
      <c r="B6" s="60">
        <v>11112222</v>
      </c>
      <c r="C6" s="105" t="s">
        <v>29</v>
      </c>
      <c r="D6" s="283">
        <v>6</v>
      </c>
      <c r="E6" s="245">
        <v>1</v>
      </c>
      <c r="F6" s="115" t="s">
        <v>181</v>
      </c>
      <c r="G6" s="344" t="s">
        <v>144</v>
      </c>
      <c r="H6" s="345"/>
      <c r="I6" s="148">
        <v>207900</v>
      </c>
      <c r="J6" s="102">
        <f t="shared" si="0"/>
        <v>207900</v>
      </c>
    </row>
    <row r="7" spans="2:10" s="84" customFormat="1" ht="15.75">
      <c r="B7" s="266">
        <v>38827</v>
      </c>
      <c r="C7" s="267" t="s">
        <v>114</v>
      </c>
      <c r="D7" s="283"/>
      <c r="E7" s="245"/>
      <c r="F7" s="115"/>
      <c r="G7" s="344"/>
      <c r="H7" s="345"/>
      <c r="I7" s="148"/>
      <c r="J7" s="102"/>
    </row>
    <row r="8" spans="2:10" s="84" customFormat="1" ht="15.75">
      <c r="B8" s="266">
        <v>18942</v>
      </c>
      <c r="C8" s="267" t="s">
        <v>115</v>
      </c>
      <c r="D8" s="283"/>
      <c r="E8" s="245"/>
      <c r="F8" s="115"/>
      <c r="G8" s="344"/>
      <c r="H8" s="345"/>
      <c r="I8" s="148"/>
      <c r="J8" s="102"/>
    </row>
    <row r="9" spans="2:10" ht="16.5" thickBot="1">
      <c r="B9" s="152">
        <v>111110000</v>
      </c>
      <c r="C9" s="106" t="s">
        <v>30</v>
      </c>
      <c r="D9" s="283">
        <v>10</v>
      </c>
      <c r="E9" s="245"/>
      <c r="F9" s="115"/>
      <c r="G9" s="344"/>
      <c r="H9" s="345"/>
      <c r="I9" s="104"/>
      <c r="J9" s="102">
        <f t="shared" si="0"/>
        <v>0</v>
      </c>
    </row>
    <row r="10" spans="2:10" s="84" customFormat="1" ht="15.75">
      <c r="B10" s="88"/>
      <c r="C10" s="89"/>
      <c r="D10" s="283"/>
      <c r="E10" s="245"/>
      <c r="F10" s="115"/>
      <c r="G10" s="344"/>
      <c r="H10" s="345"/>
      <c r="I10" s="104"/>
      <c r="J10" s="102">
        <f t="shared" si="0"/>
        <v>0</v>
      </c>
    </row>
    <row r="11" spans="2:10" s="84" customFormat="1" ht="16.5" thickBot="1">
      <c r="D11" s="283"/>
      <c r="E11" s="245"/>
      <c r="F11" s="115"/>
      <c r="G11" s="344"/>
      <c r="H11" s="345"/>
      <c r="I11" s="104"/>
      <c r="J11" s="102">
        <f t="shared" si="0"/>
        <v>0</v>
      </c>
    </row>
    <row r="12" spans="2:10" s="110" customFormat="1" ht="19.5" thickBot="1">
      <c r="B12" s="109" t="s">
        <v>26</v>
      </c>
      <c r="C12" s="109" t="s">
        <v>74</v>
      </c>
      <c r="D12" s="285"/>
      <c r="E12" s="245"/>
      <c r="F12" s="115"/>
      <c r="G12" s="344"/>
      <c r="H12" s="345"/>
      <c r="I12" s="104"/>
      <c r="J12" s="102">
        <f t="shared" si="0"/>
        <v>0</v>
      </c>
    </row>
    <row r="13" spans="2:10" s="103" customFormat="1">
      <c r="B13" s="111" t="s">
        <v>59</v>
      </c>
      <c r="C13" s="112" t="s">
        <v>60</v>
      </c>
      <c r="D13" s="286"/>
      <c r="E13" s="131"/>
      <c r="F13" s="132"/>
      <c r="G13" s="346"/>
      <c r="H13" s="345"/>
      <c r="I13" s="104"/>
      <c r="J13" s="248"/>
    </row>
    <row r="14" spans="2:10" s="103" customFormat="1">
      <c r="B14" s="113" t="s">
        <v>61</v>
      </c>
      <c r="C14" s="130" t="s">
        <v>62</v>
      </c>
      <c r="D14" s="287"/>
      <c r="E14" s="133"/>
      <c r="F14" s="134"/>
      <c r="G14" s="133"/>
    </row>
    <row r="15" spans="2:10" s="103" customFormat="1" ht="15.75">
      <c r="B15" s="113" t="s">
        <v>63</v>
      </c>
      <c r="C15" s="130" t="s">
        <v>64</v>
      </c>
      <c r="D15" s="288"/>
      <c r="E15" s="136" t="s">
        <v>45</v>
      </c>
      <c r="F15" s="137"/>
      <c r="G15" s="135"/>
    </row>
    <row r="16" spans="2:10" s="103" customFormat="1" ht="15.75" thickBot="1">
      <c r="B16" s="113" t="s">
        <v>65</v>
      </c>
      <c r="C16" s="114" t="s">
        <v>66</v>
      </c>
      <c r="D16" s="286"/>
      <c r="E16" s="136" t="s">
        <v>75</v>
      </c>
      <c r="F16" s="64"/>
      <c r="G16" s="139" t="s">
        <v>78</v>
      </c>
      <c r="J16" s="248">
        <f>SUM(J4:J13)</f>
        <v>807900</v>
      </c>
    </row>
    <row r="17" spans="2:9" s="103" customFormat="1" ht="15.75" thickBot="1">
      <c r="B17" s="113" t="s">
        <v>67</v>
      </c>
      <c r="C17" s="114" t="s">
        <v>68</v>
      </c>
      <c r="D17" s="286"/>
      <c r="E17" s="116" t="s">
        <v>70</v>
      </c>
      <c r="F17" s="117" t="s">
        <v>73</v>
      </c>
      <c r="G17" s="117" t="s">
        <v>71</v>
      </c>
      <c r="H17" s="117" t="s">
        <v>72</v>
      </c>
    </row>
    <row r="18" spans="2:9" ht="15.75" thickBot="1">
      <c r="B18" s="107"/>
      <c r="C18" s="108"/>
      <c r="E18" s="118">
        <v>1</v>
      </c>
      <c r="F18" s="119">
        <v>3200000000</v>
      </c>
      <c r="G18" s="120" t="s">
        <v>28</v>
      </c>
      <c r="H18" s="121" t="s">
        <v>82</v>
      </c>
      <c r="I18" s="153" t="s">
        <v>85</v>
      </c>
    </row>
    <row r="19" spans="2:9" ht="29.25" customHeight="1">
      <c r="C19">
        <f>27042*5</f>
        <v>135210</v>
      </c>
      <c r="D19" s="289"/>
      <c r="E19" s="128"/>
      <c r="F19" s="128"/>
      <c r="G19" s="128"/>
      <c r="H19" s="129"/>
      <c r="I19" s="122"/>
    </row>
    <row r="20" spans="2:9">
      <c r="E20" s="138" t="s">
        <v>76</v>
      </c>
      <c r="F20" s="139"/>
    </row>
    <row r="21" spans="2:9" ht="15.75" thickBot="1">
      <c r="B21" s="140"/>
      <c r="C21" s="141"/>
      <c r="E21" s="136" t="s">
        <v>77</v>
      </c>
      <c r="F21" s="139"/>
      <c r="G21" s="139" t="s">
        <v>78</v>
      </c>
    </row>
    <row r="22" spans="2:9" ht="15.75" thickBot="1">
      <c r="B22" s="140" t="s">
        <v>7</v>
      </c>
      <c r="C22" s="142"/>
      <c r="E22" s="116" t="s">
        <v>70</v>
      </c>
      <c r="F22" s="117" t="s">
        <v>73</v>
      </c>
      <c r="G22" s="117" t="s">
        <v>71</v>
      </c>
      <c r="H22" s="117" t="s">
        <v>72</v>
      </c>
    </row>
    <row r="23" spans="2:9" ht="15.75" thickBot="1">
      <c r="E23" s="118">
        <v>1</v>
      </c>
      <c r="F23" s="119">
        <v>3200000000</v>
      </c>
      <c r="G23" s="120" t="s">
        <v>28</v>
      </c>
      <c r="H23" s="121">
        <v>668271</v>
      </c>
    </row>
    <row r="24" spans="2:9" ht="41.25" customHeight="1"/>
    <row r="25" spans="2:9">
      <c r="E25" s="139" t="s">
        <v>8</v>
      </c>
      <c r="F25" s="139"/>
    </row>
    <row r="26" spans="2:9" ht="15.75" thickBot="1">
      <c r="E26" s="139" t="s">
        <v>79</v>
      </c>
      <c r="F26" s="139"/>
      <c r="G26" s="139" t="s">
        <v>78</v>
      </c>
    </row>
    <row r="27" spans="2:9" ht="15.75" thickBot="1">
      <c r="E27" s="116" t="s">
        <v>70</v>
      </c>
      <c r="F27" s="117" t="s">
        <v>73</v>
      </c>
      <c r="G27" s="117" t="s">
        <v>71</v>
      </c>
      <c r="H27" s="117" t="s">
        <v>72</v>
      </c>
    </row>
    <row r="28" spans="2:9" ht="15.75" thickBot="1">
      <c r="E28" s="118">
        <v>1</v>
      </c>
      <c r="F28" s="119">
        <v>3200000000</v>
      </c>
      <c r="G28" s="120" t="s">
        <v>28</v>
      </c>
      <c r="H28" s="121" t="s">
        <v>80</v>
      </c>
    </row>
  </sheetData>
  <mergeCells count="12">
    <mergeCell ref="B2:C2"/>
    <mergeCell ref="G12:H12"/>
    <mergeCell ref="G13:H13"/>
    <mergeCell ref="G10:H10"/>
    <mergeCell ref="G11:H11"/>
    <mergeCell ref="G3:H3"/>
    <mergeCell ref="G4:H4"/>
    <mergeCell ref="G5:H5"/>
    <mergeCell ref="G6:H6"/>
    <mergeCell ref="G9:H9"/>
    <mergeCell ref="G7:H7"/>
    <mergeCell ref="G8:H8"/>
  </mergeCells>
  <hyperlinks>
    <hyperlink ref="E20" r:id="rId1" display="http://www.mercantil.com/empresa/hospital-regional-de-copiapo/copiapo/300013193/esp"/>
    <hyperlink ref="I18" r:id="rId2"/>
  </hyperlink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C11" sqref="C11"/>
    </sheetView>
  </sheetViews>
  <sheetFormatPr baseColWidth="10" defaultRowHeight="15"/>
  <cols>
    <col min="2" max="2" width="40" bestFit="1" customWidth="1"/>
    <col min="3" max="3" width="24.28515625" customWidth="1"/>
  </cols>
  <sheetData>
    <row r="2" spans="2:3">
      <c r="B2" s="254" t="s">
        <v>109</v>
      </c>
      <c r="C2" s="254" t="s">
        <v>5</v>
      </c>
    </row>
    <row r="3" spans="2:3">
      <c r="B3" s="255" t="s">
        <v>107</v>
      </c>
      <c r="C3" s="255" t="s">
        <v>108</v>
      </c>
    </row>
    <row r="4" spans="2:3">
      <c r="B4" s="255" t="s">
        <v>106</v>
      </c>
      <c r="C4" s="255" t="s">
        <v>110</v>
      </c>
    </row>
    <row r="5" spans="2:3">
      <c r="B5" s="255" t="s">
        <v>8</v>
      </c>
      <c r="C5" s="255" t="s">
        <v>111</v>
      </c>
    </row>
    <row r="6" spans="2:3">
      <c r="B6" s="255" t="s">
        <v>76</v>
      </c>
      <c r="C6" s="255" t="s">
        <v>83</v>
      </c>
    </row>
    <row r="7" spans="2:3">
      <c r="B7" s="255" t="s">
        <v>116</v>
      </c>
      <c r="C7" s="255" t="s">
        <v>117</v>
      </c>
    </row>
    <row r="8" spans="2:3">
      <c r="B8" s="255" t="s">
        <v>118</v>
      </c>
      <c r="C8" s="255" t="s">
        <v>119</v>
      </c>
    </row>
    <row r="9" spans="2:3">
      <c r="B9" s="255" t="s">
        <v>120</v>
      </c>
      <c r="C9" s="255" t="s">
        <v>112</v>
      </c>
    </row>
    <row r="10" spans="2:3">
      <c r="B10" s="255" t="s">
        <v>121</v>
      </c>
      <c r="C10" s="255" t="s">
        <v>122</v>
      </c>
    </row>
    <row r="11" spans="2:3">
      <c r="B11" s="255" t="s">
        <v>45</v>
      </c>
      <c r="C11" s="255" t="s">
        <v>53</v>
      </c>
    </row>
    <row r="12" spans="2:3">
      <c r="B12" s="255" t="s">
        <v>123</v>
      </c>
      <c r="C12" s="255" t="s">
        <v>124</v>
      </c>
    </row>
    <row r="13" spans="2:3">
      <c r="B13" s="255" t="s">
        <v>125</v>
      </c>
      <c r="C13" s="255" t="s">
        <v>126</v>
      </c>
    </row>
    <row r="14" spans="2:3">
      <c r="B14" s="255"/>
      <c r="C14" s="255"/>
    </row>
    <row r="15" spans="2:3">
      <c r="B15" s="255"/>
      <c r="C15" s="255"/>
    </row>
    <row r="16" spans="2:3">
      <c r="B16" s="255"/>
      <c r="C16" s="255"/>
    </row>
    <row r="17" spans="2:3">
      <c r="B17" s="255"/>
      <c r="C17" s="255"/>
    </row>
    <row r="18" spans="2:3">
      <c r="B18" s="255"/>
      <c r="C18" s="255"/>
    </row>
    <row r="19" spans="2:3">
      <c r="B19" s="255"/>
      <c r="C19" s="255"/>
    </row>
    <row r="20" spans="2:3">
      <c r="B20" s="255"/>
      <c r="C20" s="255"/>
    </row>
    <row r="21" spans="2:3">
      <c r="B21" s="255"/>
      <c r="C21" s="255"/>
    </row>
    <row r="22" spans="2:3">
      <c r="B22" s="255"/>
      <c r="C22" s="255"/>
    </row>
    <row r="23" spans="2:3">
      <c r="B23" s="255"/>
      <c r="C23" s="25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1-4</vt:lpstr>
      <vt:lpstr>5-10</vt:lpstr>
      <vt:lpstr>11-15</vt:lpstr>
      <vt:lpstr>16-20</vt:lpstr>
      <vt:lpstr>21-25</vt:lpstr>
      <vt:lpstr>26-30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2018-02-06T20:49:42Z</cp:lastPrinted>
  <dcterms:created xsi:type="dcterms:W3CDTF">2016-04-27T13:00:55Z</dcterms:created>
  <dcterms:modified xsi:type="dcterms:W3CDTF">2018-10-22T14:10:03Z</dcterms:modified>
</cp:coreProperties>
</file>