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FACTURACION\FACTURACION 2018\"/>
    </mc:Choice>
  </mc:AlternateContent>
  <bookViews>
    <workbookView xWindow="0" yWindow="0" windowWidth="20490" windowHeight="7755" tabRatio="574" activeTab="6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Detalle de Facturacion " sheetId="1" r:id="rId7"/>
    <sheet name="Codigos " sheetId="4" r:id="rId8"/>
    <sheet name="LISTADO CLINICAS" sheetId="24" r:id="rId9"/>
    <sheet name="GULDMANN" sheetId="25" r:id="rId10"/>
  </sheets>
  <calcPr calcId="152511" iterateDelta="1E-4" concurrentCalc="0"/>
</workbook>
</file>

<file path=xl/calcChain.xml><?xml version="1.0" encoding="utf-8"?>
<calcChain xmlns="http://schemas.openxmlformats.org/spreadsheetml/2006/main">
  <c r="F51" i="21" l="1"/>
  <c r="F30" i="21"/>
  <c r="F31" i="21"/>
  <c r="F32" i="21"/>
  <c r="F33" i="21"/>
  <c r="F34" i="21"/>
  <c r="F35" i="21"/>
  <c r="F44" i="3"/>
  <c r="F94" i="2"/>
  <c r="F62" i="2"/>
  <c r="C43" i="1"/>
  <c r="C44" i="1"/>
  <c r="F16" i="2"/>
  <c r="F17" i="2"/>
  <c r="F15" i="2"/>
  <c r="F67" i="20"/>
  <c r="F66" i="20"/>
  <c r="F68" i="20"/>
  <c r="F49" i="20"/>
  <c r="F50" i="20"/>
  <c r="F30" i="20"/>
  <c r="F31" i="20"/>
  <c r="F32" i="20"/>
  <c r="F33" i="20"/>
  <c r="F29" i="20"/>
  <c r="F34" i="20"/>
  <c r="G47" i="1"/>
  <c r="G48" i="1"/>
  <c r="G44" i="1"/>
  <c r="G45" i="1"/>
  <c r="C19" i="4"/>
  <c r="F32" i="2"/>
  <c r="F31" i="2"/>
  <c r="F47" i="2"/>
  <c r="F14" i="23"/>
  <c r="F15" i="23"/>
  <c r="J5" i="4"/>
  <c r="J6" i="4"/>
  <c r="J9" i="4"/>
  <c r="J10" i="4"/>
  <c r="J11" i="4"/>
  <c r="J12" i="4"/>
  <c r="J4" i="4"/>
  <c r="J16" i="4"/>
  <c r="F81" i="21"/>
  <c r="F66" i="21"/>
  <c r="F67" i="21"/>
  <c r="F74" i="22"/>
  <c r="F75" i="22"/>
  <c r="F59" i="22"/>
  <c r="F60" i="22"/>
  <c r="F44" i="22"/>
  <c r="F45" i="22"/>
  <c r="F29" i="22"/>
  <c r="F30" i="22"/>
  <c r="F14" i="22"/>
  <c r="F15" i="22"/>
  <c r="F74" i="23"/>
  <c r="F75" i="23"/>
  <c r="F59" i="23"/>
  <c r="F60" i="23"/>
  <c r="F44" i="23"/>
  <c r="F45" i="23"/>
  <c r="F29" i="23"/>
  <c r="F30" i="23"/>
  <c r="F50" i="21"/>
  <c r="F52" i="21"/>
  <c r="F29" i="21"/>
  <c r="F36" i="21"/>
  <c r="F14" i="21"/>
  <c r="F15" i="21"/>
  <c r="F59" i="3"/>
  <c r="F60" i="3"/>
  <c r="F45" i="3"/>
  <c r="F29" i="3"/>
  <c r="F30" i="3"/>
  <c r="F74" i="3"/>
  <c r="F75" i="3"/>
  <c r="F14" i="3"/>
  <c r="F15" i="3"/>
  <c r="F93" i="2"/>
  <c r="F95" i="2"/>
  <c r="F78" i="2"/>
  <c r="F79" i="2"/>
  <c r="F63" i="2"/>
  <c r="F64" i="2"/>
  <c r="F48" i="2"/>
  <c r="F51" i="20"/>
  <c r="F52" i="20"/>
  <c r="F13" i="20"/>
  <c r="F14" i="20"/>
  <c r="G46" i="1"/>
  <c r="F33" i="2"/>
  <c r="F82" i="21"/>
  <c r="F76" i="3"/>
  <c r="C46" i="1"/>
  <c r="C45" i="1"/>
</calcChain>
</file>

<file path=xl/sharedStrings.xml><?xml version="1.0" encoding="utf-8"?>
<sst xmlns="http://schemas.openxmlformats.org/spreadsheetml/2006/main" count="968" uniqueCount="238">
  <si>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</si>
  <si>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</si>
  <si>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</si>
  <si>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</si>
  <si>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</si>
  <si>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</si>
  <si>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</si>
  <si>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</si>
  <si>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</si>
  <si>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</si>
  <si>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</si>
  <si>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</si>
  <si>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</si>
  <si>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</si>
  <si>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</si>
  <si>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</si>
  <si>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</si>
  <si>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</si>
  <si>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</si>
  <si>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</si>
  <si>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</si>
  <si>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</si>
  <si>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</si>
  <si>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</si>
  <si>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</si>
  <si>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</si>
  <si>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</si>
  <si>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</si>
  <si>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</si>
  <si>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</si>
  <si>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</si>
  <si>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Cristian Yañez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</si>
  <si>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</si>
  <si>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</si>
  <si>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</si>
  <si>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</si>
  <si>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</si>
  <si>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</si>
  <si>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</si>
  <si>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</si>
  <si>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</si>
  <si>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</si>
  <si>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</si>
  <si>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</si>
  <si>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</si>
  <si>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</si>
  <si>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</si>
  <si>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</si>
  <si>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</si>
  <si>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</si>
  <si>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</si>
  <si>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</si>
  <si>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</si>
  <si>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</si>
  <si>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</si>
  <si>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</si>
  <si>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</si>
  <si>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</si>
  <si>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</si>
  <si>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</si>
  <si>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</si>
  <si>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</si>
  <si>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</si>
  <si>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</si>
  <si>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</si>
  <si>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</si>
  <si>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</si>
  <si>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</si>
  <si>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</si>
  <si>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</si>
  <si>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LOGRO DE METAS</t>
  </si>
  <si>
    <t>Cantidad</t>
  </si>
  <si>
    <t>Detalle</t>
  </si>
  <si>
    <t>Precio Unitario</t>
  </si>
  <si>
    <t>Código</t>
  </si>
  <si>
    <t>VALORES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</si>
  <si>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</si>
  <si>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</si>
  <si>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</si>
  <si>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</si>
  <si>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</si>
  <si>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</si>
  <si>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</si>
  <si>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2.539.445.-</t>
  </si>
  <si>
    <t>61.606.307-3</t>
  </si>
  <si>
    <t xml:space="preserve">Andres Yañez </t>
  </si>
  <si>
    <t>secretariast@cencomex.cl</t>
  </si>
  <si>
    <t>Sebastian Rojas</t>
  </si>
  <si>
    <t>Carlos Alfaro</t>
  </si>
  <si>
    <t>Nelson Reyes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</si>
  <si>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</si>
  <si>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</si>
  <si>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</si>
  <si>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</si>
  <si>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</si>
  <si>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</si>
  <si>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</si>
  <si>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</si>
  <si>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</si>
  <si>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</si>
  <si>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</si>
  <si>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</si>
  <si>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</si>
  <si>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Monto faltante para la meta</t>
  </si>
  <si>
    <t>HES</t>
  </si>
  <si>
    <t>SOLICITUD DE HES</t>
  </si>
  <si>
    <t>Facturación 21</t>
  </si>
  <si>
    <t>CLINICA VESPUCIO</t>
  </si>
  <si>
    <t>CLINICA SANTA MARIA S.A.</t>
  </si>
  <si>
    <t>90.753.000-0</t>
  </si>
  <si>
    <t>CLIENTE</t>
  </si>
  <si>
    <t>96.898.980-4</t>
  </si>
  <si>
    <t>76.515.070-1</t>
  </si>
  <si>
    <t>96.885.930-7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</si>
  <si>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</si>
  <si>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</si>
  <si>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</si>
  <si>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</si>
  <si>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</si>
  <si>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</si>
  <si>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</si>
  <si>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solicitud de facturacion en junio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</si>
  <si>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</si>
  <si>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</si>
  <si>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</si>
  <si>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</si>
  <si>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</si>
  <si>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</si>
  <si>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Facturación Mes de AGOSTO 2018</t>
  </si>
  <si>
    <t>CLINICA LAS CONDES</t>
  </si>
  <si>
    <t>SI</t>
  </si>
  <si>
    <t>238428-250095</t>
  </si>
  <si>
    <t>238057 - 242867 - 250219</t>
  </si>
  <si>
    <t>NO</t>
  </si>
  <si>
    <t>HOSPITAL DE TEMUCO</t>
  </si>
  <si>
    <t>1488-689-SE18</t>
  </si>
  <si>
    <t>NO APLICA</t>
  </si>
  <si>
    <t>CLINICA AVANSALUD</t>
  </si>
  <si>
    <t>ENTREGA MANUAL</t>
  </si>
  <si>
    <r>
      <rPr>
        <sz val="11"/>
        <color theme="1"/>
        <rFont val="Calibri"/>
        <family val="2"/>
        <scheme val="minor"/>
      </rPr>
      <t>FAVOR REALIZAR EL SIGUIENTE COMENTARIO EN FACTURA:</t>
    </r>
    <r>
      <rPr>
        <b/>
        <sz val="11"/>
        <color theme="1"/>
        <rFont val="Calibri"/>
        <family val="2"/>
        <scheme val="minor"/>
      </rPr>
      <t xml:space="preserve">    "N° DE HES 1000049355"</t>
    </r>
  </si>
  <si>
    <t>5-BTE00433-1</t>
  </si>
  <si>
    <t>Elpas Charm</t>
  </si>
  <si>
    <t>5-BTE90004</t>
  </si>
  <si>
    <t>Charm Band,  (Pack of 50), REV-01</t>
  </si>
  <si>
    <t>5-ALC01021-0</t>
  </si>
  <si>
    <t>LF Bus Beacon, No RF, 125kHz</t>
  </si>
  <si>
    <t>5-IOB10485</t>
  </si>
  <si>
    <t>IO MODULES</t>
  </si>
  <si>
    <r>
      <rPr>
        <sz val="11"/>
        <rFont val="Calibri"/>
        <family val="2"/>
        <scheme val="minor"/>
      </rPr>
      <t>FAVOR REALIZAR EL SIGUIENTE COMENTARIO EN FACTURA:</t>
    </r>
    <r>
      <rPr>
        <b/>
        <sz val="11"/>
        <rFont val="Calibri"/>
        <family val="2"/>
        <scheme val="minor"/>
      </rPr>
      <t xml:space="preserve">    "N° DE HES 1000049365"</t>
    </r>
  </si>
  <si>
    <t>5-RLE00125-W</t>
  </si>
  <si>
    <t>LF EXCITER LF STANDALONE PRIMARY WHITE</t>
  </si>
  <si>
    <t>REPARACIONES VARIAS</t>
  </si>
  <si>
    <r>
      <rPr>
        <sz val="11"/>
        <rFont val="Calibri"/>
        <family val="2"/>
        <scheme val="minor"/>
      </rPr>
      <t>FAVOR REALIZAR EL SIGUIENTE COMENTARIO EN FACTURA:</t>
    </r>
    <r>
      <rPr>
        <b/>
        <sz val="11"/>
        <rFont val="Calibri"/>
        <family val="2"/>
        <scheme val="minor"/>
      </rPr>
      <t xml:space="preserve">    "N° DE HES 1000049371"</t>
    </r>
  </si>
  <si>
    <t>PIMAX2430N</t>
  </si>
  <si>
    <t>PILA NEW EW ENERGY CR-2430</t>
  </si>
  <si>
    <t>enviadas por email</t>
  </si>
  <si>
    <t>HOSPITAL DE MAIPU</t>
  </si>
  <si>
    <t>T01504-OC-2018-0307</t>
  </si>
  <si>
    <t>si</t>
  </si>
  <si>
    <t>ESTADO</t>
  </si>
  <si>
    <t>Cristian Quiñones</t>
  </si>
  <si>
    <t>CLINICA LAS CONDES JUNIO 2018</t>
  </si>
  <si>
    <t>CLINICA LAS CONDES MAYO 2018</t>
  </si>
  <si>
    <t>Doble station Jack</t>
  </si>
  <si>
    <t>ENHNCD PILLOWSPKR</t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</si>
  <si>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1000049705"</t>
    </r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</si>
  <si>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1000049690"</t>
    </r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</si>
  <si>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1000049701"</t>
    </r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</si>
  <si>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1000049660"</t>
    </r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</si>
  <si>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1000049357"</t>
    </r>
  </si>
  <si>
    <t>HAMACA XS-S</t>
  </si>
  <si>
    <t>HAMACA M</t>
  </si>
  <si>
    <t>HAMACA L</t>
  </si>
  <si>
    <t>HAMACA XL</t>
  </si>
  <si>
    <t>HAMACA XXL</t>
  </si>
  <si>
    <t>HAMACA HORIZONT</t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</si>
  <si>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1000050104"</t>
    </r>
  </si>
  <si>
    <t>ELPAS CHARM</t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</si>
  <si>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1000050112"</t>
    </r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</si>
  <si>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1000050105"</t>
    </r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</si>
  <si>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1000050117"</t>
    </r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</si>
  <si>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1000050014"</t>
    </r>
  </si>
  <si>
    <t>CLINICA ALEMANA</t>
  </si>
  <si>
    <t>Clinica Vespucio</t>
  </si>
  <si>
    <t>CLINICA INDISA</t>
  </si>
  <si>
    <t xml:space="preserve">FACTURA CORRESPONDIENTE AL MES DE AGOSTO DE 2018 </t>
  </si>
  <si>
    <t>Hospital Doctor Hernán Henríquez Aravena</t>
  </si>
  <si>
    <t>61.602.232-6</t>
  </si>
  <si>
    <t>CLA246</t>
  </si>
  <si>
    <t>CLAR46</t>
  </si>
  <si>
    <t>TARJETA EXPANSORA</t>
  </si>
  <si>
    <t>LAMPARA DE PASILLO</t>
  </si>
  <si>
    <t>SAN JOSE CONSTRUCTORA CHILE S.A.</t>
  </si>
  <si>
    <t>76093454-2</t>
  </si>
  <si>
    <t>PERAS DE LLAMADO</t>
  </si>
  <si>
    <t>CCDIN</t>
  </si>
  <si>
    <t>R4K14SA</t>
  </si>
  <si>
    <t>R4KCAL</t>
  </si>
  <si>
    <t>DCV100</t>
  </si>
  <si>
    <t>111110000</t>
  </si>
  <si>
    <t>R4KANNV2</t>
  </si>
  <si>
    <t>PERA DE LLAMADO</t>
  </si>
  <si>
    <t>EST. DE PACIENTE CON CÓDIGO AZUL -AUDIO</t>
  </si>
  <si>
    <t>LUZ PEQUEÑA</t>
  </si>
  <si>
    <t>VISUAL DOMELES CONTROL</t>
  </si>
  <si>
    <t>PROGRAMACION</t>
  </si>
  <si>
    <t>ANUNCIADOR PANEL</t>
  </si>
  <si>
    <t>CLINICA AVANSALUD S.P.A.</t>
  </si>
  <si>
    <t>78040520-1</t>
  </si>
  <si>
    <t>554566</t>
  </si>
  <si>
    <t>553858</t>
  </si>
  <si>
    <t>POWER SUPPLY COMPLETE SPARE PART</t>
  </si>
  <si>
    <t>HAND CONTROL GL5</t>
  </si>
  <si>
    <t>96770100-9</t>
  </si>
  <si>
    <t>CLINICA ALEMANA DE SANTIAGO S.A.</t>
  </si>
  <si>
    <t>CLINICA VESPUCIO S.A.</t>
  </si>
  <si>
    <t>96898980-4</t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</si>
  <si>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1000050229"</t>
    </r>
  </si>
  <si>
    <t>11112222</t>
  </si>
  <si>
    <t>INSTITUTO DE DIAGNOSTICO S.A.</t>
  </si>
  <si>
    <t>92051000-0</t>
  </si>
  <si>
    <t>CLINICA VESPUCIO S.A</t>
  </si>
  <si>
    <t>FAVOR REALIZAR EL SIGUIENTE COMENTARIO EN FACTURA:    "N° DE HES 1000050268"</t>
  </si>
  <si>
    <t>CLINICA LAS CONDES S.A.</t>
  </si>
  <si>
    <t>93930000-7</t>
  </si>
  <si>
    <t>FAVOR REALIZAR EL SIGUIENTE COMENTARIO EN FACTURA:    "N° DE HES 1000050303"</t>
  </si>
  <si>
    <t>FAVOR REALIZAR EL SIGUIENTE COMENTARIO EN FACTURA:    "N° DE HES 1000050299"</t>
  </si>
  <si>
    <t>FAVOR REALIZAR EL SIGUIENTE COMENTARIO EN FACTURA:    "N° DE HES 1000050307"</t>
  </si>
  <si>
    <t>FAVOR REALIZAR EL SIGUIENTE COMENTARIO EN FACTURA:    "N° DE HES 1000050305"</t>
  </si>
  <si>
    <t>FAVOR REALIZAR EL SIGUIENTE COMENTARIO EN FACTURA:    "N° DE HES 1000050301"</t>
  </si>
  <si>
    <t>FAVOR REALIZAR EL SIGUIENTE COMENTARIO EN FACTURA:    "N° DE HES 1000050331"</t>
  </si>
  <si>
    <t>pendiente entrega</t>
  </si>
  <si>
    <t>ENVIADO POR TNT 06-09-2018</t>
  </si>
  <si>
    <t>entregada</t>
  </si>
  <si>
    <t>urgencia a pagar en septiembre sebastian</t>
  </si>
  <si>
    <t>CLINICA LAS CONDES URGENCIA</t>
  </si>
  <si>
    <t>LOGRADO</t>
  </si>
  <si>
    <t>NOTA DE CREDITO POR FECHA A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</si>
</sst>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\ * #,##0_-;\-&quot;$&quot;\ * #,##0_-;_-&quot;$&quot;\ * &quot;-&quot;??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theme="6" tint="-0.49998474074526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8">
    <xf numFmtId="0" fontId="0" fillId="0" borderId="0" xfId="0"/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14" fontId="12" fillId="5" borderId="0" xfId="1" applyNumberFormat="1" applyFont="1" applyFill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164" fontId="11" fillId="5" borderId="0" xfId="1" applyFont="1" applyFill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1" fillId="5" borderId="0" xfId="1" applyNumberFormat="1" applyFont="1" applyFill="1" applyAlignment="1">
      <alignment horizontal="right"/>
    </xf>
    <xf numFmtId="164" fontId="11" fillId="5" borderId="0" xfId="1" applyFont="1" applyFill="1"/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12" fillId="5" borderId="0" xfId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2" fillId="5" borderId="0" xfId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21" fillId="10" borderId="0" xfId="0" applyFont="1" applyFill="1" applyAlignment="1">
      <alignment vertical="top" wrapText="1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0" fillId="0" borderId="0" xfId="0"/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164" fontId="10" fillId="6" borderId="1" xfId="1" applyNumberFormat="1" applyFont="1" applyFill="1" applyBorder="1" applyAlignment="1">
      <alignment horizontal="center"/>
    </xf>
    <xf numFmtId="0" fontId="22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45" xfId="0" applyFont="1" applyFill="1" applyBorder="1" applyAlignment="1">
      <alignment horizontal="left" vertical="center"/>
    </xf>
    <xf numFmtId="0" fontId="2" fillId="14" borderId="46" xfId="0" applyFont="1" applyFill="1" applyBorder="1" applyAlignment="1">
      <alignment horizontal="left" vertical="center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0" fillId="14" borderId="38" xfId="0" applyNumberFormat="1" applyFont="1" applyFill="1" applyBorder="1" applyAlignment="1">
      <alignment horizontal="center" vertical="center"/>
    </xf>
    <xf numFmtId="164" fontId="23" fillId="14" borderId="38" xfId="0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20" fillId="3" borderId="38" xfId="0" applyNumberFormat="1" applyFont="1" applyFill="1" applyBorder="1" applyAlignment="1">
      <alignment horizontal="center" vertical="center"/>
    </xf>
    <xf numFmtId="6" fontId="17" fillId="0" borderId="0" xfId="0" applyNumberFormat="1" applyFont="1"/>
    <xf numFmtId="0" fontId="0" fillId="0" borderId="0" xfId="0" applyFont="1"/>
    <xf numFmtId="6" fontId="27" fillId="4" borderId="1" xfId="0" applyNumberFormat="1" applyFont="1" applyFill="1" applyBorder="1" applyAlignment="1">
      <alignment horizont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29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3" fillId="4" borderId="1" xfId="0" applyFont="1" applyFill="1" applyBorder="1" applyAlignment="1">
      <alignment horizontal="center"/>
    </xf>
    <xf numFmtId="0" fontId="34" fillId="9" borderId="23" xfId="0" applyFont="1" applyFill="1" applyBorder="1" applyAlignment="1">
      <alignment horizontal="center" vertical="center"/>
    </xf>
    <xf numFmtId="0" fontId="34" fillId="9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34" fillId="4" borderId="33" xfId="0" applyFont="1" applyFill="1" applyBorder="1" applyAlignment="1">
      <alignment horizontal="center" vertical="center"/>
    </xf>
    <xf numFmtId="0" fontId="34" fillId="4" borderId="47" xfId="0" applyFont="1" applyFill="1" applyBorder="1" applyAlignment="1">
      <alignment horizontal="center" vertical="center"/>
    </xf>
    <xf numFmtId="6" fontId="34" fillId="4" borderId="33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4" fontId="20" fillId="14" borderId="3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6" fontId="17" fillId="2" borderId="0" xfId="0" applyNumberFormat="1" applyFont="1" applyFill="1" applyBorder="1" applyAlignment="1">
      <alignment horizontal="center"/>
    </xf>
    <xf numFmtId="0" fontId="0" fillId="8" borderId="32" xfId="0" applyFont="1" applyFill="1" applyBorder="1"/>
    <xf numFmtId="0" fontId="27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32" fillId="2" borderId="0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2" borderId="0" xfId="0" applyFont="1" applyFill="1" applyBorder="1" applyAlignment="1">
      <alignment horizontal="center" vertical="center"/>
    </xf>
    <xf numFmtId="0" fontId="37" fillId="0" borderId="0" xfId="33" applyFont="1" applyAlignment="1">
      <alignment vertical="center"/>
    </xf>
    <xf numFmtId="0" fontId="37" fillId="0" borderId="0" xfId="0" applyFont="1"/>
    <xf numFmtId="0" fontId="39" fillId="4" borderId="34" xfId="0" applyFont="1" applyFill="1" applyBorder="1" applyAlignment="1">
      <alignment horizontal="right" vertical="center"/>
    </xf>
    <xf numFmtId="0" fontId="40" fillId="4" borderId="33" xfId="0" applyFont="1" applyFill="1" applyBorder="1" applyAlignment="1">
      <alignment horizontal="center" vertical="center" wrapText="1"/>
    </xf>
    <xf numFmtId="0" fontId="40" fillId="4" borderId="33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4" fillId="0" borderId="0" xfId="0" applyNumberFormat="1" applyFont="1" applyFill="1" applyBorder="1" applyAlignment="1" applyProtection="1">
      <alignment vertical="center"/>
    </xf>
    <xf numFmtId="6" fontId="27" fillId="4" borderId="10" xfId="0" applyNumberFormat="1" applyFont="1" applyFill="1" applyBorder="1" applyAlignment="1">
      <alignment horizontal="center"/>
    </xf>
    <xf numFmtId="0" fontId="35" fillId="4" borderId="34" xfId="0" applyFont="1" applyFill="1" applyBorder="1" applyAlignment="1">
      <alignment horizontal="left" vertical="center"/>
    </xf>
    <xf numFmtId="0" fontId="35" fillId="4" borderId="33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36" fillId="0" borderId="0" xfId="33"/>
    <xf numFmtId="0" fontId="0" fillId="0" borderId="0" xfId="0" applyAlignment="1"/>
    <xf numFmtId="0" fontId="41" fillId="14" borderId="29" xfId="0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41" fillId="16" borderId="1" xfId="0" applyNumberFormat="1" applyFont="1" applyFill="1" applyBorder="1" applyAlignment="1">
      <alignment horizontal="right" vertical="center"/>
    </xf>
    <xf numFmtId="164" fontId="2" fillId="16" borderId="15" xfId="0" applyNumberFormat="1" applyFont="1" applyFill="1" applyBorder="1" applyAlignment="1">
      <alignment horizontal="center" vertical="center"/>
    </xf>
    <xf numFmtId="164" fontId="2" fillId="16" borderId="15" xfId="0" applyNumberFormat="1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19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9" fillId="0" borderId="43" xfId="0" applyFont="1" applyBorder="1"/>
    <xf numFmtId="0" fontId="0" fillId="0" borderId="43" xfId="0" applyBorder="1" applyAlignment="1"/>
    <xf numFmtId="0" fontId="0" fillId="0" borderId="33" xfId="0" applyBorder="1" applyAlignment="1"/>
    <xf numFmtId="168" fontId="2" fillId="16" borderId="1" xfId="34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 vertical="center"/>
    </xf>
    <xf numFmtId="164" fontId="12" fillId="5" borderId="0" xfId="1" applyFont="1" applyFill="1" applyBorder="1" applyAlignment="1">
      <alignment vertical="center"/>
    </xf>
    <xf numFmtId="164" fontId="11" fillId="5" borderId="0" xfId="1" applyNumberFormat="1" applyFont="1" applyFill="1" applyBorder="1" applyAlignment="1">
      <alignment horizontal="right" vertical="center"/>
    </xf>
    <xf numFmtId="0" fontId="10" fillId="6" borderId="1" xfId="1" applyNumberFormat="1" applyFont="1" applyFill="1" applyBorder="1" applyAlignment="1">
      <alignment horizontal="right"/>
    </xf>
    <xf numFmtId="0" fontId="13" fillId="6" borderId="1" xfId="1" applyNumberFormat="1" applyFont="1" applyFill="1" applyBorder="1" applyAlignment="1">
      <alignment horizontal="center" wrapText="1"/>
    </xf>
    <xf numFmtId="0" fontId="13" fillId="6" borderId="1" xfId="1" applyNumberFormat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45" fillId="3" borderId="1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right"/>
    </xf>
    <xf numFmtId="0" fontId="10" fillId="6" borderId="1" xfId="1" applyNumberFormat="1" applyFont="1" applyFill="1" applyBorder="1"/>
    <xf numFmtId="164" fontId="10" fillId="6" borderId="1" xfId="1" applyNumberFormat="1" applyFont="1" applyFill="1" applyBorder="1" applyAlignment="1">
      <alignment horizontal="left"/>
    </xf>
    <xf numFmtId="164" fontId="12" fillId="5" borderId="0" xfId="1" applyFont="1" applyFill="1" applyBorder="1" applyAlignment="1">
      <alignment horizontal="center" vertical="center"/>
    </xf>
    <xf numFmtId="164" fontId="11" fillId="5" borderId="0" xfId="1" applyNumberFormat="1" applyFont="1" applyFill="1" applyBorder="1" applyAlignment="1">
      <alignment horizontal="center" vertical="center"/>
    </xf>
    <xf numFmtId="164" fontId="8" fillId="6" borderId="6" xfId="1" applyFont="1" applyFill="1" applyBorder="1" applyAlignment="1">
      <alignment horizontal="center"/>
    </xf>
    <xf numFmtId="164" fontId="8" fillId="6" borderId="31" xfId="1" applyNumberFormat="1" applyFont="1" applyFill="1" applyBorder="1" applyAlignment="1">
      <alignment horizontal="right"/>
    </xf>
    <xf numFmtId="0" fontId="8" fillId="6" borderId="10" xfId="1" applyNumberFormat="1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6" borderId="13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 wrapText="1"/>
    </xf>
    <xf numFmtId="0" fontId="10" fillId="6" borderId="15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/>
    </xf>
    <xf numFmtId="164" fontId="11" fillId="5" borderId="17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0" fontId="10" fillId="6" borderId="16" xfId="1" applyNumberFormat="1" applyFont="1" applyFill="1" applyBorder="1" applyAlignment="1">
      <alignment horizontal="center" vertical="center"/>
    </xf>
    <xf numFmtId="14" fontId="11" fillId="5" borderId="17" xfId="1" applyNumberFormat="1" applyFont="1" applyFill="1" applyBorder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15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vertical="center"/>
    </xf>
    <xf numFmtId="0" fontId="10" fillId="6" borderId="18" xfId="1" applyNumberFormat="1" applyFont="1" applyFill="1" applyBorder="1" applyAlignment="1">
      <alignment horizontal="right" vertical="center"/>
    </xf>
    <xf numFmtId="0" fontId="10" fillId="6" borderId="19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right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10" fillId="6" borderId="20" xfId="1" applyNumberFormat="1" applyFont="1" applyFill="1" applyBorder="1" applyAlignment="1">
      <alignment horizontal="right" vertical="center"/>
    </xf>
    <xf numFmtId="0" fontId="8" fillId="3" borderId="23" xfId="1" applyNumberFormat="1" applyFont="1" applyFill="1" applyBorder="1" applyAlignment="1">
      <alignment horizontal="center" vertical="center"/>
    </xf>
    <xf numFmtId="164" fontId="8" fillId="3" borderId="12" xfId="1" applyFont="1" applyFill="1" applyBorder="1" applyAlignment="1">
      <alignment horizontal="center" vertical="center"/>
    </xf>
    <xf numFmtId="164" fontId="8" fillId="3" borderId="23" xfId="1" applyFont="1" applyFill="1" applyBorder="1" applyAlignment="1">
      <alignment horizontal="center" vertical="center"/>
    </xf>
    <xf numFmtId="164" fontId="8" fillId="3" borderId="23" xfId="1" applyNumberFormat="1" applyFont="1" applyFill="1" applyBorder="1" applyAlignment="1">
      <alignment horizontal="right" vertical="center"/>
    </xf>
    <xf numFmtId="0" fontId="8" fillId="6" borderId="27" xfId="1" applyNumberFormat="1" applyFont="1" applyFill="1" applyBorder="1" applyAlignment="1">
      <alignment horizontal="center" vertical="center"/>
    </xf>
    <xf numFmtId="164" fontId="8" fillId="6" borderId="25" xfId="1" applyFont="1" applyFill="1" applyBorder="1" applyAlignment="1">
      <alignment horizontal="center" vertical="center"/>
    </xf>
    <xf numFmtId="164" fontId="8" fillId="6" borderId="14" xfId="1" applyNumberFormat="1" applyFont="1" applyFill="1" applyBorder="1" applyAlignment="1">
      <alignment horizontal="right" vertical="center"/>
    </xf>
    <xf numFmtId="0" fontId="8" fillId="6" borderId="28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vertical="center"/>
    </xf>
    <xf numFmtId="164" fontId="8" fillId="6" borderId="24" xfId="1" applyFont="1" applyFill="1" applyBorder="1" applyAlignment="1">
      <alignment horizontal="center" vertical="center"/>
    </xf>
    <xf numFmtId="164" fontId="8" fillId="6" borderId="22" xfId="1" applyNumberFormat="1" applyFont="1" applyFill="1" applyBorder="1" applyAlignment="1">
      <alignment horizontal="left" vertical="center"/>
    </xf>
    <xf numFmtId="164" fontId="8" fillId="6" borderId="21" xfId="1" applyNumberFormat="1" applyFont="1" applyFill="1" applyBorder="1" applyAlignment="1">
      <alignment horizontal="right" vertical="center"/>
    </xf>
    <xf numFmtId="0" fontId="8" fillId="6" borderId="13" xfId="1" applyNumberFormat="1" applyFont="1" applyFill="1" applyBorder="1" applyAlignment="1">
      <alignment horizontal="center" vertical="center"/>
    </xf>
    <xf numFmtId="164" fontId="8" fillId="6" borderId="7" xfId="1" applyFont="1" applyFill="1" applyBorder="1" applyAlignment="1">
      <alignment horizontal="center" vertical="center"/>
    </xf>
    <xf numFmtId="164" fontId="8" fillId="6" borderId="29" xfId="1" applyFont="1" applyFill="1" applyBorder="1" applyAlignment="1">
      <alignment horizontal="center" vertical="center"/>
    </xf>
    <xf numFmtId="164" fontId="8" fillId="6" borderId="40" xfId="1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46" fillId="0" borderId="0" xfId="0" applyFont="1" applyFill="1"/>
    <xf numFmtId="0" fontId="46" fillId="0" borderId="0" xfId="0" applyFont="1" applyFill="1" applyBorder="1"/>
    <xf numFmtId="0" fontId="27" fillId="4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/>
    </xf>
    <xf numFmtId="6" fontId="0" fillId="0" borderId="0" xfId="0" applyNumberFormat="1" applyFont="1"/>
    <xf numFmtId="9" fontId="8" fillId="6" borderId="27" xfId="1" applyNumberFormat="1" applyFont="1" applyFill="1" applyBorder="1" applyAlignment="1">
      <alignment horizontal="center"/>
    </xf>
    <xf numFmtId="0" fontId="47" fillId="13" borderId="0" xfId="0" applyFont="1" applyFill="1" applyAlignment="1">
      <alignment horizontal="center" vertical="center"/>
    </xf>
    <xf numFmtId="0" fontId="48" fillId="13" borderId="0" xfId="0" applyFont="1" applyFill="1" applyAlignment="1">
      <alignment horizontal="center" vertical="center"/>
    </xf>
    <xf numFmtId="0" fontId="48" fillId="13" borderId="30" xfId="0" applyFont="1" applyFill="1" applyBorder="1" applyAlignment="1">
      <alignment horizontal="center" vertical="center"/>
    </xf>
    <xf numFmtId="0" fontId="48" fillId="13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ont="1" applyFill="1"/>
    <xf numFmtId="0" fontId="42" fillId="17" borderId="0" xfId="0" applyFont="1" applyFill="1" applyAlignment="1">
      <alignment horizontal="center" vertical="center"/>
    </xf>
    <xf numFmtId="0" fontId="0" fillId="0" borderId="1" xfId="0" applyBorder="1"/>
    <xf numFmtId="0" fontId="8" fillId="6" borderId="50" xfId="1" applyNumberFormat="1" applyFont="1" applyFill="1" applyBorder="1" applyAlignment="1">
      <alignment horizontal="center"/>
    </xf>
    <xf numFmtId="0" fontId="8" fillId="6" borderId="15" xfId="1" applyNumberFormat="1" applyFont="1" applyFill="1" applyBorder="1" applyAlignment="1">
      <alignment horizontal="center"/>
    </xf>
    <xf numFmtId="164" fontId="8" fillId="6" borderId="26" xfId="1" applyFont="1" applyFill="1" applyBorder="1" applyAlignment="1">
      <alignment horizontal="center"/>
    </xf>
    <xf numFmtId="164" fontId="8" fillId="6" borderId="51" xfId="1" applyNumberFormat="1" applyFont="1" applyFill="1" applyBorder="1" applyAlignment="1">
      <alignment horizontal="right"/>
    </xf>
    <xf numFmtId="0" fontId="42" fillId="15" borderId="0" xfId="0" applyFont="1" applyFill="1" applyBorder="1" applyAlignment="1">
      <alignment horizontal="center"/>
    </xf>
    <xf numFmtId="6" fontId="43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48" fillId="13" borderId="0" xfId="0" applyFont="1" applyFill="1" applyAlignment="1">
      <alignment horizontal="center" vertical="center" wrapText="1"/>
    </xf>
    <xf numFmtId="0" fontId="8" fillId="6" borderId="37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40" xfId="1" applyNumberFormat="1" applyFont="1" applyFill="1" applyBorder="1" applyAlignment="1">
      <alignment horizontal="right"/>
    </xf>
    <xf numFmtId="0" fontId="8" fillId="6" borderId="13" xfId="1" applyNumberFormat="1" applyFont="1" applyFill="1" applyBorder="1" applyAlignment="1">
      <alignment horizontal="center"/>
    </xf>
    <xf numFmtId="0" fontId="27" fillId="4" borderId="32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1" fillId="8" borderId="18" xfId="9" applyNumberFormat="1" applyFill="1" applyBorder="1" applyAlignment="1">
      <alignment horizontal="left"/>
    </xf>
    <xf numFmtId="164" fontId="0" fillId="8" borderId="19" xfId="9" applyFont="1" applyFill="1" applyBorder="1"/>
    <xf numFmtId="0" fontId="0" fillId="9" borderId="0" xfId="0" applyFill="1"/>
    <xf numFmtId="0" fontId="26" fillId="0" borderId="1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left" vertical="center"/>
    </xf>
    <xf numFmtId="164" fontId="26" fillId="0" borderId="30" xfId="0" applyNumberFormat="1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164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right"/>
    </xf>
    <xf numFmtId="0" fontId="10" fillId="6" borderId="30" xfId="1" applyNumberFormat="1" applyFont="1" applyFill="1" applyBorder="1" applyAlignment="1">
      <alignment horizontal="right"/>
    </xf>
    <xf numFmtId="0" fontId="13" fillId="6" borderId="30" xfId="1" applyNumberFormat="1" applyFont="1" applyFill="1" applyBorder="1" applyAlignment="1">
      <alignment horizontal="center" wrapText="1"/>
    </xf>
    <xf numFmtId="0" fontId="9" fillId="3" borderId="32" xfId="1" applyNumberFormat="1" applyFont="1" applyFill="1" applyBorder="1" applyAlignment="1">
      <alignment horizontal="center" vertical="center"/>
    </xf>
    <xf numFmtId="0" fontId="7" fillId="3" borderId="10" xfId="1" applyNumberFormat="1" applyFont="1" applyFill="1" applyBorder="1" applyAlignment="1">
      <alignment horizontal="center" vertical="center"/>
    </xf>
    <xf numFmtId="0" fontId="17" fillId="18" borderId="5" xfId="0" applyFont="1" applyFill="1" applyBorder="1" applyAlignment="1">
      <alignment horizontal="left" vertical="center"/>
    </xf>
    <xf numFmtId="164" fontId="17" fillId="18" borderId="9" xfId="0" applyNumberFormat="1" applyFont="1" applyFill="1" applyBorder="1" applyAlignment="1">
      <alignment horizontal="center" vertical="center"/>
    </xf>
    <xf numFmtId="0" fontId="17" fillId="18" borderId="9" xfId="0" applyFont="1" applyFill="1" applyBorder="1" applyAlignment="1">
      <alignment horizontal="center" vertical="center"/>
    </xf>
    <xf numFmtId="0" fontId="26" fillId="18" borderId="9" xfId="0" applyFont="1" applyFill="1" applyBorder="1" applyAlignment="1">
      <alignment horizontal="center" vertical="center"/>
    </xf>
    <xf numFmtId="0" fontId="17" fillId="18" borderId="0" xfId="0" applyFont="1" applyFill="1" applyAlignment="1">
      <alignment horizontal="center" vertical="center"/>
    </xf>
    <xf numFmtId="14" fontId="26" fillId="18" borderId="30" xfId="0" applyNumberFormat="1" applyFont="1" applyFill="1" applyBorder="1" applyAlignment="1">
      <alignment horizontal="center" vertical="center"/>
    </xf>
    <xf numFmtId="0" fontId="26" fillId="18" borderId="30" xfId="0" applyNumberFormat="1" applyFont="1" applyFill="1" applyBorder="1" applyAlignment="1">
      <alignment horizontal="center" vertical="center"/>
    </xf>
    <xf numFmtId="0" fontId="26" fillId="18" borderId="30" xfId="0" applyFont="1" applyFill="1" applyBorder="1" applyAlignment="1">
      <alignment horizontal="center" vertical="center"/>
    </xf>
    <xf numFmtId="0" fontId="26" fillId="18" borderId="6" xfId="0" applyFont="1" applyFill="1" applyBorder="1" applyAlignment="1">
      <alignment horizontal="center" vertical="center"/>
    </xf>
    <xf numFmtId="0" fontId="17" fillId="18" borderId="9" xfId="0" applyFont="1" applyFill="1" applyBorder="1" applyAlignment="1">
      <alignment horizontal="left" vertical="center"/>
    </xf>
    <xf numFmtId="0" fontId="26" fillId="18" borderId="5" xfId="0" applyFont="1" applyFill="1" applyBorder="1" applyAlignment="1">
      <alignment horizontal="left" vertical="center"/>
    </xf>
    <xf numFmtId="0" fontId="26" fillId="18" borderId="0" xfId="0" applyFont="1" applyFill="1" applyAlignment="1">
      <alignment horizontal="center" vertical="center" wrapText="1"/>
    </xf>
    <xf numFmtId="0" fontId="17" fillId="18" borderId="6" xfId="0" applyFont="1" applyFill="1" applyBorder="1" applyAlignment="1">
      <alignment horizontal="center" vertical="center"/>
    </xf>
    <xf numFmtId="164" fontId="26" fillId="18" borderId="30" xfId="0" applyNumberFormat="1" applyFont="1" applyFill="1" applyBorder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0" fontId="26" fillId="18" borderId="0" xfId="0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horizontal="center" vertical="center" wrapText="1"/>
    </xf>
    <xf numFmtId="14" fontId="17" fillId="18" borderId="30" xfId="0" applyNumberFormat="1" applyFont="1" applyFill="1" applyBorder="1" applyAlignment="1">
      <alignment horizontal="center" vertical="center"/>
    </xf>
    <xf numFmtId="0" fontId="48" fillId="13" borderId="0" xfId="0" applyNumberFormat="1" applyFont="1" applyFill="1" applyAlignment="1">
      <alignment horizontal="center" vertical="center"/>
    </xf>
    <xf numFmtId="0" fontId="26" fillId="18" borderId="4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/>
    </xf>
    <xf numFmtId="0" fontId="0" fillId="0" borderId="43" xfId="0" applyNumberFormat="1" applyBorder="1" applyAlignment="1"/>
    <xf numFmtId="0" fontId="2" fillId="0" borderId="0" xfId="0" applyNumberFormat="1" applyFont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0" fontId="8" fillId="6" borderId="25" xfId="1" applyNumberFormat="1" applyFont="1" applyFill="1" applyBorder="1" applyAlignment="1">
      <alignment horizontal="center"/>
    </xf>
    <xf numFmtId="14" fontId="17" fillId="18" borderId="9" xfId="0" applyNumberFormat="1" applyFont="1" applyFill="1" applyBorder="1" applyAlignment="1">
      <alignment horizontal="center" vertical="center"/>
    </xf>
    <xf numFmtId="14" fontId="26" fillId="18" borderId="9" xfId="0" applyNumberFormat="1" applyFont="1" applyFill="1" applyBorder="1" applyAlignment="1">
      <alignment horizontal="center" vertical="center"/>
    </xf>
    <xf numFmtId="0" fontId="26" fillId="18" borderId="9" xfId="0" applyNumberFormat="1" applyFont="1" applyFill="1" applyBorder="1" applyAlignment="1">
      <alignment horizontal="center" vertical="center"/>
    </xf>
    <xf numFmtId="164" fontId="26" fillId="18" borderId="9" xfId="0" applyNumberFormat="1" applyFont="1" applyFill="1" applyBorder="1" applyAlignment="1">
      <alignment horizontal="center" vertical="center"/>
    </xf>
    <xf numFmtId="0" fontId="26" fillId="18" borderId="9" xfId="0" applyFont="1" applyFill="1" applyBorder="1" applyAlignment="1">
      <alignment horizontal="center" vertical="center" wrapText="1"/>
    </xf>
    <xf numFmtId="0" fontId="26" fillId="18" borderId="1" xfId="0" applyFont="1" applyFill="1" applyBorder="1" applyAlignment="1">
      <alignment horizontal="left"/>
    </xf>
    <xf numFmtId="0" fontId="8" fillId="6" borderId="48" xfId="1" applyNumberFormat="1" applyFont="1" applyFill="1" applyBorder="1" applyAlignment="1">
      <alignment horizontal="center"/>
    </xf>
    <xf numFmtId="0" fontId="26" fillId="18" borderId="4" xfId="0" applyFont="1" applyFill="1" applyBorder="1" applyAlignment="1">
      <alignment horizontal="center" vertical="center" wrapText="1"/>
    </xf>
    <xf numFmtId="0" fontId="17" fillId="18" borderId="4" xfId="0" applyNumberFormat="1" applyFont="1" applyFill="1" applyBorder="1" applyAlignment="1">
      <alignment horizontal="center" vertical="center" wrapText="1"/>
    </xf>
    <xf numFmtId="0" fontId="26" fillId="18" borderId="30" xfId="0" applyFont="1" applyFill="1" applyBorder="1" applyAlignment="1">
      <alignment horizontal="left" vertical="center"/>
    </xf>
    <xf numFmtId="0" fontId="17" fillId="18" borderId="9" xfId="0" applyNumberFormat="1" applyFont="1" applyFill="1" applyBorder="1" applyAlignment="1">
      <alignment horizontal="center" vertical="center"/>
    </xf>
    <xf numFmtId="0" fontId="26" fillId="18" borderId="8" xfId="0" applyFont="1" applyFill="1" applyBorder="1" applyAlignment="1">
      <alignment horizontal="center" vertical="center"/>
    </xf>
    <xf numFmtId="14" fontId="26" fillId="2" borderId="30" xfId="0" applyNumberFormat="1" applyFont="1" applyFill="1" applyBorder="1" applyAlignment="1">
      <alignment horizontal="center" vertical="center"/>
    </xf>
    <xf numFmtId="4" fontId="13" fillId="6" borderId="1" xfId="1" applyNumberFormat="1" applyFont="1" applyFill="1" applyBorder="1" applyAlignment="1">
      <alignment horizontal="center" vertical="center"/>
    </xf>
    <xf numFmtId="0" fontId="8" fillId="3" borderId="50" xfId="1" applyNumberFormat="1" applyFont="1" applyFill="1" applyBorder="1" applyAlignment="1">
      <alignment horizontal="center" vertical="center"/>
    </xf>
    <xf numFmtId="164" fontId="8" fillId="3" borderId="36" xfId="1" applyFont="1" applyFill="1" applyBorder="1" applyAlignment="1">
      <alignment horizontal="center" vertical="center"/>
    </xf>
    <xf numFmtId="164" fontId="8" fillId="3" borderId="35" xfId="1" applyNumberFormat="1" applyFont="1" applyFill="1" applyBorder="1" applyAlignment="1">
      <alignment horizontal="right" vertical="center"/>
    </xf>
    <xf numFmtId="164" fontId="8" fillId="6" borderId="6" xfId="1" applyFont="1" applyFill="1" applyBorder="1" applyAlignment="1">
      <alignment horizontal="center" vertical="center"/>
    </xf>
    <xf numFmtId="164" fontId="8" fillId="6" borderId="31" xfId="1" applyNumberFormat="1" applyFont="1" applyFill="1" applyBorder="1" applyAlignment="1">
      <alignment horizontal="right" vertical="center"/>
    </xf>
    <xf numFmtId="0" fontId="8" fillId="6" borderId="38" xfId="1" applyNumberFormat="1" applyFont="1" applyFill="1" applyBorder="1" applyAlignment="1">
      <alignment horizontal="center"/>
    </xf>
    <xf numFmtId="164" fontId="8" fillId="6" borderId="10" xfId="1" applyFont="1" applyFill="1" applyBorder="1" applyAlignment="1">
      <alignment horizontal="center" vertical="center"/>
    </xf>
    <xf numFmtId="164" fontId="8" fillId="6" borderId="16" xfId="1" applyNumberFormat="1" applyFont="1" applyFill="1" applyBorder="1" applyAlignment="1">
      <alignment horizontal="right" vertical="center"/>
    </xf>
    <xf numFmtId="0" fontId="8" fillId="6" borderId="7" xfId="1" applyNumberFormat="1" applyFont="1" applyFill="1" applyBorder="1" applyAlignment="1">
      <alignment horizontal="center"/>
    </xf>
    <xf numFmtId="0" fontId="50" fillId="0" borderId="0" xfId="0" applyFont="1"/>
    <xf numFmtId="0" fontId="17" fillId="18" borderId="2" xfId="0" applyFont="1" applyFill="1" applyBorder="1" applyAlignment="1">
      <alignment horizontal="left" vertical="center"/>
    </xf>
    <xf numFmtId="164" fontId="17" fillId="18" borderId="8" xfId="0" applyNumberFormat="1" applyFont="1" applyFill="1" applyBorder="1" applyAlignment="1">
      <alignment horizontal="center" vertical="center"/>
    </xf>
    <xf numFmtId="0" fontId="17" fillId="18" borderId="3" xfId="0" applyFont="1" applyFill="1" applyBorder="1" applyAlignment="1">
      <alignment horizontal="center" vertical="center"/>
    </xf>
    <xf numFmtId="0" fontId="17" fillId="18" borderId="2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/>
    </xf>
    <xf numFmtId="0" fontId="49" fillId="18" borderId="4" xfId="0" applyFont="1" applyFill="1" applyBorder="1" applyAlignment="1">
      <alignment horizontal="center" vertical="center" wrapText="1"/>
    </xf>
    <xf numFmtId="0" fontId="17" fillId="18" borderId="4" xfId="0" applyFont="1" applyFill="1" applyBorder="1" applyAlignment="1">
      <alignment horizontal="center" vertical="center" wrapText="1"/>
    </xf>
    <xf numFmtId="0" fontId="26" fillId="18" borderId="8" xfId="0" applyFont="1" applyFill="1" applyBorder="1" applyAlignment="1">
      <alignment horizontal="center" vertical="center" wrapText="1"/>
    </xf>
    <xf numFmtId="0" fontId="17" fillId="18" borderId="4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left" vertical="center"/>
    </xf>
    <xf numFmtId="0" fontId="2" fillId="18" borderId="30" xfId="0" applyFont="1" applyFill="1" applyBorder="1" applyAlignment="1">
      <alignment horizontal="left" vertical="center"/>
    </xf>
    <xf numFmtId="0" fontId="2" fillId="18" borderId="5" xfId="0" applyFont="1" applyFill="1" applyBorder="1" applyAlignment="1">
      <alignment horizontal="left" vertical="center"/>
    </xf>
    <xf numFmtId="0" fontId="22" fillId="20" borderId="5" xfId="0" applyFont="1" applyFill="1" applyBorder="1" applyAlignment="1">
      <alignment horizontal="left" vertical="center"/>
    </xf>
    <xf numFmtId="164" fontId="22" fillId="20" borderId="9" xfId="0" applyNumberFormat="1" applyFont="1" applyFill="1" applyBorder="1" applyAlignment="1">
      <alignment horizontal="center" vertical="center"/>
    </xf>
    <xf numFmtId="0" fontId="22" fillId="20" borderId="30" xfId="0" applyFont="1" applyFill="1" applyBorder="1" applyAlignment="1">
      <alignment horizontal="center" vertical="center"/>
    </xf>
    <xf numFmtId="0" fontId="22" fillId="20" borderId="8" xfId="0" applyFont="1" applyFill="1" applyBorder="1" applyAlignment="1">
      <alignment horizontal="center" vertical="center"/>
    </xf>
    <xf numFmtId="0" fontId="22" fillId="20" borderId="1" xfId="0" applyFont="1" applyFill="1" applyBorder="1" applyAlignment="1">
      <alignment horizontal="center" vertical="center"/>
    </xf>
    <xf numFmtId="0" fontId="22" fillId="20" borderId="0" xfId="0" applyFont="1" applyFill="1" applyAlignment="1">
      <alignment horizontal="center" vertical="center"/>
    </xf>
    <xf numFmtId="0" fontId="22" fillId="20" borderId="6" xfId="0" applyFont="1" applyFill="1" applyBorder="1" applyAlignment="1">
      <alignment horizontal="center" vertical="center"/>
    </xf>
    <xf numFmtId="0" fontId="22" fillId="20" borderId="30" xfId="0" applyFont="1" applyFill="1" applyBorder="1" applyAlignment="1">
      <alignment horizontal="left" vertical="center"/>
    </xf>
    <xf numFmtId="0" fontId="4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6" fontId="51" fillId="19" borderId="1" xfId="0" applyNumberFormat="1" applyFont="1" applyFill="1" applyBorder="1" applyAlignment="1">
      <alignment horizontal="center"/>
    </xf>
    <xf numFmtId="6" fontId="51" fillId="19" borderId="32" xfId="0" applyNumberFormat="1" applyFont="1" applyFill="1" applyBorder="1" applyAlignment="1">
      <alignment horizontal="center"/>
    </xf>
    <xf numFmtId="6" fontId="51" fillId="19" borderId="16" xfId="0" applyNumberFormat="1" applyFont="1" applyFill="1" applyBorder="1" applyAlignment="1">
      <alignment horizontal="center"/>
    </xf>
    <xf numFmtId="0" fontId="41" fillId="14" borderId="41" xfId="0" applyFont="1" applyFill="1" applyBorder="1" applyAlignment="1">
      <alignment horizontal="center" vertical="center" wrapText="1"/>
    </xf>
    <xf numFmtId="0" fontId="41" fillId="14" borderId="25" xfId="0" applyFont="1" applyFill="1" applyBorder="1" applyAlignment="1">
      <alignment horizontal="center" vertical="center" wrapText="1"/>
    </xf>
    <xf numFmtId="0" fontId="25" fillId="11" borderId="39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25" fillId="11" borderId="35" xfId="0" applyFont="1" applyFill="1" applyBorder="1" applyAlignment="1">
      <alignment horizontal="center" vertical="center"/>
    </xf>
    <xf numFmtId="0" fontId="25" fillId="11" borderId="42" xfId="0" applyFont="1" applyFill="1" applyBorder="1" applyAlignment="1">
      <alignment horizontal="center" vertical="center"/>
    </xf>
    <xf numFmtId="0" fontId="25" fillId="11" borderId="43" xfId="0" applyFont="1" applyFill="1" applyBorder="1" applyAlignment="1">
      <alignment horizontal="center" vertical="center"/>
    </xf>
    <xf numFmtId="0" fontId="25" fillId="11" borderId="33" xfId="0" applyFont="1" applyFill="1" applyBorder="1" applyAlignment="1">
      <alignment horizontal="center" vertical="center"/>
    </xf>
    <xf numFmtId="6" fontId="43" fillId="0" borderId="1" xfId="0" applyNumberFormat="1" applyFont="1" applyFill="1" applyBorder="1" applyAlignment="1">
      <alignment horizontal="center"/>
    </xf>
    <xf numFmtId="6" fontId="43" fillId="0" borderId="32" xfId="0" applyNumberFormat="1" applyFont="1" applyFill="1" applyBorder="1" applyAlignment="1">
      <alignment horizontal="center"/>
    </xf>
    <xf numFmtId="6" fontId="43" fillId="0" borderId="16" xfId="0" applyNumberFormat="1" applyFont="1" applyFill="1" applyBorder="1" applyAlignment="1">
      <alignment horizontal="center"/>
    </xf>
    <xf numFmtId="0" fontId="42" fillId="15" borderId="29" xfId="0" applyFont="1" applyFill="1" applyBorder="1" applyAlignment="1">
      <alignment horizontal="center"/>
    </xf>
    <xf numFmtId="0" fontId="42" fillId="15" borderId="49" xfId="0" applyFont="1" applyFill="1" applyBorder="1" applyAlignment="1">
      <alignment horizontal="center"/>
    </xf>
    <xf numFmtId="0" fontId="42" fillId="15" borderId="14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29" fillId="8" borderId="12" xfId="0" applyFont="1" applyFill="1" applyBorder="1" applyAlignment="1">
      <alignment horizontal="center"/>
    </xf>
    <xf numFmtId="0" fontId="27" fillId="4" borderId="32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</cellXfs>
  <cellStyles count="39">
    <cellStyle name="Comma 2" xfId="20"/>
    <cellStyle name="Comma 2 2" xfId="28"/>
    <cellStyle name="Comma 2 2 2" xfId="36"/>
    <cellStyle name="Currency 2" xfId="22"/>
    <cellStyle name="Currency 2 2" xfId="30"/>
    <cellStyle name="Currency 2 2 2" xfId="38"/>
    <cellStyle name="Hipervínculo" xfId="33" builtinId="8"/>
    <cellStyle name="Millares 2" xfId="19"/>
    <cellStyle name="Millares 2 2" xfId="27"/>
    <cellStyle name="Millares 2 2 2" xfId="35"/>
    <cellStyle name="Moneda" xfId="34" builtinId="4"/>
    <cellStyle name="Moneda 2" xfId="4"/>
    <cellStyle name="Moneda 2 2" xfId="21"/>
    <cellStyle name="Moneda 2 2 2" xfId="29"/>
    <cellStyle name="Moneda 2 2 2 2" xfId="37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22">
    <dxf>
      <font>
        <b/>
      </font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99"/>
      <color rgb="FF66FFFF"/>
      <color rgb="FFFFCCCC"/>
      <color rgb="FFE20076"/>
      <color rgb="FFCCFFFF"/>
      <color rgb="FFFF99FF"/>
      <color rgb="FF99FF99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3:O42" totalsRowShown="0" headerRowDxfId="16" dataDxfId="15">
  <autoFilter ref="A3:O42"/>
  <sortState ref="A4:N34">
    <sortCondition ref="A3:A34"/>
  </sortState>
  <tableColumns count="15">
    <tableColumn id="1" name="N°" dataDxfId="14"/>
    <tableColumn id="2" name="CLINICA/HOSPITAL" dataDxfId="13"/>
    <tableColumn id="3" name="MONTO NETO" dataDxfId="12"/>
    <tableColumn id="4" name="REALIZADO" dataDxfId="11"/>
    <tableColumn id="5" name="PRESUPUESTO" dataDxfId="10"/>
    <tableColumn id="6" name="O/V" dataDxfId="9"/>
    <tableColumn id="7" name="ORDEN DE COMPRA" dataDxfId="8"/>
    <tableColumn id="8" name="GUIA DESPACHO" dataDxfId="7"/>
    <tableColumn id="10" name="SOLICITUD DE HES" dataDxfId="6"/>
    <tableColumn id="15" name="ENTREGA MANUAL" dataDxfId="5"/>
    <tableColumn id="13" name="HES" dataDxfId="4"/>
    <tableColumn id="9" name="FACTURA" dataDxfId="3"/>
    <tableColumn id="14" name="ESTADO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ecretariast@cencomex.cl" TargetMode="External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8"/>
  <sheetViews>
    <sheetView workbookViewId="0">
      <selection activeCell="H8" sqref="H8"/>
    </sheetView>
  </sheetViews>
  <sheetFormatPr baseColWidth="10" defaultRowHeight="15"/>
  <cols>
    <col min="1" max="1" width="11.42578125" style="65"/>
    <col min="2" max="2" width="31.5703125" style="65" customWidth="1"/>
    <col min="3" max="3" width="40.85546875" style="65" customWidth="1"/>
    <col min="4" max="16384" width="11.42578125" style="65"/>
  </cols>
  <sheetData>
    <row r="1" spans="2:7">
      <c r="B1" s="351" t="s">
        <v>185</v>
      </c>
      <c r="C1" s="351"/>
      <c r="D1" s="351"/>
      <c r="E1" s="351"/>
      <c r="F1" s="351"/>
      <c r="G1" s="105"/>
    </row>
    <row r="2" spans="2:7">
      <c r="B2" s="166"/>
      <c r="C2" s="167" t="s">
        <v>4</v>
      </c>
      <c r="D2" s="168"/>
      <c r="E2" s="169"/>
      <c r="F2" s="170"/>
      <c r="G2" s="105"/>
    </row>
    <row r="3" spans="2:7">
      <c r="B3" s="171" t="s">
        <v>5</v>
      </c>
      <c r="C3" s="172" t="s">
        <v>112</v>
      </c>
      <c r="D3" s="74"/>
      <c r="E3" s="47" t="s">
        <v>6</v>
      </c>
      <c r="F3" s="39"/>
      <c r="G3" s="105"/>
    </row>
    <row r="4" spans="2:7">
      <c r="B4" s="171" t="s">
        <v>7</v>
      </c>
      <c r="C4" s="173" t="s">
        <v>8</v>
      </c>
      <c r="D4" s="74"/>
      <c r="E4" s="48"/>
      <c r="F4" s="39"/>
      <c r="G4" s="105"/>
    </row>
    <row r="5" spans="2:7">
      <c r="B5" s="171" t="s">
        <v>9</v>
      </c>
      <c r="C5" s="42">
        <v>255514</v>
      </c>
      <c r="D5" s="174"/>
      <c r="E5" s="48" t="s">
        <v>10</v>
      </c>
      <c r="F5" s="39"/>
      <c r="G5" s="105"/>
    </row>
    <row r="6" spans="2:7">
      <c r="B6" s="171" t="s">
        <v>11</v>
      </c>
      <c r="C6" s="42"/>
      <c r="D6" s="74"/>
      <c r="E6" s="49"/>
      <c r="F6" s="39"/>
      <c r="G6" s="105"/>
    </row>
    <row r="7" spans="2:7">
      <c r="B7" s="175" t="s">
        <v>12</v>
      </c>
      <c r="C7" s="176">
        <v>85444</v>
      </c>
      <c r="D7" s="74"/>
      <c r="E7" s="50"/>
      <c r="F7" s="39"/>
      <c r="G7" s="105"/>
    </row>
    <row r="8" spans="2:7">
      <c r="B8" s="171" t="s">
        <v>13</v>
      </c>
      <c r="C8" s="42" t="s">
        <v>44</v>
      </c>
      <c r="D8" s="74"/>
      <c r="E8" s="50"/>
      <c r="F8" s="39"/>
      <c r="G8" s="105"/>
    </row>
    <row r="9" spans="2:7">
      <c r="B9" s="171" t="s">
        <v>14</v>
      </c>
      <c r="C9" s="42" t="s">
        <v>44</v>
      </c>
      <c r="D9" s="74"/>
      <c r="E9" s="51"/>
      <c r="F9" s="39"/>
      <c r="G9" s="105"/>
    </row>
    <row r="10" spans="2:7">
      <c r="B10" s="171" t="s">
        <v>15</v>
      </c>
      <c r="C10" s="42"/>
      <c r="D10" s="74"/>
      <c r="E10" s="51"/>
      <c r="F10" s="39"/>
      <c r="G10" s="105"/>
    </row>
    <row r="11" spans="2:7">
      <c r="B11" s="171" t="s">
        <v>16</v>
      </c>
      <c r="C11" s="42"/>
      <c r="D11" s="74"/>
      <c r="E11" s="51"/>
      <c r="F11" s="39"/>
      <c r="G11" s="105"/>
    </row>
    <row r="12" spans="2:7">
      <c r="B12" s="177" t="s">
        <v>17</v>
      </c>
      <c r="C12" s="177" t="s">
        <v>18</v>
      </c>
      <c r="D12" s="178" t="s">
        <v>19</v>
      </c>
      <c r="E12" s="178" t="s">
        <v>20</v>
      </c>
      <c r="F12" s="179" t="s">
        <v>21</v>
      </c>
    </row>
    <row r="13" spans="2:7">
      <c r="B13" s="42">
        <v>3200000000</v>
      </c>
      <c r="C13" s="42" t="s">
        <v>28</v>
      </c>
      <c r="D13" s="42">
        <v>1</v>
      </c>
      <c r="E13" s="67">
        <v>318917</v>
      </c>
      <c r="F13" s="180">
        <f>E13*D13</f>
        <v>318917</v>
      </c>
    </row>
    <row r="14" spans="2:7">
      <c r="B14" s="42"/>
      <c r="C14" s="181"/>
      <c r="D14" s="67"/>
      <c r="E14" s="182" t="s">
        <v>22</v>
      </c>
      <c r="F14" s="180">
        <f>F13</f>
        <v>318917</v>
      </c>
    </row>
    <row r="17" spans="2:7">
      <c r="B17" s="352" t="s">
        <v>139</v>
      </c>
      <c r="C17" s="352"/>
      <c r="D17" s="352"/>
      <c r="E17" s="352"/>
      <c r="F17" s="352"/>
    </row>
    <row r="18" spans="2:7">
      <c r="B18" s="166"/>
      <c r="C18" s="167" t="s">
        <v>23</v>
      </c>
      <c r="D18" s="168"/>
      <c r="E18" s="183"/>
      <c r="F18" s="184"/>
      <c r="G18" s="105"/>
    </row>
    <row r="19" spans="2:7">
      <c r="B19" s="171" t="s">
        <v>5</v>
      </c>
      <c r="C19" s="172" t="s">
        <v>54</v>
      </c>
      <c r="D19" s="74"/>
      <c r="E19" s="47" t="s">
        <v>6</v>
      </c>
      <c r="F19" s="155"/>
      <c r="G19" s="105"/>
    </row>
    <row r="20" spans="2:7">
      <c r="B20" s="171" t="s">
        <v>7</v>
      </c>
      <c r="C20" s="173" t="s">
        <v>45</v>
      </c>
      <c r="D20" s="74"/>
      <c r="E20" s="48"/>
      <c r="F20" s="155"/>
      <c r="G20" s="105"/>
    </row>
    <row r="21" spans="2:7">
      <c r="B21" s="171" t="s">
        <v>9</v>
      </c>
      <c r="C21" s="42" t="s">
        <v>131</v>
      </c>
      <c r="D21" s="174"/>
      <c r="E21" s="48" t="s">
        <v>10</v>
      </c>
      <c r="F21" s="155"/>
      <c r="G21" s="105"/>
    </row>
    <row r="22" spans="2:7">
      <c r="B22" s="171" t="s">
        <v>11</v>
      </c>
      <c r="C22" s="42"/>
      <c r="D22" s="74"/>
      <c r="E22" s="49">
        <v>100346</v>
      </c>
      <c r="F22" s="155"/>
      <c r="G22" s="105"/>
    </row>
    <row r="23" spans="2:7">
      <c r="B23" s="175" t="s">
        <v>12</v>
      </c>
      <c r="C23" s="177">
        <v>74369</v>
      </c>
      <c r="D23" s="74"/>
      <c r="E23" s="74"/>
      <c r="F23" s="155"/>
      <c r="G23" s="105"/>
    </row>
    <row r="24" spans="2:7">
      <c r="B24" s="171" t="s">
        <v>13</v>
      </c>
      <c r="C24" s="42">
        <v>4700017427</v>
      </c>
      <c r="D24" s="74"/>
      <c r="E24" s="74"/>
      <c r="F24" s="155"/>
      <c r="G24" s="105"/>
    </row>
    <row r="25" spans="2:7">
      <c r="B25" s="171" t="s">
        <v>14</v>
      </c>
      <c r="C25" s="42">
        <v>7226</v>
      </c>
      <c r="D25" s="74"/>
      <c r="E25" s="74"/>
      <c r="F25" s="155"/>
      <c r="G25" s="105"/>
    </row>
    <row r="26" spans="2:7">
      <c r="B26" s="171" t="s">
        <v>15</v>
      </c>
      <c r="C26" s="42"/>
      <c r="D26" s="74"/>
      <c r="E26" s="74"/>
      <c r="F26" s="155"/>
      <c r="G26" s="105"/>
    </row>
    <row r="27" spans="2:7">
      <c r="B27" s="171" t="s">
        <v>16</v>
      </c>
      <c r="C27" s="42"/>
      <c r="D27" s="74"/>
      <c r="E27" s="74"/>
      <c r="F27" s="155"/>
      <c r="G27" s="105"/>
    </row>
    <row r="28" spans="2:7">
      <c r="B28" s="177" t="s">
        <v>17</v>
      </c>
      <c r="C28" s="177" t="s">
        <v>18</v>
      </c>
      <c r="D28" s="178" t="s">
        <v>19</v>
      </c>
      <c r="E28" s="178" t="s">
        <v>20</v>
      </c>
      <c r="F28" s="179" t="s">
        <v>21</v>
      </c>
    </row>
    <row r="29" spans="2:7">
      <c r="B29" s="42" t="s">
        <v>140</v>
      </c>
      <c r="C29" s="43" t="s">
        <v>141</v>
      </c>
      <c r="D29" s="42">
        <v>6</v>
      </c>
      <c r="E29" s="67">
        <v>69500</v>
      </c>
      <c r="F29" s="71">
        <f>D29*E29</f>
        <v>417000</v>
      </c>
    </row>
    <row r="30" spans="2:7">
      <c r="B30" s="42" t="s">
        <v>142</v>
      </c>
      <c r="C30" s="43" t="s">
        <v>143</v>
      </c>
      <c r="D30" s="42">
        <v>6</v>
      </c>
      <c r="E30" s="67">
        <v>1940</v>
      </c>
      <c r="F30" s="71">
        <f t="shared" ref="F30:F33" si="0">D30*E30</f>
        <v>11640</v>
      </c>
    </row>
    <row r="31" spans="2:7">
      <c r="B31" s="42" t="s">
        <v>144</v>
      </c>
      <c r="C31" s="43" t="s">
        <v>145</v>
      </c>
      <c r="D31" s="42">
        <v>2</v>
      </c>
      <c r="E31" s="67">
        <v>208926</v>
      </c>
      <c r="F31" s="71">
        <f t="shared" si="0"/>
        <v>417852</v>
      </c>
    </row>
    <row r="32" spans="2:7">
      <c r="B32" s="42" t="s">
        <v>146</v>
      </c>
      <c r="C32" s="43" t="s">
        <v>147</v>
      </c>
      <c r="D32" s="42">
        <v>1</v>
      </c>
      <c r="E32" s="67">
        <v>187323</v>
      </c>
      <c r="F32" s="71">
        <f t="shared" si="0"/>
        <v>187323</v>
      </c>
    </row>
    <row r="33" spans="2:7">
      <c r="B33" s="42">
        <v>111110000</v>
      </c>
      <c r="C33" s="43" t="s">
        <v>30</v>
      </c>
      <c r="D33" s="42">
        <v>1</v>
      </c>
      <c r="E33" s="67">
        <v>213693</v>
      </c>
      <c r="F33" s="71">
        <f t="shared" si="0"/>
        <v>213693</v>
      </c>
    </row>
    <row r="34" spans="2:7">
      <c r="B34" s="42"/>
      <c r="C34" s="181"/>
      <c r="D34" s="67"/>
      <c r="E34" s="71" t="s">
        <v>22</v>
      </c>
      <c r="F34" s="71">
        <f>SUM(F29:F33)</f>
        <v>1247508</v>
      </c>
    </row>
    <row r="35" spans="2:7">
      <c r="D35" s="105"/>
      <c r="E35" s="105"/>
      <c r="F35" s="105"/>
    </row>
    <row r="36" spans="2:7">
      <c r="D36" s="105"/>
      <c r="E36" s="105"/>
      <c r="F36" s="105"/>
    </row>
    <row r="37" spans="2:7">
      <c r="B37" s="353" t="s">
        <v>148</v>
      </c>
      <c r="C37" s="353"/>
      <c r="D37" s="353"/>
      <c r="E37" s="353"/>
      <c r="F37" s="353"/>
    </row>
    <row r="38" spans="2:7">
      <c r="B38" s="166"/>
      <c r="C38" s="167" t="s">
        <v>24</v>
      </c>
      <c r="D38" s="168"/>
      <c r="E38" s="183"/>
      <c r="F38" s="184"/>
      <c r="G38" s="105"/>
    </row>
    <row r="39" spans="2:7">
      <c r="B39" s="171" t="s">
        <v>5</v>
      </c>
      <c r="C39" s="172" t="s">
        <v>54</v>
      </c>
      <c r="D39" s="74"/>
      <c r="E39" s="47" t="s">
        <v>6</v>
      </c>
      <c r="F39" s="155"/>
      <c r="G39" s="105"/>
    </row>
    <row r="40" spans="2:7">
      <c r="B40" s="171" t="s">
        <v>7</v>
      </c>
      <c r="C40" s="173" t="s">
        <v>45</v>
      </c>
      <c r="D40" s="74"/>
      <c r="E40" s="48"/>
      <c r="F40" s="155"/>
      <c r="G40" s="105"/>
    </row>
    <row r="41" spans="2:7">
      <c r="B41" s="171" t="s">
        <v>9</v>
      </c>
      <c r="C41" s="42" t="s">
        <v>132</v>
      </c>
      <c r="D41" s="174"/>
      <c r="E41" s="48" t="s">
        <v>10</v>
      </c>
      <c r="F41" s="155"/>
      <c r="G41" s="105"/>
    </row>
    <row r="42" spans="2:7">
      <c r="B42" s="171" t="s">
        <v>11</v>
      </c>
      <c r="C42" s="42"/>
      <c r="D42" s="74"/>
      <c r="E42" s="49">
        <v>100344</v>
      </c>
      <c r="F42" s="155"/>
      <c r="G42" s="105"/>
    </row>
    <row r="43" spans="2:7">
      <c r="B43" s="175" t="s">
        <v>12</v>
      </c>
      <c r="C43" s="177">
        <v>77092</v>
      </c>
      <c r="D43" s="74"/>
      <c r="E43" s="74"/>
      <c r="F43" s="155"/>
      <c r="G43" s="105"/>
    </row>
    <row r="44" spans="2:7">
      <c r="B44" s="171" t="s">
        <v>13</v>
      </c>
      <c r="C44" s="42">
        <v>4700017978</v>
      </c>
      <c r="D44" s="74"/>
      <c r="E44" s="74"/>
      <c r="F44" s="155"/>
      <c r="G44" s="105"/>
    </row>
    <row r="45" spans="2:7">
      <c r="B45" s="171" t="s">
        <v>14</v>
      </c>
      <c r="C45" s="42">
        <v>7237</v>
      </c>
      <c r="D45" s="74"/>
      <c r="E45" s="74"/>
      <c r="F45" s="155"/>
      <c r="G45" s="105"/>
    </row>
    <row r="46" spans="2:7">
      <c r="B46" s="171" t="s">
        <v>15</v>
      </c>
      <c r="C46" s="42"/>
      <c r="D46" s="74"/>
      <c r="E46" s="74"/>
      <c r="F46" s="155"/>
      <c r="G46" s="105"/>
    </row>
    <row r="47" spans="2:7">
      <c r="B47" s="171" t="s">
        <v>16</v>
      </c>
      <c r="C47" s="42"/>
      <c r="D47" s="74"/>
      <c r="E47" s="74"/>
      <c r="F47" s="155"/>
      <c r="G47" s="105"/>
    </row>
    <row r="48" spans="2:7">
      <c r="B48" s="177" t="s">
        <v>17</v>
      </c>
      <c r="C48" s="177" t="s">
        <v>18</v>
      </c>
      <c r="D48" s="178" t="s">
        <v>19</v>
      </c>
      <c r="E48" s="178" t="s">
        <v>20</v>
      </c>
      <c r="F48" s="179" t="s">
        <v>21</v>
      </c>
    </row>
    <row r="49" spans="2:6">
      <c r="B49" s="42" t="s">
        <v>149</v>
      </c>
      <c r="C49" s="43" t="s">
        <v>150</v>
      </c>
      <c r="D49" s="42">
        <v>3</v>
      </c>
      <c r="E49" s="67">
        <v>208926</v>
      </c>
      <c r="F49" s="71">
        <f t="shared" ref="F49:F50" si="1">E49*D49</f>
        <v>626778</v>
      </c>
    </row>
    <row r="50" spans="2:6">
      <c r="B50" s="42">
        <v>11112222</v>
      </c>
      <c r="C50" s="43" t="s">
        <v>151</v>
      </c>
      <c r="D50" s="42">
        <v>3</v>
      </c>
      <c r="E50" s="67">
        <v>24293</v>
      </c>
      <c r="F50" s="71">
        <f t="shared" si="1"/>
        <v>72879</v>
      </c>
    </row>
    <row r="51" spans="2:6">
      <c r="B51" s="42">
        <v>111110000</v>
      </c>
      <c r="C51" s="43" t="s">
        <v>30</v>
      </c>
      <c r="D51" s="42">
        <v>1</v>
      </c>
      <c r="E51" s="67">
        <v>100000</v>
      </c>
      <c r="F51" s="71">
        <f>E51*D51</f>
        <v>100000</v>
      </c>
    </row>
    <row r="52" spans="2:6">
      <c r="B52" s="42"/>
      <c r="C52" s="181"/>
      <c r="D52" s="67"/>
      <c r="E52" s="71" t="s">
        <v>22</v>
      </c>
      <c r="F52" s="71">
        <f>SUM(F49:F51)</f>
        <v>799657</v>
      </c>
    </row>
    <row r="54" spans="2:6">
      <c r="B54" s="353" t="s">
        <v>152</v>
      </c>
      <c r="C54" s="353"/>
      <c r="D54" s="353"/>
      <c r="E54" s="353"/>
      <c r="F54" s="353"/>
    </row>
    <row r="55" spans="2:6">
      <c r="B55" s="166"/>
      <c r="C55" s="167" t="s">
        <v>90</v>
      </c>
      <c r="D55" s="168"/>
      <c r="E55" s="183"/>
      <c r="F55" s="184"/>
    </row>
    <row r="56" spans="2:6">
      <c r="B56" s="171" t="s">
        <v>5</v>
      </c>
      <c r="C56" s="172" t="s">
        <v>54</v>
      </c>
      <c r="D56" s="74"/>
      <c r="E56" s="47" t="s">
        <v>6</v>
      </c>
      <c r="F56" s="155"/>
    </row>
    <row r="57" spans="2:6">
      <c r="B57" s="171" t="s">
        <v>7</v>
      </c>
      <c r="C57" s="173" t="s">
        <v>45</v>
      </c>
      <c r="D57" s="74"/>
      <c r="E57" s="48"/>
      <c r="F57" s="155"/>
    </row>
    <row r="58" spans="2:6">
      <c r="B58" s="171" t="s">
        <v>9</v>
      </c>
      <c r="C58" s="42">
        <v>251502</v>
      </c>
      <c r="D58" s="174"/>
      <c r="E58" s="48" t="s">
        <v>10</v>
      </c>
      <c r="F58" s="155"/>
    </row>
    <row r="59" spans="2:6">
      <c r="B59" s="171" t="s">
        <v>11</v>
      </c>
      <c r="C59" s="42"/>
      <c r="D59" s="74"/>
      <c r="E59" s="49">
        <v>100187</v>
      </c>
      <c r="F59" s="155"/>
    </row>
    <row r="60" spans="2:6">
      <c r="B60" s="175" t="s">
        <v>12</v>
      </c>
      <c r="C60" s="177">
        <v>82671</v>
      </c>
      <c r="D60" s="74"/>
      <c r="E60" s="74"/>
      <c r="F60" s="155"/>
    </row>
    <row r="61" spans="2:6">
      <c r="B61" s="171" t="s">
        <v>13</v>
      </c>
      <c r="C61" s="42">
        <v>4700019625</v>
      </c>
      <c r="D61" s="74"/>
      <c r="E61" s="74"/>
      <c r="F61" s="155"/>
    </row>
    <row r="62" spans="2:6">
      <c r="B62" s="171" t="s">
        <v>14</v>
      </c>
      <c r="C62" s="42">
        <v>7267</v>
      </c>
      <c r="D62" s="74"/>
      <c r="E62" s="74"/>
      <c r="F62" s="155"/>
    </row>
    <row r="63" spans="2:6">
      <c r="B63" s="171" t="s">
        <v>15</v>
      </c>
      <c r="C63" s="42"/>
      <c r="D63" s="74"/>
      <c r="E63" s="74"/>
      <c r="F63" s="155"/>
    </row>
    <row r="64" spans="2:6">
      <c r="B64" s="171" t="s">
        <v>16</v>
      </c>
      <c r="C64" s="42"/>
      <c r="D64" s="74"/>
      <c r="E64" s="74"/>
      <c r="F64" s="155"/>
    </row>
    <row r="65" spans="2:6">
      <c r="B65" s="177" t="s">
        <v>17</v>
      </c>
      <c r="C65" s="177" t="s">
        <v>18</v>
      </c>
      <c r="D65" s="178" t="s">
        <v>19</v>
      </c>
      <c r="E65" s="178" t="s">
        <v>20</v>
      </c>
      <c r="F65" s="179" t="s">
        <v>21</v>
      </c>
    </row>
    <row r="66" spans="2:6">
      <c r="B66" s="42" t="s">
        <v>153</v>
      </c>
      <c r="C66" s="43" t="s">
        <v>154</v>
      </c>
      <c r="D66" s="42">
        <v>99</v>
      </c>
      <c r="E66" s="67">
        <v>2249</v>
      </c>
      <c r="F66" s="71">
        <f>E66*D66</f>
        <v>222651</v>
      </c>
    </row>
    <row r="67" spans="2:6">
      <c r="B67" s="42" t="s">
        <v>153</v>
      </c>
      <c r="C67" s="43" t="s">
        <v>154</v>
      </c>
      <c r="D67" s="42">
        <v>1</v>
      </c>
      <c r="E67" s="67">
        <v>2559</v>
      </c>
      <c r="F67" s="71">
        <f t="shared" ref="F67" si="2">E67*D67</f>
        <v>2559</v>
      </c>
    </row>
    <row r="68" spans="2:6">
      <c r="B68" s="42"/>
      <c r="C68" s="181"/>
      <c r="D68" s="67"/>
      <c r="E68" s="71" t="s">
        <v>22</v>
      </c>
      <c r="F68" s="71">
        <f>SUM(F66:F67)</f>
        <v>225210</v>
      </c>
    </row>
  </sheetData>
  <mergeCells count="4">
    <mergeCell ref="B1:F1"/>
    <mergeCell ref="B17:F17"/>
    <mergeCell ref="B37:F37"/>
    <mergeCell ref="B54:F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G10" sqref="G10"/>
    </sheetView>
  </sheetViews>
  <sheetFormatPr baseColWidth="10" defaultRowHeight="15"/>
  <cols>
    <col min="2" max="2" width="19.42578125" bestFit="1" customWidth="1"/>
    <col min="3" max="3" width="32.85546875" bestFit="1" customWidth="1"/>
  </cols>
  <sheetData>
    <row r="1" spans="2:3" ht="15.75" thickBot="1"/>
    <row r="2" spans="2:3" ht="19.5" thickBot="1">
      <c r="B2" s="372" t="s">
        <v>26</v>
      </c>
      <c r="C2" s="373"/>
    </row>
    <row r="3" spans="2:3">
      <c r="B3" s="66">
        <v>283641</v>
      </c>
      <c r="C3" s="68" t="s">
        <v>170</v>
      </c>
    </row>
    <row r="4" spans="2:3">
      <c r="B4" s="41">
        <v>283651</v>
      </c>
      <c r="C4" s="87" t="s">
        <v>171</v>
      </c>
    </row>
    <row r="5" spans="2:3">
      <c r="B5" s="41">
        <v>283051</v>
      </c>
      <c r="C5" s="87" t="s">
        <v>171</v>
      </c>
    </row>
    <row r="6" spans="2:3">
      <c r="B6" s="41">
        <v>283661</v>
      </c>
      <c r="C6" s="87" t="s">
        <v>172</v>
      </c>
    </row>
    <row r="7" spans="2:3">
      <c r="B7" s="255">
        <v>283671</v>
      </c>
      <c r="C7" s="87" t="s">
        <v>173</v>
      </c>
    </row>
    <row r="8" spans="2:3">
      <c r="B8" s="255">
        <v>283681</v>
      </c>
      <c r="C8" s="87" t="s">
        <v>174</v>
      </c>
    </row>
    <row r="9" spans="2:3" ht="15.75" thickBot="1">
      <c r="B9" s="137">
        <v>284655</v>
      </c>
      <c r="C9" s="88" t="s">
        <v>175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5"/>
  <sheetViews>
    <sheetView topLeftCell="A64" zoomScaleNormal="100" workbookViewId="0">
      <selection activeCell="C68" sqref="C68:C69"/>
    </sheetView>
  </sheetViews>
  <sheetFormatPr baseColWidth="10" defaultRowHeight="15"/>
  <cols>
    <col min="2" max="2" width="34.7109375" customWidth="1"/>
    <col min="3" max="3" width="38.7109375" customWidth="1"/>
    <col min="8" max="8" width="11" bestFit="1" customWidth="1"/>
    <col min="9" max="9" width="8.28515625" customWidth="1"/>
    <col min="11" max="11" width="8.28515625" customWidth="1"/>
  </cols>
  <sheetData>
    <row r="2" spans="2:6">
      <c r="C2" s="60"/>
    </row>
    <row r="3" spans="2:6">
      <c r="B3" s="354" t="s">
        <v>169</v>
      </c>
      <c r="C3" s="354"/>
      <c r="D3" s="354"/>
      <c r="E3" s="354"/>
      <c r="F3" s="354"/>
    </row>
    <row r="4" spans="2:6">
      <c r="B4" s="279"/>
      <c r="C4" s="280" t="s">
        <v>25</v>
      </c>
      <c r="D4" s="1"/>
      <c r="E4" s="2"/>
      <c r="F4" s="3"/>
    </row>
    <row r="5" spans="2:6">
      <c r="B5" s="277" t="s">
        <v>5</v>
      </c>
      <c r="C5" s="278" t="s">
        <v>54</v>
      </c>
      <c r="D5" s="4"/>
      <c r="E5" s="5" t="s">
        <v>6</v>
      </c>
      <c r="F5" s="6"/>
    </row>
    <row r="6" spans="2:6">
      <c r="B6" s="171" t="s">
        <v>7</v>
      </c>
      <c r="C6" s="173" t="s">
        <v>45</v>
      </c>
      <c r="D6" s="74"/>
      <c r="E6" s="7"/>
      <c r="F6" s="6"/>
    </row>
    <row r="7" spans="2:6">
      <c r="B7" s="171" t="s">
        <v>9</v>
      </c>
      <c r="C7" s="42">
        <v>250094</v>
      </c>
      <c r="D7" s="174"/>
      <c r="E7" s="7" t="s">
        <v>10</v>
      </c>
      <c r="F7" s="6"/>
    </row>
    <row r="8" spans="2:6">
      <c r="B8" s="171" t="s">
        <v>11</v>
      </c>
      <c r="C8" s="42"/>
      <c r="D8" s="4"/>
      <c r="E8" s="8">
        <v>100186</v>
      </c>
      <c r="F8" s="6"/>
    </row>
    <row r="9" spans="2:6">
      <c r="B9" s="175" t="s">
        <v>12</v>
      </c>
      <c r="C9" s="177">
        <v>81710</v>
      </c>
      <c r="D9" s="4"/>
      <c r="E9" s="9"/>
      <c r="F9" s="6"/>
    </row>
    <row r="10" spans="2:6">
      <c r="B10" s="171" t="s">
        <v>13</v>
      </c>
      <c r="C10" s="42">
        <v>4700018611</v>
      </c>
      <c r="D10" s="4"/>
      <c r="E10" s="9"/>
      <c r="F10" s="6"/>
    </row>
    <row r="11" spans="2:6">
      <c r="B11" s="171" t="s">
        <v>14</v>
      </c>
      <c r="C11" s="42">
        <v>7250</v>
      </c>
      <c r="D11" s="4"/>
      <c r="E11" s="10"/>
      <c r="F11" s="6"/>
    </row>
    <row r="12" spans="2:6">
      <c r="B12" s="171" t="s">
        <v>15</v>
      </c>
      <c r="C12" s="42"/>
      <c r="D12" s="4"/>
      <c r="E12" s="10"/>
      <c r="F12" s="6"/>
    </row>
    <row r="13" spans="2:6">
      <c r="B13" s="171" t="s">
        <v>16</v>
      </c>
      <c r="C13" s="42"/>
      <c r="D13" s="4"/>
      <c r="E13" s="10"/>
      <c r="F13" s="11"/>
    </row>
    <row r="14" spans="2:6">
      <c r="B14" s="177" t="s">
        <v>17</v>
      </c>
      <c r="C14" s="177" t="s">
        <v>18</v>
      </c>
      <c r="D14" s="178" t="s">
        <v>19</v>
      </c>
      <c r="E14" s="178" t="s">
        <v>20</v>
      </c>
      <c r="F14" s="276" t="s">
        <v>21</v>
      </c>
    </row>
    <row r="15" spans="2:6" s="65" customFormat="1">
      <c r="B15" s="42" t="s">
        <v>153</v>
      </c>
      <c r="C15" s="43" t="s">
        <v>154</v>
      </c>
      <c r="D15" s="42">
        <v>99</v>
      </c>
      <c r="E15" s="67">
        <v>2249</v>
      </c>
      <c r="F15" s="180">
        <f>E15*D15</f>
        <v>222651</v>
      </c>
    </row>
    <row r="16" spans="2:6" s="65" customFormat="1">
      <c r="B16" s="42" t="s">
        <v>153</v>
      </c>
      <c r="C16" s="43" t="s">
        <v>154</v>
      </c>
      <c r="D16" s="42">
        <v>1</v>
      </c>
      <c r="E16" s="67">
        <v>2559</v>
      </c>
      <c r="F16" s="180">
        <f t="shared" ref="F16" si="0">E16*D16</f>
        <v>2559</v>
      </c>
    </row>
    <row r="17" spans="2:8">
      <c r="B17" s="42"/>
      <c r="C17" s="181"/>
      <c r="D17" s="67"/>
      <c r="E17" s="182" t="s">
        <v>22</v>
      </c>
      <c r="F17" s="180">
        <f>SUM(F15:F16)</f>
        <v>225210</v>
      </c>
    </row>
    <row r="18" spans="2:8">
      <c r="B18" s="65"/>
      <c r="C18" s="65"/>
      <c r="D18" s="65"/>
      <c r="E18" s="65"/>
      <c r="F18" s="65"/>
      <c r="G18" s="65"/>
      <c r="H18" s="65"/>
    </row>
    <row r="19" spans="2:8" ht="15.75" thickBot="1">
      <c r="B19" s="354" t="s">
        <v>168</v>
      </c>
      <c r="C19" s="354"/>
      <c r="D19" s="354"/>
      <c r="E19" s="354"/>
      <c r="F19" s="354"/>
    </row>
    <row r="20" spans="2:8" ht="15.75" thickBot="1">
      <c r="B20" s="78"/>
      <c r="C20" s="79" t="s">
        <v>32</v>
      </c>
      <c r="D20" s="13"/>
      <c r="E20" s="14"/>
      <c r="F20" s="15"/>
    </row>
    <row r="21" spans="2:8">
      <c r="B21" s="16" t="s">
        <v>5</v>
      </c>
      <c r="C21" s="172" t="s">
        <v>54</v>
      </c>
      <c r="D21" s="17"/>
      <c r="E21" s="18" t="s">
        <v>6</v>
      </c>
      <c r="F21" s="19"/>
    </row>
    <row r="22" spans="2:8">
      <c r="B22" s="20" t="s">
        <v>7</v>
      </c>
      <c r="C22" s="173" t="s">
        <v>45</v>
      </c>
      <c r="D22" s="21"/>
      <c r="E22" s="22"/>
      <c r="F22" s="19"/>
    </row>
    <row r="23" spans="2:8">
      <c r="B23" s="20" t="s">
        <v>9</v>
      </c>
      <c r="C23" s="150">
        <v>252428</v>
      </c>
      <c r="D23" s="23"/>
      <c r="E23" s="22" t="s">
        <v>10</v>
      </c>
      <c r="F23" s="19"/>
    </row>
    <row r="24" spans="2:8">
      <c r="B24" s="20" t="s">
        <v>11</v>
      </c>
      <c r="C24" s="150"/>
      <c r="D24" s="17"/>
      <c r="E24" s="24">
        <v>100490</v>
      </c>
      <c r="F24" s="19"/>
    </row>
    <row r="25" spans="2:8">
      <c r="B25" s="12" t="s">
        <v>12</v>
      </c>
      <c r="C25" s="142">
        <v>83334</v>
      </c>
      <c r="D25" s="17"/>
      <c r="E25" s="25"/>
      <c r="F25" s="19"/>
    </row>
    <row r="26" spans="2:8">
      <c r="B26" s="20" t="s">
        <v>13</v>
      </c>
      <c r="C26" s="150">
        <v>4700019611</v>
      </c>
      <c r="D26" s="17"/>
      <c r="E26" s="25"/>
      <c r="F26" s="19"/>
    </row>
    <row r="27" spans="2:8">
      <c r="B27" s="26" t="s">
        <v>14</v>
      </c>
      <c r="C27" s="154">
        <v>7253</v>
      </c>
      <c r="D27" s="17"/>
      <c r="E27" s="27"/>
      <c r="F27" s="19"/>
    </row>
    <row r="28" spans="2:8">
      <c r="B28" s="26" t="s">
        <v>15</v>
      </c>
      <c r="C28" s="61"/>
      <c r="D28" s="17"/>
      <c r="E28" s="27"/>
      <c r="F28" s="19"/>
    </row>
    <row r="29" spans="2:8" ht="15.75" thickBot="1">
      <c r="B29" s="28" t="s">
        <v>16</v>
      </c>
      <c r="C29" s="61"/>
      <c r="D29" s="17"/>
      <c r="E29" s="27"/>
      <c r="F29" s="29"/>
    </row>
    <row r="30" spans="2:8" ht="15.75" thickBot="1">
      <c r="B30" s="127" t="s">
        <v>17</v>
      </c>
      <c r="C30" s="127" t="s">
        <v>18</v>
      </c>
      <c r="D30" s="128" t="s">
        <v>19</v>
      </c>
      <c r="E30" s="129" t="s">
        <v>20</v>
      </c>
      <c r="F30" s="130" t="s">
        <v>21</v>
      </c>
    </row>
    <row r="31" spans="2:8" s="65" customFormat="1">
      <c r="B31" s="54" t="s">
        <v>142</v>
      </c>
      <c r="C31" s="54" t="s">
        <v>143</v>
      </c>
      <c r="D31" s="252">
        <v>799</v>
      </c>
      <c r="E31" s="55">
        <v>2068</v>
      </c>
      <c r="F31" s="56">
        <f t="shared" ref="F31:F32" si="1">E31*D31</f>
        <v>1652332</v>
      </c>
    </row>
    <row r="32" spans="2:8" s="65" customFormat="1">
      <c r="B32" s="249" t="s">
        <v>142</v>
      </c>
      <c r="C32" s="249" t="s">
        <v>143</v>
      </c>
      <c r="D32" s="242">
        <v>1</v>
      </c>
      <c r="E32" s="250">
        <v>2188</v>
      </c>
      <c r="F32" s="251">
        <f t="shared" si="1"/>
        <v>2188</v>
      </c>
    </row>
    <row r="33" spans="2:12" ht="15.75" thickBot="1">
      <c r="B33" s="57"/>
      <c r="C33" s="131"/>
      <c r="D33" s="64"/>
      <c r="E33" s="58" t="s">
        <v>22</v>
      </c>
      <c r="F33" s="59">
        <f>SUM(F31:F32)</f>
        <v>1654520</v>
      </c>
    </row>
    <row r="34" spans="2:12">
      <c r="B34" s="65"/>
      <c r="C34" s="65"/>
      <c r="D34" s="65"/>
      <c r="E34" s="65"/>
      <c r="F34" s="65"/>
      <c r="G34" s="65"/>
      <c r="H34" s="65"/>
    </row>
    <row r="35" spans="2:12" ht="15.75" thickBot="1">
      <c r="B35" s="354" t="s">
        <v>167</v>
      </c>
      <c r="C35" s="354"/>
      <c r="D35" s="354"/>
      <c r="E35" s="354"/>
      <c r="F35" s="354"/>
    </row>
    <row r="36" spans="2:12" ht="15.75" thickBot="1">
      <c r="B36" s="78"/>
      <c r="C36" s="79" t="s">
        <v>33</v>
      </c>
      <c r="D36" s="30"/>
      <c r="E36" s="31"/>
      <c r="F36" s="32"/>
      <c r="H36" s="65"/>
      <c r="I36" s="65"/>
      <c r="J36" s="65"/>
      <c r="K36" s="65"/>
      <c r="L36" s="65"/>
    </row>
    <row r="37" spans="2:12">
      <c r="B37" s="144" t="s">
        <v>5</v>
      </c>
      <c r="C37" s="172" t="s">
        <v>54</v>
      </c>
      <c r="D37" s="145"/>
      <c r="E37" s="146" t="s">
        <v>6</v>
      </c>
      <c r="F37" s="35"/>
      <c r="H37" s="65"/>
      <c r="I37" s="65"/>
      <c r="J37" s="65"/>
      <c r="K37" s="65"/>
      <c r="L37" s="65"/>
    </row>
    <row r="38" spans="2:12">
      <c r="B38" s="147" t="s">
        <v>7</v>
      </c>
      <c r="C38" s="173" t="s">
        <v>45</v>
      </c>
      <c r="D38" s="148"/>
      <c r="E38" s="149"/>
      <c r="F38" s="35"/>
      <c r="H38" s="65"/>
      <c r="I38" s="65"/>
      <c r="J38" s="65"/>
      <c r="K38" s="65"/>
      <c r="L38" s="65"/>
    </row>
    <row r="39" spans="2:12">
      <c r="B39" s="147" t="s">
        <v>9</v>
      </c>
      <c r="C39" s="150">
        <v>251120</v>
      </c>
      <c r="D39" s="151"/>
      <c r="E39" s="149" t="s">
        <v>10</v>
      </c>
      <c r="F39" s="35"/>
      <c r="H39" s="65"/>
      <c r="I39" s="65"/>
      <c r="J39" s="65"/>
      <c r="K39" s="65"/>
      <c r="L39" s="65"/>
    </row>
    <row r="40" spans="2:12">
      <c r="B40" s="147" t="s">
        <v>11</v>
      </c>
      <c r="C40" s="150"/>
      <c r="D40" s="145"/>
      <c r="E40" s="152">
        <v>100586</v>
      </c>
      <c r="F40" s="35"/>
      <c r="H40" s="65"/>
      <c r="I40" s="65"/>
      <c r="J40" s="65"/>
      <c r="K40" s="65"/>
      <c r="L40" s="65"/>
    </row>
    <row r="41" spans="2:12">
      <c r="B41" s="141" t="s">
        <v>12</v>
      </c>
      <c r="C41" s="142">
        <v>82425</v>
      </c>
      <c r="D41" s="145"/>
      <c r="E41" s="36"/>
      <c r="F41" s="35"/>
      <c r="H41" s="65"/>
      <c r="I41" s="65"/>
      <c r="J41" s="65"/>
      <c r="K41" s="65"/>
      <c r="L41" s="65"/>
    </row>
    <row r="42" spans="2:12">
      <c r="B42" s="147" t="s">
        <v>13</v>
      </c>
      <c r="C42" s="150">
        <v>4700019624</v>
      </c>
      <c r="D42" s="145"/>
      <c r="E42" s="36"/>
      <c r="F42" s="35"/>
    </row>
    <row r="43" spans="2:12">
      <c r="B43" s="153" t="s">
        <v>14</v>
      </c>
      <c r="C43" s="154">
        <v>7263</v>
      </c>
      <c r="D43" s="145"/>
      <c r="E43" s="37"/>
      <c r="F43" s="35"/>
    </row>
    <row r="44" spans="2:12">
      <c r="B44" s="153" t="s">
        <v>15</v>
      </c>
      <c r="C44" s="61"/>
      <c r="D44" s="145"/>
      <c r="E44" s="37"/>
      <c r="F44" s="35"/>
    </row>
    <row r="45" spans="2:12" ht="15.75" thickBot="1">
      <c r="B45" s="38" t="s">
        <v>16</v>
      </c>
      <c r="C45" s="61"/>
      <c r="D45" s="145"/>
      <c r="E45" s="37"/>
      <c r="F45" s="39"/>
    </row>
    <row r="46" spans="2:12" ht="15.75" thickBot="1">
      <c r="B46" s="127" t="s">
        <v>17</v>
      </c>
      <c r="C46" s="127" t="s">
        <v>18</v>
      </c>
      <c r="D46" s="128" t="s">
        <v>19</v>
      </c>
      <c r="E46" s="129" t="s">
        <v>20</v>
      </c>
      <c r="F46" s="130" t="s">
        <v>21</v>
      </c>
    </row>
    <row r="47" spans="2:12" s="65" customFormat="1">
      <c r="B47" s="241">
        <v>9910000003</v>
      </c>
      <c r="C47" s="241" t="s">
        <v>55</v>
      </c>
      <c r="D47" s="63">
        <v>2</v>
      </c>
      <c r="E47" s="243">
        <v>250000</v>
      </c>
      <c r="F47" s="244">
        <f t="shared" ref="F47" si="2">E47*D47</f>
        <v>500000</v>
      </c>
    </row>
    <row r="48" spans="2:12" ht="15.75" thickBot="1">
      <c r="B48" s="57"/>
      <c r="C48" s="131"/>
      <c r="D48" s="64"/>
      <c r="E48" s="58" t="s">
        <v>22</v>
      </c>
      <c r="F48" s="59">
        <f>SUM(F47:F47)</f>
        <v>500000</v>
      </c>
    </row>
    <row r="50" spans="2:6" ht="15.75" thickBot="1">
      <c r="B50" s="354" t="s">
        <v>165</v>
      </c>
      <c r="C50" s="354"/>
      <c r="D50" s="354"/>
      <c r="E50" s="354"/>
      <c r="F50" s="354"/>
    </row>
    <row r="51" spans="2:6" ht="15.75" thickBot="1">
      <c r="B51" s="78"/>
      <c r="C51" s="79" t="s">
        <v>34</v>
      </c>
      <c r="D51" s="143"/>
      <c r="E51" s="33"/>
      <c r="F51" s="34"/>
    </row>
    <row r="52" spans="2:6">
      <c r="B52" s="144" t="s">
        <v>5</v>
      </c>
      <c r="C52" s="172" t="s">
        <v>54</v>
      </c>
      <c r="D52" s="145"/>
      <c r="E52" s="146" t="s">
        <v>6</v>
      </c>
      <c r="F52" s="35"/>
    </row>
    <row r="53" spans="2:6">
      <c r="B53" s="147" t="s">
        <v>7</v>
      </c>
      <c r="C53" s="173" t="s">
        <v>45</v>
      </c>
      <c r="D53" s="148"/>
      <c r="E53" s="149"/>
      <c r="F53" s="35"/>
    </row>
    <row r="54" spans="2:6">
      <c r="B54" s="147" t="s">
        <v>9</v>
      </c>
      <c r="C54" s="150">
        <v>247288</v>
      </c>
      <c r="D54" s="151"/>
      <c r="E54" s="149" t="s">
        <v>10</v>
      </c>
      <c r="F54" s="35"/>
    </row>
    <row r="55" spans="2:6">
      <c r="B55" s="147" t="s">
        <v>11</v>
      </c>
      <c r="C55" s="150"/>
      <c r="D55" s="145"/>
      <c r="E55" s="152">
        <v>100587</v>
      </c>
      <c r="F55" s="35"/>
    </row>
    <row r="56" spans="2:6">
      <c r="B56" s="141" t="s">
        <v>12</v>
      </c>
      <c r="C56" s="142">
        <v>79889</v>
      </c>
      <c r="D56" s="145"/>
      <c r="E56" s="36"/>
      <c r="F56" s="35"/>
    </row>
    <row r="57" spans="2:6">
      <c r="B57" s="147" t="s">
        <v>13</v>
      </c>
      <c r="C57" s="150">
        <v>4700019081</v>
      </c>
      <c r="D57" s="145"/>
      <c r="E57" s="36"/>
      <c r="F57" s="35"/>
    </row>
    <row r="58" spans="2:6">
      <c r="B58" s="153" t="s">
        <v>14</v>
      </c>
      <c r="C58" s="154">
        <v>7241</v>
      </c>
      <c r="D58" s="145"/>
      <c r="E58" s="37"/>
      <c r="F58" s="35"/>
    </row>
    <row r="59" spans="2:6">
      <c r="B59" s="153" t="s">
        <v>15</v>
      </c>
      <c r="C59" s="61"/>
      <c r="D59" s="145"/>
      <c r="E59" s="37"/>
      <c r="F59" s="35"/>
    </row>
    <row r="60" spans="2:6" ht="15.75" thickBot="1">
      <c r="B60" s="38" t="s">
        <v>16</v>
      </c>
      <c r="C60" s="61"/>
      <c r="D60" s="145"/>
      <c r="E60" s="37"/>
      <c r="F60" s="39"/>
    </row>
    <row r="61" spans="2:6" ht="15.75" thickBot="1">
      <c r="B61" s="127" t="s">
        <v>17</v>
      </c>
      <c r="C61" s="127" t="s">
        <v>18</v>
      </c>
      <c r="D61" s="128" t="s">
        <v>19</v>
      </c>
      <c r="E61" s="129" t="s">
        <v>20</v>
      </c>
      <c r="F61" s="130" t="s">
        <v>21</v>
      </c>
    </row>
    <row r="62" spans="2:6" s="65" customFormat="1">
      <c r="B62" s="54">
        <v>354018</v>
      </c>
      <c r="C62" s="54" t="s">
        <v>163</v>
      </c>
      <c r="D62" s="306">
        <v>1</v>
      </c>
      <c r="E62" s="55">
        <v>160000</v>
      </c>
      <c r="F62" s="56">
        <f>E62*D62</f>
        <v>160000</v>
      </c>
    </row>
    <row r="63" spans="2:6">
      <c r="B63" s="249">
        <v>9910000003</v>
      </c>
      <c r="C63" s="249" t="s">
        <v>55</v>
      </c>
      <c r="D63" s="305">
        <v>1</v>
      </c>
      <c r="E63" s="250">
        <v>180000</v>
      </c>
      <c r="F63" s="251">
        <f>E63*D63</f>
        <v>180000</v>
      </c>
    </row>
    <row r="64" spans="2:6" ht="15.75" thickBot="1">
      <c r="B64" s="57"/>
      <c r="C64" s="131"/>
      <c r="D64" s="64"/>
      <c r="E64" s="58" t="s">
        <v>22</v>
      </c>
      <c r="F64" s="59">
        <f>SUM(F62:F63)</f>
        <v>340000</v>
      </c>
    </row>
    <row r="66" spans="2:12" ht="15.75" thickBot="1">
      <c r="B66" s="354" t="s">
        <v>166</v>
      </c>
      <c r="C66" s="354"/>
      <c r="D66" s="354"/>
      <c r="E66" s="354"/>
      <c r="F66" s="354"/>
    </row>
    <row r="67" spans="2:12" ht="15.75" thickBot="1">
      <c r="B67" s="78"/>
      <c r="C67" s="79" t="s">
        <v>35</v>
      </c>
      <c r="D67" s="143"/>
      <c r="E67" s="33"/>
      <c r="F67" s="34"/>
      <c r="H67" s="65"/>
      <c r="I67" s="65"/>
      <c r="J67" s="65"/>
      <c r="K67" s="65"/>
      <c r="L67" s="65"/>
    </row>
    <row r="68" spans="2:12">
      <c r="B68" s="144" t="s">
        <v>5</v>
      </c>
      <c r="C68" s="172" t="s">
        <v>54</v>
      </c>
      <c r="D68" s="145"/>
      <c r="E68" s="146" t="s">
        <v>6</v>
      </c>
      <c r="F68" s="35"/>
      <c r="H68" s="65"/>
      <c r="I68" s="65"/>
      <c r="J68" s="65"/>
      <c r="K68" s="65"/>
      <c r="L68" s="65"/>
    </row>
    <row r="69" spans="2:12">
      <c r="B69" s="147" t="s">
        <v>7</v>
      </c>
      <c r="C69" s="173" t="s">
        <v>45</v>
      </c>
      <c r="D69" s="148"/>
      <c r="E69" s="149"/>
      <c r="F69" s="35"/>
      <c r="H69" s="65"/>
      <c r="I69" s="65"/>
      <c r="J69" s="65"/>
      <c r="K69" s="65"/>
      <c r="L69" s="65"/>
    </row>
    <row r="70" spans="2:12">
      <c r="B70" s="147" t="s">
        <v>9</v>
      </c>
      <c r="C70" s="150">
        <v>244204</v>
      </c>
      <c r="D70" s="151"/>
      <c r="E70" s="149" t="s">
        <v>10</v>
      </c>
      <c r="F70" s="35"/>
      <c r="H70" s="65"/>
      <c r="I70" s="65"/>
      <c r="J70" s="65"/>
      <c r="K70" s="65"/>
      <c r="L70" s="65"/>
    </row>
    <row r="71" spans="2:12">
      <c r="B71" s="147" t="s">
        <v>11</v>
      </c>
      <c r="C71" s="150"/>
      <c r="D71" s="145"/>
      <c r="E71" s="152">
        <v>100588</v>
      </c>
      <c r="F71" s="35"/>
      <c r="H71" s="65"/>
      <c r="I71" s="65"/>
      <c r="J71" s="65"/>
      <c r="K71" s="65"/>
      <c r="L71" s="65"/>
    </row>
    <row r="72" spans="2:12">
      <c r="B72" s="141" t="s">
        <v>12</v>
      </c>
      <c r="C72" s="142">
        <v>77922</v>
      </c>
      <c r="D72" s="145"/>
      <c r="E72" s="36"/>
      <c r="F72" s="35"/>
      <c r="H72" s="65"/>
      <c r="I72" s="65"/>
      <c r="J72" s="65"/>
      <c r="K72" s="65"/>
      <c r="L72" s="65"/>
    </row>
    <row r="73" spans="2:12">
      <c r="B73" s="147" t="s">
        <v>13</v>
      </c>
      <c r="C73" s="150">
        <v>4700018558</v>
      </c>
      <c r="D73" s="145"/>
      <c r="E73" s="36"/>
      <c r="F73" s="35"/>
      <c r="H73" s="65"/>
      <c r="I73" s="65"/>
      <c r="J73" s="65"/>
      <c r="K73" s="65"/>
      <c r="L73" s="65"/>
    </row>
    <row r="74" spans="2:12">
      <c r="B74" s="153" t="s">
        <v>14</v>
      </c>
      <c r="C74" s="154">
        <v>7249</v>
      </c>
      <c r="D74" s="145"/>
      <c r="E74" s="37"/>
      <c r="F74" s="35"/>
    </row>
    <row r="75" spans="2:12">
      <c r="B75" s="153" t="s">
        <v>15</v>
      </c>
      <c r="C75" s="61"/>
      <c r="D75" s="145"/>
      <c r="E75" s="37"/>
      <c r="F75" s="35"/>
    </row>
    <row r="76" spans="2:12" ht="15.75" thickBot="1">
      <c r="B76" s="38" t="s">
        <v>16</v>
      </c>
      <c r="C76" s="61"/>
      <c r="D76" s="145"/>
      <c r="E76" s="37"/>
      <c r="F76" s="39"/>
    </row>
    <row r="77" spans="2:12" ht="15.75" thickBot="1">
      <c r="B77" s="127" t="s">
        <v>17</v>
      </c>
      <c r="C77" s="127" t="s">
        <v>18</v>
      </c>
      <c r="D77" s="128" t="s">
        <v>19</v>
      </c>
      <c r="E77" s="129" t="s">
        <v>20</v>
      </c>
      <c r="F77" s="130" t="s">
        <v>21</v>
      </c>
    </row>
    <row r="78" spans="2:12">
      <c r="B78" s="54">
        <v>350207</v>
      </c>
      <c r="C78" s="54" t="s">
        <v>164</v>
      </c>
      <c r="D78" s="63">
        <v>1</v>
      </c>
      <c r="E78" s="55">
        <v>241010</v>
      </c>
      <c r="F78" s="56">
        <f>E78*D78</f>
        <v>241010</v>
      </c>
    </row>
    <row r="79" spans="2:12" ht="15.75" thickBot="1">
      <c r="B79" s="57"/>
      <c r="C79" s="131"/>
      <c r="D79" s="64"/>
      <c r="E79" s="58" t="s">
        <v>22</v>
      </c>
      <c r="F79" s="59">
        <f>F78</f>
        <v>241010</v>
      </c>
    </row>
    <row r="81" spans="2:6" ht="15.75" thickBot="1">
      <c r="B81" s="354" t="s">
        <v>176</v>
      </c>
      <c r="C81" s="354"/>
      <c r="D81" s="354"/>
      <c r="E81" s="354"/>
      <c r="F81" s="354"/>
    </row>
    <row r="82" spans="2:6" ht="15.75" thickBot="1">
      <c r="B82" s="78"/>
      <c r="C82" s="79" t="s">
        <v>36</v>
      </c>
      <c r="D82" s="143"/>
      <c r="E82" s="33"/>
      <c r="F82" s="34"/>
    </row>
    <row r="83" spans="2:6">
      <c r="B83" s="144" t="s">
        <v>5</v>
      </c>
      <c r="C83" s="172" t="s">
        <v>54</v>
      </c>
      <c r="D83" s="145"/>
      <c r="E83" s="146" t="s">
        <v>6</v>
      </c>
      <c r="F83" s="35"/>
    </row>
    <row r="84" spans="2:6">
      <c r="B84" s="147" t="s">
        <v>7</v>
      </c>
      <c r="C84" s="173" t="s">
        <v>45</v>
      </c>
      <c r="D84" s="148"/>
      <c r="E84" s="149"/>
      <c r="F84" s="35"/>
    </row>
    <row r="85" spans="2:6">
      <c r="B85" s="147" t="s">
        <v>9</v>
      </c>
      <c r="C85" s="150">
        <v>252201</v>
      </c>
      <c r="D85" s="151"/>
      <c r="E85" s="149" t="s">
        <v>10</v>
      </c>
      <c r="F85" s="35"/>
    </row>
    <row r="86" spans="2:6">
      <c r="B86" s="147" t="s">
        <v>11</v>
      </c>
      <c r="C86" s="150"/>
      <c r="D86" s="145"/>
      <c r="E86" s="152"/>
      <c r="F86" s="35"/>
    </row>
    <row r="87" spans="2:6">
      <c r="B87" s="141" t="s">
        <v>12</v>
      </c>
      <c r="C87" s="142">
        <v>81709</v>
      </c>
      <c r="D87" s="145"/>
      <c r="E87" s="36"/>
      <c r="F87" s="35"/>
    </row>
    <row r="88" spans="2:6">
      <c r="B88" s="147" t="s">
        <v>13</v>
      </c>
      <c r="C88" s="150">
        <v>4700019612</v>
      </c>
      <c r="D88" s="145"/>
      <c r="E88" s="36"/>
      <c r="F88" s="35"/>
    </row>
    <row r="89" spans="2:6">
      <c r="B89" s="153" t="s">
        <v>14</v>
      </c>
      <c r="C89" s="154">
        <v>7252</v>
      </c>
      <c r="D89" s="145"/>
      <c r="E89" s="37"/>
      <c r="F89" s="35"/>
    </row>
    <row r="90" spans="2:6">
      <c r="B90" s="153" t="s">
        <v>15</v>
      </c>
      <c r="C90" s="61"/>
      <c r="D90" s="145"/>
      <c r="E90" s="37"/>
      <c r="F90" s="35"/>
    </row>
    <row r="91" spans="2:6" ht="15.75" thickBot="1">
      <c r="B91" s="38" t="s">
        <v>16</v>
      </c>
      <c r="C91" s="61"/>
      <c r="D91" s="145"/>
      <c r="E91" s="37"/>
      <c r="F91" s="39"/>
    </row>
    <row r="92" spans="2:6" ht="15.75" thickBot="1">
      <c r="B92" s="127" t="s">
        <v>17</v>
      </c>
      <c r="C92" s="127" t="s">
        <v>18</v>
      </c>
      <c r="D92" s="128" t="s">
        <v>19</v>
      </c>
      <c r="E92" s="129" t="s">
        <v>20</v>
      </c>
      <c r="F92" s="130" t="s">
        <v>21</v>
      </c>
    </row>
    <row r="93" spans="2:6">
      <c r="B93" s="54" t="s">
        <v>140</v>
      </c>
      <c r="C93" s="54" t="s">
        <v>177</v>
      </c>
      <c r="D93" s="306">
        <v>24</v>
      </c>
      <c r="E93" s="55">
        <v>69326</v>
      </c>
      <c r="F93" s="56">
        <f>E93*D93</f>
        <v>1663824</v>
      </c>
    </row>
    <row r="94" spans="2:6" s="65" customFormat="1">
      <c r="B94" s="313" t="s">
        <v>140</v>
      </c>
      <c r="C94" s="313" t="s">
        <v>177</v>
      </c>
      <c r="D94" s="305">
        <v>1</v>
      </c>
      <c r="E94" s="185">
        <v>69332</v>
      </c>
      <c r="F94" s="186">
        <f>E94*D94</f>
        <v>69332</v>
      </c>
    </row>
    <row r="95" spans="2:6" ht="15.75" thickBot="1">
      <c r="B95" s="57"/>
      <c r="C95" s="131"/>
      <c r="D95" s="64"/>
      <c r="E95" s="58" t="s">
        <v>22</v>
      </c>
      <c r="F95" s="59">
        <f>F93+F94</f>
        <v>1733156</v>
      </c>
    </row>
  </sheetData>
  <mergeCells count="6">
    <mergeCell ref="B81:F81"/>
    <mergeCell ref="B3:F3"/>
    <mergeCell ref="B19:F19"/>
    <mergeCell ref="B35:F35"/>
    <mergeCell ref="B50:F50"/>
    <mergeCell ref="B66:F6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opLeftCell="A58" workbookViewId="0">
      <selection activeCell="B63" sqref="B63:F76"/>
    </sheetView>
  </sheetViews>
  <sheetFormatPr baseColWidth="10" defaultRowHeight="15"/>
  <cols>
    <col min="2" max="2" width="35.28515625" style="45" customWidth="1"/>
    <col min="3" max="3" width="41.28515625" style="53" customWidth="1"/>
    <col min="4" max="4" width="11.42578125" style="53"/>
    <col min="5" max="5" width="12.28515625" style="62" customWidth="1"/>
    <col min="6" max="6" width="11.42578125" style="62"/>
  </cols>
  <sheetData>
    <row r="1" spans="2:14">
      <c r="B1" s="352"/>
      <c r="C1" s="352"/>
      <c r="D1" s="352"/>
      <c r="E1" s="352"/>
      <c r="F1" s="352"/>
    </row>
    <row r="2" spans="2:14" s="40" customFormat="1" ht="15.75" thickBot="1">
      <c r="B2" s="354" t="s">
        <v>178</v>
      </c>
      <c r="C2" s="354"/>
      <c r="D2" s="354"/>
      <c r="E2" s="354"/>
      <c r="F2" s="354"/>
    </row>
    <row r="3" spans="2:14" ht="15.75" thickBot="1">
      <c r="B3" s="78"/>
      <c r="C3" s="79" t="s">
        <v>91</v>
      </c>
      <c r="D3" s="143"/>
      <c r="E3" s="33"/>
      <c r="F3" s="34"/>
      <c r="H3" s="65"/>
      <c r="I3" s="65"/>
      <c r="J3" s="65"/>
      <c r="K3" s="65"/>
      <c r="L3" s="65"/>
      <c r="M3" s="65"/>
      <c r="N3" s="65"/>
    </row>
    <row r="4" spans="2:14">
      <c r="B4" s="144" t="s">
        <v>5</v>
      </c>
      <c r="C4" s="172" t="s">
        <v>54</v>
      </c>
      <c r="D4" s="145"/>
      <c r="E4" s="146" t="s">
        <v>6</v>
      </c>
      <c r="F4" s="35"/>
    </row>
    <row r="5" spans="2:14">
      <c r="B5" s="147" t="s">
        <v>7</v>
      </c>
      <c r="C5" s="173" t="s">
        <v>45</v>
      </c>
      <c r="D5" s="148"/>
      <c r="E5" s="149"/>
      <c r="F5" s="35"/>
    </row>
    <row r="6" spans="2:14">
      <c r="B6" s="147" t="s">
        <v>9</v>
      </c>
      <c r="C6" s="150">
        <v>255515</v>
      </c>
      <c r="D6" s="151"/>
      <c r="E6" s="149" t="s">
        <v>10</v>
      </c>
      <c r="F6" s="35"/>
    </row>
    <row r="7" spans="2:14">
      <c r="B7" s="147" t="s">
        <v>11</v>
      </c>
      <c r="C7" s="150"/>
      <c r="D7" s="145"/>
      <c r="E7" s="152"/>
      <c r="F7" s="35"/>
    </row>
    <row r="8" spans="2:14">
      <c r="B8" s="141" t="s">
        <v>12</v>
      </c>
      <c r="C8" s="142">
        <v>85447</v>
      </c>
      <c r="D8" s="145"/>
      <c r="E8" s="36"/>
      <c r="F8" s="35"/>
    </row>
    <row r="9" spans="2:14">
      <c r="B9" s="147" t="s">
        <v>13</v>
      </c>
      <c r="C9" s="150">
        <v>4700019957</v>
      </c>
      <c r="D9" s="145"/>
      <c r="E9" s="36"/>
      <c r="F9" s="35"/>
    </row>
    <row r="10" spans="2:14">
      <c r="B10" s="153" t="s">
        <v>14</v>
      </c>
      <c r="C10" s="154">
        <v>7282</v>
      </c>
      <c r="D10" s="145"/>
      <c r="E10" s="37"/>
      <c r="F10" s="35"/>
    </row>
    <row r="11" spans="2:14">
      <c r="B11" s="153" t="s">
        <v>15</v>
      </c>
      <c r="C11" s="61"/>
      <c r="D11" s="145"/>
      <c r="E11" s="37"/>
      <c r="F11" s="35"/>
    </row>
    <row r="12" spans="2:14" ht="15.75" thickBot="1">
      <c r="B12" s="38" t="s">
        <v>16</v>
      </c>
      <c r="C12" s="61"/>
      <c r="D12" s="145"/>
      <c r="E12" s="37"/>
      <c r="F12" s="39"/>
    </row>
    <row r="13" spans="2:14" ht="15.75" thickBot="1">
      <c r="B13" s="127" t="s">
        <v>17</v>
      </c>
      <c r="C13" s="127" t="s">
        <v>18</v>
      </c>
      <c r="D13" s="128" t="s">
        <v>19</v>
      </c>
      <c r="E13" s="129" t="s">
        <v>20</v>
      </c>
      <c r="F13" s="130" t="s">
        <v>21</v>
      </c>
    </row>
    <row r="14" spans="2:14">
      <c r="B14" s="54">
        <v>11112222</v>
      </c>
      <c r="C14" s="54" t="s">
        <v>151</v>
      </c>
      <c r="D14" s="63">
        <v>1</v>
      </c>
      <c r="E14" s="55">
        <v>240010</v>
      </c>
      <c r="F14" s="56">
        <f>E14*D14</f>
        <v>240010</v>
      </c>
    </row>
    <row r="15" spans="2:14" ht="15.75" thickBot="1">
      <c r="B15" s="57"/>
      <c r="C15" s="131"/>
      <c r="D15" s="64"/>
      <c r="E15" s="58" t="s">
        <v>22</v>
      </c>
      <c r="F15" s="59">
        <f>F14</f>
        <v>240010</v>
      </c>
    </row>
    <row r="16" spans="2:14">
      <c r="B16" s="65"/>
      <c r="C16" s="65"/>
      <c r="D16" s="65"/>
      <c r="E16" s="65"/>
      <c r="F16" s="65"/>
    </row>
    <row r="17" spans="1:14" ht="15.75" thickBot="1">
      <c r="B17" s="354" t="s">
        <v>179</v>
      </c>
      <c r="C17" s="354"/>
      <c r="D17" s="354"/>
      <c r="E17" s="354"/>
      <c r="F17" s="354"/>
    </row>
    <row r="18" spans="1:14" ht="15.75" thickBot="1">
      <c r="A18" s="65"/>
      <c r="B18" s="78"/>
      <c r="C18" s="79" t="s">
        <v>37</v>
      </c>
      <c r="D18" s="143"/>
      <c r="E18" s="33"/>
      <c r="F18" s="34"/>
    </row>
    <row r="19" spans="1:14">
      <c r="B19" s="144" t="s">
        <v>5</v>
      </c>
      <c r="C19" s="172" t="s">
        <v>54</v>
      </c>
      <c r="D19" s="145"/>
      <c r="E19" s="146" t="s">
        <v>6</v>
      </c>
      <c r="F19" s="35"/>
    </row>
    <row r="20" spans="1:14">
      <c r="B20" s="147" t="s">
        <v>7</v>
      </c>
      <c r="C20" s="173" t="s">
        <v>45</v>
      </c>
      <c r="D20" s="148"/>
      <c r="E20" s="149"/>
      <c r="F20" s="35"/>
      <c r="H20" s="65"/>
      <c r="I20" s="65"/>
      <c r="J20" s="65"/>
      <c r="K20" s="65"/>
      <c r="L20" s="65"/>
      <c r="M20" s="65"/>
      <c r="N20" s="65"/>
    </row>
    <row r="21" spans="1:14">
      <c r="B21" s="147" t="s">
        <v>9</v>
      </c>
      <c r="C21" s="150">
        <v>255516</v>
      </c>
      <c r="D21" s="151"/>
      <c r="E21" s="149" t="s">
        <v>10</v>
      </c>
      <c r="F21" s="35"/>
    </row>
    <row r="22" spans="1:14">
      <c r="B22" s="147" t="s">
        <v>11</v>
      </c>
      <c r="C22" s="150"/>
      <c r="D22" s="145"/>
      <c r="E22" s="152"/>
      <c r="F22" s="35"/>
    </row>
    <row r="23" spans="1:14">
      <c r="B23" s="141" t="s">
        <v>12</v>
      </c>
      <c r="C23" s="142">
        <v>85448</v>
      </c>
      <c r="D23" s="145"/>
      <c r="E23" s="36"/>
      <c r="F23" s="35"/>
    </row>
    <row r="24" spans="1:14">
      <c r="B24" s="147" t="s">
        <v>13</v>
      </c>
      <c r="C24" s="150">
        <v>4700019758</v>
      </c>
      <c r="D24" s="145"/>
      <c r="E24" s="36"/>
      <c r="F24" s="35"/>
    </row>
    <row r="25" spans="1:14">
      <c r="B25" s="153" t="s">
        <v>14</v>
      </c>
      <c r="C25" s="154">
        <v>7272</v>
      </c>
      <c r="D25" s="145"/>
      <c r="E25" s="37"/>
      <c r="F25" s="35"/>
    </row>
    <row r="26" spans="1:14">
      <c r="B26" s="153" t="s">
        <v>15</v>
      </c>
      <c r="C26" s="61"/>
      <c r="D26" s="145"/>
      <c r="E26" s="37"/>
      <c r="F26" s="35"/>
    </row>
    <row r="27" spans="1:14" ht="15.75" thickBot="1">
      <c r="B27" s="38" t="s">
        <v>16</v>
      </c>
      <c r="C27" s="61"/>
      <c r="D27" s="145"/>
      <c r="E27" s="37"/>
      <c r="F27" s="39"/>
    </row>
    <row r="28" spans="1:14" ht="15.75" thickBot="1">
      <c r="B28" s="127" t="s">
        <v>17</v>
      </c>
      <c r="C28" s="127" t="s">
        <v>18</v>
      </c>
      <c r="D28" s="128" t="s">
        <v>19</v>
      </c>
      <c r="E28" s="129" t="s">
        <v>20</v>
      </c>
      <c r="F28" s="130" t="s">
        <v>21</v>
      </c>
    </row>
    <row r="29" spans="1:14">
      <c r="B29" s="54">
        <v>11112222</v>
      </c>
      <c r="C29" s="54" t="s">
        <v>151</v>
      </c>
      <c r="D29" s="63">
        <v>1</v>
      </c>
      <c r="E29" s="55">
        <v>472010</v>
      </c>
      <c r="F29" s="56">
        <f>D29*E29</f>
        <v>472010</v>
      </c>
    </row>
    <row r="30" spans="1:14" ht="15.75" thickBot="1">
      <c r="B30" s="57"/>
      <c r="C30" s="131"/>
      <c r="D30" s="64"/>
      <c r="E30" s="58" t="s">
        <v>22</v>
      </c>
      <c r="F30" s="59">
        <f>F29</f>
        <v>472010</v>
      </c>
    </row>
    <row r="32" spans="1:14" ht="15.75" thickBot="1">
      <c r="B32" s="354" t="s">
        <v>180</v>
      </c>
      <c r="C32" s="354"/>
      <c r="D32" s="354"/>
      <c r="E32" s="354"/>
      <c r="F32" s="354"/>
    </row>
    <row r="33" spans="2:16" ht="15.75" thickBot="1">
      <c r="B33" s="78"/>
      <c r="C33" s="79" t="s">
        <v>38</v>
      </c>
      <c r="D33" s="143"/>
      <c r="E33" s="33"/>
      <c r="F33" s="34"/>
    </row>
    <row r="34" spans="2:16">
      <c r="B34" s="144" t="s">
        <v>5</v>
      </c>
      <c r="C34" s="172" t="s">
        <v>54</v>
      </c>
      <c r="D34" s="145"/>
      <c r="E34" s="146" t="s">
        <v>6</v>
      </c>
      <c r="F34" s="35"/>
    </row>
    <row r="35" spans="2:16">
      <c r="B35" s="147" t="s">
        <v>7</v>
      </c>
      <c r="C35" s="173" t="s">
        <v>45</v>
      </c>
      <c r="D35" s="148"/>
      <c r="E35" s="149"/>
      <c r="F35" s="35"/>
    </row>
    <row r="36" spans="2:16">
      <c r="B36" s="147" t="s">
        <v>9</v>
      </c>
      <c r="C36" s="150">
        <v>255518</v>
      </c>
      <c r="D36" s="151"/>
      <c r="E36" s="149" t="s">
        <v>10</v>
      </c>
      <c r="F36" s="35"/>
    </row>
    <row r="37" spans="2:16">
      <c r="B37" s="147" t="s">
        <v>11</v>
      </c>
      <c r="C37" s="150"/>
      <c r="D37" s="145"/>
      <c r="E37" s="152"/>
      <c r="F37" s="35"/>
    </row>
    <row r="38" spans="2:16">
      <c r="B38" s="141" t="s">
        <v>12</v>
      </c>
      <c r="C38" s="142">
        <v>85449</v>
      </c>
      <c r="D38" s="145"/>
      <c r="E38" s="36"/>
      <c r="F38" s="35"/>
    </row>
    <row r="39" spans="2:16">
      <c r="B39" s="147" t="s">
        <v>13</v>
      </c>
      <c r="C39" s="150">
        <v>4700019145</v>
      </c>
      <c r="D39" s="145"/>
      <c r="E39" s="36"/>
      <c r="F39" s="35"/>
    </row>
    <row r="40" spans="2:16">
      <c r="B40" s="153" t="s">
        <v>14</v>
      </c>
      <c r="C40" s="154">
        <v>7258</v>
      </c>
      <c r="D40" s="145"/>
      <c r="E40" s="37"/>
      <c r="F40" s="35"/>
    </row>
    <row r="41" spans="2:16">
      <c r="B41" s="153" t="s">
        <v>15</v>
      </c>
      <c r="C41" s="61"/>
      <c r="D41" s="145"/>
      <c r="E41" s="37"/>
      <c r="F41" s="35"/>
    </row>
    <row r="42" spans="2:16" ht="15.75" thickBot="1">
      <c r="B42" s="38" t="s">
        <v>16</v>
      </c>
      <c r="C42" s="61"/>
      <c r="D42" s="145"/>
      <c r="E42" s="37"/>
      <c r="F42" s="39"/>
    </row>
    <row r="43" spans="2:16" ht="15.75" thickBot="1">
      <c r="B43" s="127" t="s">
        <v>17</v>
      </c>
      <c r="C43" s="127" t="s">
        <v>18</v>
      </c>
      <c r="D43" s="128" t="s">
        <v>19</v>
      </c>
      <c r="E43" s="129" t="s">
        <v>20</v>
      </c>
      <c r="F43" s="130" t="s">
        <v>21</v>
      </c>
    </row>
    <row r="44" spans="2:16">
      <c r="B44" s="54">
        <v>11112222</v>
      </c>
      <c r="C44" s="54" t="s">
        <v>151</v>
      </c>
      <c r="D44" s="63">
        <v>1</v>
      </c>
      <c r="E44" s="55">
        <v>241010</v>
      </c>
      <c r="F44" s="56">
        <f>D44*E44</f>
        <v>241010</v>
      </c>
    </row>
    <row r="45" spans="2:16" ht="15.75" thickBot="1">
      <c r="B45" s="57"/>
      <c r="C45" s="131"/>
      <c r="D45" s="64"/>
      <c r="E45" s="58" t="s">
        <v>22</v>
      </c>
      <c r="F45" s="59">
        <f>F44</f>
        <v>241010</v>
      </c>
      <c r="J45" s="65"/>
      <c r="K45" s="65"/>
      <c r="L45" s="65"/>
      <c r="M45" s="65"/>
      <c r="N45" s="65"/>
      <c r="O45" s="65"/>
      <c r="P45" s="65"/>
    </row>
    <row r="46" spans="2:16">
      <c r="J46" s="65"/>
      <c r="K46" s="65"/>
      <c r="L46" s="65"/>
      <c r="M46" s="65"/>
      <c r="N46" s="65"/>
      <c r="O46" s="65"/>
      <c r="P46" s="65"/>
    </row>
    <row r="47" spans="2:16" ht="15.75" thickBot="1">
      <c r="B47" s="354" t="s">
        <v>181</v>
      </c>
      <c r="C47" s="354"/>
      <c r="D47" s="354"/>
      <c r="E47" s="354"/>
      <c r="F47" s="354"/>
      <c r="J47" s="65"/>
      <c r="K47" s="65"/>
      <c r="L47" s="65"/>
      <c r="M47" s="65"/>
      <c r="N47" s="65"/>
      <c r="O47" s="65"/>
      <c r="P47" s="65"/>
    </row>
    <row r="48" spans="2:16" ht="15.75" thickBot="1">
      <c r="B48" s="78"/>
      <c r="C48" s="79" t="s">
        <v>39</v>
      </c>
      <c r="D48" s="143"/>
      <c r="E48" s="33"/>
      <c r="F48" s="34"/>
      <c r="J48" s="65"/>
      <c r="K48" s="65"/>
      <c r="L48" s="65"/>
      <c r="M48" s="65"/>
      <c r="N48" s="65"/>
      <c r="O48" s="65"/>
      <c r="P48" s="65"/>
    </row>
    <row r="49" spans="2:6">
      <c r="B49" s="144" t="s">
        <v>5</v>
      </c>
      <c r="C49" s="172" t="s">
        <v>54</v>
      </c>
      <c r="D49" s="145"/>
      <c r="E49" s="146" t="s">
        <v>6</v>
      </c>
      <c r="F49" s="35"/>
    </row>
    <row r="50" spans="2:6">
      <c r="B50" s="147" t="s">
        <v>7</v>
      </c>
      <c r="C50" s="173" t="s">
        <v>45</v>
      </c>
      <c r="D50" s="148"/>
      <c r="E50" s="149"/>
      <c r="F50" s="35"/>
    </row>
    <row r="51" spans="2:6">
      <c r="B51" s="147" t="s">
        <v>9</v>
      </c>
      <c r="C51" s="150">
        <v>253114</v>
      </c>
      <c r="D51" s="151"/>
      <c r="E51" s="149" t="s">
        <v>10</v>
      </c>
      <c r="F51" s="35"/>
    </row>
    <row r="52" spans="2:6">
      <c r="B52" s="147" t="s">
        <v>11</v>
      </c>
      <c r="C52" s="150"/>
      <c r="D52" s="145"/>
      <c r="E52" s="152"/>
      <c r="F52" s="35"/>
    </row>
    <row r="53" spans="2:6">
      <c r="B53" s="141" t="s">
        <v>12</v>
      </c>
      <c r="C53" s="142">
        <v>83741</v>
      </c>
      <c r="D53" s="145"/>
      <c r="E53" s="36"/>
      <c r="F53" s="35"/>
    </row>
    <row r="54" spans="2:6">
      <c r="B54" s="147" t="s">
        <v>13</v>
      </c>
      <c r="C54" s="150">
        <v>4700020042</v>
      </c>
      <c r="D54" s="145"/>
      <c r="E54" s="36"/>
      <c r="F54" s="35"/>
    </row>
    <row r="55" spans="2:6">
      <c r="B55" s="153" t="s">
        <v>14</v>
      </c>
      <c r="C55" s="154">
        <v>7275</v>
      </c>
      <c r="D55" s="145"/>
      <c r="E55" s="37"/>
      <c r="F55" s="35"/>
    </row>
    <row r="56" spans="2:6">
      <c r="B56" s="153" t="s">
        <v>15</v>
      </c>
      <c r="C56" s="61"/>
      <c r="D56" s="145"/>
      <c r="E56" s="37"/>
      <c r="F56" s="35"/>
    </row>
    <row r="57" spans="2:6" ht="15.75" thickBot="1">
      <c r="B57" s="38" t="s">
        <v>16</v>
      </c>
      <c r="C57" s="61"/>
      <c r="D57" s="145"/>
      <c r="E57" s="37"/>
      <c r="F57" s="39"/>
    </row>
    <row r="58" spans="2:6" ht="15.75" thickBot="1">
      <c r="B58" s="127" t="s">
        <v>17</v>
      </c>
      <c r="C58" s="127" t="s">
        <v>18</v>
      </c>
      <c r="D58" s="128" t="s">
        <v>19</v>
      </c>
      <c r="E58" s="129" t="s">
        <v>20</v>
      </c>
      <c r="F58" s="130" t="s">
        <v>21</v>
      </c>
    </row>
    <row r="59" spans="2:6">
      <c r="B59" s="54">
        <v>11112222</v>
      </c>
      <c r="C59" s="54" t="s">
        <v>151</v>
      </c>
      <c r="D59" s="63">
        <v>1</v>
      </c>
      <c r="E59" s="55">
        <v>38800</v>
      </c>
      <c r="F59" s="56">
        <f>D59*E59</f>
        <v>38800</v>
      </c>
    </row>
    <row r="60" spans="2:6" ht="15.75" thickBot="1">
      <c r="B60" s="57"/>
      <c r="C60" s="131"/>
      <c r="D60" s="64"/>
      <c r="E60" s="58" t="s">
        <v>22</v>
      </c>
      <c r="F60" s="59">
        <f>F59</f>
        <v>38800</v>
      </c>
    </row>
    <row r="62" spans="2:6" ht="15.75" thickBot="1"/>
    <row r="63" spans="2:6" ht="15.75" thickBot="1">
      <c r="B63" s="78"/>
      <c r="C63" s="79" t="s">
        <v>92</v>
      </c>
      <c r="D63" s="143"/>
      <c r="E63" s="33"/>
      <c r="F63" s="34"/>
    </row>
    <row r="64" spans="2:6">
      <c r="B64" s="144" t="s">
        <v>5</v>
      </c>
      <c r="C64" s="172" t="s">
        <v>187</v>
      </c>
      <c r="D64" s="145"/>
      <c r="E64" s="146" t="s">
        <v>6</v>
      </c>
      <c r="F64" s="35"/>
    </row>
    <row r="65" spans="2:6">
      <c r="B65" s="147" t="s">
        <v>7</v>
      </c>
      <c r="C65" s="173" t="s">
        <v>186</v>
      </c>
      <c r="D65" s="148"/>
      <c r="E65" s="149"/>
      <c r="F65" s="35"/>
    </row>
    <row r="66" spans="2:6">
      <c r="B66" s="147" t="s">
        <v>9</v>
      </c>
      <c r="C66" s="173">
        <v>255519</v>
      </c>
      <c r="D66" s="151"/>
      <c r="E66" s="149" t="s">
        <v>10</v>
      </c>
      <c r="F66" s="35"/>
    </row>
    <row r="67" spans="2:6">
      <c r="B67" s="147" t="s">
        <v>11</v>
      </c>
      <c r="C67" s="150"/>
      <c r="D67" s="145"/>
      <c r="E67" s="152"/>
      <c r="F67" s="35"/>
    </row>
    <row r="68" spans="2:6">
      <c r="B68" s="141" t="s">
        <v>12</v>
      </c>
      <c r="C68" s="142">
        <v>84903</v>
      </c>
      <c r="D68" s="145"/>
      <c r="E68" s="36"/>
      <c r="F68" s="35"/>
    </row>
    <row r="69" spans="2:6">
      <c r="B69" s="147" t="s">
        <v>13</v>
      </c>
      <c r="C69" s="150" t="s">
        <v>135</v>
      </c>
      <c r="D69" s="145"/>
      <c r="E69" s="36"/>
      <c r="F69" s="35"/>
    </row>
    <row r="70" spans="2:6">
      <c r="B70" s="153" t="s">
        <v>14</v>
      </c>
      <c r="C70" s="154">
        <v>7163</v>
      </c>
      <c r="D70" s="145"/>
      <c r="E70" s="37"/>
      <c r="F70" s="35"/>
    </row>
    <row r="71" spans="2:6">
      <c r="B71" s="153" t="s">
        <v>15</v>
      </c>
      <c r="C71" s="61"/>
      <c r="D71" s="145"/>
      <c r="E71" s="37"/>
      <c r="F71" s="35"/>
    </row>
    <row r="72" spans="2:6" ht="15.75" thickBot="1">
      <c r="B72" s="38" t="s">
        <v>16</v>
      </c>
      <c r="C72" s="61"/>
      <c r="D72" s="145"/>
      <c r="E72" s="37"/>
      <c r="F72" s="39"/>
    </row>
    <row r="73" spans="2:6" ht="15.75" thickBot="1">
      <c r="B73" s="127" t="s">
        <v>17</v>
      </c>
      <c r="C73" s="127" t="s">
        <v>18</v>
      </c>
      <c r="D73" s="128" t="s">
        <v>19</v>
      </c>
      <c r="E73" s="129" t="s">
        <v>20</v>
      </c>
      <c r="F73" s="130" t="s">
        <v>21</v>
      </c>
    </row>
    <row r="74" spans="2:6">
      <c r="B74" s="54" t="s">
        <v>188</v>
      </c>
      <c r="C74" s="54" t="s">
        <v>191</v>
      </c>
      <c r="D74" s="63">
        <v>1</v>
      </c>
      <c r="E74" s="55">
        <v>274160</v>
      </c>
      <c r="F74" s="56">
        <f>D74*E74</f>
        <v>274160</v>
      </c>
    </row>
    <row r="75" spans="2:6" s="65" customFormat="1">
      <c r="B75" s="188" t="s">
        <v>189</v>
      </c>
      <c r="C75" s="189" t="s">
        <v>190</v>
      </c>
      <c r="D75" s="187">
        <v>1</v>
      </c>
      <c r="E75" s="185">
        <v>40000</v>
      </c>
      <c r="F75" s="186">
        <f>D75*E75</f>
        <v>40000</v>
      </c>
    </row>
    <row r="76" spans="2:6" ht="15.75" thickBot="1">
      <c r="B76" s="57"/>
      <c r="C76" s="131"/>
      <c r="D76" s="64"/>
      <c r="E76" s="58" t="s">
        <v>22</v>
      </c>
      <c r="F76" s="59">
        <f>SUM(F74:F75)</f>
        <v>314160</v>
      </c>
    </row>
  </sheetData>
  <mergeCells count="5">
    <mergeCell ref="B17:F17"/>
    <mergeCell ref="B1:F1"/>
    <mergeCell ref="B32:F32"/>
    <mergeCell ref="B2:F2"/>
    <mergeCell ref="B47:F4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topLeftCell="A64" workbookViewId="0">
      <selection activeCell="I71" sqref="I71"/>
    </sheetView>
  </sheetViews>
  <sheetFormatPr baseColWidth="10" defaultRowHeight="15"/>
  <cols>
    <col min="2" max="2" width="35.28515625" style="190" customWidth="1"/>
    <col min="3" max="3" width="45.5703125" style="190" customWidth="1"/>
    <col min="4" max="4" width="11.42578125" style="190"/>
    <col min="5" max="5" width="12.28515625" style="190" customWidth="1"/>
    <col min="6" max="6" width="11.42578125" style="190"/>
  </cols>
  <sheetData>
    <row r="2" spans="2:6" ht="15.75" thickBot="1"/>
    <row r="3" spans="2:6" ht="15.75" thickBot="1">
      <c r="B3" s="78"/>
      <c r="C3" s="79" t="s">
        <v>93</v>
      </c>
      <c r="D3" s="143"/>
      <c r="E3" s="33"/>
      <c r="F3" s="34"/>
    </row>
    <row r="4" spans="2:6">
      <c r="B4" s="191" t="s">
        <v>5</v>
      </c>
      <c r="C4" s="192" t="s">
        <v>193</v>
      </c>
      <c r="D4" s="195"/>
      <c r="E4" s="52" t="s">
        <v>6</v>
      </c>
      <c r="F4" s="34"/>
    </row>
    <row r="5" spans="2:6">
      <c r="B5" s="193" t="s">
        <v>7</v>
      </c>
      <c r="C5" s="320" t="s">
        <v>192</v>
      </c>
      <c r="D5" s="195"/>
      <c r="E5" s="196"/>
      <c r="F5" s="34"/>
    </row>
    <row r="6" spans="2:6">
      <c r="B6" s="193" t="s">
        <v>9</v>
      </c>
      <c r="C6" s="197">
        <v>255521</v>
      </c>
      <c r="D6" s="198"/>
      <c r="E6" s="196" t="s">
        <v>10</v>
      </c>
      <c r="F6" s="34"/>
    </row>
    <row r="7" spans="2:6">
      <c r="B7" s="193" t="s">
        <v>11</v>
      </c>
      <c r="C7" s="197"/>
      <c r="D7" s="143"/>
      <c r="E7" s="199"/>
      <c r="F7" s="34"/>
    </row>
    <row r="8" spans="2:6">
      <c r="B8" s="200" t="s">
        <v>12</v>
      </c>
      <c r="C8" s="201">
        <v>84904</v>
      </c>
      <c r="D8" s="143"/>
      <c r="E8" s="202"/>
      <c r="F8" s="34"/>
    </row>
    <row r="9" spans="2:6">
      <c r="B9" s="193" t="s">
        <v>13</v>
      </c>
      <c r="C9" s="197" t="s">
        <v>157</v>
      </c>
      <c r="D9" s="143"/>
      <c r="E9" s="202"/>
      <c r="F9" s="34"/>
    </row>
    <row r="10" spans="2:6">
      <c r="B10" s="203" t="s">
        <v>14</v>
      </c>
      <c r="C10" s="204">
        <v>7181</v>
      </c>
      <c r="D10" s="143"/>
      <c r="E10" s="205"/>
      <c r="F10" s="34"/>
    </row>
    <row r="11" spans="2:6">
      <c r="B11" s="203" t="s">
        <v>15</v>
      </c>
      <c r="C11" s="206"/>
      <c r="D11" s="143"/>
      <c r="E11" s="205"/>
      <c r="F11" s="34"/>
    </row>
    <row r="12" spans="2:6" ht="15.75" thickBot="1">
      <c r="B12" s="207" t="s">
        <v>16</v>
      </c>
      <c r="C12" s="206"/>
      <c r="D12" s="143"/>
      <c r="E12" s="205"/>
      <c r="F12" s="170"/>
    </row>
    <row r="13" spans="2:6" ht="15.75" thickBot="1">
      <c r="B13" s="208" t="s">
        <v>17</v>
      </c>
      <c r="C13" s="208" t="s">
        <v>18</v>
      </c>
      <c r="D13" s="209" t="s">
        <v>19</v>
      </c>
      <c r="E13" s="210" t="s">
        <v>20</v>
      </c>
      <c r="F13" s="211" t="s">
        <v>21</v>
      </c>
    </row>
    <row r="14" spans="2:6">
      <c r="B14" s="54" t="s">
        <v>195</v>
      </c>
      <c r="C14" s="54" t="s">
        <v>194</v>
      </c>
      <c r="D14" s="63">
        <v>7</v>
      </c>
      <c r="E14" s="55">
        <v>42350</v>
      </c>
      <c r="F14" s="214">
        <f>E14*D14</f>
        <v>296450</v>
      </c>
    </row>
    <row r="15" spans="2:6" ht="15.75" thickBot="1">
      <c r="B15" s="215"/>
      <c r="C15" s="216"/>
      <c r="D15" s="217"/>
      <c r="E15" s="218" t="s">
        <v>22</v>
      </c>
      <c r="F15" s="219">
        <f>F14</f>
        <v>296450</v>
      </c>
    </row>
    <row r="17" spans="2:9" ht="15.75" thickBot="1"/>
    <row r="18" spans="2:9" ht="15.75" thickBot="1">
      <c r="B18" s="78"/>
      <c r="C18" s="79" t="s">
        <v>40</v>
      </c>
      <c r="D18" s="143"/>
      <c r="E18" s="33"/>
      <c r="F18" s="34"/>
    </row>
    <row r="19" spans="2:9">
      <c r="B19" s="191" t="s">
        <v>5</v>
      </c>
      <c r="C19" s="192" t="s">
        <v>208</v>
      </c>
      <c r="D19" s="195"/>
      <c r="E19" s="52" t="s">
        <v>6</v>
      </c>
      <c r="F19" s="34"/>
    </row>
    <row r="20" spans="2:9">
      <c r="B20" s="193" t="s">
        <v>7</v>
      </c>
      <c r="C20" s="194" t="s">
        <v>207</v>
      </c>
      <c r="D20" s="195"/>
      <c r="E20" s="196"/>
      <c r="F20" s="34"/>
    </row>
    <row r="21" spans="2:9">
      <c r="B21" s="193" t="s">
        <v>9</v>
      </c>
      <c r="C21" s="197">
        <v>253658</v>
      </c>
      <c r="D21" s="198"/>
      <c r="E21" s="196" t="s">
        <v>10</v>
      </c>
      <c r="F21" s="34"/>
    </row>
    <row r="22" spans="2:9">
      <c r="B22" s="193" t="s">
        <v>11</v>
      </c>
      <c r="C22" s="197"/>
      <c r="D22" s="143"/>
      <c r="E22" s="199"/>
      <c r="F22" s="34"/>
      <c r="H22" s="240"/>
      <c r="I22" s="240"/>
    </row>
    <row r="23" spans="2:9">
      <c r="B23" s="200" t="s">
        <v>12</v>
      </c>
      <c r="C23" s="201">
        <v>82939</v>
      </c>
      <c r="D23" s="143"/>
      <c r="E23" s="202"/>
      <c r="F23" s="34"/>
      <c r="H23" s="240" t="s">
        <v>118</v>
      </c>
      <c r="I23" s="240" t="s">
        <v>119</v>
      </c>
    </row>
    <row r="24" spans="2:9">
      <c r="B24" s="193" t="s">
        <v>13</v>
      </c>
      <c r="C24" s="197">
        <v>1003</v>
      </c>
      <c r="D24" s="143"/>
      <c r="E24" s="202"/>
      <c r="F24" s="34"/>
      <c r="H24" s="240"/>
      <c r="I24" s="240"/>
    </row>
    <row r="25" spans="2:9">
      <c r="B25" s="203" t="s">
        <v>14</v>
      </c>
      <c r="C25" s="204">
        <v>7075</v>
      </c>
      <c r="D25" s="143"/>
      <c r="E25" s="205"/>
      <c r="F25" s="34"/>
    </row>
    <row r="26" spans="2:9">
      <c r="B26" s="203" t="s">
        <v>15</v>
      </c>
      <c r="C26" s="206"/>
      <c r="D26" s="143"/>
      <c r="E26" s="205"/>
      <c r="F26" s="34"/>
    </row>
    <row r="27" spans="2:9" ht="15.75" thickBot="1">
      <c r="B27" s="207" t="s">
        <v>16</v>
      </c>
      <c r="C27" s="206"/>
      <c r="D27" s="143"/>
      <c r="E27" s="205"/>
      <c r="F27" s="170"/>
    </row>
    <row r="28" spans="2:9" s="65" customFormat="1" ht="15.75" thickBot="1">
      <c r="B28" s="321"/>
      <c r="C28" s="321"/>
      <c r="D28" s="322"/>
      <c r="E28" s="322"/>
      <c r="F28" s="323"/>
    </row>
    <row r="29" spans="2:9">
      <c r="B29" s="54" t="s">
        <v>195</v>
      </c>
      <c r="C29" s="54" t="s">
        <v>201</v>
      </c>
      <c r="D29" s="187">
        <v>2</v>
      </c>
      <c r="E29" s="213">
        <v>42350</v>
      </c>
      <c r="F29" s="214">
        <f>E29*D29</f>
        <v>84700</v>
      </c>
    </row>
    <row r="30" spans="2:9" s="65" customFormat="1">
      <c r="B30" s="326" t="s">
        <v>196</v>
      </c>
      <c r="C30" s="326" t="s">
        <v>202</v>
      </c>
      <c r="D30" s="187">
        <v>2</v>
      </c>
      <c r="E30" s="327">
        <v>100100</v>
      </c>
      <c r="F30" s="328">
        <f t="shared" ref="F30:F35" si="0">E30*D30</f>
        <v>200200</v>
      </c>
    </row>
    <row r="31" spans="2:9" s="65" customFormat="1">
      <c r="B31" s="326" t="s">
        <v>197</v>
      </c>
      <c r="C31" s="326" t="s">
        <v>203</v>
      </c>
      <c r="D31" s="187">
        <v>2</v>
      </c>
      <c r="E31" s="327">
        <v>62370</v>
      </c>
      <c r="F31" s="328">
        <f t="shared" si="0"/>
        <v>124740</v>
      </c>
    </row>
    <row r="32" spans="2:9" s="65" customFormat="1">
      <c r="B32" s="326" t="s">
        <v>198</v>
      </c>
      <c r="C32" s="326" t="s">
        <v>204</v>
      </c>
      <c r="D32" s="187">
        <v>1</v>
      </c>
      <c r="E32" s="327">
        <v>204050</v>
      </c>
      <c r="F32" s="328">
        <f t="shared" si="0"/>
        <v>204050</v>
      </c>
    </row>
    <row r="33" spans="1:8" s="65" customFormat="1">
      <c r="B33" s="326" t="s">
        <v>27</v>
      </c>
      <c r="C33" s="326" t="s">
        <v>205</v>
      </c>
      <c r="D33" s="187">
        <v>1</v>
      </c>
      <c r="E33" s="327">
        <v>250000</v>
      </c>
      <c r="F33" s="328">
        <f t="shared" si="0"/>
        <v>250000</v>
      </c>
    </row>
    <row r="34" spans="1:8" s="65" customFormat="1">
      <c r="B34" s="326" t="s">
        <v>199</v>
      </c>
      <c r="C34" s="326" t="s">
        <v>30</v>
      </c>
      <c r="D34" s="187">
        <v>1</v>
      </c>
      <c r="E34" s="327">
        <v>170000</v>
      </c>
      <c r="F34" s="328">
        <f t="shared" si="0"/>
        <v>170000</v>
      </c>
    </row>
    <row r="35" spans="1:8" s="65" customFormat="1">
      <c r="B35" s="313" t="s">
        <v>200</v>
      </c>
      <c r="C35" s="313" t="s">
        <v>206</v>
      </c>
      <c r="D35" s="305">
        <v>1</v>
      </c>
      <c r="E35" s="324">
        <v>679140</v>
      </c>
      <c r="F35" s="325">
        <f t="shared" si="0"/>
        <v>679140</v>
      </c>
    </row>
    <row r="36" spans="1:8" ht="15.75" thickBot="1">
      <c r="B36" s="215"/>
      <c r="C36" s="216"/>
      <c r="D36" s="217"/>
      <c r="E36" s="218" t="s">
        <v>22</v>
      </c>
      <c r="F36" s="219">
        <f>SUM(F29:F35)</f>
        <v>1712830</v>
      </c>
    </row>
    <row r="38" spans="1:8" ht="15.75" thickBot="1"/>
    <row r="39" spans="1:8" ht="15.75" thickBot="1">
      <c r="A39" s="65"/>
      <c r="B39" s="78"/>
      <c r="C39" s="79" t="s">
        <v>41</v>
      </c>
      <c r="D39" s="143"/>
      <c r="E39" s="33"/>
      <c r="F39" s="34"/>
    </row>
    <row r="40" spans="1:8">
      <c r="B40" s="191" t="s">
        <v>5</v>
      </c>
      <c r="C40" s="192" t="s">
        <v>213</v>
      </c>
      <c r="D40" s="195"/>
      <c r="E40" s="52" t="s">
        <v>6</v>
      </c>
      <c r="F40" s="34"/>
    </row>
    <row r="41" spans="1:8">
      <c r="B41" s="193" t="s">
        <v>7</v>
      </c>
      <c r="C41" s="194" t="s">
        <v>214</v>
      </c>
      <c r="D41" s="195"/>
      <c r="E41" s="196"/>
      <c r="F41" s="34"/>
    </row>
    <row r="42" spans="1:8">
      <c r="B42" s="193" t="s">
        <v>9</v>
      </c>
      <c r="C42" s="197">
        <v>255523</v>
      </c>
      <c r="D42" s="198"/>
      <c r="E42" s="196" t="s">
        <v>10</v>
      </c>
      <c r="F42" s="34"/>
    </row>
    <row r="43" spans="1:8">
      <c r="B43" s="193" t="s">
        <v>11</v>
      </c>
      <c r="C43" s="197"/>
      <c r="D43" s="143"/>
      <c r="E43" s="199"/>
      <c r="F43" s="34"/>
    </row>
    <row r="44" spans="1:8">
      <c r="B44" s="200" t="s">
        <v>12</v>
      </c>
      <c r="C44" s="201">
        <v>84611</v>
      </c>
      <c r="D44" s="143"/>
      <c r="E44" s="202"/>
      <c r="F44" s="34"/>
    </row>
    <row r="45" spans="1:8">
      <c r="B45" s="193" t="s">
        <v>13</v>
      </c>
      <c r="C45" s="197">
        <v>4500166896</v>
      </c>
      <c r="D45" s="143"/>
      <c r="E45" s="202"/>
      <c r="F45" s="34"/>
    </row>
    <row r="46" spans="1:8">
      <c r="B46" s="203" t="s">
        <v>14</v>
      </c>
      <c r="C46" s="204"/>
      <c r="D46" s="143"/>
      <c r="E46" s="205"/>
      <c r="F46" s="34"/>
      <c r="H46" t="s">
        <v>209</v>
      </c>
    </row>
    <row r="47" spans="1:8">
      <c r="B47" s="203" t="s">
        <v>15</v>
      </c>
      <c r="C47" s="206"/>
      <c r="D47" s="143"/>
      <c r="E47" s="205"/>
      <c r="F47" s="34"/>
      <c r="H47" t="s">
        <v>210</v>
      </c>
    </row>
    <row r="48" spans="1:8" ht="15.75" thickBot="1">
      <c r="B48" s="207" t="s">
        <v>16</v>
      </c>
      <c r="C48" s="206"/>
      <c r="D48" s="143"/>
      <c r="E48" s="205"/>
      <c r="F48" s="170"/>
    </row>
    <row r="49" spans="2:6" ht="15.75" thickBot="1">
      <c r="B49" s="208" t="s">
        <v>17</v>
      </c>
      <c r="C49" s="208" t="s">
        <v>18</v>
      </c>
      <c r="D49" s="209" t="s">
        <v>19</v>
      </c>
      <c r="E49" s="210" t="s">
        <v>20</v>
      </c>
      <c r="F49" s="211" t="s">
        <v>21</v>
      </c>
    </row>
    <row r="50" spans="2:6">
      <c r="B50" s="54" t="s">
        <v>209</v>
      </c>
      <c r="C50" s="54" t="s">
        <v>211</v>
      </c>
      <c r="D50" s="252">
        <v>1</v>
      </c>
      <c r="E50" s="213">
        <v>141839</v>
      </c>
      <c r="F50" s="214">
        <f>E50*D50</f>
        <v>141839</v>
      </c>
    </row>
    <row r="51" spans="2:6" s="65" customFormat="1">
      <c r="B51" s="249" t="s">
        <v>210</v>
      </c>
      <c r="C51" s="249" t="s">
        <v>212</v>
      </c>
      <c r="D51" s="329">
        <v>1</v>
      </c>
      <c r="E51" s="221">
        <v>158885</v>
      </c>
      <c r="F51" s="223">
        <f>E51*D51</f>
        <v>158885</v>
      </c>
    </row>
    <row r="52" spans="2:6" ht="15.75" thickBot="1">
      <c r="B52" s="215"/>
      <c r="C52" s="216"/>
      <c r="D52" s="217"/>
      <c r="E52" s="218" t="s">
        <v>22</v>
      </c>
      <c r="F52" s="219">
        <f>SUM(F50:F51)</f>
        <v>300724</v>
      </c>
    </row>
    <row r="54" spans="2:6" ht="15.75" thickBot="1"/>
    <row r="55" spans="2:6" ht="15.75" thickBot="1">
      <c r="B55" s="78"/>
      <c r="C55" s="79" t="s">
        <v>42</v>
      </c>
      <c r="D55" s="143"/>
      <c r="E55" s="33"/>
      <c r="F55" s="34"/>
    </row>
    <row r="56" spans="2:6">
      <c r="B56" s="191" t="s">
        <v>5</v>
      </c>
      <c r="C56" s="192" t="s">
        <v>216</v>
      </c>
      <c r="D56" s="195"/>
      <c r="E56" s="52" t="s">
        <v>6</v>
      </c>
      <c r="F56" s="34"/>
    </row>
    <row r="57" spans="2:6">
      <c r="B57" s="193" t="s">
        <v>7</v>
      </c>
      <c r="C57" s="194" t="s">
        <v>215</v>
      </c>
      <c r="D57" s="195"/>
      <c r="E57" s="196"/>
      <c r="F57" s="34"/>
    </row>
    <row r="58" spans="2:6">
      <c r="B58" s="193" t="s">
        <v>9</v>
      </c>
      <c r="C58" s="197">
        <v>255526</v>
      </c>
      <c r="D58" s="198"/>
      <c r="E58" s="196" t="s">
        <v>10</v>
      </c>
      <c r="F58" s="34"/>
    </row>
    <row r="59" spans="2:6">
      <c r="B59" s="193" t="s">
        <v>11</v>
      </c>
      <c r="C59" s="197"/>
      <c r="D59" s="143"/>
      <c r="E59" s="199"/>
      <c r="F59" s="34"/>
    </row>
    <row r="60" spans="2:6">
      <c r="B60" s="200" t="s">
        <v>12</v>
      </c>
      <c r="C60" s="201">
        <v>84929</v>
      </c>
      <c r="D60" s="143"/>
      <c r="E60" s="202"/>
      <c r="F60" s="34"/>
    </row>
    <row r="61" spans="2:6">
      <c r="B61" s="193" t="s">
        <v>13</v>
      </c>
      <c r="C61" s="197">
        <v>183984</v>
      </c>
      <c r="D61" s="143"/>
      <c r="E61" s="202"/>
      <c r="F61" s="34"/>
    </row>
    <row r="62" spans="2:6">
      <c r="B62" s="203" t="s">
        <v>14</v>
      </c>
      <c r="C62" s="204">
        <v>7283</v>
      </c>
      <c r="D62" s="143"/>
      <c r="E62" s="205"/>
      <c r="F62" s="34"/>
    </row>
    <row r="63" spans="2:6">
      <c r="B63" s="203" t="s">
        <v>15</v>
      </c>
      <c r="C63" s="206"/>
      <c r="D63" s="143"/>
      <c r="E63" s="205"/>
      <c r="F63" s="34"/>
    </row>
    <row r="64" spans="2:6" ht="15.75" thickBot="1">
      <c r="B64" s="207" t="s">
        <v>16</v>
      </c>
      <c r="C64" s="206"/>
      <c r="D64" s="143"/>
      <c r="E64" s="205"/>
      <c r="F64" s="170"/>
    </row>
    <row r="65" spans="2:6" ht="15.75" thickBot="1">
      <c r="B65" s="208" t="s">
        <v>17</v>
      </c>
      <c r="C65" s="208" t="s">
        <v>18</v>
      </c>
      <c r="D65" s="209" t="s">
        <v>19</v>
      </c>
      <c r="E65" s="210" t="s">
        <v>20</v>
      </c>
      <c r="F65" s="211" t="s">
        <v>21</v>
      </c>
    </row>
    <row r="66" spans="2:6">
      <c r="B66" s="54" t="s">
        <v>27</v>
      </c>
      <c r="C66" s="54" t="s">
        <v>205</v>
      </c>
      <c r="D66" s="63">
        <v>1</v>
      </c>
      <c r="E66" s="213">
        <v>250000</v>
      </c>
      <c r="F66" s="214">
        <f>E66*D66</f>
        <v>250000</v>
      </c>
    </row>
    <row r="67" spans="2:6" ht="15.75" thickBot="1">
      <c r="B67" s="215"/>
      <c r="C67" s="216"/>
      <c r="D67" s="217"/>
      <c r="E67" s="218" t="s">
        <v>22</v>
      </c>
      <c r="F67" s="219">
        <f>F66</f>
        <v>250000</v>
      </c>
    </row>
    <row r="69" spans="2:6" ht="15.75" thickBot="1">
      <c r="B69" s="354" t="s">
        <v>217</v>
      </c>
      <c r="C69" s="354"/>
      <c r="D69" s="354"/>
      <c r="E69" s="354"/>
      <c r="F69" s="354"/>
    </row>
    <row r="70" spans="2:6" ht="15.75" thickBot="1">
      <c r="B70" s="78"/>
      <c r="C70" s="79" t="s">
        <v>43</v>
      </c>
      <c r="D70" s="195"/>
      <c r="E70" s="33"/>
      <c r="F70" s="34"/>
    </row>
    <row r="71" spans="2:6">
      <c r="B71" s="191" t="s">
        <v>5</v>
      </c>
      <c r="C71" s="192" t="s">
        <v>54</v>
      </c>
      <c r="D71" s="195"/>
      <c r="E71" s="52" t="s">
        <v>6</v>
      </c>
      <c r="F71" s="34"/>
    </row>
    <row r="72" spans="2:6">
      <c r="B72" s="193" t="s">
        <v>7</v>
      </c>
      <c r="C72" s="194" t="s">
        <v>45</v>
      </c>
      <c r="D72" s="195"/>
      <c r="E72" s="196"/>
      <c r="F72" s="34"/>
    </row>
    <row r="73" spans="2:6">
      <c r="B73" s="193" t="s">
        <v>9</v>
      </c>
      <c r="C73" s="197">
        <v>255527</v>
      </c>
      <c r="D73" s="198"/>
      <c r="E73" s="196" t="s">
        <v>10</v>
      </c>
      <c r="F73" s="34"/>
    </row>
    <row r="74" spans="2:6">
      <c r="B74" s="193" t="s">
        <v>11</v>
      </c>
      <c r="C74" s="197"/>
      <c r="D74" s="143"/>
      <c r="E74" s="199"/>
      <c r="F74" s="34"/>
    </row>
    <row r="75" spans="2:6">
      <c r="B75" s="200" t="s">
        <v>12</v>
      </c>
      <c r="C75" s="201">
        <v>85451</v>
      </c>
      <c r="D75" s="143"/>
      <c r="E75" s="202"/>
      <c r="F75" s="34"/>
    </row>
    <row r="76" spans="2:6">
      <c r="B76" s="193" t="s">
        <v>13</v>
      </c>
      <c r="C76" s="197">
        <v>4700019143</v>
      </c>
      <c r="D76" s="143"/>
      <c r="E76" s="202"/>
      <c r="F76" s="34"/>
    </row>
    <row r="77" spans="2:6">
      <c r="B77" s="203" t="s">
        <v>14</v>
      </c>
      <c r="C77" s="204">
        <v>7257</v>
      </c>
      <c r="D77" s="143"/>
      <c r="E77" s="205"/>
      <c r="F77" s="34"/>
    </row>
    <row r="78" spans="2:6">
      <c r="B78" s="203" t="s">
        <v>15</v>
      </c>
      <c r="C78" s="206"/>
      <c r="D78" s="143"/>
      <c r="E78" s="205"/>
      <c r="F78" s="34"/>
    </row>
    <row r="79" spans="2:6" ht="15.75" thickBot="1">
      <c r="B79" s="207" t="s">
        <v>16</v>
      </c>
      <c r="C79" s="206"/>
      <c r="D79" s="143"/>
      <c r="E79" s="205"/>
      <c r="F79" s="170"/>
    </row>
    <row r="80" spans="2:6" ht="15.75" thickBot="1">
      <c r="B80" s="208" t="s">
        <v>17</v>
      </c>
      <c r="C80" s="208" t="s">
        <v>18</v>
      </c>
      <c r="D80" s="209" t="s">
        <v>19</v>
      </c>
      <c r="E80" s="210" t="s">
        <v>20</v>
      </c>
      <c r="F80" s="211" t="s">
        <v>21</v>
      </c>
    </row>
    <row r="81" spans="2:6" s="65" customFormat="1">
      <c r="B81" s="212" t="s">
        <v>218</v>
      </c>
      <c r="C81" s="212" t="s">
        <v>151</v>
      </c>
      <c r="D81" s="220">
        <v>1</v>
      </c>
      <c r="E81" s="222">
        <v>241010</v>
      </c>
      <c r="F81" s="214">
        <f>E81*D81</f>
        <v>241010</v>
      </c>
    </row>
    <row r="82" spans="2:6" ht="15.75" thickBot="1">
      <c r="B82" s="215"/>
      <c r="C82" s="216"/>
      <c r="D82" s="217"/>
      <c r="E82" s="218" t="s">
        <v>22</v>
      </c>
      <c r="F82" s="219">
        <f>SUM(F81:F81)</f>
        <v>241010</v>
      </c>
    </row>
  </sheetData>
  <mergeCells count="1">
    <mergeCell ref="B69:F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topLeftCell="A55" workbookViewId="0">
      <selection activeCell="B62" sqref="B62:F75"/>
    </sheetView>
  </sheetViews>
  <sheetFormatPr baseColWidth="10" defaultRowHeight="15"/>
  <cols>
    <col min="2" max="2" width="35.28515625" style="65" customWidth="1"/>
    <col min="3" max="3" width="41.28515625" style="65" customWidth="1"/>
    <col min="4" max="4" width="11.42578125" style="65"/>
    <col min="5" max="5" width="12.28515625" style="65" customWidth="1"/>
    <col min="6" max="6" width="11.42578125" style="65"/>
  </cols>
  <sheetData>
    <row r="2" spans="2:6" ht="15.75" thickBot="1"/>
    <row r="3" spans="2:6" ht="15.75" thickBot="1">
      <c r="B3" s="78"/>
      <c r="C3" s="79" t="s">
        <v>106</v>
      </c>
      <c r="D3" s="143"/>
      <c r="E3" s="33"/>
      <c r="F3" s="34"/>
    </row>
    <row r="4" spans="2:6">
      <c r="B4" s="144" t="s">
        <v>5</v>
      </c>
      <c r="C4" s="172" t="s">
        <v>220</v>
      </c>
      <c r="D4" s="145"/>
      <c r="E4" s="146" t="s">
        <v>6</v>
      </c>
      <c r="F4" s="35"/>
    </row>
    <row r="5" spans="2:6">
      <c r="B5" s="147" t="s">
        <v>7</v>
      </c>
      <c r="C5" s="173" t="s">
        <v>219</v>
      </c>
      <c r="D5" s="148"/>
      <c r="E5" s="149"/>
      <c r="F5" s="35"/>
    </row>
    <row r="6" spans="2:6">
      <c r="B6" s="147" t="s">
        <v>9</v>
      </c>
      <c r="C6" s="150">
        <v>255528</v>
      </c>
      <c r="D6" s="151"/>
      <c r="E6" s="149" t="s">
        <v>10</v>
      </c>
      <c r="F6" s="35"/>
    </row>
    <row r="7" spans="2:6">
      <c r="B7" s="147" t="s">
        <v>11</v>
      </c>
      <c r="C7" s="150"/>
      <c r="D7" s="145"/>
      <c r="E7" s="152"/>
      <c r="F7" s="35"/>
    </row>
    <row r="8" spans="2:6">
      <c r="B8" s="141" t="s">
        <v>12</v>
      </c>
      <c r="C8" s="142">
        <v>85466</v>
      </c>
      <c r="D8" s="145"/>
      <c r="E8" s="36"/>
      <c r="F8" s="35"/>
    </row>
    <row r="9" spans="2:6">
      <c r="B9" s="147" t="s">
        <v>13</v>
      </c>
      <c r="C9" s="150">
        <v>297014</v>
      </c>
      <c r="D9" s="145"/>
      <c r="E9" s="36"/>
      <c r="F9" s="35"/>
    </row>
    <row r="10" spans="2:6">
      <c r="B10" s="153" t="s">
        <v>14</v>
      </c>
      <c r="C10" s="154">
        <v>7199</v>
      </c>
      <c r="D10" s="145"/>
      <c r="E10" s="37"/>
      <c r="F10" s="35"/>
    </row>
    <row r="11" spans="2:6">
      <c r="B11" s="153" t="s">
        <v>15</v>
      </c>
      <c r="C11" s="61"/>
      <c r="D11" s="145"/>
      <c r="E11" s="37"/>
      <c r="F11" s="35"/>
    </row>
    <row r="12" spans="2:6" ht="15.75" thickBot="1">
      <c r="B12" s="38" t="s">
        <v>16</v>
      </c>
      <c r="C12" s="61"/>
      <c r="D12" s="145"/>
      <c r="E12" s="37"/>
      <c r="F12" s="39"/>
    </row>
    <row r="13" spans="2:6" ht="15.75" thickBot="1">
      <c r="B13" s="127" t="s">
        <v>17</v>
      </c>
      <c r="C13" s="127" t="s">
        <v>18</v>
      </c>
      <c r="D13" s="128" t="s">
        <v>19</v>
      </c>
      <c r="E13" s="129" t="s">
        <v>20</v>
      </c>
      <c r="F13" s="130" t="s">
        <v>21</v>
      </c>
    </row>
    <row r="14" spans="2:6">
      <c r="B14" s="232" t="s">
        <v>27</v>
      </c>
      <c r="C14" s="54" t="s">
        <v>205</v>
      </c>
      <c r="D14" s="63">
        <v>1</v>
      </c>
      <c r="E14" s="55">
        <v>250000</v>
      </c>
      <c r="F14" s="56">
        <f>E14*D14</f>
        <v>250000</v>
      </c>
    </row>
    <row r="15" spans="2:6" ht="15.75" thickBot="1">
      <c r="B15" s="57"/>
      <c r="C15" s="131"/>
      <c r="D15" s="64"/>
      <c r="E15" s="58" t="s">
        <v>22</v>
      </c>
      <c r="F15" s="59">
        <f>F14</f>
        <v>250000</v>
      </c>
    </row>
    <row r="17" spans="2:6" ht="15.75" thickBot="1"/>
    <row r="18" spans="2:6" ht="15.75" thickBot="1">
      <c r="B18" s="78"/>
      <c r="C18" s="79" t="s">
        <v>94</v>
      </c>
      <c r="D18" s="143"/>
      <c r="E18" s="33"/>
      <c r="F18" s="34"/>
    </row>
    <row r="19" spans="2:6">
      <c r="B19" s="144" t="s">
        <v>5</v>
      </c>
      <c r="C19" s="192" t="s">
        <v>216</v>
      </c>
      <c r="D19" s="145"/>
      <c r="E19" s="146" t="s">
        <v>6</v>
      </c>
      <c r="F19" s="35"/>
    </row>
    <row r="20" spans="2:6">
      <c r="B20" s="147" t="s">
        <v>7</v>
      </c>
      <c r="C20" s="194" t="s">
        <v>221</v>
      </c>
      <c r="D20" s="148"/>
      <c r="E20" s="149"/>
      <c r="F20" s="35"/>
    </row>
    <row r="21" spans="2:6">
      <c r="B21" s="147" t="s">
        <v>9</v>
      </c>
      <c r="C21" s="150">
        <v>255529</v>
      </c>
      <c r="D21" s="151"/>
      <c r="E21" s="149" t="s">
        <v>10</v>
      </c>
      <c r="F21" s="35"/>
    </row>
    <row r="22" spans="2:6">
      <c r="B22" s="147" t="s">
        <v>11</v>
      </c>
      <c r="C22" s="150"/>
      <c r="D22" s="145"/>
      <c r="E22" s="152"/>
      <c r="F22" s="35"/>
    </row>
    <row r="23" spans="2:6">
      <c r="B23" s="141" t="s">
        <v>12</v>
      </c>
      <c r="C23" s="142">
        <v>85470</v>
      </c>
      <c r="D23" s="145"/>
      <c r="E23" s="36"/>
      <c r="F23" s="35"/>
    </row>
    <row r="24" spans="2:6">
      <c r="B24" s="147" t="s">
        <v>13</v>
      </c>
      <c r="C24" s="150">
        <v>183984</v>
      </c>
      <c r="D24" s="145"/>
      <c r="E24" s="36"/>
      <c r="F24" s="35"/>
    </row>
    <row r="25" spans="2:6">
      <c r="B25" s="153" t="s">
        <v>14</v>
      </c>
      <c r="C25" s="154">
        <v>7283</v>
      </c>
      <c r="D25" s="145"/>
      <c r="E25" s="37"/>
      <c r="F25" s="35"/>
    </row>
    <row r="26" spans="2:6">
      <c r="B26" s="153" t="s">
        <v>15</v>
      </c>
      <c r="C26" s="61"/>
      <c r="D26" s="145"/>
      <c r="E26" s="37"/>
      <c r="F26" s="35"/>
    </row>
    <row r="27" spans="2:6" ht="15.75" thickBot="1">
      <c r="B27" s="38" t="s">
        <v>16</v>
      </c>
      <c r="C27" s="61"/>
      <c r="D27" s="145"/>
      <c r="E27" s="37"/>
      <c r="F27" s="39"/>
    </row>
    <row r="28" spans="2:6" ht="15.75" thickBot="1">
      <c r="B28" s="127" t="s">
        <v>17</v>
      </c>
      <c r="C28" s="127" t="s">
        <v>18</v>
      </c>
      <c r="D28" s="128" t="s">
        <v>19</v>
      </c>
      <c r="E28" s="129" t="s">
        <v>20</v>
      </c>
      <c r="F28" s="130" t="s">
        <v>21</v>
      </c>
    </row>
    <row r="29" spans="2:6">
      <c r="B29" s="232" t="s">
        <v>27</v>
      </c>
      <c r="C29" s="54" t="s">
        <v>205</v>
      </c>
      <c r="D29" s="63">
        <v>1</v>
      </c>
      <c r="E29" s="55">
        <v>250000</v>
      </c>
      <c r="F29" s="56">
        <f>E29*D29</f>
        <v>250000</v>
      </c>
    </row>
    <row r="30" spans="2:6" ht="15.75" thickBot="1">
      <c r="B30" s="57"/>
      <c r="C30" s="131"/>
      <c r="D30" s="64"/>
      <c r="E30" s="58" t="s">
        <v>22</v>
      </c>
      <c r="F30" s="59">
        <f>F29</f>
        <v>250000</v>
      </c>
    </row>
    <row r="32" spans="2:6" ht="15.75" thickBot="1">
      <c r="B32" s="330" t="s">
        <v>222</v>
      </c>
    </row>
    <row r="33" spans="2:6" ht="15.75" thickBot="1">
      <c r="B33" s="78"/>
      <c r="C33" s="79" t="s">
        <v>95</v>
      </c>
      <c r="D33" s="143"/>
      <c r="E33" s="33"/>
      <c r="F33" s="34"/>
    </row>
    <row r="34" spans="2:6">
      <c r="B34" s="144" t="s">
        <v>5</v>
      </c>
      <c r="C34" s="172" t="s">
        <v>54</v>
      </c>
      <c r="D34" s="145"/>
      <c r="E34" s="146" t="s">
        <v>6</v>
      </c>
      <c r="F34" s="35"/>
    </row>
    <row r="35" spans="2:6">
      <c r="B35" s="147" t="s">
        <v>7</v>
      </c>
      <c r="C35" s="173" t="s">
        <v>45</v>
      </c>
      <c r="D35" s="148"/>
      <c r="E35" s="149"/>
      <c r="F35" s="35"/>
    </row>
    <row r="36" spans="2:6">
      <c r="B36" s="147" t="s">
        <v>9</v>
      </c>
      <c r="C36" s="150">
        <v>255530</v>
      </c>
      <c r="D36" s="151"/>
      <c r="E36" s="149" t="s">
        <v>10</v>
      </c>
      <c r="F36" s="35"/>
    </row>
    <row r="37" spans="2:6">
      <c r="B37" s="147" t="s">
        <v>11</v>
      </c>
      <c r="C37" s="150"/>
      <c r="D37" s="145"/>
      <c r="E37" s="152"/>
      <c r="F37" s="35"/>
    </row>
    <row r="38" spans="2:6">
      <c r="B38" s="141" t="s">
        <v>12</v>
      </c>
      <c r="C38" s="142">
        <v>85452</v>
      </c>
      <c r="D38" s="145"/>
      <c r="E38" s="36"/>
      <c r="F38" s="35"/>
    </row>
    <row r="39" spans="2:6">
      <c r="B39" s="147" t="s">
        <v>13</v>
      </c>
      <c r="C39" s="150">
        <v>4700019726</v>
      </c>
      <c r="D39" s="145"/>
      <c r="E39" s="36"/>
      <c r="F39" s="35"/>
    </row>
    <row r="40" spans="2:6">
      <c r="B40" s="153" t="s">
        <v>14</v>
      </c>
      <c r="C40" s="154">
        <v>7244</v>
      </c>
      <c r="D40" s="145"/>
      <c r="E40" s="37"/>
      <c r="F40" s="35"/>
    </row>
    <row r="41" spans="2:6">
      <c r="B41" s="153" t="s">
        <v>15</v>
      </c>
      <c r="C41" s="61"/>
      <c r="D41" s="145"/>
      <c r="E41" s="37"/>
      <c r="F41" s="35"/>
    </row>
    <row r="42" spans="2:6" ht="15.75" thickBot="1">
      <c r="B42" s="38" t="s">
        <v>16</v>
      </c>
      <c r="C42" s="61"/>
      <c r="D42" s="145"/>
      <c r="E42" s="37"/>
      <c r="F42" s="39"/>
    </row>
    <row r="43" spans="2:6" ht="15.75" thickBot="1">
      <c r="B43" s="127" t="s">
        <v>17</v>
      </c>
      <c r="C43" s="127" t="s">
        <v>18</v>
      </c>
      <c r="D43" s="128" t="s">
        <v>19</v>
      </c>
      <c r="E43" s="129" t="s">
        <v>20</v>
      </c>
      <c r="F43" s="130" t="s">
        <v>21</v>
      </c>
    </row>
    <row r="44" spans="2:6">
      <c r="B44" s="54" t="s">
        <v>218</v>
      </c>
      <c r="C44" s="54" t="s">
        <v>151</v>
      </c>
      <c r="D44" s="63">
        <v>1</v>
      </c>
      <c r="E44" s="55">
        <v>250000</v>
      </c>
      <c r="F44" s="56">
        <f>E44*D44</f>
        <v>250000</v>
      </c>
    </row>
    <row r="45" spans="2:6" ht="15.75" thickBot="1">
      <c r="B45" s="57"/>
      <c r="C45" s="131"/>
      <c r="D45" s="64"/>
      <c r="E45" s="58" t="s">
        <v>22</v>
      </c>
      <c r="F45" s="59">
        <f>F44</f>
        <v>250000</v>
      </c>
    </row>
    <row r="47" spans="2:6" ht="15.75" thickBot="1">
      <c r="B47" s="330" t="s">
        <v>225</v>
      </c>
    </row>
    <row r="48" spans="2:6" ht="15.75" thickBot="1">
      <c r="B48" s="78"/>
      <c r="C48" s="79" t="s">
        <v>96</v>
      </c>
      <c r="D48" s="143"/>
      <c r="E48" s="33"/>
      <c r="F48" s="34"/>
    </row>
    <row r="49" spans="2:6">
      <c r="B49" s="144" t="s">
        <v>5</v>
      </c>
      <c r="C49" s="192" t="s">
        <v>224</v>
      </c>
      <c r="D49" s="145"/>
      <c r="E49" s="146" t="s">
        <v>6</v>
      </c>
      <c r="F49" s="35"/>
    </row>
    <row r="50" spans="2:6">
      <c r="B50" s="147" t="s">
        <v>7</v>
      </c>
      <c r="C50" s="194" t="s">
        <v>223</v>
      </c>
      <c r="D50" s="148"/>
      <c r="E50" s="149"/>
      <c r="F50" s="35"/>
    </row>
    <row r="51" spans="2:6">
      <c r="B51" s="147" t="s">
        <v>9</v>
      </c>
      <c r="C51" s="150">
        <v>255220</v>
      </c>
      <c r="D51" s="151"/>
      <c r="E51" s="149" t="s">
        <v>10</v>
      </c>
      <c r="F51" s="35"/>
    </row>
    <row r="52" spans="2:6">
      <c r="B52" s="147" t="s">
        <v>11</v>
      </c>
      <c r="C52" s="150"/>
      <c r="D52" s="145"/>
      <c r="E52" s="152"/>
      <c r="F52" s="35"/>
    </row>
    <row r="53" spans="2:6">
      <c r="B53" s="141" t="s">
        <v>12</v>
      </c>
      <c r="C53" s="142">
        <v>85455</v>
      </c>
      <c r="D53" s="145"/>
      <c r="E53" s="36"/>
      <c r="F53" s="35"/>
    </row>
    <row r="54" spans="2:6">
      <c r="B54" s="147" t="s">
        <v>13</v>
      </c>
      <c r="C54" s="150">
        <v>4700020148</v>
      </c>
      <c r="D54" s="145"/>
      <c r="E54" s="36"/>
      <c r="F54" s="35"/>
    </row>
    <row r="55" spans="2:6">
      <c r="B55" s="153" t="s">
        <v>14</v>
      </c>
      <c r="C55" s="154">
        <v>7255</v>
      </c>
      <c r="D55" s="145"/>
      <c r="E55" s="37"/>
      <c r="F55" s="35"/>
    </row>
    <row r="56" spans="2:6">
      <c r="B56" s="153" t="s">
        <v>15</v>
      </c>
      <c r="C56" s="61"/>
      <c r="D56" s="145"/>
      <c r="E56" s="37"/>
      <c r="F56" s="35"/>
    </row>
    <row r="57" spans="2:6" ht="15.75" thickBot="1">
      <c r="B57" s="38" t="s">
        <v>16</v>
      </c>
      <c r="C57" s="61"/>
      <c r="D57" s="145"/>
      <c r="E57" s="37"/>
      <c r="F57" s="39"/>
    </row>
    <row r="58" spans="2:6" ht="15.75" thickBot="1">
      <c r="B58" s="127" t="s">
        <v>17</v>
      </c>
      <c r="C58" s="127" t="s">
        <v>18</v>
      </c>
      <c r="D58" s="128" t="s">
        <v>19</v>
      </c>
      <c r="E58" s="129" t="s">
        <v>20</v>
      </c>
      <c r="F58" s="130" t="s">
        <v>21</v>
      </c>
    </row>
    <row r="59" spans="2:6">
      <c r="B59" s="54" t="s">
        <v>218</v>
      </c>
      <c r="C59" s="54" t="s">
        <v>151</v>
      </c>
      <c r="D59" s="63">
        <v>1</v>
      </c>
      <c r="E59" s="55">
        <v>1001886</v>
      </c>
      <c r="F59" s="56">
        <f>E59*D59</f>
        <v>1001886</v>
      </c>
    </row>
    <row r="60" spans="2:6" ht="15.75" thickBot="1">
      <c r="B60" s="57"/>
      <c r="C60" s="131"/>
      <c r="D60" s="64"/>
      <c r="E60" s="58" t="s">
        <v>22</v>
      </c>
      <c r="F60" s="59">
        <f>F59</f>
        <v>1001886</v>
      </c>
    </row>
    <row r="62" spans="2:6" ht="15.75" thickBot="1">
      <c r="B62" s="330" t="s">
        <v>226</v>
      </c>
    </row>
    <row r="63" spans="2:6" ht="15.75" thickBot="1">
      <c r="B63" s="78"/>
      <c r="C63" s="79" t="s">
        <v>97</v>
      </c>
      <c r="D63" s="143"/>
      <c r="E63" s="33"/>
      <c r="F63" s="34"/>
    </row>
    <row r="64" spans="2:6">
      <c r="B64" s="144" t="s">
        <v>5</v>
      </c>
      <c r="C64" s="192" t="s">
        <v>224</v>
      </c>
      <c r="D64" s="145"/>
      <c r="E64" s="146" t="s">
        <v>6</v>
      </c>
      <c r="F64" s="35"/>
    </row>
    <row r="65" spans="2:6">
      <c r="B65" s="147" t="s">
        <v>7</v>
      </c>
      <c r="C65" s="194" t="s">
        <v>223</v>
      </c>
      <c r="D65" s="148"/>
      <c r="E65" s="149"/>
      <c r="F65" s="35"/>
    </row>
    <row r="66" spans="2:6">
      <c r="B66" s="147" t="s">
        <v>9</v>
      </c>
      <c r="C66" s="150">
        <v>255221</v>
      </c>
      <c r="D66" s="151"/>
      <c r="E66" s="149" t="s">
        <v>10</v>
      </c>
      <c r="F66" s="35"/>
    </row>
    <row r="67" spans="2:6">
      <c r="B67" s="147" t="s">
        <v>11</v>
      </c>
      <c r="C67" s="150"/>
      <c r="D67" s="145"/>
      <c r="E67" s="152"/>
      <c r="F67" s="35"/>
    </row>
    <row r="68" spans="2:6">
      <c r="B68" s="141" t="s">
        <v>12</v>
      </c>
      <c r="C68" s="142">
        <v>85456</v>
      </c>
      <c r="D68" s="145"/>
      <c r="E68" s="36"/>
      <c r="F68" s="35"/>
    </row>
    <row r="69" spans="2:6">
      <c r="B69" s="147" t="s">
        <v>13</v>
      </c>
      <c r="C69" s="150">
        <v>4700019610</v>
      </c>
      <c r="D69" s="145"/>
      <c r="E69" s="36"/>
      <c r="F69" s="35"/>
    </row>
    <row r="70" spans="2:6">
      <c r="B70" s="153" t="s">
        <v>14</v>
      </c>
      <c r="C70" s="154">
        <v>7270</v>
      </c>
      <c r="D70" s="145"/>
      <c r="E70" s="37"/>
      <c r="F70" s="35"/>
    </row>
    <row r="71" spans="2:6">
      <c r="B71" s="153" t="s">
        <v>15</v>
      </c>
      <c r="C71" s="61"/>
      <c r="D71" s="145"/>
      <c r="E71" s="37"/>
      <c r="F71" s="35"/>
    </row>
    <row r="72" spans="2:6" ht="15.75" thickBot="1">
      <c r="B72" s="38" t="s">
        <v>16</v>
      </c>
      <c r="C72" s="61"/>
      <c r="D72" s="145"/>
      <c r="E72" s="37"/>
      <c r="F72" s="39"/>
    </row>
    <row r="73" spans="2:6" ht="15.75" thickBot="1">
      <c r="B73" s="127" t="s">
        <v>17</v>
      </c>
      <c r="C73" s="127" t="s">
        <v>18</v>
      </c>
      <c r="D73" s="128" t="s">
        <v>19</v>
      </c>
      <c r="E73" s="129" t="s">
        <v>20</v>
      </c>
      <c r="F73" s="130" t="s">
        <v>21</v>
      </c>
    </row>
    <row r="74" spans="2:6">
      <c r="B74" s="54" t="s">
        <v>218</v>
      </c>
      <c r="C74" s="54" t="s">
        <v>151</v>
      </c>
      <c r="D74" s="63">
        <v>1</v>
      </c>
      <c r="E74" s="55">
        <v>136000</v>
      </c>
      <c r="F74" s="56">
        <f>E74*D74</f>
        <v>136000</v>
      </c>
    </row>
    <row r="75" spans="2:6" ht="15.75" thickBot="1">
      <c r="B75" s="57"/>
      <c r="C75" s="131"/>
      <c r="D75" s="64"/>
      <c r="E75" s="58" t="s">
        <v>22</v>
      </c>
      <c r="F75" s="59">
        <f>F74</f>
        <v>136000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topLeftCell="A46" workbookViewId="0">
      <selection activeCell="B47" sqref="B47:F60"/>
    </sheetView>
  </sheetViews>
  <sheetFormatPr baseColWidth="10" defaultRowHeight="15"/>
  <cols>
    <col min="2" max="2" width="35.28515625" style="65" customWidth="1"/>
    <col min="3" max="3" width="41.28515625" style="65" customWidth="1"/>
    <col min="4" max="4" width="11.42578125" style="65"/>
    <col min="5" max="5" width="12.28515625" style="65" customWidth="1"/>
    <col min="6" max="6" width="11.42578125" style="65"/>
  </cols>
  <sheetData>
    <row r="2" spans="2:6" ht="15.75" thickBot="1">
      <c r="B2" s="330" t="s">
        <v>227</v>
      </c>
    </row>
    <row r="3" spans="2:6" ht="15.75" thickBot="1">
      <c r="B3" s="78"/>
      <c r="C3" s="79" t="s">
        <v>98</v>
      </c>
      <c r="D3" s="143"/>
      <c r="E3" s="33"/>
      <c r="F3" s="34"/>
    </row>
    <row r="4" spans="2:6">
      <c r="B4" s="144" t="s">
        <v>5</v>
      </c>
      <c r="C4" s="172" t="s">
        <v>224</v>
      </c>
      <c r="D4" s="145"/>
      <c r="E4" s="146" t="s">
        <v>6</v>
      </c>
      <c r="F4" s="35"/>
    </row>
    <row r="5" spans="2:6">
      <c r="B5" s="147" t="s">
        <v>7</v>
      </c>
      <c r="C5" s="173" t="s">
        <v>223</v>
      </c>
      <c r="D5" s="148"/>
      <c r="E5" s="149"/>
      <c r="F5" s="35"/>
    </row>
    <row r="6" spans="2:6">
      <c r="B6" s="147" t="s">
        <v>9</v>
      </c>
      <c r="C6" s="150">
        <v>255227</v>
      </c>
      <c r="D6" s="151"/>
      <c r="E6" s="149" t="s">
        <v>10</v>
      </c>
      <c r="F6" s="35"/>
    </row>
    <row r="7" spans="2:6">
      <c r="B7" s="147" t="s">
        <v>11</v>
      </c>
      <c r="C7" s="150"/>
      <c r="D7" s="145"/>
      <c r="E7" s="152"/>
      <c r="F7" s="35"/>
    </row>
    <row r="8" spans="2:6">
      <c r="B8" s="141" t="s">
        <v>12</v>
      </c>
      <c r="C8" s="142">
        <v>85458</v>
      </c>
      <c r="D8" s="145"/>
      <c r="E8" s="36"/>
      <c r="F8" s="35"/>
    </row>
    <row r="9" spans="2:6">
      <c r="B9" s="147" t="s">
        <v>13</v>
      </c>
      <c r="C9" s="150">
        <v>4700019609</v>
      </c>
      <c r="D9" s="145"/>
      <c r="E9" s="36"/>
      <c r="F9" s="35"/>
    </row>
    <row r="10" spans="2:6">
      <c r="B10" s="153" t="s">
        <v>14</v>
      </c>
      <c r="C10" s="154">
        <v>7271</v>
      </c>
      <c r="D10" s="145"/>
      <c r="E10" s="37"/>
      <c r="F10" s="35"/>
    </row>
    <row r="11" spans="2:6">
      <c r="B11" s="153" t="s">
        <v>15</v>
      </c>
      <c r="C11" s="61"/>
      <c r="D11" s="145"/>
      <c r="E11" s="37"/>
      <c r="F11" s="35"/>
    </row>
    <row r="12" spans="2:6" ht="15.75" thickBot="1">
      <c r="B12" s="38" t="s">
        <v>16</v>
      </c>
      <c r="C12" s="61"/>
      <c r="D12" s="145"/>
      <c r="E12" s="37"/>
      <c r="F12" s="39"/>
    </row>
    <row r="13" spans="2:6" ht="15.75" thickBot="1">
      <c r="B13" s="127" t="s">
        <v>17</v>
      </c>
      <c r="C13" s="127" t="s">
        <v>18</v>
      </c>
      <c r="D13" s="128" t="s">
        <v>19</v>
      </c>
      <c r="E13" s="129" t="s">
        <v>20</v>
      </c>
      <c r="F13" s="130" t="s">
        <v>21</v>
      </c>
    </row>
    <row r="14" spans="2:6">
      <c r="B14" s="54" t="s">
        <v>218</v>
      </c>
      <c r="C14" s="54" t="s">
        <v>151</v>
      </c>
      <c r="D14" s="63">
        <v>1</v>
      </c>
      <c r="E14" s="55">
        <v>136000</v>
      </c>
      <c r="F14" s="56">
        <f>E14*D14</f>
        <v>136000</v>
      </c>
    </row>
    <row r="15" spans="2:6" ht="15.75" thickBot="1">
      <c r="B15" s="57"/>
      <c r="C15" s="131"/>
      <c r="D15" s="64"/>
      <c r="E15" s="58" t="s">
        <v>22</v>
      </c>
      <c r="F15" s="59">
        <f>F14</f>
        <v>136000</v>
      </c>
    </row>
    <row r="17" spans="2:6" ht="15.75" thickBot="1">
      <c r="B17" s="65" t="s">
        <v>228</v>
      </c>
    </row>
    <row r="18" spans="2:6" ht="15.75" thickBot="1">
      <c r="B18" s="78"/>
      <c r="C18" s="79" t="s">
        <v>99</v>
      </c>
      <c r="D18" s="143"/>
      <c r="E18" s="33"/>
      <c r="F18" s="34"/>
    </row>
    <row r="19" spans="2:6">
      <c r="B19" s="144" t="s">
        <v>5</v>
      </c>
      <c r="C19" s="172" t="s">
        <v>224</v>
      </c>
      <c r="D19" s="145"/>
      <c r="E19" s="146" t="s">
        <v>6</v>
      </c>
      <c r="F19" s="35"/>
    </row>
    <row r="20" spans="2:6">
      <c r="B20" s="147" t="s">
        <v>7</v>
      </c>
      <c r="C20" s="173" t="s">
        <v>223</v>
      </c>
      <c r="D20" s="148"/>
      <c r="E20" s="149"/>
      <c r="F20" s="35"/>
    </row>
    <row r="21" spans="2:6">
      <c r="B21" s="147" t="s">
        <v>9</v>
      </c>
      <c r="C21" s="150">
        <v>255222</v>
      </c>
      <c r="D21" s="151"/>
      <c r="E21" s="149" t="s">
        <v>10</v>
      </c>
      <c r="F21" s="35"/>
    </row>
    <row r="22" spans="2:6">
      <c r="B22" s="147" t="s">
        <v>11</v>
      </c>
      <c r="C22" s="150"/>
      <c r="D22" s="145"/>
      <c r="E22" s="152"/>
      <c r="F22" s="35"/>
    </row>
    <row r="23" spans="2:6">
      <c r="B23" s="141" t="s">
        <v>12</v>
      </c>
      <c r="C23" s="142">
        <v>85460</v>
      </c>
      <c r="D23" s="145"/>
      <c r="E23" s="36"/>
      <c r="F23" s="35"/>
    </row>
    <row r="24" spans="2:6">
      <c r="B24" s="147" t="s">
        <v>13</v>
      </c>
      <c r="C24" s="150">
        <v>4700020138</v>
      </c>
      <c r="D24" s="145"/>
      <c r="E24" s="36"/>
      <c r="F24" s="35"/>
    </row>
    <row r="25" spans="2:6">
      <c r="B25" s="153" t="s">
        <v>14</v>
      </c>
      <c r="C25" s="154">
        <v>7274</v>
      </c>
      <c r="D25" s="145"/>
      <c r="E25" s="37"/>
      <c r="F25" s="35"/>
    </row>
    <row r="26" spans="2:6">
      <c r="B26" s="153" t="s">
        <v>15</v>
      </c>
      <c r="C26" s="61"/>
      <c r="D26" s="145"/>
      <c r="E26" s="37"/>
      <c r="F26" s="35"/>
    </row>
    <row r="27" spans="2:6" ht="15.75" thickBot="1">
      <c r="B27" s="38" t="s">
        <v>16</v>
      </c>
      <c r="C27" s="61"/>
      <c r="D27" s="145"/>
      <c r="E27" s="37"/>
      <c r="F27" s="39"/>
    </row>
    <row r="28" spans="2:6" ht="15.75" thickBot="1">
      <c r="B28" s="127" t="s">
        <v>17</v>
      </c>
      <c r="C28" s="127" t="s">
        <v>18</v>
      </c>
      <c r="D28" s="128" t="s">
        <v>19</v>
      </c>
      <c r="E28" s="129" t="s">
        <v>20</v>
      </c>
      <c r="F28" s="130" t="s">
        <v>21</v>
      </c>
    </row>
    <row r="29" spans="2:6">
      <c r="B29" s="54">
        <v>3200000000</v>
      </c>
      <c r="C29" s="54" t="s">
        <v>28</v>
      </c>
      <c r="D29" s="63">
        <v>1</v>
      </c>
      <c r="E29" s="55">
        <v>1004883</v>
      </c>
      <c r="F29" s="56">
        <f>E29*D29</f>
        <v>1004883</v>
      </c>
    </row>
    <row r="30" spans="2:6" ht="15.75" thickBot="1">
      <c r="B30" s="57"/>
      <c r="C30" s="131"/>
      <c r="D30" s="64"/>
      <c r="E30" s="58" t="s">
        <v>22</v>
      </c>
      <c r="F30" s="59">
        <f>F29</f>
        <v>1004883</v>
      </c>
    </row>
    <row r="32" spans="2:6" ht="15.75" thickBot="1">
      <c r="B32" s="65" t="s">
        <v>229</v>
      </c>
    </row>
    <row r="33" spans="2:6" ht="15.75" thickBot="1">
      <c r="B33" s="78"/>
      <c r="C33" s="79" t="s">
        <v>100</v>
      </c>
      <c r="D33" s="143"/>
      <c r="E33" s="33"/>
      <c r="F33" s="34"/>
    </row>
    <row r="34" spans="2:6">
      <c r="B34" s="144" t="s">
        <v>5</v>
      </c>
      <c r="C34" s="172" t="s">
        <v>224</v>
      </c>
      <c r="D34" s="145"/>
      <c r="E34" s="146" t="s">
        <v>6</v>
      </c>
      <c r="F34" s="35"/>
    </row>
    <row r="35" spans="2:6">
      <c r="B35" s="147" t="s">
        <v>7</v>
      </c>
      <c r="C35" s="173" t="s">
        <v>223</v>
      </c>
      <c r="D35" s="148"/>
      <c r="E35" s="149"/>
      <c r="F35" s="35"/>
    </row>
    <row r="36" spans="2:6">
      <c r="B36" s="147" t="s">
        <v>9</v>
      </c>
      <c r="C36" s="150">
        <v>255225</v>
      </c>
      <c r="D36" s="151"/>
      <c r="E36" s="149" t="s">
        <v>10</v>
      </c>
      <c r="F36" s="35"/>
    </row>
    <row r="37" spans="2:6">
      <c r="B37" s="147" t="s">
        <v>11</v>
      </c>
      <c r="C37" s="150"/>
      <c r="D37" s="145"/>
      <c r="E37" s="152"/>
      <c r="F37" s="35"/>
    </row>
    <row r="38" spans="2:6">
      <c r="B38" s="141" t="s">
        <v>12</v>
      </c>
      <c r="C38" s="142">
        <v>85461</v>
      </c>
      <c r="D38" s="145"/>
      <c r="E38" s="36"/>
      <c r="F38" s="35"/>
    </row>
    <row r="39" spans="2:6">
      <c r="B39" s="147" t="s">
        <v>13</v>
      </c>
      <c r="C39" s="150">
        <v>4700019728</v>
      </c>
      <c r="D39" s="145"/>
      <c r="E39" s="36"/>
      <c r="F39" s="35"/>
    </row>
    <row r="40" spans="2:6">
      <c r="B40" s="153" t="s">
        <v>14</v>
      </c>
      <c r="C40" s="154">
        <v>7259</v>
      </c>
      <c r="D40" s="145"/>
      <c r="E40" s="37"/>
      <c r="F40" s="35"/>
    </row>
    <row r="41" spans="2:6">
      <c r="B41" s="153" t="s">
        <v>15</v>
      </c>
      <c r="C41" s="61"/>
      <c r="D41" s="145"/>
      <c r="E41" s="37"/>
      <c r="F41" s="35"/>
    </row>
    <row r="42" spans="2:6" ht="15.75" thickBot="1">
      <c r="B42" s="38" t="s">
        <v>16</v>
      </c>
      <c r="C42" s="61"/>
      <c r="D42" s="145"/>
      <c r="E42" s="37"/>
      <c r="F42" s="39"/>
    </row>
    <row r="43" spans="2:6" ht="15.75" thickBot="1">
      <c r="B43" s="127" t="s">
        <v>17</v>
      </c>
      <c r="C43" s="127" t="s">
        <v>18</v>
      </c>
      <c r="D43" s="128" t="s">
        <v>19</v>
      </c>
      <c r="E43" s="129" t="s">
        <v>20</v>
      </c>
      <c r="F43" s="130" t="s">
        <v>21</v>
      </c>
    </row>
    <row r="44" spans="2:6">
      <c r="B44" s="54" t="s">
        <v>218</v>
      </c>
      <c r="C44" s="54" t="s">
        <v>151</v>
      </c>
      <c r="D44" s="63">
        <v>1</v>
      </c>
      <c r="E44" s="55">
        <v>466360</v>
      </c>
      <c r="F44" s="56">
        <f>E44*D44</f>
        <v>466360</v>
      </c>
    </row>
    <row r="45" spans="2:6" ht="15.75" thickBot="1">
      <c r="B45" s="57"/>
      <c r="C45" s="131"/>
      <c r="D45" s="64"/>
      <c r="E45" s="58" t="s">
        <v>22</v>
      </c>
      <c r="F45" s="59">
        <f>F44</f>
        <v>466360</v>
      </c>
    </row>
    <row r="47" spans="2:6" ht="15.75" thickBot="1">
      <c r="B47" s="65" t="s">
        <v>230</v>
      </c>
    </row>
    <row r="48" spans="2:6" ht="15.75" thickBot="1">
      <c r="B48" s="78"/>
      <c r="C48" s="79" t="s">
        <v>101</v>
      </c>
      <c r="D48" s="143"/>
      <c r="E48" s="33"/>
      <c r="F48" s="34"/>
    </row>
    <row r="49" spans="2:6">
      <c r="B49" s="144" t="s">
        <v>5</v>
      </c>
      <c r="C49" s="172" t="s">
        <v>224</v>
      </c>
      <c r="D49" s="145"/>
      <c r="E49" s="146" t="s">
        <v>6</v>
      </c>
      <c r="F49" s="35"/>
    </row>
    <row r="50" spans="2:6">
      <c r="B50" s="147" t="s">
        <v>7</v>
      </c>
      <c r="C50" s="173" t="s">
        <v>223</v>
      </c>
      <c r="D50" s="148"/>
      <c r="E50" s="149"/>
      <c r="F50" s="35"/>
    </row>
    <row r="51" spans="2:6">
      <c r="B51" s="147" t="s">
        <v>9</v>
      </c>
      <c r="C51" s="150">
        <v>255223</v>
      </c>
      <c r="D51" s="151"/>
      <c r="E51" s="149" t="s">
        <v>10</v>
      </c>
      <c r="F51" s="35"/>
    </row>
    <row r="52" spans="2:6">
      <c r="B52" s="147" t="s">
        <v>11</v>
      </c>
      <c r="C52" s="150"/>
      <c r="D52" s="145"/>
      <c r="E52" s="152"/>
      <c r="F52" s="35"/>
    </row>
    <row r="53" spans="2:6">
      <c r="B53" s="141" t="s">
        <v>12</v>
      </c>
      <c r="C53" s="142">
        <v>85464</v>
      </c>
      <c r="D53" s="145"/>
      <c r="E53" s="36"/>
      <c r="F53" s="35"/>
    </row>
    <row r="54" spans="2:6">
      <c r="B54" s="147" t="s">
        <v>13</v>
      </c>
      <c r="C54" s="150">
        <v>4700020141</v>
      </c>
      <c r="D54" s="145"/>
      <c r="E54" s="36"/>
      <c r="F54" s="35"/>
    </row>
    <row r="55" spans="2:6">
      <c r="B55" s="153" t="s">
        <v>14</v>
      </c>
      <c r="C55" s="154">
        <v>7283</v>
      </c>
      <c r="D55" s="145"/>
      <c r="E55" s="37"/>
      <c r="F55" s="35"/>
    </row>
    <row r="56" spans="2:6">
      <c r="B56" s="153" t="s">
        <v>15</v>
      </c>
      <c r="C56" s="61"/>
      <c r="D56" s="145"/>
      <c r="E56" s="37"/>
      <c r="F56" s="35"/>
    </row>
    <row r="57" spans="2:6" ht="15.75" thickBot="1">
      <c r="B57" s="38" t="s">
        <v>16</v>
      </c>
      <c r="C57" s="61"/>
      <c r="D57" s="145"/>
      <c r="E57" s="37"/>
      <c r="F57" s="39"/>
    </row>
    <row r="58" spans="2:6" ht="15.75" thickBot="1">
      <c r="B58" s="127" t="s">
        <v>17</v>
      </c>
      <c r="C58" s="127" t="s">
        <v>18</v>
      </c>
      <c r="D58" s="128" t="s">
        <v>19</v>
      </c>
      <c r="E58" s="129" t="s">
        <v>20</v>
      </c>
      <c r="F58" s="130" t="s">
        <v>21</v>
      </c>
    </row>
    <row r="59" spans="2:6">
      <c r="B59" s="54">
        <v>11112222</v>
      </c>
      <c r="C59" s="54" t="s">
        <v>151</v>
      </c>
      <c r="D59" s="63">
        <v>1</v>
      </c>
      <c r="E59" s="55">
        <v>1379252</v>
      </c>
      <c r="F59" s="56">
        <f>E59*D59</f>
        <v>1379252</v>
      </c>
    </row>
    <row r="60" spans="2:6" ht="15.75" thickBot="1">
      <c r="B60" s="57"/>
      <c r="C60" s="131"/>
      <c r="D60" s="64"/>
      <c r="E60" s="58" t="s">
        <v>22</v>
      </c>
      <c r="F60" s="59">
        <f>F59</f>
        <v>1379252</v>
      </c>
    </row>
    <row r="62" spans="2:6" ht="15.75" thickBot="1"/>
    <row r="63" spans="2:6" ht="15.75" thickBot="1">
      <c r="B63" s="78"/>
      <c r="C63" s="79" t="s">
        <v>102</v>
      </c>
      <c r="D63" s="143"/>
      <c r="E63" s="33"/>
      <c r="F63" s="34"/>
    </row>
    <row r="64" spans="2:6">
      <c r="B64" s="144" t="s">
        <v>5</v>
      </c>
      <c r="C64" s="172"/>
      <c r="D64" s="145"/>
      <c r="E64" s="146" t="s">
        <v>6</v>
      </c>
      <c r="F64" s="35"/>
    </row>
    <row r="65" spans="2:6">
      <c r="B65" s="147" t="s">
        <v>7</v>
      </c>
      <c r="C65" s="173"/>
      <c r="D65" s="148"/>
      <c r="E65" s="149"/>
      <c r="F65" s="35"/>
    </row>
    <row r="66" spans="2:6">
      <c r="B66" s="147" t="s">
        <v>9</v>
      </c>
      <c r="C66" s="150"/>
      <c r="D66" s="151"/>
      <c r="E66" s="149" t="s">
        <v>10</v>
      </c>
      <c r="F66" s="35"/>
    </row>
    <row r="67" spans="2:6">
      <c r="B67" s="147" t="s">
        <v>11</v>
      </c>
      <c r="C67" s="150"/>
      <c r="D67" s="145"/>
      <c r="E67" s="152"/>
      <c r="F67" s="35"/>
    </row>
    <row r="68" spans="2:6">
      <c r="B68" s="141" t="s">
        <v>12</v>
      </c>
      <c r="C68" s="142"/>
      <c r="D68" s="145"/>
      <c r="E68" s="36"/>
      <c r="F68" s="35"/>
    </row>
    <row r="69" spans="2:6">
      <c r="B69" s="147" t="s">
        <v>13</v>
      </c>
      <c r="C69" s="150"/>
      <c r="D69" s="145"/>
      <c r="E69" s="36"/>
      <c r="F69" s="35"/>
    </row>
    <row r="70" spans="2:6">
      <c r="B70" s="153" t="s">
        <v>14</v>
      </c>
      <c r="C70" s="154"/>
      <c r="D70" s="145"/>
      <c r="E70" s="37"/>
      <c r="F70" s="35"/>
    </row>
    <row r="71" spans="2:6">
      <c r="B71" s="153" t="s">
        <v>15</v>
      </c>
      <c r="C71" s="61"/>
      <c r="D71" s="145"/>
      <c r="E71" s="37"/>
      <c r="F71" s="35"/>
    </row>
    <row r="72" spans="2:6" ht="15.75" thickBot="1">
      <c r="B72" s="38" t="s">
        <v>16</v>
      </c>
      <c r="C72" s="61"/>
      <c r="D72" s="145"/>
      <c r="E72" s="37"/>
      <c r="F72" s="39"/>
    </row>
    <row r="73" spans="2:6" ht="15.75" thickBot="1">
      <c r="B73" s="127" t="s">
        <v>17</v>
      </c>
      <c r="C73" s="127" t="s">
        <v>18</v>
      </c>
      <c r="D73" s="128" t="s">
        <v>19</v>
      </c>
      <c r="E73" s="129" t="s">
        <v>20</v>
      </c>
      <c r="F73" s="130" t="s">
        <v>21</v>
      </c>
    </row>
    <row r="74" spans="2:6">
      <c r="B74" s="54"/>
      <c r="C74" s="54"/>
      <c r="D74" s="63"/>
      <c r="E74" s="55"/>
      <c r="F74" s="56">
        <f>E74*D74</f>
        <v>0</v>
      </c>
    </row>
    <row r="75" spans="2:6" ht="15.75" thickBot="1">
      <c r="B75" s="57"/>
      <c r="C75" s="131"/>
      <c r="D75" s="64"/>
      <c r="E75" s="58" t="s">
        <v>22</v>
      </c>
      <c r="F75" s="59">
        <f>F74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abSelected="1" zoomScale="80" zoomScaleNormal="80" workbookViewId="0">
      <selection activeCell="F35" sqref="F35"/>
    </sheetView>
  </sheetViews>
  <sheetFormatPr baseColWidth="10" defaultRowHeight="15"/>
  <cols>
    <col min="1" max="1" width="4.7109375" customWidth="1"/>
    <col min="2" max="2" width="32" style="45" customWidth="1"/>
    <col min="3" max="3" width="19.42578125" style="45" customWidth="1"/>
    <col min="4" max="4" width="9.5703125" style="62" customWidth="1"/>
    <col min="5" max="5" width="15.7109375" style="75" customWidth="1"/>
    <col min="6" max="6" width="19.85546875" style="46" bestFit="1" customWidth="1"/>
    <col min="7" max="7" width="26" style="44" bestFit="1" customWidth="1"/>
    <col min="8" max="8" width="17.140625" style="46" customWidth="1"/>
    <col min="9" max="9" width="22.42578125" style="46" hidden="1" customWidth="1"/>
    <col min="10" max="10" width="26.42578125" style="46" hidden="1" customWidth="1"/>
    <col min="11" max="11" width="19" style="304" customWidth="1"/>
    <col min="12" max="12" width="15.42578125" style="45" bestFit="1" customWidth="1"/>
    <col min="13" max="13" width="19" style="45" bestFit="1" customWidth="1"/>
    <col min="14" max="14" width="19.5703125" style="45" customWidth="1"/>
    <col min="15" max="15" width="62.7109375" style="108" customWidth="1"/>
    <col min="16" max="16" width="32" style="237" customWidth="1"/>
    <col min="17" max="16384" width="11.42578125" style="224"/>
  </cols>
  <sheetData>
    <row r="1" spans="1:25">
      <c r="A1" s="360" t="s">
        <v>128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2"/>
    </row>
    <row r="2" spans="1:25" ht="12" customHeight="1" thickBot="1">
      <c r="A2" s="363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5"/>
    </row>
    <row r="3" spans="1:25" ht="15.75">
      <c r="A3" s="73" t="s">
        <v>53</v>
      </c>
      <c r="B3" s="233" t="s">
        <v>46</v>
      </c>
      <c r="C3" s="234" t="s">
        <v>47</v>
      </c>
      <c r="D3" s="234" t="s">
        <v>48</v>
      </c>
      <c r="E3" s="234" t="s">
        <v>14</v>
      </c>
      <c r="F3" s="235" t="s">
        <v>0</v>
      </c>
      <c r="G3" s="234" t="s">
        <v>13</v>
      </c>
      <c r="H3" s="234" t="s">
        <v>49</v>
      </c>
      <c r="I3" s="234" t="s">
        <v>105</v>
      </c>
      <c r="J3" s="248" t="s">
        <v>138</v>
      </c>
      <c r="K3" s="300" t="s">
        <v>104</v>
      </c>
      <c r="L3" s="234" t="s">
        <v>50</v>
      </c>
      <c r="M3" s="248" t="s">
        <v>159</v>
      </c>
      <c r="N3" s="234" t="s">
        <v>51</v>
      </c>
      <c r="O3" s="236" t="s">
        <v>52</v>
      </c>
      <c r="P3" s="224"/>
    </row>
    <row r="4" spans="1:25" s="238" customFormat="1" ht="30">
      <c r="A4" s="72">
        <v>1</v>
      </c>
      <c r="B4" s="331" t="s">
        <v>8</v>
      </c>
      <c r="C4" s="332">
        <v>318917</v>
      </c>
      <c r="D4" s="333" t="s">
        <v>158</v>
      </c>
      <c r="E4" s="334" t="s">
        <v>58</v>
      </c>
      <c r="F4" s="297">
        <v>85444</v>
      </c>
      <c r="G4" s="335" t="s">
        <v>58</v>
      </c>
      <c r="H4" s="336">
        <v>255514</v>
      </c>
      <c r="I4" s="337"/>
      <c r="J4" s="337"/>
      <c r="K4" s="315"/>
      <c r="L4" s="338">
        <v>102648</v>
      </c>
      <c r="M4" s="314" t="s">
        <v>232</v>
      </c>
      <c r="N4" s="339" t="s">
        <v>31</v>
      </c>
      <c r="O4" s="340"/>
    </row>
    <row r="5" spans="1:25" ht="16.5" customHeight="1">
      <c r="A5" s="72">
        <v>2</v>
      </c>
      <c r="B5" s="291" t="s">
        <v>129</v>
      </c>
      <c r="C5" s="294">
        <v>1247508</v>
      </c>
      <c r="D5" s="288" t="s">
        <v>130</v>
      </c>
      <c r="E5" s="288">
        <v>7226</v>
      </c>
      <c r="F5" s="295">
        <v>74369</v>
      </c>
      <c r="G5" s="284">
        <v>4700017427</v>
      </c>
      <c r="H5" s="296" t="s">
        <v>131</v>
      </c>
      <c r="I5" s="286">
        <v>43304</v>
      </c>
      <c r="J5" s="286" t="s">
        <v>133</v>
      </c>
      <c r="K5" s="287">
        <v>1000049355</v>
      </c>
      <c r="L5" s="288">
        <v>100346</v>
      </c>
      <c r="M5" s="293" t="s">
        <v>155</v>
      </c>
      <c r="N5" s="289" t="s">
        <v>87</v>
      </c>
      <c r="O5" s="290"/>
      <c r="P5" s="224"/>
      <c r="S5" s="225"/>
      <c r="U5" s="225"/>
      <c r="V5" s="225"/>
      <c r="W5" s="225"/>
      <c r="X5" s="225"/>
      <c r="Y5" s="225"/>
    </row>
    <row r="6" spans="1:25" ht="30">
      <c r="A6" s="72">
        <v>3</v>
      </c>
      <c r="B6" s="291" t="s">
        <v>129</v>
      </c>
      <c r="C6" s="294">
        <v>799657</v>
      </c>
      <c r="D6" s="288" t="s">
        <v>130</v>
      </c>
      <c r="E6" s="288">
        <v>7237</v>
      </c>
      <c r="F6" s="297">
        <v>77092</v>
      </c>
      <c r="G6" s="297">
        <v>4700017978</v>
      </c>
      <c r="H6" s="298" t="s">
        <v>132</v>
      </c>
      <c r="I6" s="286">
        <v>43304</v>
      </c>
      <c r="J6" s="286" t="s">
        <v>133</v>
      </c>
      <c r="K6" s="287">
        <v>1000049365</v>
      </c>
      <c r="L6" s="288">
        <v>100344</v>
      </c>
      <c r="M6" s="293" t="s">
        <v>155</v>
      </c>
      <c r="N6" s="289" t="s">
        <v>87</v>
      </c>
      <c r="O6" s="290"/>
      <c r="P6" s="224"/>
      <c r="S6" s="225"/>
      <c r="T6" s="225"/>
      <c r="U6" s="225"/>
      <c r="V6" s="225"/>
      <c r="W6" s="225"/>
      <c r="X6" s="225"/>
      <c r="Y6" s="225"/>
    </row>
    <row r="7" spans="1:25" s="226" customFormat="1">
      <c r="A7" s="72">
        <v>4</v>
      </c>
      <c r="B7" s="291" t="s">
        <v>129</v>
      </c>
      <c r="C7" s="282">
        <v>224910</v>
      </c>
      <c r="D7" s="288" t="s">
        <v>130</v>
      </c>
      <c r="E7" s="283">
        <v>7267</v>
      </c>
      <c r="F7" s="292">
        <v>82671</v>
      </c>
      <c r="G7" s="283">
        <v>4700019625</v>
      </c>
      <c r="H7" s="289">
        <v>251502</v>
      </c>
      <c r="I7" s="286">
        <v>43307</v>
      </c>
      <c r="J7" s="286" t="s">
        <v>133</v>
      </c>
      <c r="K7" s="287">
        <v>1000049371</v>
      </c>
      <c r="L7" s="288">
        <v>100187</v>
      </c>
      <c r="M7" s="293" t="s">
        <v>155</v>
      </c>
      <c r="N7" s="283" t="s">
        <v>85</v>
      </c>
      <c r="O7" s="290"/>
      <c r="S7" s="227"/>
      <c r="T7" s="227"/>
      <c r="U7" s="227"/>
      <c r="V7" s="227"/>
      <c r="W7" s="227"/>
      <c r="X7" s="227"/>
      <c r="Y7" s="227"/>
    </row>
    <row r="8" spans="1:25" s="226" customFormat="1">
      <c r="A8" s="72">
        <v>5</v>
      </c>
      <c r="B8" s="281" t="s">
        <v>129</v>
      </c>
      <c r="C8" s="282">
        <v>224910</v>
      </c>
      <c r="D8" s="288" t="s">
        <v>130</v>
      </c>
      <c r="E8" s="284">
        <v>7250</v>
      </c>
      <c r="F8" s="285">
        <v>81710</v>
      </c>
      <c r="G8" s="284">
        <v>4700018611</v>
      </c>
      <c r="H8" s="283">
        <v>250094</v>
      </c>
      <c r="I8" s="286">
        <v>43304</v>
      </c>
      <c r="J8" s="286" t="s">
        <v>133</v>
      </c>
      <c r="K8" s="287">
        <v>1000049357</v>
      </c>
      <c r="L8" s="288">
        <v>100186</v>
      </c>
      <c r="M8" s="293" t="s">
        <v>155</v>
      </c>
      <c r="N8" s="283" t="s">
        <v>85</v>
      </c>
      <c r="O8" s="290"/>
      <c r="S8" s="227"/>
      <c r="T8" s="227"/>
      <c r="U8" s="227"/>
      <c r="V8" s="227"/>
      <c r="W8" s="227"/>
      <c r="X8" s="227"/>
      <c r="Y8" s="227"/>
    </row>
    <row r="9" spans="1:25" s="226" customFormat="1">
      <c r="A9" s="72">
        <v>6</v>
      </c>
      <c r="B9" s="281" t="s">
        <v>129</v>
      </c>
      <c r="C9" s="282">
        <v>1654520</v>
      </c>
      <c r="D9" s="288" t="s">
        <v>130</v>
      </c>
      <c r="E9" s="283">
        <v>7253</v>
      </c>
      <c r="F9" s="292">
        <v>83334</v>
      </c>
      <c r="G9" s="283">
        <v>4700019611</v>
      </c>
      <c r="H9" s="283">
        <v>252428</v>
      </c>
      <c r="I9" s="299">
        <v>43315</v>
      </c>
      <c r="J9" s="299">
        <v>43315</v>
      </c>
      <c r="K9" s="301">
        <v>1000049660</v>
      </c>
      <c r="L9" s="288">
        <v>100490</v>
      </c>
      <c r="M9" s="293" t="s">
        <v>155</v>
      </c>
      <c r="N9" s="283" t="s">
        <v>85</v>
      </c>
      <c r="O9" s="290"/>
      <c r="S9" s="227"/>
      <c r="T9" s="227"/>
      <c r="U9" s="227"/>
      <c r="V9" s="227"/>
      <c r="W9" s="227"/>
      <c r="X9" s="227"/>
      <c r="Y9" s="227"/>
    </row>
    <row r="10" spans="1:25" s="226" customFormat="1">
      <c r="A10" s="72">
        <v>7</v>
      </c>
      <c r="B10" s="291" t="s">
        <v>129</v>
      </c>
      <c r="C10" s="310">
        <v>500000</v>
      </c>
      <c r="D10" s="288" t="s">
        <v>130</v>
      </c>
      <c r="E10" s="284">
        <v>7263</v>
      </c>
      <c r="F10" s="295">
        <v>82425</v>
      </c>
      <c r="G10" s="311">
        <v>4700019624</v>
      </c>
      <c r="H10" s="284">
        <v>251120</v>
      </c>
      <c r="I10" s="308">
        <v>43299</v>
      </c>
      <c r="J10" s="308">
        <v>43311</v>
      </c>
      <c r="K10" s="287">
        <v>1000049701</v>
      </c>
      <c r="L10" s="301">
        <v>100586</v>
      </c>
      <c r="M10" s="293" t="s">
        <v>155</v>
      </c>
      <c r="N10" s="289" t="s">
        <v>87</v>
      </c>
      <c r="O10" s="312"/>
      <c r="S10" s="227"/>
      <c r="T10" s="227"/>
      <c r="U10" s="227"/>
      <c r="V10" s="227"/>
      <c r="W10" s="227"/>
      <c r="X10" s="227"/>
      <c r="Y10" s="227"/>
    </row>
    <row r="11" spans="1:25" s="226" customFormat="1">
      <c r="A11" s="72">
        <v>8</v>
      </c>
      <c r="B11" s="281" t="s">
        <v>129</v>
      </c>
      <c r="C11" s="282">
        <v>340000</v>
      </c>
      <c r="D11" s="288" t="s">
        <v>130</v>
      </c>
      <c r="E11" s="283">
        <v>7241</v>
      </c>
      <c r="F11" s="285">
        <v>79889</v>
      </c>
      <c r="G11" s="283">
        <v>4700019081</v>
      </c>
      <c r="H11" s="283">
        <v>247288</v>
      </c>
      <c r="I11" s="307">
        <v>43266</v>
      </c>
      <c r="J11" s="308">
        <v>43311</v>
      </c>
      <c r="K11" s="309">
        <v>1000049705</v>
      </c>
      <c r="L11" s="301">
        <v>100587</v>
      </c>
      <c r="M11" s="293" t="s">
        <v>155</v>
      </c>
      <c r="N11" s="283" t="s">
        <v>87</v>
      </c>
      <c r="O11" s="290"/>
      <c r="S11" s="227"/>
      <c r="T11" s="227"/>
      <c r="U11" s="227"/>
      <c r="V11" s="227"/>
      <c r="W11" s="227"/>
      <c r="X11" s="227"/>
      <c r="Y11" s="227"/>
    </row>
    <row r="12" spans="1:25" s="226" customFormat="1">
      <c r="A12" s="72">
        <v>9</v>
      </c>
      <c r="B12" s="281" t="s">
        <v>129</v>
      </c>
      <c r="C12" s="282">
        <v>241010</v>
      </c>
      <c r="D12" s="288" t="s">
        <v>130</v>
      </c>
      <c r="E12" s="283">
        <v>7249</v>
      </c>
      <c r="F12" s="285">
        <v>77922</v>
      </c>
      <c r="G12" s="283">
        <v>4700018558</v>
      </c>
      <c r="H12" s="283">
        <v>244204</v>
      </c>
      <c r="I12" s="307">
        <v>43242</v>
      </c>
      <c r="J12" s="308">
        <v>43311</v>
      </c>
      <c r="K12" s="309">
        <v>1000049690</v>
      </c>
      <c r="L12" s="301">
        <v>100588</v>
      </c>
      <c r="M12" s="293" t="s">
        <v>155</v>
      </c>
      <c r="N12" s="283" t="s">
        <v>87</v>
      </c>
      <c r="O12" s="290"/>
      <c r="S12" s="227"/>
      <c r="T12" s="227"/>
      <c r="U12" s="227"/>
      <c r="V12" s="227"/>
      <c r="W12" s="227"/>
      <c r="X12" s="227"/>
      <c r="Y12" s="227"/>
    </row>
    <row r="13" spans="1:25" s="226" customFormat="1">
      <c r="A13" s="72">
        <v>10</v>
      </c>
      <c r="B13" s="291" t="s">
        <v>129</v>
      </c>
      <c r="C13" s="294">
        <v>1733156</v>
      </c>
      <c r="D13" s="288" t="s">
        <v>130</v>
      </c>
      <c r="E13" s="288">
        <v>7252</v>
      </c>
      <c r="F13" s="295">
        <v>81709</v>
      </c>
      <c r="G13" s="288">
        <v>4700019612</v>
      </c>
      <c r="H13" s="314">
        <v>252201</v>
      </c>
      <c r="I13" s="286">
        <v>43315</v>
      </c>
      <c r="J13" s="286">
        <v>43315</v>
      </c>
      <c r="K13" s="315">
        <v>1000050104</v>
      </c>
      <c r="L13" s="309">
        <v>101663</v>
      </c>
      <c r="M13" s="293" t="s">
        <v>155</v>
      </c>
      <c r="N13" s="289" t="s">
        <v>85</v>
      </c>
      <c r="O13" s="316"/>
      <c r="S13" s="227"/>
      <c r="T13" s="227"/>
      <c r="U13" s="227"/>
      <c r="V13" s="227"/>
      <c r="W13" s="227"/>
      <c r="X13" s="227"/>
      <c r="Y13" s="227"/>
    </row>
    <row r="14" spans="1:25">
      <c r="A14" s="72">
        <v>11</v>
      </c>
      <c r="B14" s="291" t="s">
        <v>129</v>
      </c>
      <c r="C14" s="294">
        <v>240010</v>
      </c>
      <c r="D14" s="288" t="s">
        <v>130</v>
      </c>
      <c r="E14" s="288">
        <v>7282</v>
      </c>
      <c r="F14" s="295">
        <v>85447</v>
      </c>
      <c r="G14" s="288">
        <v>4700019957</v>
      </c>
      <c r="H14" s="288">
        <v>255515</v>
      </c>
      <c r="I14" s="286">
        <v>43321</v>
      </c>
      <c r="J14" s="286">
        <v>43321</v>
      </c>
      <c r="K14" s="317">
        <v>1000050112</v>
      </c>
      <c r="L14" s="289">
        <v>102649</v>
      </c>
      <c r="M14" s="293" t="s">
        <v>155</v>
      </c>
      <c r="N14" s="289" t="s">
        <v>88</v>
      </c>
      <c r="O14" s="316"/>
      <c r="P14" s="224"/>
      <c r="S14" s="225"/>
      <c r="T14" s="225"/>
      <c r="U14" s="225"/>
      <c r="V14" s="225"/>
      <c r="W14" s="225"/>
      <c r="X14" s="225"/>
      <c r="Y14" s="225"/>
    </row>
    <row r="15" spans="1:25">
      <c r="A15" s="72">
        <v>12</v>
      </c>
      <c r="B15" s="291" t="s">
        <v>129</v>
      </c>
      <c r="C15" s="294">
        <v>472010</v>
      </c>
      <c r="D15" s="288" t="s">
        <v>130</v>
      </c>
      <c r="E15" s="288">
        <v>7272</v>
      </c>
      <c r="F15" s="295">
        <v>85448</v>
      </c>
      <c r="G15" s="288">
        <v>4700019758</v>
      </c>
      <c r="H15" s="288">
        <v>255516</v>
      </c>
      <c r="I15" s="286">
        <v>43321</v>
      </c>
      <c r="J15" s="286">
        <v>43321</v>
      </c>
      <c r="K15" s="317">
        <v>1000050105</v>
      </c>
      <c r="L15" s="289">
        <v>102650</v>
      </c>
      <c r="M15" s="293" t="s">
        <v>155</v>
      </c>
      <c r="N15" s="318" t="s">
        <v>87</v>
      </c>
      <c r="O15" s="316"/>
      <c r="P15" s="224"/>
      <c r="S15" s="225"/>
      <c r="U15" s="225"/>
      <c r="V15" s="225"/>
      <c r="W15" s="225"/>
      <c r="X15" s="225"/>
      <c r="Y15" s="225"/>
    </row>
    <row r="16" spans="1:25">
      <c r="A16" s="72">
        <v>13</v>
      </c>
      <c r="B16" s="291" t="s">
        <v>129</v>
      </c>
      <c r="C16" s="294">
        <v>241010</v>
      </c>
      <c r="D16" s="288" t="s">
        <v>130</v>
      </c>
      <c r="E16" s="288">
        <v>7258</v>
      </c>
      <c r="F16" s="295">
        <v>85449</v>
      </c>
      <c r="G16" s="288">
        <v>4700019145</v>
      </c>
      <c r="H16" s="288">
        <v>255518</v>
      </c>
      <c r="I16" s="286">
        <v>43321</v>
      </c>
      <c r="J16" s="286">
        <v>43321</v>
      </c>
      <c r="K16" s="317">
        <v>1000050117</v>
      </c>
      <c r="L16" s="289">
        <v>102655</v>
      </c>
      <c r="M16" s="293" t="s">
        <v>155</v>
      </c>
      <c r="N16" s="318" t="s">
        <v>87</v>
      </c>
      <c r="O16" s="316"/>
      <c r="P16" s="224"/>
      <c r="S16" s="225"/>
      <c r="U16" s="225"/>
      <c r="V16" s="225"/>
      <c r="W16" s="225"/>
      <c r="X16" s="225"/>
      <c r="Y16" s="225"/>
    </row>
    <row r="17" spans="1:25">
      <c r="A17" s="72">
        <v>14</v>
      </c>
      <c r="B17" s="291" t="s">
        <v>129</v>
      </c>
      <c r="C17" s="294">
        <v>38800</v>
      </c>
      <c r="D17" s="288" t="s">
        <v>130</v>
      </c>
      <c r="E17" s="288">
        <v>7275</v>
      </c>
      <c r="F17" s="296">
        <v>83741</v>
      </c>
      <c r="G17" s="288">
        <v>4700020042</v>
      </c>
      <c r="H17" s="288">
        <v>253114</v>
      </c>
      <c r="I17" s="286">
        <v>43322</v>
      </c>
      <c r="J17" s="286">
        <v>43322</v>
      </c>
      <c r="K17" s="317">
        <v>1000050014</v>
      </c>
      <c r="L17" s="309">
        <v>101685</v>
      </c>
      <c r="M17" s="293" t="s">
        <v>155</v>
      </c>
      <c r="N17" s="318" t="s">
        <v>87</v>
      </c>
      <c r="O17" s="316"/>
      <c r="P17" s="224"/>
      <c r="S17" s="225"/>
      <c r="U17" s="225"/>
      <c r="V17" s="225"/>
      <c r="W17" s="225"/>
      <c r="X17" s="225"/>
      <c r="Y17" s="225"/>
    </row>
    <row r="18" spans="1:25" ht="30">
      <c r="A18" s="72">
        <v>15</v>
      </c>
      <c r="B18" s="291" t="s">
        <v>134</v>
      </c>
      <c r="C18" s="294">
        <v>314160</v>
      </c>
      <c r="D18" s="288" t="s">
        <v>130</v>
      </c>
      <c r="E18" s="288">
        <v>7163</v>
      </c>
      <c r="F18" s="292">
        <v>84903</v>
      </c>
      <c r="G18" s="288" t="s">
        <v>135</v>
      </c>
      <c r="H18" s="288">
        <v>255519</v>
      </c>
      <c r="I18" s="283" t="s">
        <v>136</v>
      </c>
      <c r="J18" s="283" t="s">
        <v>136</v>
      </c>
      <c r="K18" s="317" t="s">
        <v>136</v>
      </c>
      <c r="L18" s="289">
        <v>102660</v>
      </c>
      <c r="M18" s="314" t="s">
        <v>232</v>
      </c>
      <c r="N18" s="289" t="s">
        <v>88</v>
      </c>
      <c r="O18" s="316"/>
      <c r="P18" s="224"/>
      <c r="S18" s="225"/>
      <c r="U18" s="225"/>
      <c r="V18" s="225"/>
      <c r="W18" s="225"/>
      <c r="X18" s="225"/>
      <c r="Y18" s="225"/>
    </row>
    <row r="19" spans="1:25">
      <c r="A19" s="72">
        <v>16</v>
      </c>
      <c r="B19" s="291" t="s">
        <v>156</v>
      </c>
      <c r="C19" s="294">
        <v>296450</v>
      </c>
      <c r="D19" s="288" t="s">
        <v>130</v>
      </c>
      <c r="E19" s="288">
        <v>7181</v>
      </c>
      <c r="F19" s="292">
        <v>84904</v>
      </c>
      <c r="G19" s="288" t="s">
        <v>157</v>
      </c>
      <c r="H19" s="288">
        <v>255521</v>
      </c>
      <c r="I19" s="283" t="s">
        <v>136</v>
      </c>
      <c r="J19" s="283" t="s">
        <v>136</v>
      </c>
      <c r="K19" s="317" t="s">
        <v>136</v>
      </c>
      <c r="L19" s="289">
        <v>102661</v>
      </c>
      <c r="M19" s="289" t="s">
        <v>233</v>
      </c>
      <c r="N19" s="289" t="s">
        <v>89</v>
      </c>
      <c r="O19" s="316"/>
      <c r="P19" s="224"/>
      <c r="S19" s="225"/>
      <c r="T19" s="225"/>
      <c r="U19" s="225"/>
      <c r="V19" s="225"/>
      <c r="W19" s="225"/>
      <c r="X19" s="225"/>
      <c r="Y19" s="225"/>
    </row>
    <row r="20" spans="1:25" s="226" customFormat="1">
      <c r="A20" s="72">
        <v>17</v>
      </c>
      <c r="B20" s="281" t="s">
        <v>137</v>
      </c>
      <c r="C20" s="282">
        <v>1650460</v>
      </c>
      <c r="D20" s="288" t="s">
        <v>130</v>
      </c>
      <c r="E20" s="283">
        <v>7075</v>
      </c>
      <c r="F20" s="295">
        <v>82939</v>
      </c>
      <c r="G20" s="284">
        <v>1003</v>
      </c>
      <c r="H20" s="288">
        <v>253658</v>
      </c>
      <c r="I20" s="283" t="s">
        <v>136</v>
      </c>
      <c r="J20" s="283" t="s">
        <v>136</v>
      </c>
      <c r="K20" s="317" t="s">
        <v>136</v>
      </c>
      <c r="L20" s="289">
        <v>102662</v>
      </c>
      <c r="M20" s="289" t="s">
        <v>233</v>
      </c>
      <c r="N20" s="283" t="s">
        <v>89</v>
      </c>
      <c r="O20" s="316"/>
      <c r="S20" s="227"/>
      <c r="T20" s="227"/>
      <c r="U20" s="227"/>
      <c r="V20" s="227"/>
      <c r="W20" s="227"/>
      <c r="X20" s="227"/>
      <c r="Y20" s="227"/>
    </row>
    <row r="21" spans="1:25">
      <c r="A21" s="72">
        <v>18</v>
      </c>
      <c r="B21" s="291" t="s">
        <v>182</v>
      </c>
      <c r="C21" s="310">
        <v>300724</v>
      </c>
      <c r="D21" s="288" t="s">
        <v>130</v>
      </c>
      <c r="E21" s="318"/>
      <c r="F21" s="295">
        <v>84611</v>
      </c>
      <c r="G21" s="311">
        <v>4500166896</v>
      </c>
      <c r="H21" s="288">
        <v>255523</v>
      </c>
      <c r="I21" s="283" t="s">
        <v>136</v>
      </c>
      <c r="J21" s="283" t="s">
        <v>136</v>
      </c>
      <c r="K21" s="317" t="s">
        <v>136</v>
      </c>
      <c r="L21" s="289">
        <v>102664</v>
      </c>
      <c r="M21" s="289" t="s">
        <v>233</v>
      </c>
      <c r="N21" s="289" t="s">
        <v>88</v>
      </c>
      <c r="O21" s="316"/>
      <c r="P21" s="224"/>
      <c r="S21" s="225"/>
      <c r="T21" s="225"/>
      <c r="U21" s="225"/>
      <c r="V21" s="225"/>
      <c r="W21" s="225"/>
      <c r="X21" s="225"/>
      <c r="Y21" s="225"/>
    </row>
    <row r="22" spans="1:25">
      <c r="A22" s="72">
        <v>19</v>
      </c>
      <c r="B22" s="291" t="s">
        <v>183</v>
      </c>
      <c r="C22" s="310">
        <v>250000</v>
      </c>
      <c r="D22" s="288" t="s">
        <v>130</v>
      </c>
      <c r="E22" s="284">
        <v>7283</v>
      </c>
      <c r="F22" s="295">
        <v>84929</v>
      </c>
      <c r="G22" s="284">
        <v>183984</v>
      </c>
      <c r="H22" s="288">
        <v>255526</v>
      </c>
      <c r="I22" s="283" t="s">
        <v>136</v>
      </c>
      <c r="J22" s="283" t="s">
        <v>136</v>
      </c>
      <c r="K22" s="317" t="s">
        <v>136</v>
      </c>
      <c r="L22" s="289">
        <v>102665</v>
      </c>
      <c r="M22" s="289" t="s">
        <v>233</v>
      </c>
      <c r="N22" s="289" t="s">
        <v>88</v>
      </c>
      <c r="O22" s="316"/>
      <c r="P22" s="224"/>
      <c r="S22" s="225"/>
      <c r="T22" s="225"/>
      <c r="U22" s="225"/>
      <c r="V22" s="225"/>
      <c r="W22" s="225"/>
      <c r="X22" s="225"/>
      <c r="Y22" s="225"/>
    </row>
    <row r="23" spans="1:25">
      <c r="A23" s="72">
        <v>20</v>
      </c>
      <c r="B23" s="291" t="s">
        <v>129</v>
      </c>
      <c r="C23" s="294">
        <v>241010</v>
      </c>
      <c r="D23" s="288" t="s">
        <v>130</v>
      </c>
      <c r="E23" s="288">
        <v>7257</v>
      </c>
      <c r="F23" s="295">
        <v>85451</v>
      </c>
      <c r="G23" s="288">
        <v>4700019143</v>
      </c>
      <c r="H23" s="288">
        <v>255527</v>
      </c>
      <c r="I23" s="319">
        <v>43321</v>
      </c>
      <c r="J23" s="319">
        <v>43321</v>
      </c>
      <c r="K23" s="309">
        <v>1000050229</v>
      </c>
      <c r="L23" s="289">
        <v>102666</v>
      </c>
      <c r="M23" s="293" t="s">
        <v>155</v>
      </c>
      <c r="N23" s="318" t="s">
        <v>87</v>
      </c>
      <c r="O23" s="316"/>
      <c r="P23" s="224"/>
      <c r="S23" s="225"/>
      <c r="U23" s="225"/>
      <c r="V23" s="225"/>
      <c r="W23" s="225"/>
      <c r="X23" s="225"/>
      <c r="Y23" s="225"/>
    </row>
    <row r="24" spans="1:25">
      <c r="A24" s="72">
        <v>21</v>
      </c>
      <c r="B24" s="343" t="s">
        <v>184</v>
      </c>
      <c r="C24" s="344">
        <v>250000</v>
      </c>
      <c r="D24" s="345" t="s">
        <v>130</v>
      </c>
      <c r="E24" s="346">
        <v>7199</v>
      </c>
      <c r="F24" s="347">
        <v>85466</v>
      </c>
      <c r="G24" s="348">
        <v>297014</v>
      </c>
      <c r="H24" s="345">
        <v>255528</v>
      </c>
      <c r="I24" s="345" t="s">
        <v>136</v>
      </c>
      <c r="J24" s="345" t="s">
        <v>136</v>
      </c>
      <c r="K24" s="345" t="s">
        <v>136</v>
      </c>
      <c r="L24" s="349">
        <v>102667</v>
      </c>
      <c r="M24" s="349" t="s">
        <v>231</v>
      </c>
      <c r="N24" s="346" t="s">
        <v>88</v>
      </c>
      <c r="O24" s="350" t="s">
        <v>237</v>
      </c>
      <c r="P24" s="224"/>
      <c r="S24" s="225"/>
      <c r="T24" s="225"/>
      <c r="U24" s="225"/>
      <c r="V24" s="225"/>
      <c r="W24" s="225"/>
      <c r="X24" s="225"/>
      <c r="Y24" s="225"/>
    </row>
    <row r="25" spans="1:25">
      <c r="A25" s="72">
        <v>23</v>
      </c>
      <c r="B25" s="342" t="s">
        <v>235</v>
      </c>
      <c r="C25" s="294">
        <v>250000</v>
      </c>
      <c r="D25" s="288" t="s">
        <v>130</v>
      </c>
      <c r="E25" s="288">
        <v>7244</v>
      </c>
      <c r="F25" s="295">
        <v>85452</v>
      </c>
      <c r="G25" s="288">
        <v>4700019726</v>
      </c>
      <c r="H25" s="288">
        <v>255530</v>
      </c>
      <c r="I25" s="319">
        <v>43329</v>
      </c>
      <c r="J25" s="319">
        <v>43329</v>
      </c>
      <c r="K25" s="309">
        <v>1000050268</v>
      </c>
      <c r="L25" s="289">
        <v>102668</v>
      </c>
      <c r="M25" s="293" t="s">
        <v>155</v>
      </c>
      <c r="N25" s="318" t="s">
        <v>87</v>
      </c>
      <c r="O25" s="341" t="s">
        <v>234</v>
      </c>
      <c r="P25" s="224"/>
      <c r="S25" s="225"/>
      <c r="U25" s="225"/>
      <c r="V25" s="225"/>
      <c r="W25" s="225"/>
      <c r="X25" s="225"/>
      <c r="Y25" s="225"/>
    </row>
    <row r="26" spans="1:25">
      <c r="A26" s="72">
        <v>24</v>
      </c>
      <c r="B26" s="291" t="s">
        <v>162</v>
      </c>
      <c r="C26" s="294">
        <v>1001886</v>
      </c>
      <c r="D26" s="288" t="s">
        <v>130</v>
      </c>
      <c r="E26" s="288">
        <v>7255</v>
      </c>
      <c r="F26" s="295">
        <v>85455</v>
      </c>
      <c r="G26" s="288">
        <v>4700020148</v>
      </c>
      <c r="H26" s="288">
        <v>255220</v>
      </c>
      <c r="I26" s="319">
        <v>43329</v>
      </c>
      <c r="J26" s="319">
        <v>43329</v>
      </c>
      <c r="K26" s="309">
        <v>1000050303</v>
      </c>
      <c r="L26" s="289">
        <v>102669</v>
      </c>
      <c r="M26" s="293" t="s">
        <v>155</v>
      </c>
      <c r="N26" s="318" t="s">
        <v>88</v>
      </c>
      <c r="O26" s="316"/>
      <c r="P26" s="224"/>
      <c r="S26" s="225"/>
      <c r="U26" s="225"/>
      <c r="V26" s="225"/>
      <c r="W26" s="225"/>
      <c r="X26" s="225"/>
      <c r="Y26" s="225"/>
    </row>
    <row r="27" spans="1:25" ht="18.75" customHeight="1">
      <c r="A27" s="72">
        <v>25</v>
      </c>
      <c r="B27" s="291" t="s">
        <v>129</v>
      </c>
      <c r="C27" s="310">
        <v>136000</v>
      </c>
      <c r="D27" s="288" t="s">
        <v>130</v>
      </c>
      <c r="E27" s="288">
        <v>7270</v>
      </c>
      <c r="F27" s="295">
        <v>85456</v>
      </c>
      <c r="G27" s="288">
        <v>4700019610</v>
      </c>
      <c r="H27" s="288">
        <v>255221</v>
      </c>
      <c r="I27" s="319">
        <v>43325</v>
      </c>
      <c r="J27" s="319">
        <v>43325</v>
      </c>
      <c r="K27" s="309">
        <v>1000050299</v>
      </c>
      <c r="L27" s="289">
        <v>102671</v>
      </c>
      <c r="M27" s="293" t="s">
        <v>155</v>
      </c>
      <c r="N27" s="318" t="s">
        <v>87</v>
      </c>
      <c r="O27" s="316"/>
      <c r="P27" s="224"/>
      <c r="S27" s="225"/>
      <c r="U27" s="225"/>
      <c r="V27" s="225"/>
      <c r="W27" s="225"/>
      <c r="X27" s="225"/>
      <c r="Y27" s="225"/>
    </row>
    <row r="28" spans="1:25">
      <c r="A28" s="72">
        <v>26</v>
      </c>
      <c r="B28" s="291" t="s">
        <v>129</v>
      </c>
      <c r="C28" s="310">
        <v>136000</v>
      </c>
      <c r="D28" s="288" t="s">
        <v>130</v>
      </c>
      <c r="E28" s="288">
        <v>7271</v>
      </c>
      <c r="F28" s="295">
        <v>85458</v>
      </c>
      <c r="G28" s="288">
        <v>4700019609</v>
      </c>
      <c r="H28" s="288">
        <v>255227</v>
      </c>
      <c r="I28" s="319">
        <v>43325</v>
      </c>
      <c r="J28" s="319">
        <v>43325</v>
      </c>
      <c r="K28" s="309">
        <v>1000050307</v>
      </c>
      <c r="L28" s="289">
        <v>102672</v>
      </c>
      <c r="M28" s="293" t="s">
        <v>155</v>
      </c>
      <c r="N28" s="318" t="s">
        <v>87</v>
      </c>
      <c r="O28" s="316"/>
      <c r="P28" s="224"/>
      <c r="S28" s="225"/>
      <c r="U28" s="225"/>
      <c r="V28" s="225"/>
      <c r="W28" s="225"/>
      <c r="X28" s="225"/>
      <c r="Y28" s="225"/>
    </row>
    <row r="29" spans="1:25">
      <c r="A29" s="72">
        <v>27</v>
      </c>
      <c r="B29" s="291" t="s">
        <v>161</v>
      </c>
      <c r="C29" s="310">
        <v>1004883</v>
      </c>
      <c r="D29" s="288" t="s">
        <v>130</v>
      </c>
      <c r="E29" s="288">
        <v>7274</v>
      </c>
      <c r="F29" s="295">
        <v>85460</v>
      </c>
      <c r="G29" s="288">
        <v>4700020138</v>
      </c>
      <c r="H29" s="288">
        <v>255222</v>
      </c>
      <c r="I29" s="319">
        <v>43329</v>
      </c>
      <c r="J29" s="319">
        <v>43329</v>
      </c>
      <c r="K29" s="309">
        <v>1000050305</v>
      </c>
      <c r="L29" s="289">
        <v>102673</v>
      </c>
      <c r="M29" s="293" t="s">
        <v>155</v>
      </c>
      <c r="N29" s="339" t="s">
        <v>31</v>
      </c>
      <c r="O29" s="316"/>
      <c r="P29" s="224"/>
      <c r="S29" s="225"/>
      <c r="U29" s="225"/>
      <c r="V29" s="225"/>
      <c r="W29" s="225"/>
      <c r="X29" s="225"/>
      <c r="Y29" s="225"/>
    </row>
    <row r="30" spans="1:25" ht="27" customHeight="1">
      <c r="A30" s="72">
        <v>28</v>
      </c>
      <c r="B30" s="342" t="s">
        <v>235</v>
      </c>
      <c r="C30" s="310">
        <v>466360</v>
      </c>
      <c r="D30" s="288" t="s">
        <v>130</v>
      </c>
      <c r="E30" s="288">
        <v>7259</v>
      </c>
      <c r="F30" s="295">
        <v>85461</v>
      </c>
      <c r="G30" s="288">
        <v>4700019728</v>
      </c>
      <c r="H30" s="288">
        <v>255225</v>
      </c>
      <c r="I30" s="319">
        <v>43325</v>
      </c>
      <c r="J30" s="319">
        <v>43325</v>
      </c>
      <c r="K30" s="309">
        <v>100050301</v>
      </c>
      <c r="L30" s="289">
        <v>102674</v>
      </c>
      <c r="M30" s="293" t="s">
        <v>155</v>
      </c>
      <c r="N30" s="318" t="s">
        <v>87</v>
      </c>
      <c r="O30" s="341" t="s">
        <v>234</v>
      </c>
      <c r="P30" s="224"/>
      <c r="S30" s="225"/>
      <c r="U30" s="225"/>
      <c r="V30" s="225"/>
      <c r="W30" s="225"/>
      <c r="X30" s="225"/>
      <c r="Y30" s="225"/>
    </row>
    <row r="31" spans="1:25">
      <c r="A31" s="72">
        <v>29</v>
      </c>
      <c r="B31" s="291" t="s">
        <v>129</v>
      </c>
      <c r="C31" s="294">
        <v>1379252</v>
      </c>
      <c r="D31" s="288" t="s">
        <v>130</v>
      </c>
      <c r="E31" s="288">
        <v>7283</v>
      </c>
      <c r="F31" s="295">
        <v>85464</v>
      </c>
      <c r="G31" s="288">
        <v>4700020141</v>
      </c>
      <c r="H31" s="288">
        <v>255223</v>
      </c>
      <c r="I31" s="319">
        <v>43325</v>
      </c>
      <c r="J31" s="319">
        <v>43325</v>
      </c>
      <c r="K31" s="288">
        <v>100050331</v>
      </c>
      <c r="L31" s="289">
        <v>102675</v>
      </c>
      <c r="M31" s="293" t="s">
        <v>155</v>
      </c>
      <c r="N31" s="318" t="s">
        <v>85</v>
      </c>
      <c r="O31" s="316"/>
      <c r="P31" s="224"/>
      <c r="S31" s="225"/>
      <c r="U31" s="225"/>
      <c r="V31" s="225"/>
      <c r="W31" s="225"/>
      <c r="X31" s="225"/>
      <c r="Y31" s="225"/>
    </row>
    <row r="32" spans="1:25">
      <c r="A32" s="72"/>
      <c r="B32" s="260"/>
      <c r="C32" s="261"/>
      <c r="D32" s="259"/>
      <c r="E32" s="259"/>
      <c r="F32" s="263"/>
      <c r="G32" s="264"/>
      <c r="H32" s="259"/>
      <c r="I32" s="270"/>
      <c r="J32" s="270"/>
      <c r="K32" s="302"/>
      <c r="L32" s="259"/>
      <c r="M32" s="265"/>
      <c r="N32" s="258"/>
      <c r="O32" s="262"/>
      <c r="P32" s="224"/>
      <c r="S32" s="225"/>
      <c r="U32" s="225"/>
      <c r="V32" s="225"/>
      <c r="W32" s="225"/>
      <c r="X32" s="225"/>
      <c r="Y32" s="225"/>
    </row>
    <row r="33" spans="1:25" ht="14.25" customHeight="1">
      <c r="A33" s="72"/>
      <c r="B33" s="260"/>
      <c r="C33" s="261"/>
      <c r="D33" s="259"/>
      <c r="E33" s="259"/>
      <c r="F33" s="263"/>
      <c r="G33" s="264"/>
      <c r="H33" s="259"/>
      <c r="I33" s="270"/>
      <c r="J33" s="270"/>
      <c r="K33" s="302"/>
      <c r="L33" s="259"/>
      <c r="M33" s="265"/>
      <c r="N33" s="258"/>
      <c r="O33" s="262"/>
      <c r="P33" s="224"/>
      <c r="S33" s="225"/>
      <c r="U33" s="225"/>
      <c r="V33" s="225"/>
      <c r="W33" s="225"/>
      <c r="X33" s="225"/>
      <c r="Y33" s="225"/>
    </row>
    <row r="34" spans="1:25">
      <c r="A34" s="72"/>
      <c r="B34" s="260"/>
      <c r="C34" s="261"/>
      <c r="D34" s="259"/>
      <c r="E34" s="259"/>
      <c r="F34" s="263"/>
      <c r="G34" s="264"/>
      <c r="H34" s="259"/>
      <c r="I34" s="270"/>
      <c r="J34" s="270"/>
      <c r="K34" s="302"/>
      <c r="L34" s="259"/>
      <c r="M34" s="265"/>
      <c r="N34" s="258"/>
      <c r="O34" s="262"/>
      <c r="P34" s="224"/>
      <c r="S34" s="225"/>
      <c r="U34" s="225"/>
      <c r="V34" s="225"/>
      <c r="W34" s="225"/>
      <c r="X34" s="225"/>
      <c r="Y34" s="225"/>
    </row>
    <row r="35" spans="1:25">
      <c r="A35" s="72"/>
      <c r="B35" s="260"/>
      <c r="C35" s="261"/>
      <c r="D35" s="259"/>
      <c r="E35" s="259"/>
      <c r="F35" s="263"/>
      <c r="G35" s="264"/>
      <c r="H35" s="259"/>
      <c r="I35" s="270"/>
      <c r="J35" s="270"/>
      <c r="K35" s="302"/>
      <c r="L35" s="259"/>
      <c r="M35" s="265"/>
      <c r="N35" s="258"/>
      <c r="O35" s="262"/>
      <c r="P35" s="224"/>
      <c r="S35" s="225"/>
      <c r="U35" s="225"/>
      <c r="V35" s="225"/>
      <c r="W35" s="225"/>
      <c r="X35" s="225"/>
      <c r="Y35" s="225"/>
    </row>
    <row r="36" spans="1:25">
      <c r="A36" s="72"/>
      <c r="B36" s="260"/>
      <c r="C36" s="261"/>
      <c r="D36" s="259"/>
      <c r="E36" s="259"/>
      <c r="F36" s="263"/>
      <c r="G36" s="264"/>
      <c r="H36" s="259"/>
      <c r="I36" s="270"/>
      <c r="J36" s="270"/>
      <c r="K36" s="302"/>
      <c r="L36" s="259"/>
      <c r="M36" s="265"/>
      <c r="N36" s="258"/>
      <c r="O36" s="262"/>
      <c r="P36" s="224"/>
      <c r="S36" s="225"/>
      <c r="U36" s="225"/>
      <c r="V36" s="225"/>
      <c r="W36" s="225"/>
      <c r="X36" s="225"/>
      <c r="Y36" s="225"/>
    </row>
    <row r="37" spans="1:25">
      <c r="A37" s="72"/>
      <c r="B37" s="260"/>
      <c r="C37" s="261"/>
      <c r="D37" s="259"/>
      <c r="E37" s="259"/>
      <c r="F37" s="263"/>
      <c r="G37" s="264"/>
      <c r="H37" s="259"/>
      <c r="I37" s="270"/>
      <c r="J37" s="270"/>
      <c r="K37" s="302"/>
      <c r="L37" s="259"/>
      <c r="M37" s="265"/>
      <c r="N37" s="258"/>
      <c r="O37" s="262"/>
      <c r="P37" s="224"/>
      <c r="S37" s="225"/>
      <c r="U37" s="225"/>
      <c r="V37" s="225"/>
      <c r="W37" s="225"/>
      <c r="X37" s="225"/>
      <c r="Y37" s="225"/>
    </row>
    <row r="38" spans="1:25">
      <c r="A38" s="72"/>
      <c r="B38" s="260"/>
      <c r="C38" s="261"/>
      <c r="D38" s="259"/>
      <c r="E38" s="259"/>
      <c r="F38" s="263"/>
      <c r="G38" s="264"/>
      <c r="H38" s="259"/>
      <c r="I38" s="270"/>
      <c r="J38" s="270"/>
      <c r="K38" s="302"/>
      <c r="L38" s="259"/>
      <c r="M38" s="265"/>
      <c r="N38" s="258"/>
      <c r="O38" s="262"/>
      <c r="P38" s="224"/>
      <c r="S38" s="225"/>
      <c r="U38" s="225"/>
      <c r="V38" s="225"/>
      <c r="W38" s="225"/>
      <c r="X38" s="225"/>
      <c r="Y38" s="225"/>
    </row>
    <row r="39" spans="1:25">
      <c r="A39" s="72"/>
      <c r="B39" s="260"/>
      <c r="C39" s="261"/>
      <c r="D39" s="259"/>
      <c r="E39" s="259"/>
      <c r="F39" s="263"/>
      <c r="G39" s="264"/>
      <c r="H39" s="259"/>
      <c r="I39" s="270"/>
      <c r="J39" s="270"/>
      <c r="K39" s="302"/>
      <c r="L39" s="259"/>
      <c r="M39" s="265"/>
      <c r="N39" s="258"/>
      <c r="O39" s="262"/>
      <c r="P39" s="224"/>
      <c r="S39" s="225"/>
      <c r="U39" s="225"/>
      <c r="V39" s="225"/>
      <c r="W39" s="225"/>
      <c r="X39" s="225"/>
      <c r="Y39" s="225"/>
    </row>
    <row r="40" spans="1:25">
      <c r="A40" s="72"/>
      <c r="B40" s="260"/>
      <c r="C40" s="261"/>
      <c r="D40" s="259"/>
      <c r="E40" s="259"/>
      <c r="F40" s="263"/>
      <c r="G40" s="264"/>
      <c r="H40" s="259"/>
      <c r="I40" s="270"/>
      <c r="J40" s="270"/>
      <c r="K40" s="302"/>
      <c r="L40" s="259"/>
      <c r="M40" s="265"/>
      <c r="N40" s="258"/>
      <c r="O40" s="262"/>
      <c r="P40" s="224"/>
      <c r="S40" s="225"/>
      <c r="U40" s="225"/>
      <c r="V40" s="225"/>
      <c r="W40" s="225"/>
      <c r="X40" s="225"/>
      <c r="Y40" s="225"/>
    </row>
    <row r="41" spans="1:25" s="226" customFormat="1">
      <c r="A41" s="72"/>
      <c r="B41" s="266"/>
      <c r="C41" s="267"/>
      <c r="D41" s="259"/>
      <c r="E41" s="268"/>
      <c r="F41" s="269"/>
      <c r="G41" s="264"/>
      <c r="H41" s="268"/>
      <c r="I41" s="270"/>
      <c r="J41" s="270"/>
      <c r="K41" s="302"/>
      <c r="L41" s="271"/>
      <c r="M41" s="272"/>
      <c r="N41" s="268"/>
      <c r="O41" s="273"/>
      <c r="S41" s="227"/>
      <c r="T41" s="227"/>
      <c r="U41" s="227"/>
      <c r="V41" s="227"/>
      <c r="W41" s="227"/>
      <c r="X41" s="227"/>
      <c r="Y41" s="227"/>
    </row>
    <row r="42" spans="1:25" s="226" customFormat="1" ht="21.75" customHeight="1" thickBot="1">
      <c r="A42" s="72"/>
      <c r="B42" s="266"/>
      <c r="C42" s="267"/>
      <c r="D42" s="268"/>
      <c r="E42" s="268"/>
      <c r="F42" s="274"/>
      <c r="G42" s="268"/>
      <c r="H42" s="268"/>
      <c r="I42" s="270"/>
      <c r="J42" s="270"/>
      <c r="K42" s="302"/>
      <c r="L42" s="275"/>
      <c r="M42" s="272"/>
      <c r="N42" s="268"/>
      <c r="O42" s="273"/>
      <c r="S42" s="227"/>
      <c r="T42" s="227"/>
      <c r="U42" s="227"/>
      <c r="V42" s="227"/>
      <c r="W42" s="227"/>
      <c r="X42" s="227"/>
      <c r="Y42" s="227"/>
    </row>
    <row r="43" spans="1:25" ht="15.75">
      <c r="B43" s="106" t="s">
        <v>2</v>
      </c>
      <c r="C43" s="107">
        <f>SUM(C5:C42)</f>
        <v>15634686</v>
      </c>
      <c r="E43" s="358" t="s">
        <v>57</v>
      </c>
      <c r="F43" s="359"/>
      <c r="G43" s="140" t="s">
        <v>59</v>
      </c>
      <c r="H43" s="369" t="s">
        <v>70</v>
      </c>
      <c r="I43" s="370"/>
      <c r="J43" s="370"/>
      <c r="K43" s="370"/>
      <c r="L43" s="371"/>
      <c r="M43" s="245"/>
    </row>
    <row r="44" spans="1:25" ht="30">
      <c r="B44" s="136" t="s">
        <v>1</v>
      </c>
      <c r="C44" s="83">
        <f>SUM(C4)</f>
        <v>318917</v>
      </c>
      <c r="E44" s="159" t="s">
        <v>160</v>
      </c>
      <c r="F44" s="165">
        <v>3000000</v>
      </c>
      <c r="G44" s="156">
        <f>SUMIF(Tabla1[ENCARGADO], E44,(Tabla1[MONTO NETO]))</f>
        <v>0</v>
      </c>
      <c r="H44" s="366"/>
      <c r="I44" s="367"/>
      <c r="J44" s="367"/>
      <c r="K44" s="367"/>
      <c r="L44" s="368"/>
      <c r="M44" s="246"/>
    </row>
    <row r="45" spans="1:25" ht="18.75">
      <c r="B45" s="76" t="s">
        <v>103</v>
      </c>
      <c r="C45" s="80">
        <f>C46-C47</f>
        <v>-4046397</v>
      </c>
      <c r="E45" s="159" t="s">
        <v>85</v>
      </c>
      <c r="F45" s="165">
        <v>5000000</v>
      </c>
      <c r="G45" s="156">
        <f>SUMIF(Tabla1[ENCARGADO], E45,(Tabla1[MONTO NETO]))</f>
        <v>5216748</v>
      </c>
      <c r="H45" s="355" t="s">
        <v>236</v>
      </c>
      <c r="I45" s="356"/>
      <c r="J45" s="356"/>
      <c r="K45" s="356"/>
      <c r="L45" s="357"/>
      <c r="M45" s="246"/>
    </row>
    <row r="46" spans="1:25" ht="21.75" customHeight="1">
      <c r="B46" s="76" t="s">
        <v>56</v>
      </c>
      <c r="C46" s="81">
        <f>C43+C44</f>
        <v>15953603</v>
      </c>
      <c r="E46" s="157" t="s">
        <v>88</v>
      </c>
      <c r="F46" s="165">
        <v>3000000</v>
      </c>
      <c r="G46" s="156">
        <f>SUMIF(Tabla1[ENCARGADO], E46,(Tabla1[MONTO NETO]))</f>
        <v>2356780</v>
      </c>
      <c r="H46" s="366"/>
      <c r="I46" s="367"/>
      <c r="J46" s="367"/>
      <c r="K46" s="367"/>
      <c r="L46" s="368"/>
      <c r="M46" s="246"/>
    </row>
    <row r="47" spans="1:25" ht="19.5" thickBot="1">
      <c r="B47" s="77" t="s">
        <v>3</v>
      </c>
      <c r="C47" s="82">
        <v>20000000</v>
      </c>
      <c r="E47" s="158" t="s">
        <v>89</v>
      </c>
      <c r="F47" s="165">
        <v>3000000</v>
      </c>
      <c r="G47" s="156">
        <f>SUMIF(Tabla1[ENCARGADO], E47,(Tabla1[MONTO NETO]))</f>
        <v>1946910</v>
      </c>
      <c r="H47" s="366"/>
      <c r="I47" s="367"/>
      <c r="J47" s="367"/>
      <c r="K47" s="367"/>
      <c r="L47" s="368"/>
      <c r="M47" s="246"/>
      <c r="N47" s="84"/>
    </row>
    <row r="48" spans="1:25" ht="18.75">
      <c r="A48" s="65"/>
      <c r="B48" s="139"/>
      <c r="C48" s="139"/>
      <c r="E48" s="158" t="s">
        <v>87</v>
      </c>
      <c r="F48" s="165">
        <v>5000000</v>
      </c>
      <c r="G48" s="156">
        <f>SUMIF(Tabla1[ENCARGADO], E48,(Tabla1[MONTO NETO]))</f>
        <v>5109365</v>
      </c>
      <c r="H48" s="355" t="s">
        <v>236</v>
      </c>
      <c r="I48" s="356"/>
      <c r="J48" s="356"/>
      <c r="K48" s="356"/>
      <c r="L48" s="357"/>
      <c r="M48" s="246"/>
      <c r="N48" s="84"/>
    </row>
    <row r="49" spans="1:13" ht="15.75" thickBot="1">
      <c r="A49" s="257"/>
      <c r="B49" s="109" t="s">
        <v>121</v>
      </c>
      <c r="C49" s="109"/>
      <c r="E49" s="160"/>
      <c r="F49" s="161"/>
      <c r="G49" s="162"/>
      <c r="H49" s="163"/>
      <c r="I49" s="163"/>
      <c r="J49" s="163"/>
      <c r="K49" s="303"/>
      <c r="L49" s="164"/>
      <c r="M49" s="247"/>
    </row>
    <row r="50" spans="1:13">
      <c r="B50" s="109"/>
      <c r="C50" s="109"/>
    </row>
    <row r="51" spans="1:13">
      <c r="B51" s="109"/>
      <c r="C51" s="109"/>
    </row>
  </sheetData>
  <mergeCells count="8">
    <mergeCell ref="H48:L48"/>
    <mergeCell ref="E43:F43"/>
    <mergeCell ref="A1:O2"/>
    <mergeCell ref="H47:L47"/>
    <mergeCell ref="H46:L46"/>
    <mergeCell ref="H45:L45"/>
    <mergeCell ref="H43:L43"/>
    <mergeCell ref="H44:L44"/>
  </mergeCells>
  <conditionalFormatting sqref="G44">
    <cfRule type="cellIs" dxfId="21" priority="5" operator="greaterThan">
      <formula>$F$44</formula>
    </cfRule>
  </conditionalFormatting>
  <conditionalFormatting sqref="G45">
    <cfRule type="cellIs" dxfId="20" priority="4" operator="greaterThan">
      <formula>$F$45</formula>
    </cfRule>
  </conditionalFormatting>
  <conditionalFormatting sqref="G46">
    <cfRule type="cellIs" dxfId="19" priority="3" operator="greaterThan">
      <formula>$F$46</formula>
    </cfRule>
  </conditionalFormatting>
  <conditionalFormatting sqref="G47">
    <cfRule type="cellIs" dxfId="18" priority="2" operator="greaterThan">
      <formula>$F$47</formula>
    </cfRule>
  </conditionalFormatting>
  <conditionalFormatting sqref="G48">
    <cfRule type="cellIs" dxfId="17" priority="1" operator="greaterThan">
      <formula>$F$48</formula>
    </cfRule>
  </conditionalFormatting>
  <pageMargins left="0.25" right="0.25" top="0.75" bottom="0.75" header="0.3" footer="0.3"/>
  <pageSetup scale="47"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opLeftCell="B1" workbookViewId="0">
      <selection activeCell="B9" sqref="B9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7109375" customWidth="1"/>
    <col min="7" max="7" width="20.85546875" customWidth="1"/>
    <col min="8" max="8" width="30.140625" customWidth="1"/>
    <col min="9" max="9" width="16.42578125" customWidth="1"/>
  </cols>
  <sheetData>
    <row r="1" spans="2:10" ht="15.75" thickBot="1"/>
    <row r="2" spans="2:10" ht="19.5" thickBot="1">
      <c r="B2" s="372" t="s">
        <v>26</v>
      </c>
      <c r="C2" s="373"/>
    </row>
    <row r="3" spans="2:10">
      <c r="B3" s="66">
        <v>9910000003</v>
      </c>
      <c r="C3" s="68" t="s">
        <v>55</v>
      </c>
      <c r="E3" s="229" t="s">
        <v>71</v>
      </c>
      <c r="F3" s="230" t="s">
        <v>74</v>
      </c>
      <c r="G3" s="377" t="s">
        <v>72</v>
      </c>
      <c r="H3" s="377"/>
      <c r="I3" s="229" t="s">
        <v>73</v>
      </c>
      <c r="J3" s="45"/>
    </row>
    <row r="4" spans="2:10" ht="16.5" thickBot="1">
      <c r="B4" s="134" t="s">
        <v>27</v>
      </c>
      <c r="C4" s="135" t="s">
        <v>82</v>
      </c>
      <c r="E4" s="228">
        <v>1</v>
      </c>
      <c r="F4" s="97">
        <v>3200000000</v>
      </c>
      <c r="G4" s="374" t="s">
        <v>28</v>
      </c>
      <c r="H4" s="375"/>
      <c r="I4" s="133">
        <v>1200908</v>
      </c>
      <c r="J4" s="84">
        <f>E4*I4</f>
        <v>1200908</v>
      </c>
    </row>
    <row r="5" spans="2:10" ht="15.75">
      <c r="B5" s="41">
        <v>3200000000</v>
      </c>
      <c r="C5" s="87" t="s">
        <v>28</v>
      </c>
      <c r="D5" s="132"/>
      <c r="E5" s="228"/>
      <c r="F5" s="97"/>
      <c r="G5" s="374"/>
      <c r="H5" s="375"/>
      <c r="I5" s="133"/>
      <c r="J5" s="84">
        <f t="shared" ref="J5:J12" si="0">E5*I5</f>
        <v>0</v>
      </c>
    </row>
    <row r="6" spans="2:10" ht="15.75">
      <c r="B6" s="41">
        <v>11112222</v>
      </c>
      <c r="C6" s="87" t="s">
        <v>29</v>
      </c>
      <c r="E6" s="228"/>
      <c r="F6" s="97"/>
      <c r="G6" s="374"/>
      <c r="H6" s="375"/>
      <c r="I6" s="133"/>
      <c r="J6" s="84">
        <f t="shared" si="0"/>
        <v>0</v>
      </c>
    </row>
    <row r="7" spans="2:10" s="65" customFormat="1" ht="15.75">
      <c r="B7" s="255">
        <v>38827</v>
      </c>
      <c r="C7" s="256" t="s">
        <v>114</v>
      </c>
      <c r="E7" s="228"/>
      <c r="F7" s="97"/>
      <c r="G7" s="253"/>
      <c r="H7" s="254"/>
      <c r="I7" s="133"/>
      <c r="J7" s="84"/>
    </row>
    <row r="8" spans="2:10" s="65" customFormat="1" ht="15.75">
      <c r="B8" s="255">
        <v>18942</v>
      </c>
      <c r="C8" s="256" t="s">
        <v>115</v>
      </c>
      <c r="E8" s="228"/>
      <c r="F8" s="97"/>
      <c r="G8" s="253"/>
      <c r="H8" s="254"/>
      <c r="I8" s="133"/>
      <c r="J8" s="84"/>
    </row>
    <row r="9" spans="2:10" ht="16.5" thickBot="1">
      <c r="B9" s="137">
        <v>111110000</v>
      </c>
      <c r="C9" s="88" t="s">
        <v>30</v>
      </c>
      <c r="E9" s="228"/>
      <c r="F9" s="97"/>
      <c r="G9" s="374"/>
      <c r="H9" s="375"/>
      <c r="I9" s="86"/>
      <c r="J9" s="84">
        <f t="shared" si="0"/>
        <v>0</v>
      </c>
    </row>
    <row r="10" spans="2:10" s="65" customFormat="1" ht="15.75">
      <c r="B10" s="69"/>
      <c r="C10" s="70"/>
      <c r="E10" s="228"/>
      <c r="F10" s="97"/>
      <c r="G10" s="374"/>
      <c r="H10" s="375"/>
      <c r="I10" s="86"/>
      <c r="J10" s="84">
        <f t="shared" si="0"/>
        <v>0</v>
      </c>
    </row>
    <row r="11" spans="2:10" s="65" customFormat="1" ht="16.5" thickBot="1">
      <c r="E11" s="228"/>
      <c r="F11" s="97"/>
      <c r="G11" s="374"/>
      <c r="H11" s="375"/>
      <c r="I11" s="86"/>
      <c r="J11" s="84">
        <f t="shared" si="0"/>
        <v>0</v>
      </c>
    </row>
    <row r="12" spans="2:10" s="92" customFormat="1" ht="19.5" thickBot="1">
      <c r="B12" s="91" t="s">
        <v>26</v>
      </c>
      <c r="C12" s="91" t="s">
        <v>75</v>
      </c>
      <c r="E12" s="228"/>
      <c r="F12" s="97"/>
      <c r="G12" s="374"/>
      <c r="H12" s="375"/>
      <c r="I12" s="86"/>
      <c r="J12" s="84">
        <f t="shared" si="0"/>
        <v>0</v>
      </c>
    </row>
    <row r="13" spans="2:10" s="85" customFormat="1">
      <c r="B13" s="93" t="s">
        <v>60</v>
      </c>
      <c r="C13" s="94" t="s">
        <v>61</v>
      </c>
      <c r="E13" s="113"/>
      <c r="F13" s="114"/>
      <c r="G13" s="376"/>
      <c r="H13" s="375"/>
      <c r="I13" s="86"/>
      <c r="J13" s="231"/>
    </row>
    <row r="14" spans="2:10" s="85" customFormat="1">
      <c r="B14" s="95" t="s">
        <v>62</v>
      </c>
      <c r="C14" s="112" t="s">
        <v>63</v>
      </c>
      <c r="D14" s="115"/>
      <c r="E14" s="116"/>
      <c r="F14" s="117"/>
      <c r="G14" s="116"/>
    </row>
    <row r="15" spans="2:10" s="85" customFormat="1" ht="15.75">
      <c r="B15" s="95" t="s">
        <v>64</v>
      </c>
      <c r="C15" s="112" t="s">
        <v>65</v>
      </c>
      <c r="D15" s="118"/>
      <c r="E15" s="120" t="s">
        <v>45</v>
      </c>
      <c r="F15" s="121"/>
      <c r="G15" s="119"/>
    </row>
    <row r="16" spans="2:10" s="85" customFormat="1" ht="15.75" thickBot="1">
      <c r="B16" s="95" t="s">
        <v>66</v>
      </c>
      <c r="C16" s="96" t="s">
        <v>67</v>
      </c>
      <c r="E16" s="120" t="s">
        <v>76</v>
      </c>
      <c r="F16" s="45"/>
      <c r="G16" s="123" t="s">
        <v>79</v>
      </c>
      <c r="J16" s="231">
        <f>SUM(J4:J13)</f>
        <v>1200908</v>
      </c>
    </row>
    <row r="17" spans="2:9" s="85" customFormat="1" ht="15.75" thickBot="1">
      <c r="B17" s="95" t="s">
        <v>68</v>
      </c>
      <c r="C17" s="96" t="s">
        <v>69</v>
      </c>
      <c r="E17" s="98" t="s">
        <v>71</v>
      </c>
      <c r="F17" s="99" t="s">
        <v>74</v>
      </c>
      <c r="G17" s="99" t="s">
        <v>72</v>
      </c>
      <c r="H17" s="99" t="s">
        <v>73</v>
      </c>
    </row>
    <row r="18" spans="2:9" ht="15.75" thickBot="1">
      <c r="B18" s="89"/>
      <c r="C18" s="90"/>
      <c r="E18" s="100">
        <v>1</v>
      </c>
      <c r="F18" s="101">
        <v>3200000000</v>
      </c>
      <c r="G18" s="102" t="s">
        <v>28</v>
      </c>
      <c r="H18" s="103" t="s">
        <v>83</v>
      </c>
      <c r="I18" s="138" t="s">
        <v>86</v>
      </c>
    </row>
    <row r="19" spans="2:9" ht="29.25" customHeight="1">
      <c r="C19">
        <f>27042*5</f>
        <v>135210</v>
      </c>
      <c r="D19" s="104"/>
      <c r="E19" s="110"/>
      <c r="F19" s="110"/>
      <c r="G19" s="110"/>
      <c r="H19" s="111"/>
      <c r="I19" s="104"/>
    </row>
    <row r="20" spans="2:9">
      <c r="E20" s="122" t="s">
        <v>77</v>
      </c>
      <c r="F20" s="123"/>
    </row>
    <row r="21" spans="2:9" ht="15.75" thickBot="1">
      <c r="B21" s="124"/>
      <c r="C21" s="125"/>
      <c r="D21" s="65"/>
      <c r="E21" s="120" t="s">
        <v>78</v>
      </c>
      <c r="F21" s="123"/>
      <c r="G21" s="123" t="s">
        <v>79</v>
      </c>
    </row>
    <row r="22" spans="2:9" ht="15.75" thickBot="1">
      <c r="B22" s="124" t="s">
        <v>7</v>
      </c>
      <c r="C22" s="126"/>
      <c r="D22" s="65"/>
      <c r="E22" s="98" t="s">
        <v>71</v>
      </c>
      <c r="F22" s="99" t="s">
        <v>74</v>
      </c>
      <c r="G22" s="99" t="s">
        <v>72</v>
      </c>
      <c r="H22" s="99" t="s">
        <v>73</v>
      </c>
    </row>
    <row r="23" spans="2:9" ht="15.75" thickBot="1">
      <c r="E23" s="100">
        <v>1</v>
      </c>
      <c r="F23" s="101">
        <v>3200000000</v>
      </c>
      <c r="G23" s="102" t="s">
        <v>28</v>
      </c>
      <c r="H23" s="103">
        <v>668271</v>
      </c>
    </row>
    <row r="24" spans="2:9" ht="41.25" customHeight="1"/>
    <row r="25" spans="2:9">
      <c r="E25" s="123" t="s">
        <v>8</v>
      </c>
      <c r="F25" s="123"/>
    </row>
    <row r="26" spans="2:9" ht="15.75" thickBot="1">
      <c r="E26" s="123" t="s">
        <v>80</v>
      </c>
      <c r="F26" s="123"/>
      <c r="G26" s="123" t="s">
        <v>79</v>
      </c>
    </row>
    <row r="27" spans="2:9" ht="15.75" thickBot="1">
      <c r="E27" s="98" t="s">
        <v>71</v>
      </c>
      <c r="F27" s="99" t="s">
        <v>74</v>
      </c>
      <c r="G27" s="99" t="s">
        <v>72</v>
      </c>
      <c r="H27" s="99" t="s">
        <v>73</v>
      </c>
    </row>
    <row r="28" spans="2:9" ht="15.75" thickBot="1">
      <c r="E28" s="100">
        <v>1</v>
      </c>
      <c r="F28" s="101">
        <v>3200000000</v>
      </c>
      <c r="G28" s="102" t="s">
        <v>28</v>
      </c>
      <c r="H28" s="103" t="s">
        <v>81</v>
      </c>
    </row>
  </sheetData>
  <mergeCells count="10">
    <mergeCell ref="B2:C2"/>
    <mergeCell ref="G12:H12"/>
    <mergeCell ref="G13:H13"/>
    <mergeCell ref="G10:H10"/>
    <mergeCell ref="G11:H11"/>
    <mergeCell ref="G3:H3"/>
    <mergeCell ref="G4:H4"/>
    <mergeCell ref="G5:H5"/>
    <mergeCell ref="G6:H6"/>
    <mergeCell ref="G9:H9"/>
  </mergeCells>
  <hyperlinks>
    <hyperlink ref="E20" r:id="rId1" display="http://www.mercantil.com/empresa/hospital-regional-de-copiapo/copiapo/300013193/esp"/>
    <hyperlink ref="I18" r:id="rId2"/>
  </hyperlinks>
  <pageMargins left="0.7" right="0.7" top="0.75" bottom="0.75" header="0.3" footer="0.3"/>
  <pageSetup paperSize="9" orientation="portrait" horizontalDpi="300" verticalDpi="3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C11" sqref="C11"/>
    </sheetView>
  </sheetViews>
  <sheetFormatPr baseColWidth="10" defaultRowHeight="15"/>
  <cols>
    <col min="2" max="2" width="40" bestFit="1" customWidth="1"/>
    <col min="3" max="3" width="24.28515625" customWidth="1"/>
  </cols>
  <sheetData>
    <row r="2" spans="2:3">
      <c r="B2" s="239" t="s">
        <v>110</v>
      </c>
      <c r="C2" s="239" t="s">
        <v>5</v>
      </c>
    </row>
    <row r="3" spans="2:3">
      <c r="B3" s="240" t="s">
        <v>108</v>
      </c>
      <c r="C3" s="240" t="s">
        <v>109</v>
      </c>
    </row>
    <row r="4" spans="2:3">
      <c r="B4" s="240" t="s">
        <v>107</v>
      </c>
      <c r="C4" s="240" t="s">
        <v>111</v>
      </c>
    </row>
    <row r="5" spans="2:3">
      <c r="B5" s="240" t="s">
        <v>8</v>
      </c>
      <c r="C5" s="240" t="s">
        <v>112</v>
      </c>
    </row>
    <row r="6" spans="2:3">
      <c r="B6" s="240" t="s">
        <v>77</v>
      </c>
      <c r="C6" s="240" t="s">
        <v>84</v>
      </c>
    </row>
    <row r="7" spans="2:3">
      <c r="B7" s="240" t="s">
        <v>116</v>
      </c>
      <c r="C7" s="240" t="s">
        <v>117</v>
      </c>
    </row>
    <row r="8" spans="2:3">
      <c r="B8" s="240" t="s">
        <v>118</v>
      </c>
      <c r="C8" s="240" t="s">
        <v>119</v>
      </c>
    </row>
    <row r="9" spans="2:3">
      <c r="B9" s="240" t="s">
        <v>120</v>
      </c>
      <c r="C9" s="240" t="s">
        <v>113</v>
      </c>
    </row>
    <row r="10" spans="2:3">
      <c r="B10" s="240" t="s">
        <v>122</v>
      </c>
      <c r="C10" s="240" t="s">
        <v>123</v>
      </c>
    </row>
    <row r="11" spans="2:3">
      <c r="B11" s="240" t="s">
        <v>45</v>
      </c>
      <c r="C11" s="240" t="s">
        <v>54</v>
      </c>
    </row>
    <row r="12" spans="2:3">
      <c r="B12" s="240" t="s">
        <v>124</v>
      </c>
      <c r="C12" s="240" t="s">
        <v>125</v>
      </c>
    </row>
    <row r="13" spans="2:3">
      <c r="B13" s="240" t="s">
        <v>126</v>
      </c>
      <c r="C13" s="240" t="s">
        <v>127</v>
      </c>
    </row>
    <row r="14" spans="2:3">
      <c r="B14" s="240"/>
      <c r="C14" s="240"/>
    </row>
    <row r="15" spans="2:3">
      <c r="B15" s="240"/>
      <c r="C15" s="240"/>
    </row>
    <row r="16" spans="2:3">
      <c r="B16" s="240"/>
      <c r="C16" s="240"/>
    </row>
    <row r="17" spans="2:3">
      <c r="B17" s="240"/>
      <c r="C17" s="240"/>
    </row>
    <row r="18" spans="2:3">
      <c r="B18" s="240"/>
      <c r="C18" s="240"/>
    </row>
    <row r="19" spans="2:3">
      <c r="B19" s="240"/>
      <c r="C19" s="240"/>
    </row>
    <row r="20" spans="2:3">
      <c r="B20" s="240"/>
      <c r="C20" s="240"/>
    </row>
    <row r="21" spans="2:3">
      <c r="B21" s="240"/>
      <c r="C21" s="240"/>
    </row>
    <row r="22" spans="2:3">
      <c r="B22" s="240"/>
      <c r="C22" s="240"/>
    </row>
    <row r="23" spans="2:3">
      <c r="B23" s="240"/>
      <c r="C23" s="24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1-4</vt:lpstr>
      <vt:lpstr>5-10</vt:lpstr>
      <vt:lpstr>11-15</vt:lpstr>
      <vt:lpstr>16-20</vt:lpstr>
      <vt:lpstr>21-25</vt:lpstr>
      <vt:lpstr>26-30</vt:lpstr>
      <vt:lpstr>Detalle de Facturacion </vt:lpstr>
      <vt:lpstr>Codigos </vt:lpstr>
      <vt:lpstr>LISTADO CLINICAS</vt:lpstr>
      <vt:lpstr>GULDMANN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2018-08-31T20:44:28Z</cp:lastPrinted>
  <dcterms:created xsi:type="dcterms:W3CDTF">2016-04-27T13:00:55Z</dcterms:created>
  <dcterms:modified xsi:type="dcterms:W3CDTF">2018-09-28T18:49:18Z</dcterms:modified>
</cp:coreProperties>
</file>