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FACTURACION\FACTURACION 2018\"/>
    </mc:Choice>
  </mc:AlternateContent>
  <bookViews>
    <workbookView xWindow="0" yWindow="0" windowWidth="20490" windowHeight="7755" tabRatio="574" activeTab="6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Detalle de Facturacion " sheetId="1" r:id="rId7"/>
    <sheet name="Hoja1" sheetId="25" r:id="rId8"/>
    <sheet name="Codigos " sheetId="4" r:id="rId9"/>
    <sheet name="LISTADO CLINICAS" sheetId="24" r:id="rId10"/>
  </sheets>
  <calcPr calcId="152511"/>
</workbook>
</file>

<file path=xl/calcChain.xml><?xml version="1.0" encoding="utf-8"?>
<calcChain xmlns="http://schemas.openxmlformats.org/spreadsheetml/2006/main">
  <c r="F61" i="21" l="1"/>
  <c r="F60" i="21"/>
  <c r="C26" i="1"/>
  <c r="F46" i="3" l="1"/>
  <c r="F29" i="3"/>
  <c r="F30" i="3"/>
  <c r="F65" i="3"/>
  <c r="F64" i="3"/>
  <c r="F63" i="3"/>
  <c r="F62" i="3"/>
  <c r="J13" i="4" l="1"/>
  <c r="J12" i="4"/>
  <c r="J5" i="4"/>
  <c r="J6" i="4"/>
  <c r="J7" i="4"/>
  <c r="J8" i="4"/>
  <c r="J9" i="4"/>
  <c r="J10" i="4"/>
  <c r="F75" i="2" l="1"/>
  <c r="F76" i="2"/>
  <c r="G43" i="25" l="1"/>
  <c r="F61" i="20" l="1"/>
  <c r="F62" i="20"/>
  <c r="F60" i="20"/>
  <c r="F63" i="20" l="1"/>
  <c r="G31" i="1"/>
  <c r="G30" i="1"/>
  <c r="G26" i="1"/>
  <c r="G27" i="1"/>
  <c r="L17" i="4"/>
  <c r="L18" i="4"/>
  <c r="L19" i="4"/>
  <c r="L16" i="4"/>
  <c r="L12" i="4"/>
  <c r="L5" i="4"/>
  <c r="C25" i="1"/>
  <c r="G29" i="1"/>
  <c r="C19" i="4"/>
  <c r="F30" i="2"/>
  <c r="F31" i="2" s="1"/>
  <c r="F45" i="2"/>
  <c r="F46" i="2" s="1"/>
  <c r="F14" i="23"/>
  <c r="F15" i="23" s="1"/>
  <c r="J11" i="4"/>
  <c r="J4" i="4"/>
  <c r="F75" i="21"/>
  <c r="F77" i="21" s="1"/>
  <c r="F76" i="21"/>
  <c r="F59" i="21"/>
  <c r="F74" i="22"/>
  <c r="F75" i="22" s="1"/>
  <c r="F59" i="22"/>
  <c r="F60" i="22" s="1"/>
  <c r="F44" i="22"/>
  <c r="F45" i="22" s="1"/>
  <c r="F29" i="22"/>
  <c r="F30" i="22" s="1"/>
  <c r="F14" i="22"/>
  <c r="F15" i="22"/>
  <c r="F74" i="23"/>
  <c r="F75" i="23" s="1"/>
  <c r="F59" i="23"/>
  <c r="F60" i="23" s="1"/>
  <c r="F44" i="23"/>
  <c r="F45" i="23" s="1"/>
  <c r="F29" i="23"/>
  <c r="F30" i="23"/>
  <c r="F44" i="21"/>
  <c r="F45" i="21" s="1"/>
  <c r="F29" i="21"/>
  <c r="F30" i="21" s="1"/>
  <c r="F14" i="21"/>
  <c r="F15" i="21" s="1"/>
  <c r="F61" i="3"/>
  <c r="F66" i="3" s="1"/>
  <c r="F47" i="3"/>
  <c r="F31" i="3"/>
  <c r="F32" i="3" s="1"/>
  <c r="F80" i="3"/>
  <c r="F81" i="3" s="1"/>
  <c r="F14" i="3"/>
  <c r="F15" i="3" s="1"/>
  <c r="F92" i="2"/>
  <c r="F93" i="2" s="1"/>
  <c r="F77" i="2"/>
  <c r="F78" i="2" s="1"/>
  <c r="F60" i="2"/>
  <c r="F61" i="2" s="1"/>
  <c r="F45" i="20"/>
  <c r="F46" i="20" s="1"/>
  <c r="F29" i="20"/>
  <c r="F30" i="20" s="1"/>
  <c r="F13" i="20"/>
  <c r="F14" i="20" s="1"/>
  <c r="G28" i="1"/>
  <c r="F15" i="2"/>
  <c r="F16" i="2" s="1"/>
  <c r="C28" i="1" l="1"/>
  <c r="C27" i="1" s="1"/>
</calcChain>
</file>

<file path=xl/sharedStrings.xml><?xml version="1.0" encoding="utf-8"?>
<sst xmlns="http://schemas.openxmlformats.org/spreadsheetml/2006/main" count="913" uniqueCount="212">
  <si>
    <t>O/V</t>
  </si>
  <si>
    <t>Contratos por mantencion</t>
  </si>
  <si>
    <t>Total Facturado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</si>
  <si>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</si>
  <si>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</si>
  <si>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</si>
  <si>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</si>
  <si>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</si>
  <si>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</si>
  <si>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</si>
  <si>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</si>
  <si>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MENCIONAR GUÍA MANUAL Nº</t>
  </si>
  <si>
    <t>ORDEN DE VENTA</t>
  </si>
  <si>
    <t>ORDEN DE COMPRA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</si>
  <si>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</si>
  <si>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</si>
  <si>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</si>
  <si>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</si>
  <si>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</si>
  <si>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</si>
  <si>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</si>
  <si>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</si>
  <si>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</si>
  <si>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</si>
  <si>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</si>
  <si>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</si>
  <si>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</si>
  <si>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</si>
  <si>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</si>
  <si>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</si>
  <si>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</si>
  <si>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Cristian Yañez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</si>
  <si>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</si>
  <si>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</si>
  <si>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</si>
  <si>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</si>
  <si>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</si>
  <si>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</si>
  <si>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</si>
  <si>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</si>
  <si>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</si>
  <si>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</si>
  <si>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</si>
  <si>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</si>
  <si>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CONTRATO POR MANTENCION</t>
  </si>
  <si>
    <t>Clínica Las Condes</t>
  </si>
  <si>
    <t>CLINICA/HOSPITAL</t>
  </si>
  <si>
    <t>MONTO NETO</t>
  </si>
  <si>
    <t>REALIZADO</t>
  </si>
  <si>
    <t>GUIA DESPACHO</t>
  </si>
  <si>
    <t>FACTURA</t>
  </si>
  <si>
    <t>ENCARGADO</t>
  </si>
  <si>
    <t>N°</t>
  </si>
  <si>
    <t>93.930.000-7</t>
  </si>
  <si>
    <t>VISITA TECNICA</t>
  </si>
  <si>
    <t>TOTAL</t>
  </si>
  <si>
    <t>META PERSONAL</t>
  </si>
  <si>
    <t>C. mantencion</t>
  </si>
  <si>
    <t>FACTURADO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</si>
  <si>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</si>
  <si>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</si>
  <si>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</si>
  <si>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</si>
  <si>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</si>
  <si>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</si>
  <si>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</si>
  <si>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</si>
  <si>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</si>
  <si>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</si>
  <si>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LOGRO DE METAS</t>
  </si>
  <si>
    <t>Cantidad</t>
  </si>
  <si>
    <t>Detalle</t>
  </si>
  <si>
    <t>Precio Unitario</t>
  </si>
  <si>
    <t>Código</t>
  </si>
  <si>
    <t>VALORES</t>
  </si>
  <si>
    <t>Rut: 9.930.000-7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</si>
  <si>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</si>
  <si>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</si>
  <si>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</si>
  <si>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</si>
  <si>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</si>
  <si>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</si>
  <si>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2.539.445.-</t>
  </si>
  <si>
    <t>61.606.307-3</t>
  </si>
  <si>
    <t xml:space="preserve">Andres Yañez </t>
  </si>
  <si>
    <t>secretariast@cencomex.cl</t>
  </si>
  <si>
    <t xml:space="preserve">Bruno Leyton </t>
  </si>
  <si>
    <t>Sebastian Rojas</t>
  </si>
  <si>
    <t>Carlos Alfaro</t>
  </si>
  <si>
    <t>Nelson Reyes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</si>
  <si>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</si>
  <si>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</si>
  <si>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</si>
  <si>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</si>
  <si>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</si>
  <si>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</si>
  <si>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</si>
  <si>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</si>
  <si>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</si>
  <si>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</si>
  <si>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</si>
  <si>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</si>
  <si>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</si>
  <si>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Monto faltante para la meta</t>
  </si>
  <si>
    <t>HES</t>
  </si>
  <si>
    <t>SOLICITUD DE HES</t>
  </si>
  <si>
    <t>Facturación 21</t>
  </si>
  <si>
    <t>CLINICA VESPUCIO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</si>
  <si>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</si>
  <si>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</si>
  <si>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</si>
  <si>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</si>
  <si>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</si>
  <si>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</si>
  <si>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</si>
  <si>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</si>
  <si>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</si>
  <si>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</si>
  <si>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</si>
  <si>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</si>
  <si>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</si>
  <si>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</si>
  <si>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</si>
  <si>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</si>
  <si>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</si>
  <si>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</si>
  <si>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</si>
  <si>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</si>
  <si>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Facturación Mes de JULIO 2018</t>
  </si>
  <si>
    <t>248834 - 248849</t>
  </si>
  <si>
    <t>NO APLICA</t>
  </si>
  <si>
    <t>CLINICA LAS CONDES</t>
  </si>
  <si>
    <t>SI</t>
  </si>
  <si>
    <t>HUALTATAS</t>
  </si>
  <si>
    <t xml:space="preserve">FACTURA CORRESPONDIENTE AL MES DE JULIO DE 2018 </t>
  </si>
  <si>
    <t>CEFON PTA ARENAS</t>
  </si>
  <si>
    <t>TRANSFERENCIA</t>
  </si>
  <si>
    <t>ENVIADA POR AVION</t>
  </si>
  <si>
    <t>COMERCIAL INTEGRA ELECTRICA</t>
  </si>
  <si>
    <t>PAGO CON CHEQUE</t>
  </si>
  <si>
    <t>HOSPITAL NAVAL</t>
  </si>
  <si>
    <t>COMERCIAL INTEGRA ELECTRICA LTDA.</t>
  </si>
  <si>
    <t>CCDIN</t>
  </si>
  <si>
    <t>PERA DE LLAMADO</t>
  </si>
  <si>
    <t>SERVICIOS MEDICOS VESPUCIO LTDA</t>
  </si>
  <si>
    <t>C. mantencion JULIO 2018</t>
  </si>
  <si>
    <t>C. mantencion JUNIO 2018</t>
  </si>
  <si>
    <t>HOSPITAL DE TEMUCO</t>
  </si>
  <si>
    <t>CLINICA INDISA</t>
  </si>
  <si>
    <t>Mariana Bravo</t>
  </si>
  <si>
    <t>90,753,000-0</t>
  </si>
  <si>
    <t>ENVIADA POR EMAIL</t>
  </si>
  <si>
    <t>FALTA RECEPCION CONFORME</t>
  </si>
  <si>
    <t>HOSPITAL LA FLORIDA</t>
  </si>
  <si>
    <t>CONSTRUCTORA LAGO RIÑIHUE LTDA</t>
  </si>
  <si>
    <t>577-2614</t>
  </si>
  <si>
    <t>PROGRAMACION</t>
  </si>
  <si>
    <t>CEFON COMUNICACIONES SpA</t>
  </si>
  <si>
    <t>76.659.897-8</t>
  </si>
  <si>
    <t>PAGO POR TRANSFERENCIA</t>
  </si>
  <si>
    <t>R4K4020</t>
  </si>
  <si>
    <t>CONSOLA DE LLAMADO ENFERMERA</t>
  </si>
  <si>
    <t>LP7040</t>
  </si>
  <si>
    <t>WALTER FILTER</t>
  </si>
  <si>
    <t>LP7038</t>
  </si>
  <si>
    <t>QD CONECTORS FOR WATER FILTER</t>
  </si>
  <si>
    <t>REPARACIONES VARIAS</t>
  </si>
  <si>
    <t>QP 2058</t>
  </si>
  <si>
    <t>CODIGO AZUL EN ESPAÑOL (R4KESR)</t>
  </si>
  <si>
    <t>92.051.000-0</t>
  </si>
  <si>
    <t>R4KCB12</t>
  </si>
  <si>
    <t>R4KCSC</t>
  </si>
  <si>
    <t>CODE BOTON STATION</t>
  </si>
  <si>
    <t>CLEAR STATION COVER</t>
  </si>
  <si>
    <t>78.802.550-5</t>
  </si>
  <si>
    <t>CAJAS GANG</t>
  </si>
  <si>
    <t>TAPA CLARA C AZUL SLIM</t>
  </si>
  <si>
    <t>='Detalle de Facturacion '!K12</t>
  </si>
  <si>
    <t>99198</t>
  </si>
  <si>
    <t>CALL CORD - DIN CONNECTOR</t>
  </si>
  <si>
    <t>ENTREGADA</t>
  </si>
  <si>
    <t>HOSPITAL DE MAIPU</t>
  </si>
  <si>
    <t>T01504-OC-2018-0287</t>
  </si>
  <si>
    <t>CORPORACION OBRA SOCIAL DE SEÑORAS CHILENO ALEMAN</t>
  </si>
  <si>
    <t>70.079.000-2</t>
  </si>
  <si>
    <t>DCA200</t>
  </si>
  <si>
    <t>R4KCONN6-CU</t>
  </si>
  <si>
    <t>R4KCONN8</t>
  </si>
  <si>
    <t>R4K12A</t>
  </si>
  <si>
    <t>R4KESR</t>
  </si>
  <si>
    <t>CONTROLADOR</t>
  </si>
  <si>
    <t>CONECTORES DE 6 PIN</t>
  </si>
  <si>
    <t>CONECTORES DE 8 PIN</t>
  </si>
  <si>
    <t>AUDIO SINGLE CALL</t>
  </si>
  <si>
    <t>ESTACION DE REGISTRO / EMERGENCIA</t>
  </si>
  <si>
    <t>CODIGO AZUL R5</t>
  </si>
  <si>
    <t>Clínica Chillan (julio 2018)</t>
  </si>
  <si>
    <t>Clínica Chillan (Junio 2018)</t>
  </si>
  <si>
    <t>SAN JOSE CONSTRUCTORA CHILE S.A.</t>
  </si>
  <si>
    <t>76.093.454-2</t>
  </si>
  <si>
    <t>PERAS DE LLAMADO</t>
  </si>
  <si>
    <t>CLINICA VESPUCIO S.A.</t>
  </si>
  <si>
    <t>96,898,980-4</t>
  </si>
  <si>
    <t xml:space="preserve">FACTURA CORRESPONDIENTE AL MES DE JUNIO DE 2018 </t>
  </si>
  <si>
    <t>CLINICA LAS CONDES S.A.</t>
  </si>
  <si>
    <r>
      <t xml:space="preserve">FAVOR REALIZAR EL SIGUIENTE COMENTARIO EN FACTURA:   </t>
    </r>
    <r>
      <rPr>
        <b/>
        <sz val="11"/>
        <color rgb="FF002060"/>
        <rFont val="Calibri"/>
        <family val="2"/>
        <scheme val="minor"/>
      </rPr>
      <t> "N° DE HES 1000047804"</t>
    </r>
  </si>
  <si>
    <t>PILLOW SPEAKER</t>
  </si>
  <si>
    <r>
      <t xml:space="preserve">FAVOR REALIZAR EL SIGUIENTE COMENTARIO EN FACTURA:   </t>
    </r>
    <r>
      <rPr>
        <b/>
        <sz val="11"/>
        <color rgb="FF002060"/>
        <rFont val="Calibri"/>
        <family val="2"/>
        <scheme val="minor"/>
      </rPr>
      <t> "N° DE HES 1000048952"</t>
    </r>
  </si>
  <si>
    <t>VISITA TECNICA URGENCIA</t>
  </si>
  <si>
    <t>REMOTE TILT</t>
  </si>
  <si>
    <t xml:space="preserve">                                                  </t>
  </si>
  <si>
    <t>LOGRADO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</si>
</sst>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$-340A]\ #,##0"/>
    <numFmt numFmtId="165" formatCode="_(&quot;Ch$&quot;* #,##0.00_);_(&quot;Ch$&quot;* \(#,##0.00\);_(&quot;Ch$&quot;* &quot;-&quot;??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&quot;$&quot;\ * #,##0_-;\-&quot;$&quot;\ * #,##0_-;_-&quot;$&quot;\ * &quot;-&quot;??_-;_-@_-"/>
    <numFmt numFmtId="169" formatCode="_-* #,##0_-;\-* #,##0_-;_-* &quot;-&quot;??_-;_-@_-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Arial MT Black"/>
    </font>
    <font>
      <sz val="8"/>
      <color indexed="8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i/>
      <sz val="11"/>
      <color rgb="FF00206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40">
    <xf numFmtId="0" fontId="0" fillId="0" borderId="0"/>
    <xf numFmtId="164" fontId="1" fillId="0" borderId="0"/>
    <xf numFmtId="164" fontId="3" fillId="0" borderId="0"/>
    <xf numFmtId="164" fontId="3" fillId="0" borderId="0"/>
    <xf numFmtId="165" fontId="3" fillId="0" borderId="0" applyFont="0" applyFill="0" applyBorder="0" applyAlignment="0" applyProtection="0"/>
    <xf numFmtId="164" fontId="1" fillId="0" borderId="0"/>
    <xf numFmtId="164" fontId="4" fillId="0" borderId="0"/>
    <xf numFmtId="164" fontId="3" fillId="0" borderId="0"/>
    <xf numFmtId="164" fontId="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" fillId="0" borderId="0"/>
    <xf numFmtId="0" fontId="14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6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5">
    <xf numFmtId="0" fontId="0" fillId="0" borderId="0" xfId="0"/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8" fillId="3" borderId="15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164" fontId="11" fillId="5" borderId="0" xfId="1" applyNumberFormat="1" applyFont="1" applyFill="1" applyAlignment="1">
      <alignment horizontal="right"/>
    </xf>
    <xf numFmtId="164" fontId="11" fillId="5" borderId="0" xfId="1" applyFont="1" applyFill="1"/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0" fillId="0" borderId="0" xfId="0"/>
    <xf numFmtId="0" fontId="1" fillId="8" borderId="15" xfId="9" applyNumberFormat="1" applyFill="1" applyBorder="1" applyAlignment="1">
      <alignment horizontal="left"/>
    </xf>
    <xf numFmtId="0" fontId="10" fillId="6" borderId="1" xfId="1" applyNumberFormat="1" applyFont="1" applyFill="1" applyBorder="1" applyAlignment="1">
      <alignment horizontal="center"/>
    </xf>
    <xf numFmtId="0" fontId="15" fillId="4" borderId="1" xfId="17" applyFont="1" applyFill="1" applyBorder="1" applyAlignment="1" applyProtection="1">
      <alignment horizontal="center" vertical="center"/>
    </xf>
    <xf numFmtId="0" fontId="19" fillId="0" borderId="0" xfId="0" applyFont="1"/>
    <xf numFmtId="0" fontId="17" fillId="0" borderId="0" xfId="0" applyFont="1"/>
    <xf numFmtId="0" fontId="2" fillId="0" borderId="0" xfId="0" applyFont="1" applyAlignment="1">
      <alignment horizontal="center"/>
    </xf>
    <xf numFmtId="164" fontId="12" fillId="5" borderId="0" xfId="1" applyFont="1" applyFill="1" applyBorder="1" applyAlignment="1">
      <alignment horizontal="center"/>
    </xf>
    <xf numFmtId="14" fontId="12" fillId="5" borderId="0" xfId="1" applyNumberFormat="1" applyFont="1" applyFill="1" applyBorder="1" applyAlignment="1">
      <alignment horizontal="center"/>
    </xf>
    <xf numFmtId="49" fontId="9" fillId="7" borderId="0" xfId="1" applyNumberFormat="1" applyFont="1" applyFill="1" applyBorder="1" applyAlignment="1">
      <alignment horizontal="center"/>
    </xf>
    <xf numFmtId="164" fontId="11" fillId="5" borderId="0" xfId="1" applyFont="1" applyFill="1" applyBorder="1"/>
    <xf numFmtId="164" fontId="11" fillId="5" borderId="0" xfId="1" applyFont="1" applyFill="1" applyBorder="1" applyAlignment="1">
      <alignment horizontal="right"/>
    </xf>
    <xf numFmtId="164" fontId="12" fillId="5" borderId="0" xfId="1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6" borderId="27" xfId="1" applyNumberFormat="1" applyFont="1" applyFill="1" applyBorder="1" applyAlignment="1">
      <alignment horizontal="center"/>
    </xf>
    <xf numFmtId="164" fontId="8" fillId="6" borderId="25" xfId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right"/>
    </xf>
    <xf numFmtId="0" fontId="8" fillId="6" borderId="28" xfId="1" applyNumberFormat="1" applyFont="1" applyFill="1" applyBorder="1" applyAlignment="1">
      <alignment horizontal="center"/>
    </xf>
    <xf numFmtId="164" fontId="8" fillId="6" borderId="22" xfId="1" applyNumberFormat="1" applyFont="1" applyFill="1" applyBorder="1" applyAlignment="1">
      <alignment horizontal="left"/>
    </xf>
    <xf numFmtId="164" fontId="8" fillId="6" borderId="21" xfId="1" applyNumberFormat="1" applyFont="1" applyFill="1" applyBorder="1" applyAlignment="1">
      <alignment horizontal="right"/>
    </xf>
    <xf numFmtId="0" fontId="8" fillId="6" borderId="19" xfId="1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8" fillId="6" borderId="26" xfId="1" applyNumberFormat="1" applyFont="1" applyFill="1" applyBorder="1" applyAlignment="1">
      <alignment horizontal="center"/>
    </xf>
    <xf numFmtId="164" fontId="8" fillId="6" borderId="24" xfId="1" applyFont="1" applyFill="1" applyBorder="1" applyAlignment="1">
      <alignment horizontal="center"/>
    </xf>
    <xf numFmtId="0" fontId="0" fillId="0" borderId="0" xfId="0"/>
    <xf numFmtId="0" fontId="1" fillId="8" borderId="13" xfId="9" applyNumberFormat="1" applyFill="1" applyBorder="1" applyAlignment="1">
      <alignment horizontal="left"/>
    </xf>
    <xf numFmtId="164" fontId="10" fillId="6" borderId="1" xfId="1" applyFont="1" applyFill="1" applyBorder="1" applyAlignment="1">
      <alignment horizontal="center"/>
    </xf>
    <xf numFmtId="164" fontId="0" fillId="8" borderId="14" xfId="9" applyFont="1" applyFill="1" applyBorder="1"/>
    <xf numFmtId="0" fontId="1" fillId="2" borderId="0" xfId="9" applyNumberFormat="1" applyFill="1" applyBorder="1" applyAlignment="1">
      <alignment horizontal="left"/>
    </xf>
    <xf numFmtId="164" fontId="0" fillId="2" borderId="0" xfId="9" applyFont="1" applyFill="1" applyBorder="1"/>
    <xf numFmtId="164" fontId="10" fillId="6" borderId="1" xfId="1" applyNumberFormat="1" applyFont="1" applyFill="1" applyBorder="1" applyAlignment="1">
      <alignment horizontal="center"/>
    </xf>
    <xf numFmtId="0" fontId="18" fillId="11" borderId="0" xfId="0" applyFont="1" applyFill="1" applyAlignment="1">
      <alignment horizontal="center" vertical="center"/>
    </xf>
    <xf numFmtId="164" fontId="11" fillId="5" borderId="0" xfId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" fillId="12" borderId="43" xfId="0" applyFont="1" applyFill="1" applyBorder="1" applyAlignment="1">
      <alignment horizontal="left" vertical="center"/>
    </xf>
    <xf numFmtId="0" fontId="2" fillId="12" borderId="44" xfId="0" applyFont="1" applyFill="1" applyBorder="1" applyAlignment="1">
      <alignment horizontal="left" vertical="center"/>
    </xf>
    <xf numFmtId="0" fontId="9" fillId="3" borderId="11" xfId="1" applyNumberFormat="1" applyFont="1" applyFill="1" applyBorder="1" applyAlignment="1">
      <alignment horizontal="center" vertical="center"/>
    </xf>
    <xf numFmtId="0" fontId="7" fillId="3" borderId="12" xfId="1" applyNumberFormat="1" applyFont="1" applyFill="1" applyBorder="1" applyAlignment="1">
      <alignment horizontal="center" vertical="center"/>
    </xf>
    <xf numFmtId="164" fontId="20" fillId="12" borderId="37" xfId="0" applyNumberFormat="1" applyFont="1" applyFill="1" applyBorder="1" applyAlignment="1">
      <alignment horizontal="center" vertical="center"/>
    </xf>
    <xf numFmtId="164" fontId="22" fillId="12" borderId="37" xfId="0" applyNumberFormat="1" applyFont="1" applyFill="1" applyBorder="1" applyAlignment="1">
      <alignment horizontal="center" vertical="center"/>
    </xf>
    <xf numFmtId="164" fontId="20" fillId="12" borderId="28" xfId="0" applyNumberFormat="1" applyFont="1" applyFill="1" applyBorder="1" applyAlignment="1">
      <alignment horizontal="center" vertical="center"/>
    </xf>
    <xf numFmtId="164" fontId="20" fillId="3" borderId="37" xfId="0" applyNumberFormat="1" applyFont="1" applyFill="1" applyBorder="1" applyAlignment="1">
      <alignment horizontal="center" vertical="center"/>
    </xf>
    <xf numFmtId="6" fontId="17" fillId="0" borderId="0" xfId="0" applyNumberFormat="1" applyFont="1"/>
    <xf numFmtId="0" fontId="0" fillId="0" borderId="0" xfId="0" applyFont="1"/>
    <xf numFmtId="6" fontId="26" fillId="4" borderId="1" xfId="0" applyNumberFormat="1" applyFont="1" applyFill="1" applyBorder="1" applyAlignment="1">
      <alignment horizontal="center"/>
    </xf>
    <xf numFmtId="164" fontId="0" fillId="8" borderId="16" xfId="9" applyFont="1" applyFill="1" applyBorder="1"/>
    <xf numFmtId="164" fontId="0" fillId="8" borderId="21" xfId="9" applyFont="1" applyFill="1" applyBorder="1"/>
    <xf numFmtId="0" fontId="17" fillId="8" borderId="20" xfId="0" applyFont="1" applyFill="1" applyBorder="1"/>
    <xf numFmtId="0" fontId="17" fillId="8" borderId="21" xfId="0" applyFont="1" applyFill="1" applyBorder="1"/>
    <xf numFmtId="0" fontId="28" fillId="8" borderId="23" xfId="0" applyFont="1" applyFill="1" applyBorder="1"/>
    <xf numFmtId="0" fontId="6" fillId="0" borderId="0" xfId="0" applyFont="1"/>
    <xf numFmtId="0" fontId="0" fillId="8" borderId="13" xfId="0" applyFont="1" applyFill="1" applyBorder="1"/>
    <xf numFmtId="0" fontId="0" fillId="8" borderId="14" xfId="0" applyFont="1" applyFill="1" applyBorder="1"/>
    <xf numFmtId="0" fontId="0" fillId="8" borderId="15" xfId="0" applyFont="1" applyFill="1" applyBorder="1"/>
    <xf numFmtId="0" fontId="0" fillId="8" borderId="16" xfId="0" applyFont="1" applyFill="1" applyBorder="1"/>
    <xf numFmtId="0" fontId="32" fillId="4" borderId="1" xfId="0" applyFont="1" applyFill="1" applyBorder="1" applyAlignment="1">
      <alignment horizontal="center"/>
    </xf>
    <xf numFmtId="0" fontId="33" fillId="9" borderId="23" xfId="0" applyFont="1" applyFill="1" applyBorder="1" applyAlignment="1">
      <alignment horizontal="center" vertical="center"/>
    </xf>
    <xf numFmtId="0" fontId="33" fillId="9" borderId="12" xfId="0" applyFont="1" applyFill="1" applyBorder="1" applyAlignment="1">
      <alignment horizontal="center" vertical="center"/>
    </xf>
    <xf numFmtId="0" fontId="33" fillId="4" borderId="34" xfId="0" applyFont="1" applyFill="1" applyBorder="1" applyAlignment="1">
      <alignment horizontal="center" vertical="center"/>
    </xf>
    <xf numFmtId="0" fontId="33" fillId="4" borderId="33" xfId="0" applyFont="1" applyFill="1" applyBorder="1" applyAlignment="1">
      <alignment horizontal="center" vertical="center"/>
    </xf>
    <xf numFmtId="0" fontId="33" fillId="4" borderId="45" xfId="0" applyFont="1" applyFill="1" applyBorder="1" applyAlignment="1">
      <alignment horizontal="center" vertical="center"/>
    </xf>
    <xf numFmtId="6" fontId="33" fillId="4" borderId="33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0" fillId="0" borderId="0" xfId="0" applyBorder="1"/>
    <xf numFmtId="0" fontId="2" fillId="12" borderId="17" xfId="0" applyFont="1" applyFill="1" applyBorder="1" applyAlignment="1">
      <alignment horizontal="left" vertical="center"/>
    </xf>
    <xf numFmtId="164" fontId="20" fillId="12" borderId="36" xfId="0" applyNumberFormat="1" applyFont="1" applyFill="1" applyBorder="1" applyAlignment="1">
      <alignment horizontal="center" vertical="center"/>
    </xf>
    <xf numFmtId="0" fontId="17" fillId="0" borderId="0" xfId="0" applyFont="1" applyBorder="1"/>
    <xf numFmtId="0" fontId="17" fillId="2" borderId="0" xfId="0" applyFont="1" applyFill="1" applyBorder="1" applyAlignment="1">
      <alignment horizontal="center"/>
    </xf>
    <xf numFmtId="6" fontId="17" fillId="2" borderId="0" xfId="0" applyNumberFormat="1" applyFont="1" applyFill="1" applyBorder="1" applyAlignment="1">
      <alignment horizontal="center"/>
    </xf>
    <xf numFmtId="0" fontId="0" fillId="8" borderId="32" xfId="0" applyFont="1" applyFill="1" applyBorder="1"/>
    <xf numFmtId="0" fontId="26" fillId="4" borderId="8" xfId="0" applyFont="1" applyFill="1" applyBorder="1" applyAlignment="1">
      <alignment horizontal="center"/>
    </xf>
    <xf numFmtId="0" fontId="17" fillId="4" borderId="8" xfId="0" applyFont="1" applyFill="1" applyBorder="1" applyAlignment="1">
      <alignment horizontal="center"/>
    </xf>
    <xf numFmtId="0" fontId="29" fillId="2" borderId="0" xfId="0" applyFont="1" applyFill="1" applyBorder="1"/>
    <xf numFmtId="0" fontId="29" fillId="2" borderId="0" xfId="0" applyFont="1" applyFill="1" applyBorder="1" applyAlignment="1">
      <alignment horizontal="center"/>
    </xf>
    <xf numFmtId="0" fontId="30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31" fillId="2" borderId="0" xfId="0" applyFont="1" applyFill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7" fillId="2" borderId="0" xfId="0" applyFont="1" applyFill="1" applyBorder="1" applyAlignment="1">
      <alignment horizontal="center" vertical="center"/>
    </xf>
    <xf numFmtId="0" fontId="36" fillId="0" borderId="0" xfId="33" applyFont="1" applyAlignment="1">
      <alignment vertical="center"/>
    </xf>
    <xf numFmtId="0" fontId="36" fillId="0" borderId="0" xfId="0" applyFont="1"/>
    <xf numFmtId="0" fontId="38" fillId="4" borderId="34" xfId="0" applyFont="1" applyFill="1" applyBorder="1" applyAlignment="1">
      <alignment horizontal="right" vertical="center"/>
    </xf>
    <xf numFmtId="0" fontId="39" fillId="4" borderId="33" xfId="0" applyFont="1" applyFill="1" applyBorder="1" applyAlignment="1">
      <alignment horizontal="center" vertical="center" wrapText="1"/>
    </xf>
    <xf numFmtId="0" fontId="39" fillId="4" borderId="33" xfId="0" applyFont="1" applyFill="1" applyBorder="1" applyAlignment="1">
      <alignment horizontal="center" vertical="center"/>
    </xf>
    <xf numFmtId="0" fontId="8" fillId="3" borderId="23" xfId="1" applyNumberFormat="1" applyFont="1" applyFill="1" applyBorder="1" applyAlignment="1">
      <alignment horizontal="center"/>
    </xf>
    <xf numFmtId="164" fontId="8" fillId="3" borderId="12" xfId="1" applyFont="1" applyFill="1" applyBorder="1" applyAlignment="1">
      <alignment horizontal="center"/>
    </xf>
    <xf numFmtId="164" fontId="8" fillId="3" borderId="23" xfId="1" applyFont="1" applyFill="1" applyBorder="1" applyAlignment="1">
      <alignment horizontal="center"/>
    </xf>
    <xf numFmtId="164" fontId="8" fillId="3" borderId="23" xfId="1" applyNumberFormat="1" applyFont="1" applyFill="1" applyBorder="1" applyAlignment="1">
      <alignment horizontal="right"/>
    </xf>
    <xf numFmtId="0" fontId="8" fillId="6" borderId="28" xfId="1" applyNumberFormat="1" applyFont="1" applyFill="1" applyBorder="1"/>
    <xf numFmtId="0" fontId="23" fillId="0" borderId="0" xfId="0" applyNumberFormat="1" applyFont="1" applyFill="1" applyBorder="1" applyAlignment="1" applyProtection="1">
      <alignment vertical="center"/>
    </xf>
    <xf numFmtId="6" fontId="26" fillId="4" borderId="10" xfId="0" applyNumberFormat="1" applyFont="1" applyFill="1" applyBorder="1" applyAlignment="1">
      <alignment horizontal="center"/>
    </xf>
    <xf numFmtId="0" fontId="34" fillId="4" borderId="34" xfId="0" applyFont="1" applyFill="1" applyBorder="1" applyAlignment="1">
      <alignment horizontal="left" vertical="center"/>
    </xf>
    <xf numFmtId="0" fontId="34" fillId="4" borderId="33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0" fillId="8" borderId="20" xfId="9" applyNumberFormat="1" applyFont="1" applyFill="1" applyBorder="1" applyAlignment="1">
      <alignment horizontal="left"/>
    </xf>
    <xf numFmtId="0" fontId="17" fillId="3" borderId="2" xfId="0" applyFont="1" applyFill="1" applyBorder="1" applyAlignment="1">
      <alignment horizontal="left" vertical="center"/>
    </xf>
    <xf numFmtId="164" fontId="17" fillId="3" borderId="8" xfId="0" applyNumberFormat="1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35" fillId="0" borderId="0" xfId="33"/>
    <xf numFmtId="0" fontId="0" fillId="0" borderId="0" xfId="0" applyAlignment="1"/>
    <xf numFmtId="0" fontId="17" fillId="3" borderId="1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/>
    </xf>
    <xf numFmtId="0" fontId="40" fillId="12" borderId="29" xfId="0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center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0" fontId="10" fillId="6" borderId="15" xfId="1" applyNumberFormat="1" applyFont="1" applyFill="1" applyBorder="1" applyAlignment="1">
      <alignment horizontal="right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NumberFormat="1" applyFont="1" applyFill="1" applyBorder="1" applyAlignment="1">
      <alignment horizontal="center"/>
    </xf>
    <xf numFmtId="164" fontId="40" fillId="14" borderId="1" xfId="0" applyNumberFormat="1" applyFont="1" applyFill="1" applyBorder="1" applyAlignment="1">
      <alignment horizontal="right" vertical="center"/>
    </xf>
    <xf numFmtId="164" fontId="2" fillId="14" borderId="15" xfId="0" applyNumberFormat="1" applyFont="1" applyFill="1" applyBorder="1" applyAlignment="1">
      <alignment horizontal="center" vertical="center"/>
    </xf>
    <xf numFmtId="0" fontId="2" fillId="14" borderId="18" xfId="0" applyFont="1" applyFill="1" applyBorder="1" applyAlignment="1">
      <alignment horizontal="center" vertical="center" wrapText="1"/>
    </xf>
    <xf numFmtId="0" fontId="19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19" fillId="0" borderId="42" xfId="0" applyFont="1" applyBorder="1"/>
    <xf numFmtId="0" fontId="0" fillId="0" borderId="42" xfId="0" applyBorder="1" applyAlignment="1"/>
    <xf numFmtId="0" fontId="0" fillId="0" borderId="33" xfId="0" applyBorder="1" applyAlignment="1"/>
    <xf numFmtId="168" fontId="2" fillId="14" borderId="1" xfId="34" applyNumberFormat="1" applyFont="1" applyFill="1" applyBorder="1" applyAlignment="1">
      <alignment horizontal="center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164" fontId="11" fillId="5" borderId="0" xfId="1" applyFont="1" applyFill="1" applyBorder="1" applyAlignment="1">
      <alignment horizontal="center" vertical="center"/>
    </xf>
    <xf numFmtId="164" fontId="12" fillId="5" borderId="0" xfId="1" applyFont="1" applyFill="1" applyBorder="1" applyAlignment="1">
      <alignment vertical="center"/>
    </xf>
    <xf numFmtId="164" fontId="11" fillId="5" borderId="0" xfId="1" applyNumberFormat="1" applyFont="1" applyFill="1" applyBorder="1" applyAlignment="1">
      <alignment horizontal="right" vertical="center"/>
    </xf>
    <xf numFmtId="0" fontId="10" fillId="6" borderId="1" xfId="1" applyNumberFormat="1" applyFont="1" applyFill="1" applyBorder="1" applyAlignment="1">
      <alignment horizontal="right"/>
    </xf>
    <xf numFmtId="0" fontId="13" fillId="6" borderId="1" xfId="1" applyNumberFormat="1" applyFont="1" applyFill="1" applyBorder="1" applyAlignment="1">
      <alignment horizontal="center" wrapText="1"/>
    </xf>
    <xf numFmtId="0" fontId="13" fillId="6" borderId="1" xfId="1" applyNumberFormat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44" fillId="3" borderId="1" xfId="1" applyNumberFormat="1" applyFont="1" applyFill="1" applyBorder="1" applyAlignment="1">
      <alignment horizontal="center"/>
    </xf>
    <xf numFmtId="0" fontId="8" fillId="3" borderId="1" xfId="1" applyNumberFormat="1" applyFont="1" applyFill="1" applyBorder="1" applyAlignment="1">
      <alignment horizontal="center"/>
    </xf>
    <xf numFmtId="164" fontId="8" fillId="3" borderId="1" xfId="1" applyFont="1" applyFill="1" applyBorder="1" applyAlignment="1">
      <alignment horizontal="center"/>
    </xf>
    <xf numFmtId="164" fontId="8" fillId="3" borderId="1" xfId="1" applyNumberFormat="1" applyFont="1" applyFill="1" applyBorder="1" applyAlignment="1">
      <alignment horizontal="center"/>
    </xf>
    <xf numFmtId="164" fontId="10" fillId="6" borderId="1" xfId="1" applyNumberFormat="1" applyFont="1" applyFill="1" applyBorder="1" applyAlignment="1">
      <alignment horizontal="right"/>
    </xf>
    <xf numFmtId="0" fontId="10" fillId="6" borderId="1" xfId="1" applyNumberFormat="1" applyFont="1" applyFill="1" applyBorder="1"/>
    <xf numFmtId="164" fontId="10" fillId="6" borderId="1" xfId="1" applyNumberFormat="1" applyFont="1" applyFill="1" applyBorder="1" applyAlignment="1">
      <alignment horizontal="left"/>
    </xf>
    <xf numFmtId="164" fontId="12" fillId="5" borderId="0" xfId="1" applyFont="1" applyFill="1" applyBorder="1" applyAlignment="1">
      <alignment horizontal="center" vertical="center"/>
    </xf>
    <xf numFmtId="164" fontId="11" fillId="5" borderId="0" xfId="1" applyNumberFormat="1" applyFont="1" applyFill="1" applyBorder="1" applyAlignment="1">
      <alignment horizontal="center" vertical="center"/>
    </xf>
    <xf numFmtId="164" fontId="8" fillId="6" borderId="6" xfId="1" applyFont="1" applyFill="1" applyBorder="1" applyAlignment="1">
      <alignment horizontal="center"/>
    </xf>
    <xf numFmtId="164" fontId="8" fillId="6" borderId="31" xfId="1" applyNumberFormat="1" applyFont="1" applyFill="1" applyBorder="1" applyAlignment="1">
      <alignment horizontal="right"/>
    </xf>
    <xf numFmtId="0" fontId="8" fillId="6" borderId="10" xfId="1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10" fillId="6" borderId="13" xfId="1" applyNumberFormat="1" applyFont="1" applyFill="1" applyBorder="1" applyAlignment="1">
      <alignment horizontal="right" vertical="center"/>
    </xf>
    <xf numFmtId="0" fontId="13" fillId="6" borderId="1" xfId="1" applyNumberFormat="1" applyFont="1" applyFill="1" applyBorder="1" applyAlignment="1">
      <alignment horizontal="center" vertical="center" wrapText="1"/>
    </xf>
    <xf numFmtId="0" fontId="10" fillId="6" borderId="15" xfId="1" applyNumberFormat="1" applyFont="1" applyFill="1" applyBorder="1" applyAlignment="1">
      <alignment horizontal="right" vertical="center"/>
    </xf>
    <xf numFmtId="0" fontId="13" fillId="6" borderId="1" xfId="1" applyNumberFormat="1" applyFont="1" applyFill="1" applyBorder="1" applyAlignment="1">
      <alignment horizontal="center" vertical="center"/>
    </xf>
    <xf numFmtId="164" fontId="11" fillId="5" borderId="17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0" fontId="10" fillId="6" borderId="16" xfId="1" applyNumberFormat="1" applyFont="1" applyFill="1" applyBorder="1" applyAlignment="1">
      <alignment horizontal="center" vertical="center"/>
    </xf>
    <xf numFmtId="14" fontId="11" fillId="5" borderId="17" xfId="1" applyNumberFormat="1" applyFont="1" applyFill="1" applyBorder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15" xfId="1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vertical="center"/>
    </xf>
    <xf numFmtId="0" fontId="10" fillId="6" borderId="18" xfId="1" applyNumberFormat="1" applyFont="1" applyFill="1" applyBorder="1" applyAlignment="1">
      <alignment horizontal="right" vertical="center"/>
    </xf>
    <xf numFmtId="0" fontId="10" fillId="6" borderId="19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right" vertical="center"/>
    </xf>
    <xf numFmtId="0" fontId="8" fillId="6" borderId="19" xfId="1" applyNumberFormat="1" applyFont="1" applyFill="1" applyBorder="1" applyAlignment="1">
      <alignment horizontal="center" vertical="center"/>
    </xf>
    <xf numFmtId="0" fontId="10" fillId="6" borderId="20" xfId="1" applyNumberFormat="1" applyFont="1" applyFill="1" applyBorder="1" applyAlignment="1">
      <alignment horizontal="right" vertical="center"/>
    </xf>
    <xf numFmtId="0" fontId="8" fillId="3" borderId="23" xfId="1" applyNumberFormat="1" applyFont="1" applyFill="1" applyBorder="1" applyAlignment="1">
      <alignment horizontal="center" vertical="center"/>
    </xf>
    <xf numFmtId="164" fontId="8" fillId="3" borderId="12" xfId="1" applyFont="1" applyFill="1" applyBorder="1" applyAlignment="1">
      <alignment horizontal="center" vertical="center"/>
    </xf>
    <xf numFmtId="164" fontId="8" fillId="3" borderId="23" xfId="1" applyFont="1" applyFill="1" applyBorder="1" applyAlignment="1">
      <alignment horizontal="center" vertical="center"/>
    </xf>
    <xf numFmtId="164" fontId="8" fillId="3" borderId="23" xfId="1" applyNumberFormat="1" applyFont="1" applyFill="1" applyBorder="1" applyAlignment="1">
      <alignment horizontal="right" vertical="center"/>
    </xf>
    <xf numFmtId="0" fontId="8" fillId="6" borderId="27" xfId="1" applyNumberFormat="1" applyFont="1" applyFill="1" applyBorder="1" applyAlignment="1">
      <alignment horizontal="center" vertical="center"/>
    </xf>
    <xf numFmtId="164" fontId="8" fillId="6" borderId="25" xfId="1" applyFont="1" applyFill="1" applyBorder="1" applyAlignment="1">
      <alignment horizontal="center" vertical="center"/>
    </xf>
    <xf numFmtId="164" fontId="8" fillId="6" borderId="14" xfId="1" applyNumberFormat="1" applyFont="1" applyFill="1" applyBorder="1" applyAlignment="1">
      <alignment horizontal="right" vertical="center"/>
    </xf>
    <xf numFmtId="0" fontId="8" fillId="6" borderId="28" xfId="1" applyNumberFormat="1" applyFont="1" applyFill="1" applyBorder="1" applyAlignment="1">
      <alignment horizontal="center" vertical="center"/>
    </xf>
    <xf numFmtId="0" fontId="8" fillId="6" borderId="28" xfId="1" applyNumberFormat="1" applyFont="1" applyFill="1" applyBorder="1" applyAlignment="1">
      <alignment vertical="center"/>
    </xf>
    <xf numFmtId="164" fontId="8" fillId="6" borderId="24" xfId="1" applyFont="1" applyFill="1" applyBorder="1" applyAlignment="1">
      <alignment horizontal="center" vertical="center"/>
    </xf>
    <xf numFmtId="164" fontId="8" fillId="6" borderId="22" xfId="1" applyNumberFormat="1" applyFont="1" applyFill="1" applyBorder="1" applyAlignment="1">
      <alignment horizontal="left" vertical="center"/>
    </xf>
    <xf numFmtId="164" fontId="8" fillId="6" borderId="21" xfId="1" applyNumberFormat="1" applyFont="1" applyFill="1" applyBorder="1" applyAlignment="1">
      <alignment horizontal="right" vertical="center"/>
    </xf>
    <xf numFmtId="0" fontId="8" fillId="6" borderId="36" xfId="1" applyNumberFormat="1" applyFont="1" applyFill="1" applyBorder="1" applyAlignment="1">
      <alignment horizontal="center" vertical="center"/>
    </xf>
    <xf numFmtId="0" fontId="8" fillId="6" borderId="6" xfId="1" applyNumberFormat="1" applyFont="1" applyFill="1" applyBorder="1" applyAlignment="1">
      <alignment horizontal="center" vertical="center"/>
    </xf>
    <xf numFmtId="0" fontId="8" fillId="6" borderId="13" xfId="1" applyNumberFormat="1" applyFont="1" applyFill="1" applyBorder="1" applyAlignment="1">
      <alignment horizontal="center" vertical="center"/>
    </xf>
    <xf numFmtId="164" fontId="8" fillId="6" borderId="7" xfId="1" applyFont="1" applyFill="1" applyBorder="1" applyAlignment="1">
      <alignment horizontal="center" vertical="center"/>
    </xf>
    <xf numFmtId="164" fontId="8" fillId="6" borderId="29" xfId="1" applyFont="1" applyFill="1" applyBorder="1" applyAlignment="1">
      <alignment horizontal="center" vertical="center"/>
    </xf>
    <xf numFmtId="164" fontId="8" fillId="6" borderId="39" xfId="1" applyNumberFormat="1" applyFont="1" applyFill="1" applyBorder="1" applyAlignment="1">
      <alignment horizontal="right" vertical="center"/>
    </xf>
    <xf numFmtId="0" fontId="0" fillId="0" borderId="0" xfId="0" applyFill="1"/>
    <xf numFmtId="0" fontId="0" fillId="0" borderId="0" xfId="0" applyFill="1" applyBorder="1"/>
    <xf numFmtId="0" fontId="45" fillId="0" borderId="0" xfId="0" applyFont="1" applyFill="1"/>
    <xf numFmtId="0" fontId="45" fillId="0" borderId="0" xfId="0" applyFont="1" applyFill="1" applyBorder="1"/>
    <xf numFmtId="0" fontId="26" fillId="4" borderId="1" xfId="0" applyFont="1" applyFill="1" applyBorder="1" applyAlignment="1">
      <alignment horizontal="center"/>
    </xf>
    <xf numFmtId="0" fontId="26" fillId="9" borderId="1" xfId="0" applyFont="1" applyFill="1" applyBorder="1" applyAlignment="1">
      <alignment horizontal="center"/>
    </xf>
    <xf numFmtId="0" fontId="27" fillId="9" borderId="1" xfId="0" applyFont="1" applyFill="1" applyBorder="1" applyAlignment="1">
      <alignment horizontal="center"/>
    </xf>
    <xf numFmtId="9" fontId="8" fillId="6" borderId="27" xfId="1" applyNumberFormat="1" applyFont="1" applyFill="1" applyBorder="1" applyAlignment="1">
      <alignment horizontal="center"/>
    </xf>
    <xf numFmtId="0" fontId="46" fillId="11" borderId="0" xfId="0" applyFont="1" applyFill="1" applyAlignment="1">
      <alignment horizontal="center" vertical="center"/>
    </xf>
    <xf numFmtId="0" fontId="47" fillId="11" borderId="0" xfId="0" applyFont="1" applyFill="1" applyAlignment="1">
      <alignment horizontal="center" vertical="center"/>
    </xf>
    <xf numFmtId="0" fontId="47" fillId="11" borderId="30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ont="1" applyFill="1"/>
    <xf numFmtId="0" fontId="41" fillId="15" borderId="0" xfId="0" applyFont="1" applyFill="1" applyAlignment="1">
      <alignment horizontal="center" vertical="center"/>
    </xf>
    <xf numFmtId="0" fontId="0" fillId="0" borderId="1" xfId="0" applyBorder="1"/>
    <xf numFmtId="0" fontId="8" fillId="6" borderId="48" xfId="1" applyNumberFormat="1" applyFont="1" applyFill="1" applyBorder="1" applyAlignment="1">
      <alignment horizontal="center"/>
    </xf>
    <xf numFmtId="164" fontId="8" fillId="6" borderId="26" xfId="1" applyFont="1" applyFill="1" applyBorder="1" applyAlignment="1">
      <alignment horizontal="center"/>
    </xf>
    <xf numFmtId="164" fontId="8" fillId="6" borderId="49" xfId="1" applyNumberFormat="1" applyFont="1" applyFill="1" applyBorder="1" applyAlignment="1">
      <alignment horizontal="right"/>
    </xf>
    <xf numFmtId="0" fontId="25" fillId="3" borderId="4" xfId="0" applyFont="1" applyFill="1" applyBorder="1" applyAlignment="1">
      <alignment horizontal="center" vertical="center" wrapText="1"/>
    </xf>
    <xf numFmtId="0" fontId="41" fillId="13" borderId="0" xfId="0" applyFont="1" applyFill="1" applyBorder="1" applyAlignment="1">
      <alignment horizontal="center"/>
    </xf>
    <xf numFmtId="6" fontId="42" fillId="0" borderId="0" xfId="0" applyNumberFormat="1" applyFont="1" applyFill="1" applyBorder="1" applyAlignment="1">
      <alignment horizontal="center"/>
    </xf>
    <xf numFmtId="0" fontId="0" fillId="0" borderId="0" xfId="0" applyBorder="1" applyAlignment="1"/>
    <xf numFmtId="0" fontId="47" fillId="11" borderId="0" xfId="0" applyFont="1" applyFill="1" applyAlignment="1">
      <alignment horizontal="center" vertical="center" wrapText="1"/>
    </xf>
    <xf numFmtId="0" fontId="8" fillId="6" borderId="13" xfId="1" applyNumberFormat="1" applyFont="1" applyFill="1" applyBorder="1" applyAlignment="1">
      <alignment horizontal="center"/>
    </xf>
    <xf numFmtId="0" fontId="1" fillId="8" borderId="18" xfId="9" applyNumberFormat="1" applyFill="1" applyBorder="1" applyAlignment="1">
      <alignment horizontal="left"/>
    </xf>
    <xf numFmtId="164" fontId="0" fillId="8" borderId="19" xfId="9" applyFont="1" applyFill="1" applyBorder="1"/>
    <xf numFmtId="0" fontId="17" fillId="0" borderId="6" xfId="0" applyFont="1" applyFill="1" applyBorder="1" applyAlignment="1">
      <alignment horizontal="center" vertical="center"/>
    </xf>
    <xf numFmtId="168" fontId="0" fillId="0" borderId="0" xfId="34" applyNumberFormat="1" applyFont="1"/>
    <xf numFmtId="168" fontId="0" fillId="0" borderId="0" xfId="0" applyNumberFormat="1"/>
    <xf numFmtId="169" fontId="0" fillId="0" borderId="0" xfId="39" applyNumberFormat="1" applyFont="1"/>
    <xf numFmtId="169" fontId="0" fillId="0" borderId="0" xfId="0" applyNumberFormat="1" applyFont="1"/>
    <xf numFmtId="0" fontId="17" fillId="0" borderId="0" xfId="0" applyFont="1" applyFill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/>
    </xf>
    <xf numFmtId="164" fontId="17" fillId="0" borderId="9" xfId="0" applyNumberFormat="1" applyFont="1" applyFill="1" applyBorder="1" applyAlignment="1">
      <alignment horizontal="center" vertical="center"/>
    </xf>
    <xf numFmtId="0" fontId="21" fillId="17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25" fillId="18" borderId="5" xfId="0" applyFont="1" applyFill="1" applyBorder="1" applyAlignment="1">
      <alignment horizontal="left" vertical="center"/>
    </xf>
    <xf numFmtId="164" fontId="25" fillId="18" borderId="30" xfId="0" applyNumberFormat="1" applyFont="1" applyFill="1" applyBorder="1" applyAlignment="1">
      <alignment horizontal="center" vertical="center"/>
    </xf>
    <xf numFmtId="0" fontId="25" fillId="18" borderId="30" xfId="0" applyFont="1" applyFill="1" applyBorder="1" applyAlignment="1">
      <alignment horizontal="center" vertical="center"/>
    </xf>
    <xf numFmtId="0" fontId="25" fillId="18" borderId="0" xfId="0" applyFont="1" applyFill="1" applyAlignment="1">
      <alignment horizontal="center" vertical="center"/>
    </xf>
    <xf numFmtId="0" fontId="25" fillId="18" borderId="0" xfId="0" applyFont="1" applyFill="1" applyBorder="1" applyAlignment="1">
      <alignment horizontal="center" vertical="center"/>
    </xf>
    <xf numFmtId="0" fontId="25" fillId="18" borderId="6" xfId="0" applyFont="1" applyFill="1" applyBorder="1" applyAlignment="1">
      <alignment horizontal="center" vertical="center"/>
    </xf>
    <xf numFmtId="0" fontId="25" fillId="18" borderId="1" xfId="0" applyFont="1" applyFill="1" applyBorder="1" applyAlignment="1">
      <alignment horizontal="left" vertical="center"/>
    </xf>
    <xf numFmtId="164" fontId="25" fillId="18" borderId="1" xfId="0" applyNumberFormat="1" applyFont="1" applyFill="1" applyBorder="1" applyAlignment="1">
      <alignment horizontal="center" vertical="center"/>
    </xf>
    <xf numFmtId="0" fontId="25" fillId="18" borderId="1" xfId="0" applyFont="1" applyFill="1" applyBorder="1" applyAlignment="1">
      <alignment horizontal="center" vertical="center"/>
    </xf>
    <xf numFmtId="0" fontId="17" fillId="18" borderId="1" xfId="0" applyFont="1" applyFill="1" applyBorder="1" applyAlignment="1">
      <alignment horizontal="center" vertical="center"/>
    </xf>
    <xf numFmtId="164" fontId="25" fillId="18" borderId="9" xfId="0" applyNumberFormat="1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/>
    </xf>
    <xf numFmtId="49" fontId="7" fillId="7" borderId="0" xfId="1" applyNumberFormat="1" applyFont="1" applyFill="1" applyBorder="1" applyAlignment="1">
      <alignment horizontal="center"/>
    </xf>
    <xf numFmtId="0" fontId="38" fillId="4" borderId="1" xfId="0" applyFont="1" applyFill="1" applyBorder="1" applyAlignment="1">
      <alignment horizontal="center" vertical="center"/>
    </xf>
    <xf numFmtId="6" fontId="38" fillId="4" borderId="1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25" fillId="16" borderId="1" xfId="0" applyFont="1" applyFill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164" fontId="17" fillId="0" borderId="51" xfId="0" applyNumberFormat="1" applyFont="1" applyBorder="1" applyAlignment="1">
      <alignment horizontal="center" vertical="center"/>
    </xf>
    <xf numFmtId="0" fontId="25" fillId="18" borderId="50" xfId="0" applyFont="1" applyFill="1" applyBorder="1" applyAlignment="1">
      <alignment horizontal="left" vertical="center"/>
    </xf>
    <xf numFmtId="164" fontId="25" fillId="18" borderId="51" xfId="0" applyNumberFormat="1" applyFont="1" applyFill="1" applyBorder="1" applyAlignment="1">
      <alignment horizontal="center" vertical="center"/>
    </xf>
    <xf numFmtId="0" fontId="25" fillId="0" borderId="50" xfId="0" applyFont="1" applyBorder="1" applyAlignment="1">
      <alignment horizontal="left" vertical="center"/>
    </xf>
    <xf numFmtId="0" fontId="25" fillId="3" borderId="50" xfId="0" applyFont="1" applyFill="1" applyBorder="1" applyAlignment="1">
      <alignment horizontal="left" vertical="center"/>
    </xf>
    <xf numFmtId="164" fontId="25" fillId="3" borderId="51" xfId="0" applyNumberFormat="1" applyFont="1" applyFill="1" applyBorder="1" applyAlignment="1">
      <alignment horizontal="center" vertical="center"/>
    </xf>
    <xf numFmtId="164" fontId="25" fillId="3" borderId="52" xfId="0" applyNumberFormat="1" applyFont="1" applyFill="1" applyBorder="1" applyAlignment="1">
      <alignment horizontal="center" vertical="center"/>
    </xf>
    <xf numFmtId="0" fontId="25" fillId="16" borderId="50" xfId="0" applyFont="1" applyFill="1" applyBorder="1" applyAlignment="1">
      <alignment horizontal="left" vertical="center"/>
    </xf>
    <xf numFmtId="164" fontId="25" fillId="16" borderId="52" xfId="0" applyNumberFormat="1" applyFont="1" applyFill="1" applyBorder="1" applyAlignment="1">
      <alignment horizontal="center" vertical="center"/>
    </xf>
    <xf numFmtId="164" fontId="25" fillId="16" borderId="51" xfId="0" applyNumberFormat="1" applyFont="1" applyFill="1" applyBorder="1" applyAlignment="1">
      <alignment horizontal="center" vertical="center"/>
    </xf>
    <xf numFmtId="164" fontId="25" fillId="0" borderId="52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164" fontId="25" fillId="0" borderId="1" xfId="0" applyNumberFormat="1" applyFont="1" applyBorder="1" applyAlignment="1">
      <alignment horizontal="center" vertical="center"/>
    </xf>
    <xf numFmtId="0" fontId="25" fillId="2" borderId="50" xfId="0" applyFont="1" applyFill="1" applyBorder="1" applyAlignment="1">
      <alignment horizontal="left" vertical="center"/>
    </xf>
    <xf numFmtId="164" fontId="25" fillId="2" borderId="51" xfId="0" applyNumberFormat="1" applyFont="1" applyFill="1" applyBorder="1" applyAlignment="1">
      <alignment horizontal="center" vertical="center"/>
    </xf>
    <xf numFmtId="164" fontId="25" fillId="0" borderId="51" xfId="0" applyNumberFormat="1" applyFont="1" applyBorder="1" applyAlignment="1">
      <alignment horizontal="center" vertical="center"/>
    </xf>
    <xf numFmtId="0" fontId="17" fillId="19" borderId="50" xfId="0" applyFont="1" applyFill="1" applyBorder="1" applyAlignment="1">
      <alignment horizontal="left" vertical="center"/>
    </xf>
    <xf numFmtId="164" fontId="17" fillId="19" borderId="51" xfId="0" applyNumberFormat="1" applyFont="1" applyFill="1" applyBorder="1" applyAlignment="1">
      <alignment horizontal="center" vertical="center"/>
    </xf>
    <xf numFmtId="164" fontId="25" fillId="18" borderId="52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17" fillId="18" borderId="9" xfId="0" applyNumberFormat="1" applyFont="1" applyFill="1" applyBorder="1" applyAlignment="1">
      <alignment horizontal="center" vertical="center"/>
    </xf>
    <xf numFmtId="0" fontId="17" fillId="18" borderId="9" xfId="0" applyFont="1" applyFill="1" applyBorder="1" applyAlignment="1">
      <alignment horizontal="center" vertical="center"/>
    </xf>
    <xf numFmtId="0" fontId="25" fillId="18" borderId="4" xfId="0" applyFont="1" applyFill="1" applyBorder="1" applyAlignment="1">
      <alignment horizontal="center" vertical="center" wrapText="1"/>
    </xf>
    <xf numFmtId="0" fontId="17" fillId="18" borderId="5" xfId="0" applyFont="1" applyFill="1" applyBorder="1" applyAlignment="1">
      <alignment horizontal="left" vertical="center"/>
    </xf>
    <xf numFmtId="0" fontId="17" fillId="18" borderId="0" xfId="0" applyFont="1" applyFill="1" applyAlignment="1">
      <alignment horizontal="center" vertical="center"/>
    </xf>
    <xf numFmtId="0" fontId="25" fillId="18" borderId="9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/>
    </xf>
    <xf numFmtId="0" fontId="8" fillId="6" borderId="36" xfId="1" applyNumberFormat="1" applyFont="1" applyFill="1" applyBorder="1" applyAlignment="1">
      <alignment horizontal="center"/>
    </xf>
    <xf numFmtId="0" fontId="8" fillId="6" borderId="37" xfId="1" applyNumberFormat="1" applyFont="1" applyFill="1" applyBorder="1" applyAlignment="1">
      <alignment horizontal="center"/>
    </xf>
    <xf numFmtId="0" fontId="8" fillId="6" borderId="6" xfId="1" applyNumberFormat="1" applyFont="1" applyFill="1" applyBorder="1" applyAlignment="1">
      <alignment horizontal="center"/>
    </xf>
    <xf numFmtId="164" fontId="8" fillId="6" borderId="7" xfId="1" applyFont="1" applyFill="1" applyBorder="1" applyAlignment="1">
      <alignment horizontal="center"/>
    </xf>
    <xf numFmtId="164" fontId="8" fillId="6" borderId="39" xfId="1" applyNumberFormat="1" applyFont="1" applyFill="1" applyBorder="1" applyAlignment="1">
      <alignment horizontal="right"/>
    </xf>
    <xf numFmtId="0" fontId="8" fillId="6" borderId="25" xfId="1" applyNumberFormat="1" applyFont="1" applyFill="1" applyBorder="1" applyAlignment="1">
      <alignment horizontal="center"/>
    </xf>
    <xf numFmtId="0" fontId="8" fillId="6" borderId="7" xfId="1" applyNumberFormat="1" applyFont="1" applyFill="1" applyBorder="1" applyAlignment="1">
      <alignment horizontal="center"/>
    </xf>
    <xf numFmtId="0" fontId="9" fillId="7" borderId="0" xfId="1" applyNumberFormat="1" applyFont="1" applyFill="1" applyAlignment="1">
      <alignment horizontal="center"/>
    </xf>
    <xf numFmtId="0" fontId="17" fillId="0" borderId="0" xfId="0" applyFont="1" applyAlignment="1">
      <alignment horizontal="center"/>
    </xf>
    <xf numFmtId="0" fontId="25" fillId="0" borderId="5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8" fillId="6" borderId="46" xfId="1" applyNumberFormat="1" applyFont="1" applyFill="1" applyBorder="1" applyAlignment="1">
      <alignment horizontal="center"/>
    </xf>
    <xf numFmtId="164" fontId="8" fillId="6" borderId="10" xfId="1" applyFont="1" applyFill="1" applyBorder="1" applyAlignment="1">
      <alignment horizontal="center"/>
    </xf>
    <xf numFmtId="164" fontId="8" fillId="6" borderId="16" xfId="1" applyNumberFormat="1" applyFont="1" applyFill="1" applyBorder="1" applyAlignment="1">
      <alignment horizontal="right"/>
    </xf>
    <xf numFmtId="0" fontId="17" fillId="18" borderId="1" xfId="0" applyFont="1" applyFill="1" applyBorder="1" applyAlignment="1">
      <alignment horizontal="left" vertical="center"/>
    </xf>
    <xf numFmtId="164" fontId="17" fillId="18" borderId="1" xfId="0" applyNumberFormat="1" applyFont="1" applyFill="1" applyBorder="1" applyAlignment="1">
      <alignment horizontal="center" vertical="center"/>
    </xf>
    <xf numFmtId="0" fontId="25" fillId="18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8" fillId="0" borderId="0" xfId="0" applyFont="1"/>
    <xf numFmtId="164" fontId="8" fillId="6" borderId="6" xfId="1" applyFont="1" applyFill="1" applyBorder="1" applyAlignment="1">
      <alignment horizontal="center" vertical="center"/>
    </xf>
    <xf numFmtId="164" fontId="8" fillId="6" borderId="31" xfId="1" applyNumberFormat="1" applyFont="1" applyFill="1" applyBorder="1" applyAlignment="1">
      <alignment horizontal="right" vertical="center"/>
    </xf>
    <xf numFmtId="1" fontId="8" fillId="6" borderId="25" xfId="1" applyNumberFormat="1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horizontal="center" vertical="center" wrapText="1"/>
    </xf>
    <xf numFmtId="0" fontId="25" fillId="18" borderId="5" xfId="0" applyFont="1" applyFill="1" applyBorder="1" applyAlignment="1">
      <alignment horizontal="center" vertical="center"/>
    </xf>
    <xf numFmtId="0" fontId="25" fillId="18" borderId="2" xfId="0" applyFont="1" applyFill="1" applyBorder="1" applyAlignment="1">
      <alignment horizontal="center" vertical="center"/>
    </xf>
    <xf numFmtId="0" fontId="17" fillId="18" borderId="2" xfId="0" applyFont="1" applyFill="1" applyBorder="1" applyAlignment="1">
      <alignment horizontal="center" vertical="center"/>
    </xf>
    <xf numFmtId="0" fontId="17" fillId="18" borderId="8" xfId="0" applyFont="1" applyFill="1" applyBorder="1" applyAlignment="1">
      <alignment horizontal="center" vertical="center"/>
    </xf>
    <xf numFmtId="14" fontId="17" fillId="18" borderId="4" xfId="0" applyNumberFormat="1" applyFont="1" applyFill="1" applyBorder="1" applyAlignment="1">
      <alignment horizontal="center" vertical="center" wrapText="1"/>
    </xf>
    <xf numFmtId="0" fontId="17" fillId="18" borderId="4" xfId="0" applyFont="1" applyFill="1" applyBorder="1" applyAlignment="1">
      <alignment horizontal="center" vertical="center" wrapText="1"/>
    </xf>
    <xf numFmtId="0" fontId="25" fillId="18" borderId="9" xfId="0" applyFont="1" applyFill="1" applyBorder="1" applyAlignment="1">
      <alignment horizontal="center" vertical="center" wrapText="1"/>
    </xf>
    <xf numFmtId="14" fontId="25" fillId="18" borderId="9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6" fontId="42" fillId="0" borderId="1" xfId="0" applyNumberFormat="1" applyFont="1" applyFill="1" applyBorder="1" applyAlignment="1">
      <alignment horizontal="center"/>
    </xf>
    <xf numFmtId="6" fontId="42" fillId="0" borderId="32" xfId="0" applyNumberFormat="1" applyFont="1" applyFill="1" applyBorder="1" applyAlignment="1">
      <alignment horizontal="center"/>
    </xf>
    <xf numFmtId="6" fontId="42" fillId="0" borderId="16" xfId="0" applyNumberFormat="1" applyFont="1" applyFill="1" applyBorder="1" applyAlignment="1">
      <alignment horizontal="center"/>
    </xf>
    <xf numFmtId="0" fontId="40" fillId="12" borderId="40" xfId="0" applyFont="1" applyFill="1" applyBorder="1" applyAlignment="1">
      <alignment horizontal="center" vertical="center" wrapText="1"/>
    </xf>
    <xf numFmtId="0" fontId="40" fillId="12" borderId="25" xfId="0" applyFont="1" applyFill="1" applyBorder="1" applyAlignment="1">
      <alignment horizontal="center" vertical="center" wrapText="1"/>
    </xf>
    <xf numFmtId="0" fontId="24" fillId="10" borderId="38" xfId="0" applyFont="1" applyFill="1" applyBorder="1" applyAlignment="1">
      <alignment horizontal="center" vertical="center"/>
    </xf>
    <xf numFmtId="0" fontId="24" fillId="10" borderId="35" xfId="0" applyFont="1" applyFill="1" applyBorder="1" applyAlignment="1">
      <alignment horizontal="center" vertical="center"/>
    </xf>
    <xf numFmtId="0" fontId="24" fillId="10" borderId="41" xfId="0" applyFont="1" applyFill="1" applyBorder="1" applyAlignment="1">
      <alignment horizontal="center" vertical="center"/>
    </xf>
    <xf numFmtId="0" fontId="24" fillId="10" borderId="42" xfId="0" applyFont="1" applyFill="1" applyBorder="1" applyAlignment="1">
      <alignment horizontal="center" vertical="center"/>
    </xf>
    <xf numFmtId="6" fontId="42" fillId="0" borderId="1" xfId="0" applyNumberFormat="1" applyFont="1" applyFill="1" applyBorder="1" applyAlignment="1">
      <alignment horizontal="center" vertical="center"/>
    </xf>
    <xf numFmtId="6" fontId="42" fillId="0" borderId="32" xfId="0" applyNumberFormat="1" applyFont="1" applyFill="1" applyBorder="1" applyAlignment="1">
      <alignment horizontal="center" vertical="center"/>
    </xf>
    <xf numFmtId="6" fontId="42" fillId="0" borderId="16" xfId="0" applyNumberFormat="1" applyFont="1" applyFill="1" applyBorder="1" applyAlignment="1">
      <alignment horizontal="center" vertical="center"/>
    </xf>
    <xf numFmtId="0" fontId="41" fillId="13" borderId="29" xfId="0" applyFont="1" applyFill="1" applyBorder="1" applyAlignment="1">
      <alignment horizontal="center"/>
    </xf>
    <xf numFmtId="0" fontId="41" fillId="13" borderId="47" xfId="0" applyFont="1" applyFill="1" applyBorder="1" applyAlignment="1">
      <alignment horizontal="center"/>
    </xf>
    <xf numFmtId="0" fontId="41" fillId="13" borderId="14" xfId="0" applyFont="1" applyFill="1" applyBorder="1" applyAlignment="1">
      <alignment horizontal="center"/>
    </xf>
    <xf numFmtId="0" fontId="28" fillId="8" borderId="11" xfId="0" applyFont="1" applyFill="1" applyBorder="1" applyAlignment="1">
      <alignment horizontal="center"/>
    </xf>
    <xf numFmtId="0" fontId="28" fillId="8" borderId="12" xfId="0" applyFont="1" applyFill="1" applyBorder="1" applyAlignment="1">
      <alignment horizontal="center"/>
    </xf>
    <xf numFmtId="0" fontId="26" fillId="4" borderId="32" xfId="0" applyFont="1" applyFill="1" applyBorder="1" applyAlignment="1">
      <alignment horizontal="center"/>
    </xf>
    <xf numFmtId="0" fontId="26" fillId="4" borderId="10" xfId="0" applyFont="1" applyFill="1" applyBorder="1" applyAlignment="1">
      <alignment horizontal="center"/>
    </xf>
    <xf numFmtId="0" fontId="26" fillId="4" borderId="2" xfId="0" applyFont="1" applyFill="1" applyBorder="1" applyAlignment="1">
      <alignment horizontal="center"/>
    </xf>
    <xf numFmtId="0" fontId="26" fillId="9" borderId="1" xfId="0" applyFont="1" applyFill="1" applyBorder="1" applyAlignment="1">
      <alignment horizontal="center"/>
    </xf>
  </cellXfs>
  <cellStyles count="40">
    <cellStyle name="Comma 2" xfId="20"/>
    <cellStyle name="Comma 2 2" xfId="28"/>
    <cellStyle name="Comma 2 2 2" xfId="36"/>
    <cellStyle name="Currency 2" xfId="22"/>
    <cellStyle name="Currency 2 2" xfId="30"/>
    <cellStyle name="Currency 2 2 2" xfId="38"/>
    <cellStyle name="Hipervínculo" xfId="33" builtinId="8"/>
    <cellStyle name="Millares" xfId="39" builtinId="3"/>
    <cellStyle name="Millares 2" xfId="19"/>
    <cellStyle name="Millares 2 2" xfId="27"/>
    <cellStyle name="Millares 2 2 2" xfId="35"/>
    <cellStyle name="Moneda" xfId="34" builtinId="4"/>
    <cellStyle name="Moneda 2" xfId="4"/>
    <cellStyle name="Moneda 2 2" xfId="21"/>
    <cellStyle name="Moneda 2 2 2" xfId="29"/>
    <cellStyle name="Moneda 2 2 2 2" xfId="37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2" xfId="2"/>
    <cellStyle name="Normal 2 2" xfId="16"/>
    <cellStyle name="Normal 2 3" xfId="32"/>
    <cellStyle name="Normal 3" xfId="3"/>
    <cellStyle name="Normal 3 2" xfId="5"/>
    <cellStyle name="Normal 3 3" xfId="7"/>
    <cellStyle name="Normal 3 4" xfId="23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</cellStyles>
  <dxfs count="23">
    <dxf>
      <font>
        <b/>
      </font>
      <alignment horizontal="center" vertical="center" textRotation="0" wrapText="0" indent="0" justifyLastLine="0" shrinkToFit="0" readingOrder="0"/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alignment horizontal="center" vertical="center" textRotation="0" wrapText="0" indent="0" justifyLastLine="0" shrinkToFit="0" readingOrder="0"/>
      <border outline="0">
        <right style="thin">
          <color indexed="64"/>
        </right>
      </border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numFmt numFmtId="164" formatCode="[$$-340A]\ #,##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66FFFF"/>
      <color rgb="FFFFCCCC"/>
      <color rgb="FFE20076"/>
      <color rgb="FF66FF99"/>
      <color rgb="FFCCFFFF"/>
      <color rgb="FFFF99FF"/>
      <color rgb="FF99FF99"/>
      <color rgb="FF66FF66"/>
      <color rgb="FFCC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a1" displayName="Tabla1" ref="A3:M24" totalsRowShown="0" headerRowDxfId="14" dataDxfId="13">
  <autoFilter ref="A3:M24"/>
  <sortState ref="A4:N31">
    <sortCondition ref="A3:A31"/>
  </sortState>
  <tableColumns count="13">
    <tableColumn id="1" name="N°" dataDxfId="12"/>
    <tableColumn id="2" name="CLINICA/HOSPITAL" dataDxfId="11"/>
    <tableColumn id="3" name="MONTO NETO" dataDxfId="10"/>
    <tableColumn id="4" name="REALIZADO" dataDxfId="9"/>
    <tableColumn id="5" name="PRESUPUESTO" dataDxfId="8"/>
    <tableColumn id="6" name="O/V" dataDxfId="7"/>
    <tableColumn id="7" name="ORDEN DE COMPRA" dataDxfId="6"/>
    <tableColumn id="8" name="GUIA DESPACHO" dataDxfId="5"/>
    <tableColumn id="10" name="SOLICITUD DE HES" dataDxfId="4"/>
    <tableColumn id="13" name="HES" dataDxfId="3"/>
    <tableColumn id="9" name="FACTURA" dataDxfId="2"/>
    <tableColumn id="14" name="ENCARGADO ENTREGA DE FACTURA" dataDxfId="1"/>
    <tableColumn id="11" name="ENCARGADO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secretariast@cencomex.cl" TargetMode="External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3"/>
  <sheetViews>
    <sheetView workbookViewId="0">
      <selection activeCell="C3" sqref="C3:C4"/>
    </sheetView>
  </sheetViews>
  <sheetFormatPr baseColWidth="10" defaultRowHeight="15"/>
  <cols>
    <col min="1" max="1" width="11.42578125" style="83"/>
    <col min="2" max="2" width="31.5703125" style="83" customWidth="1"/>
    <col min="3" max="3" width="40.85546875" style="83" customWidth="1"/>
    <col min="4" max="16384" width="11.42578125" style="83"/>
  </cols>
  <sheetData>
    <row r="1" spans="2:7">
      <c r="B1" s="361" t="s">
        <v>134</v>
      </c>
      <c r="C1" s="361"/>
      <c r="D1" s="361"/>
      <c r="E1" s="361"/>
      <c r="F1" s="361"/>
      <c r="G1" s="122"/>
    </row>
    <row r="2" spans="2:7">
      <c r="B2" s="188"/>
      <c r="C2" s="189" t="s">
        <v>4</v>
      </c>
      <c r="D2" s="190"/>
      <c r="E2" s="191"/>
      <c r="F2" s="192"/>
      <c r="G2" s="122"/>
    </row>
    <row r="3" spans="2:7">
      <c r="B3" s="193" t="s">
        <v>5</v>
      </c>
      <c r="C3" s="194" t="s">
        <v>112</v>
      </c>
      <c r="D3" s="91"/>
      <c r="E3" s="66" t="s">
        <v>6</v>
      </c>
      <c r="F3" s="58"/>
      <c r="G3" s="122"/>
    </row>
    <row r="4" spans="2:7">
      <c r="B4" s="193" t="s">
        <v>7</v>
      </c>
      <c r="C4" s="195" t="s">
        <v>8</v>
      </c>
      <c r="D4" s="91"/>
      <c r="E4" s="67"/>
      <c r="F4" s="58"/>
      <c r="G4" s="122"/>
    </row>
    <row r="5" spans="2:7">
      <c r="B5" s="193" t="s">
        <v>9</v>
      </c>
      <c r="C5" s="61">
        <v>251951</v>
      </c>
      <c r="D5" s="196"/>
      <c r="E5" s="67" t="s">
        <v>10</v>
      </c>
      <c r="F5" s="58"/>
      <c r="G5" s="122"/>
    </row>
    <row r="6" spans="2:7">
      <c r="B6" s="193" t="s">
        <v>11</v>
      </c>
      <c r="C6" s="61"/>
      <c r="D6" s="91"/>
      <c r="E6" s="68"/>
      <c r="F6" s="58"/>
      <c r="G6" s="122"/>
    </row>
    <row r="7" spans="2:7">
      <c r="B7" s="197" t="s">
        <v>12</v>
      </c>
      <c r="C7" s="198">
        <v>83062</v>
      </c>
      <c r="D7" s="91"/>
      <c r="E7" s="69"/>
      <c r="F7" s="58"/>
      <c r="G7" s="122"/>
    </row>
    <row r="8" spans="2:7">
      <c r="B8" s="193" t="s">
        <v>13</v>
      </c>
      <c r="C8" s="61" t="s">
        <v>44</v>
      </c>
      <c r="D8" s="91"/>
      <c r="E8" s="69"/>
      <c r="F8" s="58"/>
      <c r="G8" s="122"/>
    </row>
    <row r="9" spans="2:7">
      <c r="B9" s="193" t="s">
        <v>14</v>
      </c>
      <c r="C9" s="61" t="s">
        <v>44</v>
      </c>
      <c r="D9" s="91"/>
      <c r="E9" s="70"/>
      <c r="F9" s="58"/>
      <c r="G9" s="122"/>
    </row>
    <row r="10" spans="2:7">
      <c r="B10" s="193" t="s">
        <v>15</v>
      </c>
      <c r="C10" s="61"/>
      <c r="D10" s="91"/>
      <c r="E10" s="70"/>
      <c r="F10" s="58"/>
      <c r="G10" s="122"/>
    </row>
    <row r="11" spans="2:7">
      <c r="B11" s="193" t="s">
        <v>16</v>
      </c>
      <c r="C11" s="61"/>
      <c r="D11" s="91"/>
      <c r="E11" s="70"/>
      <c r="F11" s="58"/>
      <c r="G11" s="122"/>
    </row>
    <row r="12" spans="2:7">
      <c r="B12" s="199" t="s">
        <v>17</v>
      </c>
      <c r="C12" s="199" t="s">
        <v>18</v>
      </c>
      <c r="D12" s="200" t="s">
        <v>19</v>
      </c>
      <c r="E12" s="200" t="s">
        <v>20</v>
      </c>
      <c r="F12" s="201" t="s">
        <v>21</v>
      </c>
    </row>
    <row r="13" spans="2:7">
      <c r="B13" s="61">
        <v>3200000000</v>
      </c>
      <c r="C13" s="61" t="s">
        <v>28</v>
      </c>
      <c r="D13" s="61">
        <v>1</v>
      </c>
      <c r="E13" s="85">
        <v>318917</v>
      </c>
      <c r="F13" s="202">
        <f>E13*D13</f>
        <v>318917</v>
      </c>
    </row>
    <row r="14" spans="2:7">
      <c r="B14" s="61"/>
      <c r="C14" s="203"/>
      <c r="D14" s="85"/>
      <c r="E14" s="204" t="s">
        <v>22</v>
      </c>
      <c r="F14" s="202">
        <f>F13</f>
        <v>318917</v>
      </c>
    </row>
    <row r="17" spans="2:7">
      <c r="B17" s="361"/>
      <c r="C17" s="361"/>
      <c r="D17" s="361"/>
      <c r="E17" s="361"/>
      <c r="F17" s="361"/>
    </row>
    <row r="18" spans="2:7">
      <c r="B18" s="188"/>
      <c r="C18" s="189" t="s">
        <v>23</v>
      </c>
      <c r="D18" s="190"/>
      <c r="E18" s="205"/>
      <c r="F18" s="206"/>
      <c r="G18" s="122"/>
    </row>
    <row r="19" spans="2:7">
      <c r="B19" s="193" t="s">
        <v>5</v>
      </c>
      <c r="C19" s="194" t="s">
        <v>127</v>
      </c>
      <c r="D19" s="91"/>
      <c r="E19" s="66" t="s">
        <v>6</v>
      </c>
      <c r="F19" s="178"/>
      <c r="G19" s="122"/>
    </row>
    <row r="20" spans="2:7">
      <c r="B20" s="193" t="s">
        <v>7</v>
      </c>
      <c r="C20" s="195" t="s">
        <v>141</v>
      </c>
      <c r="D20" s="91"/>
      <c r="E20" s="67"/>
      <c r="F20" s="178"/>
      <c r="G20" s="122"/>
    </row>
    <row r="21" spans="2:7">
      <c r="B21" s="193" t="s">
        <v>9</v>
      </c>
      <c r="C21" s="61">
        <v>249519</v>
      </c>
      <c r="D21" s="196"/>
      <c r="E21" s="67" t="s">
        <v>10</v>
      </c>
      <c r="F21" s="178"/>
      <c r="G21" s="122"/>
    </row>
    <row r="22" spans="2:7">
      <c r="B22" s="193" t="s">
        <v>11</v>
      </c>
      <c r="C22" s="61"/>
      <c r="D22" s="91"/>
      <c r="E22" s="295">
        <v>98279</v>
      </c>
      <c r="F22" s="178"/>
      <c r="G22" s="122"/>
    </row>
    <row r="23" spans="2:7">
      <c r="B23" s="197" t="s">
        <v>12</v>
      </c>
      <c r="C23" s="199">
        <v>81284</v>
      </c>
      <c r="D23" s="91"/>
      <c r="E23" s="91"/>
      <c r="F23" s="178"/>
      <c r="G23" s="122"/>
    </row>
    <row r="24" spans="2:7">
      <c r="B24" s="193" t="s">
        <v>13</v>
      </c>
      <c r="C24" s="61" t="s">
        <v>139</v>
      </c>
      <c r="D24" s="91"/>
      <c r="E24" s="91"/>
      <c r="F24" s="178"/>
      <c r="G24" s="122"/>
    </row>
    <row r="25" spans="2:7">
      <c r="B25" s="193" t="s">
        <v>14</v>
      </c>
      <c r="C25" s="61">
        <v>7129</v>
      </c>
      <c r="D25" s="91"/>
      <c r="E25" s="91"/>
      <c r="F25" s="178"/>
      <c r="G25" s="122"/>
    </row>
    <row r="26" spans="2:7">
      <c r="B26" s="193" t="s">
        <v>15</v>
      </c>
      <c r="C26" s="61"/>
      <c r="D26" s="91"/>
      <c r="E26" s="91"/>
      <c r="F26" s="178"/>
      <c r="G26" s="122"/>
    </row>
    <row r="27" spans="2:7">
      <c r="B27" s="193" t="s">
        <v>16</v>
      </c>
      <c r="C27" s="61"/>
      <c r="D27" s="91"/>
      <c r="E27" s="91"/>
      <c r="F27" s="178"/>
      <c r="G27" s="122"/>
    </row>
    <row r="28" spans="2:7">
      <c r="B28" s="199" t="s">
        <v>17</v>
      </c>
      <c r="C28" s="199"/>
      <c r="D28" s="200" t="s">
        <v>19</v>
      </c>
      <c r="E28" s="200" t="s">
        <v>20</v>
      </c>
      <c r="F28" s="201" t="s">
        <v>21</v>
      </c>
    </row>
    <row r="29" spans="2:7">
      <c r="B29" s="61" t="s">
        <v>142</v>
      </c>
      <c r="C29" s="62" t="s">
        <v>143</v>
      </c>
      <c r="D29" s="61">
        <v>1</v>
      </c>
      <c r="E29" s="85">
        <v>42350</v>
      </c>
      <c r="F29" s="89">
        <f>E29*D29</f>
        <v>42350</v>
      </c>
    </row>
    <row r="30" spans="2:7">
      <c r="B30" s="61"/>
      <c r="C30" s="203"/>
      <c r="D30" s="85"/>
      <c r="E30" s="89" t="s">
        <v>22</v>
      </c>
      <c r="F30" s="89">
        <f>F29</f>
        <v>42350</v>
      </c>
    </row>
    <row r="33" spans="2:7">
      <c r="D33" s="122"/>
      <c r="E33" s="122"/>
      <c r="F33" s="122"/>
    </row>
    <row r="34" spans="2:7">
      <c r="B34" s="188"/>
      <c r="C34" s="189" t="s">
        <v>24</v>
      </c>
      <c r="D34" s="190"/>
      <c r="E34" s="205"/>
      <c r="F34" s="206"/>
      <c r="G34" s="122"/>
    </row>
    <row r="35" spans="2:7">
      <c r="B35" s="193" t="s">
        <v>5</v>
      </c>
      <c r="C35" s="194" t="s">
        <v>158</v>
      </c>
      <c r="D35" s="91"/>
      <c r="E35" s="66" t="s">
        <v>6</v>
      </c>
      <c r="F35" s="178"/>
      <c r="G35" s="122"/>
    </row>
    <row r="36" spans="2:7">
      <c r="B36" s="193" t="s">
        <v>7</v>
      </c>
      <c r="C36" s="195" t="s">
        <v>157</v>
      </c>
      <c r="D36" s="91"/>
      <c r="E36" s="67"/>
      <c r="F36" s="178"/>
      <c r="G36" s="122"/>
    </row>
    <row r="37" spans="2:7">
      <c r="B37" s="193" t="s">
        <v>9</v>
      </c>
      <c r="C37" s="61">
        <v>248851</v>
      </c>
      <c r="D37" s="196"/>
      <c r="E37" s="67" t="s">
        <v>10</v>
      </c>
      <c r="F37" s="178"/>
      <c r="G37" s="122"/>
    </row>
    <row r="38" spans="2:7">
      <c r="B38" s="193" t="s">
        <v>11</v>
      </c>
      <c r="C38" s="61"/>
      <c r="D38" s="91"/>
      <c r="E38" s="295">
        <v>98626</v>
      </c>
      <c r="F38" s="178"/>
      <c r="G38" s="122"/>
    </row>
    <row r="39" spans="2:7">
      <c r="B39" s="197" t="s">
        <v>12</v>
      </c>
      <c r="C39" s="199">
        <v>80878</v>
      </c>
      <c r="D39" s="91"/>
      <c r="E39" s="91"/>
      <c r="F39" s="178"/>
      <c r="G39" s="122"/>
    </row>
    <row r="40" spans="2:7">
      <c r="B40" s="193" t="s">
        <v>13</v>
      </c>
      <c r="C40" s="61" t="s">
        <v>159</v>
      </c>
      <c r="D40" s="91"/>
      <c r="E40" s="91"/>
      <c r="F40" s="178"/>
      <c r="G40" s="122"/>
    </row>
    <row r="41" spans="2:7">
      <c r="B41" s="193" t="s">
        <v>14</v>
      </c>
      <c r="C41" s="61">
        <v>4000</v>
      </c>
      <c r="D41" s="91"/>
      <c r="E41" s="91"/>
      <c r="F41" s="178"/>
      <c r="G41" s="122"/>
    </row>
    <row r="42" spans="2:7">
      <c r="B42" s="193" t="s">
        <v>15</v>
      </c>
      <c r="C42" s="61"/>
      <c r="D42" s="91"/>
      <c r="E42" s="91"/>
      <c r="F42" s="178"/>
      <c r="G42" s="122"/>
    </row>
    <row r="43" spans="2:7">
      <c r="B43" s="193" t="s">
        <v>16</v>
      </c>
      <c r="C43" s="61"/>
      <c r="D43" s="91"/>
      <c r="E43" s="91"/>
      <c r="F43" s="178"/>
      <c r="G43" s="122"/>
    </row>
    <row r="44" spans="2:7">
      <c r="B44" s="199" t="s">
        <v>17</v>
      </c>
      <c r="C44" s="199" t="s">
        <v>18</v>
      </c>
      <c r="D44" s="200" t="s">
        <v>19</v>
      </c>
      <c r="E44" s="200" t="s">
        <v>20</v>
      </c>
      <c r="F44" s="201" t="s">
        <v>21</v>
      </c>
    </row>
    <row r="45" spans="2:7">
      <c r="B45" s="61" t="s">
        <v>160</v>
      </c>
      <c r="C45" s="62" t="s">
        <v>161</v>
      </c>
      <c r="D45" s="61">
        <v>1</v>
      </c>
      <c r="E45" s="85">
        <v>1226610</v>
      </c>
      <c r="F45" s="89">
        <f>E45*D45</f>
        <v>1226610</v>
      </c>
    </row>
    <row r="46" spans="2:7">
      <c r="B46" s="61"/>
      <c r="C46" s="203"/>
      <c r="D46" s="85"/>
      <c r="E46" s="89" t="s">
        <v>22</v>
      </c>
      <c r="F46" s="89">
        <f>F45</f>
        <v>1226610</v>
      </c>
    </row>
    <row r="49" spans="2:6">
      <c r="B49" s="188"/>
      <c r="C49" s="189" t="s">
        <v>90</v>
      </c>
      <c r="D49" s="190"/>
      <c r="E49" s="205"/>
      <c r="F49" s="206"/>
    </row>
    <row r="50" spans="2:6">
      <c r="B50" s="193" t="s">
        <v>5</v>
      </c>
      <c r="C50" s="194" t="s">
        <v>150</v>
      </c>
      <c r="D50" s="91"/>
      <c r="E50" s="66" t="s">
        <v>6</v>
      </c>
      <c r="F50" s="178"/>
    </row>
    <row r="51" spans="2:6">
      <c r="B51" s="193" t="s">
        <v>7</v>
      </c>
      <c r="C51" s="195" t="s">
        <v>108</v>
      </c>
      <c r="D51" s="91"/>
      <c r="E51" s="67"/>
      <c r="F51" s="178"/>
    </row>
    <row r="52" spans="2:6">
      <c r="B52" s="193" t="s">
        <v>9</v>
      </c>
      <c r="C52" s="61" t="s">
        <v>129</v>
      </c>
      <c r="D52" s="196"/>
      <c r="E52" s="67" t="s">
        <v>10</v>
      </c>
      <c r="F52" s="178"/>
    </row>
    <row r="53" spans="2:6">
      <c r="B53" s="193" t="s">
        <v>11</v>
      </c>
      <c r="C53" s="61"/>
      <c r="D53" s="91"/>
      <c r="E53" s="295">
        <v>98726</v>
      </c>
      <c r="F53" s="178"/>
    </row>
    <row r="54" spans="2:6">
      <c r="B54" s="197" t="s">
        <v>12</v>
      </c>
      <c r="C54" s="199">
        <v>80882</v>
      </c>
      <c r="D54" s="91"/>
      <c r="E54" s="91"/>
      <c r="F54" s="178"/>
    </row>
    <row r="55" spans="2:6">
      <c r="B55" s="193" t="s">
        <v>13</v>
      </c>
      <c r="C55" s="61">
        <v>785111</v>
      </c>
      <c r="D55" s="91"/>
      <c r="E55" s="91"/>
      <c r="F55" s="178"/>
    </row>
    <row r="56" spans="2:6">
      <c r="B56" s="193" t="s">
        <v>14</v>
      </c>
      <c r="C56" s="61">
        <v>7231</v>
      </c>
      <c r="D56" s="91"/>
      <c r="E56" s="91"/>
      <c r="F56" s="178"/>
    </row>
    <row r="57" spans="2:6">
      <c r="B57" s="193" t="s">
        <v>15</v>
      </c>
      <c r="C57" s="61"/>
      <c r="D57" s="91"/>
      <c r="E57" s="91"/>
      <c r="F57" s="178"/>
    </row>
    <row r="58" spans="2:6">
      <c r="B58" s="193" t="s">
        <v>16</v>
      </c>
      <c r="C58" s="61"/>
      <c r="D58" s="91"/>
      <c r="E58" s="91"/>
      <c r="F58" s="178"/>
    </row>
    <row r="59" spans="2:6">
      <c r="B59" s="199" t="s">
        <v>17</v>
      </c>
      <c r="C59" s="199" t="s">
        <v>18</v>
      </c>
      <c r="D59" s="200" t="s">
        <v>19</v>
      </c>
      <c r="E59" s="200" t="s">
        <v>20</v>
      </c>
      <c r="F59" s="201" t="s">
        <v>21</v>
      </c>
    </row>
    <row r="60" spans="2:6">
      <c r="B60" s="296" t="s">
        <v>162</v>
      </c>
      <c r="C60" s="296" t="s">
        <v>163</v>
      </c>
      <c r="D60" s="296">
        <v>1</v>
      </c>
      <c r="E60" s="297">
        <v>171056</v>
      </c>
      <c r="F60" s="297">
        <f>D60*E60</f>
        <v>171056</v>
      </c>
    </row>
    <row r="61" spans="2:6">
      <c r="B61" s="296" t="s">
        <v>164</v>
      </c>
      <c r="C61" s="296" t="s">
        <v>165</v>
      </c>
      <c r="D61" s="296">
        <v>2</v>
      </c>
      <c r="E61" s="297">
        <v>57644</v>
      </c>
      <c r="F61" s="297">
        <f t="shared" ref="F61:F62" si="0">D61*E61</f>
        <v>115288</v>
      </c>
    </row>
    <row r="62" spans="2:6">
      <c r="B62" s="296">
        <v>3200000000</v>
      </c>
      <c r="C62" s="296" t="s">
        <v>28</v>
      </c>
      <c r="D62" s="296">
        <v>1</v>
      </c>
      <c r="E62" s="297">
        <v>220000</v>
      </c>
      <c r="F62" s="297">
        <f t="shared" si="0"/>
        <v>220000</v>
      </c>
    </row>
    <row r="63" spans="2:6">
      <c r="B63" s="61"/>
      <c r="C63" s="203"/>
      <c r="D63" s="85"/>
      <c r="E63" s="89" t="s">
        <v>22</v>
      </c>
      <c r="F63" s="89">
        <f>SUM(F60:F62)</f>
        <v>506344</v>
      </c>
    </row>
  </sheetData>
  <mergeCells count="2">
    <mergeCell ref="B1:F1"/>
    <mergeCell ref="B17:F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93"/>
  <sheetViews>
    <sheetView workbookViewId="0">
      <selection activeCell="H87" sqref="H87"/>
    </sheetView>
  </sheetViews>
  <sheetFormatPr baseColWidth="10" defaultRowHeight="15"/>
  <cols>
    <col min="1" max="1" width="3.85546875" customWidth="1"/>
    <col min="2" max="2" width="34.7109375" customWidth="1"/>
    <col min="3" max="3" width="38.7109375" customWidth="1"/>
    <col min="7" max="7" width="4.28515625" customWidth="1"/>
  </cols>
  <sheetData>
    <row r="1" spans="2:13">
      <c r="B1" s="83"/>
      <c r="C1" s="83"/>
      <c r="D1" s="83"/>
      <c r="E1" s="83"/>
      <c r="F1" s="83"/>
      <c r="H1" s="83"/>
      <c r="I1" s="83"/>
      <c r="J1" s="83"/>
      <c r="K1" s="83"/>
      <c r="L1" s="83"/>
      <c r="M1" s="83"/>
    </row>
    <row r="2" spans="2:13">
      <c r="B2" s="83"/>
      <c r="C2" s="83"/>
      <c r="D2" s="83"/>
      <c r="E2" s="83"/>
      <c r="F2" s="83"/>
      <c r="H2" s="83"/>
      <c r="I2" s="83"/>
      <c r="J2" s="83"/>
      <c r="K2" s="83"/>
      <c r="L2" s="83"/>
      <c r="M2" s="83"/>
    </row>
    <row r="3" spans="2:13" ht="15.75" thickBot="1">
      <c r="H3" s="83"/>
      <c r="I3" s="83"/>
      <c r="J3" s="83"/>
      <c r="K3" s="83"/>
      <c r="L3" s="83"/>
      <c r="M3" s="83"/>
    </row>
    <row r="4" spans="2:13" ht="15.75" thickBot="1">
      <c r="B4" s="95"/>
      <c r="C4" s="96" t="s">
        <v>25</v>
      </c>
      <c r="D4" s="3"/>
      <c r="E4" s="4"/>
      <c r="F4" s="5"/>
      <c r="H4" s="83"/>
      <c r="I4" s="83"/>
      <c r="J4" s="83"/>
      <c r="K4" s="83"/>
      <c r="L4" s="83"/>
      <c r="M4" s="83"/>
    </row>
    <row r="5" spans="2:13">
      <c r="B5" s="6" t="s">
        <v>5</v>
      </c>
      <c r="C5" s="194" t="s">
        <v>150</v>
      </c>
      <c r="D5" s="7"/>
      <c r="E5" s="8" t="s">
        <v>6</v>
      </c>
      <c r="F5" s="9"/>
      <c r="H5" s="83"/>
      <c r="I5" s="83"/>
      <c r="J5" s="83"/>
      <c r="K5" s="83"/>
      <c r="L5" s="83"/>
      <c r="M5" s="83"/>
    </row>
    <row r="6" spans="2:13">
      <c r="B6" s="10" t="s">
        <v>7</v>
      </c>
      <c r="C6" s="195" t="s">
        <v>108</v>
      </c>
      <c r="D6" s="11"/>
      <c r="E6" s="12"/>
      <c r="F6" s="9"/>
      <c r="H6" s="83"/>
      <c r="I6" s="83"/>
      <c r="J6" s="83"/>
      <c r="K6" s="83"/>
      <c r="L6" s="83"/>
      <c r="M6" s="83"/>
    </row>
    <row r="7" spans="2:13">
      <c r="B7" s="10" t="s">
        <v>9</v>
      </c>
      <c r="C7" s="13">
        <v>250688</v>
      </c>
      <c r="D7" s="14"/>
      <c r="E7" s="12" t="s">
        <v>10</v>
      </c>
      <c r="F7" s="9"/>
      <c r="H7" s="83"/>
      <c r="I7" s="83"/>
      <c r="J7" s="83"/>
      <c r="K7" s="83"/>
      <c r="L7" s="83"/>
      <c r="M7" s="83"/>
    </row>
    <row r="8" spans="2:13">
      <c r="B8" s="10" t="s">
        <v>11</v>
      </c>
      <c r="C8" s="13"/>
      <c r="D8" s="7"/>
      <c r="E8" s="15">
        <v>98933</v>
      </c>
      <c r="F8" s="9"/>
      <c r="H8" s="83"/>
      <c r="I8" s="83"/>
      <c r="J8" s="83"/>
      <c r="K8" s="83"/>
      <c r="L8" s="83"/>
      <c r="M8" s="83"/>
    </row>
    <row r="9" spans="2:13">
      <c r="B9" s="1" t="s">
        <v>12</v>
      </c>
      <c r="C9" s="2">
        <v>82063</v>
      </c>
      <c r="D9" s="7"/>
      <c r="E9" s="16"/>
      <c r="F9" s="9"/>
      <c r="H9" s="83"/>
      <c r="I9" s="83"/>
      <c r="J9" s="83"/>
      <c r="K9" s="83"/>
      <c r="L9" s="83"/>
      <c r="M9" s="83"/>
    </row>
    <row r="10" spans="2:13">
      <c r="B10" s="10" t="s">
        <v>13</v>
      </c>
      <c r="C10" s="13">
        <v>785952</v>
      </c>
      <c r="D10" s="7"/>
      <c r="E10" s="16"/>
      <c r="F10" s="9"/>
      <c r="H10" s="83"/>
      <c r="I10" s="83"/>
      <c r="J10" s="83"/>
      <c r="K10" s="83"/>
      <c r="L10" s="83"/>
      <c r="M10" s="83"/>
    </row>
    <row r="11" spans="2:13">
      <c r="B11" s="17" t="s">
        <v>14</v>
      </c>
      <c r="C11" s="18">
        <v>7235</v>
      </c>
      <c r="D11" s="7"/>
      <c r="E11" s="19"/>
      <c r="F11" s="9"/>
      <c r="H11" s="83"/>
      <c r="I11" s="83"/>
      <c r="J11" s="83"/>
      <c r="K11" s="83"/>
      <c r="L11" s="83"/>
      <c r="M11" s="83"/>
    </row>
    <row r="12" spans="2:13">
      <c r="B12" s="17" t="s">
        <v>15</v>
      </c>
      <c r="C12" s="18"/>
      <c r="D12" s="7"/>
      <c r="E12" s="19"/>
      <c r="F12" s="9"/>
      <c r="H12" s="83"/>
      <c r="I12" s="83"/>
      <c r="J12" s="83"/>
      <c r="K12" s="83"/>
      <c r="L12" s="83"/>
      <c r="M12" s="83"/>
    </row>
    <row r="13" spans="2:13" ht="15.75" thickBot="1">
      <c r="B13" s="20" t="s">
        <v>16</v>
      </c>
      <c r="C13" s="18"/>
      <c r="D13" s="7"/>
      <c r="E13" s="19"/>
      <c r="F13" s="21"/>
      <c r="H13" s="83"/>
      <c r="I13" s="83"/>
      <c r="J13" s="83"/>
      <c r="K13" s="83"/>
      <c r="L13" s="83"/>
      <c r="M13" s="83"/>
    </row>
    <row r="14" spans="2:13" ht="15.75" thickBot="1">
      <c r="B14" s="143" t="s">
        <v>17</v>
      </c>
      <c r="C14" s="143" t="s">
        <v>18</v>
      </c>
      <c r="D14" s="144" t="s">
        <v>19</v>
      </c>
      <c r="E14" s="145" t="s">
        <v>20</v>
      </c>
      <c r="F14" s="146" t="s">
        <v>21</v>
      </c>
      <c r="H14" s="83"/>
      <c r="I14" s="83"/>
      <c r="J14" s="83"/>
      <c r="K14" s="83"/>
      <c r="L14" s="83"/>
      <c r="M14" s="83"/>
    </row>
    <row r="15" spans="2:13">
      <c r="B15" s="22">
        <v>11112222</v>
      </c>
      <c r="C15" s="22" t="s">
        <v>166</v>
      </c>
      <c r="D15" s="23">
        <v>1</v>
      </c>
      <c r="E15" s="24">
        <v>250000</v>
      </c>
      <c r="F15" s="25">
        <f>E15*D15</f>
        <v>250000</v>
      </c>
      <c r="H15" s="83"/>
      <c r="I15" s="83"/>
      <c r="J15" s="83"/>
      <c r="K15" s="83"/>
      <c r="L15" s="83"/>
      <c r="M15" s="83"/>
    </row>
    <row r="16" spans="2:13" ht="15.75" thickBot="1">
      <c r="B16" s="26"/>
      <c r="C16" s="27"/>
      <c r="D16" s="28"/>
      <c r="E16" s="29" t="s">
        <v>22</v>
      </c>
      <c r="F16" s="30">
        <f>F15</f>
        <v>250000</v>
      </c>
      <c r="H16" s="83"/>
      <c r="I16" s="83"/>
      <c r="J16" s="83"/>
      <c r="K16" s="83"/>
      <c r="L16" s="83"/>
      <c r="M16" s="83"/>
    </row>
    <row r="17" spans="2:13">
      <c r="H17" s="83"/>
      <c r="I17" s="83"/>
      <c r="J17" s="83"/>
      <c r="K17" s="83"/>
      <c r="L17" s="83"/>
      <c r="M17" s="83"/>
    </row>
    <row r="18" spans="2:13" ht="15.75" thickBot="1">
      <c r="H18" s="83"/>
      <c r="I18" s="83"/>
      <c r="J18" s="83"/>
      <c r="K18" s="83"/>
      <c r="L18" s="83"/>
      <c r="M18" s="83"/>
    </row>
    <row r="19" spans="2:13" ht="15.75" thickBot="1">
      <c r="B19" s="95"/>
      <c r="C19" s="96" t="s">
        <v>32</v>
      </c>
      <c r="D19" s="32"/>
      <c r="E19" s="33"/>
      <c r="F19" s="34"/>
      <c r="H19" s="83"/>
      <c r="I19" s="83"/>
      <c r="J19" s="83"/>
      <c r="K19" s="83"/>
      <c r="L19" s="83"/>
      <c r="M19" s="83"/>
    </row>
    <row r="20" spans="2:13">
      <c r="B20" s="35" t="s">
        <v>5</v>
      </c>
      <c r="C20" s="194" t="s">
        <v>169</v>
      </c>
      <c r="D20" s="36"/>
      <c r="E20" s="37" t="s">
        <v>6</v>
      </c>
      <c r="F20" s="38"/>
      <c r="H20" s="83"/>
      <c r="I20" s="83"/>
      <c r="J20" s="298"/>
      <c r="K20" s="83"/>
      <c r="L20" s="83"/>
      <c r="M20" s="83"/>
    </row>
    <row r="21" spans="2:13">
      <c r="B21" s="39" t="s">
        <v>7</v>
      </c>
      <c r="C21" s="195" t="s">
        <v>148</v>
      </c>
      <c r="D21" s="40"/>
      <c r="E21" s="41"/>
      <c r="F21" s="38"/>
      <c r="H21" s="83"/>
      <c r="I21" s="83"/>
      <c r="J21" s="298"/>
      <c r="K21" s="83"/>
      <c r="L21" s="83"/>
      <c r="M21" s="83"/>
    </row>
    <row r="22" spans="2:13">
      <c r="B22" s="39" t="s">
        <v>9</v>
      </c>
      <c r="C22" s="173">
        <v>251005</v>
      </c>
      <c r="D22" s="42"/>
      <c r="E22" s="41" t="s">
        <v>10</v>
      </c>
      <c r="F22" s="38"/>
      <c r="H22" s="83"/>
      <c r="I22" s="83"/>
      <c r="J22" s="298"/>
      <c r="K22" s="83"/>
      <c r="L22" s="83"/>
      <c r="M22" s="83"/>
    </row>
    <row r="23" spans="2:13">
      <c r="B23" s="39" t="s">
        <v>11</v>
      </c>
      <c r="C23" s="173"/>
      <c r="D23" s="36"/>
      <c r="E23" s="43">
        <v>98935</v>
      </c>
      <c r="F23" s="38"/>
      <c r="H23" s="83"/>
      <c r="I23" s="83"/>
      <c r="J23" s="83"/>
      <c r="K23" s="83"/>
      <c r="L23" s="83"/>
      <c r="M23" s="83"/>
    </row>
    <row r="24" spans="2:13">
      <c r="B24" s="31" t="s">
        <v>12</v>
      </c>
      <c r="C24" s="165">
        <v>82186</v>
      </c>
      <c r="D24" s="36"/>
      <c r="E24" s="44"/>
      <c r="F24" s="38"/>
      <c r="H24" s="83"/>
      <c r="I24" s="83"/>
      <c r="J24" s="83"/>
      <c r="K24" s="83"/>
      <c r="L24" s="83"/>
      <c r="M24" s="83"/>
    </row>
    <row r="25" spans="2:13">
      <c r="B25" s="39" t="s">
        <v>13</v>
      </c>
      <c r="C25" s="173">
        <v>293860</v>
      </c>
      <c r="D25" s="36"/>
      <c r="E25" s="44"/>
      <c r="F25" s="38"/>
      <c r="H25" s="83"/>
      <c r="I25" s="83"/>
      <c r="J25" s="83"/>
      <c r="K25" s="83"/>
      <c r="L25" s="83"/>
      <c r="M25" s="83"/>
    </row>
    <row r="26" spans="2:13">
      <c r="B26" s="45" t="s">
        <v>14</v>
      </c>
      <c r="C26" s="177">
        <v>7193</v>
      </c>
      <c r="D26" s="36"/>
      <c r="E26" s="46"/>
      <c r="F26" s="38"/>
      <c r="H26" s="83"/>
      <c r="I26" s="83"/>
      <c r="J26" s="83"/>
      <c r="K26" s="83"/>
      <c r="L26" s="83"/>
      <c r="M26" s="83"/>
    </row>
    <row r="27" spans="2:13">
      <c r="B27" s="45" t="s">
        <v>15</v>
      </c>
      <c r="C27" s="79"/>
      <c r="D27" s="36"/>
      <c r="E27" s="46"/>
      <c r="F27" s="38"/>
      <c r="H27" s="83"/>
      <c r="I27" s="83"/>
      <c r="J27" s="83"/>
      <c r="K27" s="83"/>
      <c r="L27" s="83"/>
      <c r="M27" s="83"/>
    </row>
    <row r="28" spans="2:13" ht="15.75" thickBot="1">
      <c r="B28" s="47" t="s">
        <v>16</v>
      </c>
      <c r="C28" s="79"/>
      <c r="D28" s="36"/>
      <c r="E28" s="46"/>
      <c r="F28" s="48"/>
      <c r="H28" s="83"/>
      <c r="I28" s="83"/>
      <c r="J28" s="83"/>
      <c r="K28" s="83"/>
      <c r="L28" s="83"/>
      <c r="M28" s="83"/>
    </row>
    <row r="29" spans="2:13" ht="15.75" thickBot="1">
      <c r="B29" s="143" t="s">
        <v>17</v>
      </c>
      <c r="C29" s="143" t="s">
        <v>18</v>
      </c>
      <c r="D29" s="144" t="s">
        <v>19</v>
      </c>
      <c r="E29" s="145" t="s">
        <v>20</v>
      </c>
      <c r="F29" s="146" t="s">
        <v>21</v>
      </c>
      <c r="H29" s="83"/>
      <c r="I29" s="83"/>
      <c r="J29" s="83"/>
      <c r="K29" s="83"/>
      <c r="L29" s="83"/>
      <c r="M29" s="83"/>
    </row>
    <row r="30" spans="2:13" s="83" customFormat="1">
      <c r="B30" s="73" t="s">
        <v>27</v>
      </c>
      <c r="C30" s="73" t="s">
        <v>156</v>
      </c>
      <c r="D30" s="269">
        <v>1</v>
      </c>
      <c r="E30" s="74">
        <v>250000</v>
      </c>
      <c r="F30" s="75">
        <f t="shared" ref="F30" si="0">E30*D30</f>
        <v>250000</v>
      </c>
    </row>
    <row r="31" spans="2:13" ht="15.75" thickBot="1">
      <c r="B31" s="76"/>
      <c r="C31" s="147"/>
      <c r="D31" s="82"/>
      <c r="E31" s="77" t="s">
        <v>22</v>
      </c>
      <c r="F31" s="78">
        <f>SUM(F30:F30)</f>
        <v>250000</v>
      </c>
      <c r="H31" s="83"/>
      <c r="I31" s="83"/>
      <c r="J31" s="83"/>
      <c r="K31" s="83"/>
      <c r="L31" s="83"/>
      <c r="M31" s="83"/>
    </row>
    <row r="32" spans="2:13">
      <c r="H32" s="83"/>
      <c r="I32" s="83"/>
      <c r="J32" s="83"/>
      <c r="K32" s="83"/>
      <c r="L32" s="83"/>
      <c r="M32" s="83"/>
    </row>
    <row r="33" spans="2:13" ht="15.75" thickBot="1">
      <c r="H33" s="83"/>
      <c r="I33" s="83"/>
      <c r="J33" s="83"/>
      <c r="K33" s="83"/>
      <c r="L33" s="83"/>
      <c r="M33" s="83"/>
    </row>
    <row r="34" spans="2:13" ht="15.75" thickBot="1">
      <c r="B34" s="95"/>
      <c r="C34" s="96" t="s">
        <v>33</v>
      </c>
      <c r="D34" s="49"/>
      <c r="E34" s="50"/>
      <c r="F34" s="51"/>
      <c r="H34" s="83"/>
      <c r="I34" s="83"/>
      <c r="J34" s="83"/>
      <c r="K34" s="83"/>
      <c r="L34" s="83"/>
      <c r="M34" s="83"/>
    </row>
    <row r="35" spans="2:13">
      <c r="B35" s="167" t="s">
        <v>5</v>
      </c>
      <c r="C35" s="194" t="s">
        <v>169</v>
      </c>
      <c r="D35" s="168"/>
      <c r="E35" s="169" t="s">
        <v>6</v>
      </c>
      <c r="F35" s="54"/>
      <c r="H35" s="83"/>
      <c r="I35" s="83"/>
      <c r="J35" s="83"/>
      <c r="K35" s="83"/>
      <c r="L35" s="83"/>
      <c r="M35" s="83"/>
    </row>
    <row r="36" spans="2:13">
      <c r="B36" s="170" t="s">
        <v>7</v>
      </c>
      <c r="C36" s="195" t="s">
        <v>148</v>
      </c>
      <c r="D36" s="171"/>
      <c r="E36" s="172"/>
      <c r="F36" s="54"/>
      <c r="H36" s="83"/>
      <c r="I36" s="83"/>
      <c r="J36" s="83"/>
      <c r="K36" s="83"/>
      <c r="L36" s="83"/>
      <c r="M36" s="83"/>
    </row>
    <row r="37" spans="2:13">
      <c r="B37" s="170" t="s">
        <v>9</v>
      </c>
      <c r="C37" s="173">
        <v>245381</v>
      </c>
      <c r="D37" s="174"/>
      <c r="E37" s="172" t="s">
        <v>10</v>
      </c>
      <c r="F37" s="54"/>
      <c r="H37" s="83"/>
      <c r="I37" s="83"/>
      <c r="J37" s="83"/>
      <c r="K37" s="83"/>
      <c r="L37" s="83"/>
      <c r="M37" s="83"/>
    </row>
    <row r="38" spans="2:13">
      <c r="B38" s="170" t="s">
        <v>11</v>
      </c>
      <c r="C38" s="173"/>
      <c r="D38" s="168"/>
      <c r="E38" s="175">
        <v>98931</v>
      </c>
      <c r="F38" s="54"/>
      <c r="H38" s="83"/>
      <c r="I38" s="83"/>
      <c r="J38" s="83"/>
      <c r="K38" s="83"/>
      <c r="L38" s="83"/>
      <c r="M38" s="83"/>
    </row>
    <row r="39" spans="2:13">
      <c r="B39" s="164" t="s">
        <v>12</v>
      </c>
      <c r="C39" s="165">
        <v>78647</v>
      </c>
      <c r="D39" s="168"/>
      <c r="E39" s="55"/>
      <c r="F39" s="54"/>
      <c r="H39" s="83"/>
      <c r="I39" s="83"/>
      <c r="J39" s="83"/>
      <c r="K39" s="83"/>
      <c r="L39" s="83"/>
      <c r="M39" s="83"/>
    </row>
    <row r="40" spans="2:13">
      <c r="B40" s="170" t="s">
        <v>13</v>
      </c>
      <c r="C40" s="173">
        <v>293859</v>
      </c>
      <c r="D40" s="168"/>
      <c r="E40" s="55"/>
      <c r="F40" s="54"/>
      <c r="H40" s="83"/>
      <c r="I40" s="83"/>
      <c r="J40" s="83"/>
      <c r="K40" s="83"/>
      <c r="L40" s="83"/>
      <c r="M40" s="83"/>
    </row>
    <row r="41" spans="2:13">
      <c r="B41" s="176" t="s">
        <v>14</v>
      </c>
      <c r="C41" s="177">
        <v>7196</v>
      </c>
      <c r="D41" s="168"/>
      <c r="E41" s="56"/>
      <c r="F41" s="54"/>
      <c r="H41" s="83"/>
      <c r="I41" s="83"/>
      <c r="J41" s="83"/>
      <c r="K41" s="83"/>
      <c r="L41" s="83"/>
      <c r="M41" s="83"/>
    </row>
    <row r="42" spans="2:13">
      <c r="B42" s="176" t="s">
        <v>15</v>
      </c>
      <c r="C42" s="79"/>
      <c r="D42" s="168"/>
      <c r="E42" s="56"/>
      <c r="F42" s="54"/>
      <c r="H42" s="83"/>
      <c r="I42" s="83"/>
      <c r="J42" s="83"/>
      <c r="K42" s="83"/>
      <c r="L42" s="83"/>
      <c r="M42" s="83"/>
    </row>
    <row r="43" spans="2:13" ht="15.75" thickBot="1">
      <c r="B43" s="57" t="s">
        <v>16</v>
      </c>
      <c r="C43" s="79"/>
      <c r="D43" s="168"/>
      <c r="E43" s="56"/>
      <c r="F43" s="58"/>
      <c r="H43" s="83"/>
      <c r="I43" s="83"/>
      <c r="J43" s="83"/>
      <c r="K43" s="83"/>
      <c r="L43" s="83"/>
      <c r="M43" s="83"/>
    </row>
    <row r="44" spans="2:13" ht="15.75" thickBot="1">
      <c r="B44" s="143" t="s">
        <v>17</v>
      </c>
      <c r="C44" s="143" t="s">
        <v>18</v>
      </c>
      <c r="D44" s="144" t="s">
        <v>19</v>
      </c>
      <c r="E44" s="145" t="s">
        <v>20</v>
      </c>
      <c r="F44" s="146" t="s">
        <v>21</v>
      </c>
      <c r="H44" s="83"/>
      <c r="I44" s="83"/>
      <c r="J44" s="83"/>
      <c r="K44" s="83"/>
      <c r="L44" s="83"/>
      <c r="M44" s="83"/>
    </row>
    <row r="45" spans="2:13" s="83" customFormat="1">
      <c r="B45" s="261" t="s">
        <v>167</v>
      </c>
      <c r="C45" s="261" t="s">
        <v>168</v>
      </c>
      <c r="D45" s="81">
        <v>5</v>
      </c>
      <c r="E45" s="262">
        <v>9750</v>
      </c>
      <c r="F45" s="263">
        <f t="shared" ref="F45" si="1">E45*D45</f>
        <v>48750</v>
      </c>
    </row>
    <row r="46" spans="2:13" ht="15.75" thickBot="1">
      <c r="B46" s="76"/>
      <c r="C46" s="147"/>
      <c r="D46" s="82"/>
      <c r="E46" s="77" t="s">
        <v>22</v>
      </c>
      <c r="F46" s="78">
        <f>SUM(F45:F45)</f>
        <v>48750</v>
      </c>
      <c r="H46" s="83"/>
      <c r="I46" s="83"/>
      <c r="J46" s="83"/>
      <c r="K46" s="83"/>
      <c r="L46" s="83"/>
      <c r="M46" s="83"/>
    </row>
    <row r="47" spans="2:13">
      <c r="H47" s="83"/>
      <c r="I47" s="83"/>
      <c r="J47" s="83"/>
      <c r="K47" s="83"/>
      <c r="L47" s="83"/>
      <c r="M47" s="83"/>
    </row>
    <row r="48" spans="2:13" ht="15.75" thickBot="1">
      <c r="H48" s="83"/>
      <c r="I48" s="83"/>
      <c r="J48" s="83"/>
      <c r="K48" s="83"/>
      <c r="L48" s="83"/>
      <c r="M48" s="83"/>
    </row>
    <row r="49" spans="2:13" ht="15.75" thickBot="1">
      <c r="B49" s="95"/>
      <c r="C49" s="96" t="s">
        <v>34</v>
      </c>
      <c r="D49" s="166"/>
      <c r="E49" s="52"/>
      <c r="F49" s="53"/>
      <c r="H49" s="83"/>
      <c r="I49" s="83"/>
      <c r="J49" s="83"/>
      <c r="K49" s="83"/>
      <c r="L49" s="83"/>
      <c r="M49" s="83"/>
    </row>
    <row r="50" spans="2:13">
      <c r="B50" s="167" t="s">
        <v>5</v>
      </c>
      <c r="C50" s="194" t="s">
        <v>169</v>
      </c>
      <c r="D50" s="168"/>
      <c r="E50" s="169" t="s">
        <v>6</v>
      </c>
      <c r="F50" s="54"/>
      <c r="H50" s="83"/>
      <c r="I50" s="83"/>
      <c r="J50" s="83"/>
      <c r="K50" s="83"/>
      <c r="L50" s="83"/>
      <c r="M50" s="83"/>
    </row>
    <row r="51" spans="2:13">
      <c r="B51" s="170" t="s">
        <v>7</v>
      </c>
      <c r="C51" s="195" t="s">
        <v>148</v>
      </c>
      <c r="D51" s="171"/>
      <c r="E51" s="172"/>
      <c r="F51" s="54"/>
      <c r="H51" s="83"/>
      <c r="I51" s="83"/>
      <c r="J51" s="83"/>
      <c r="K51" s="83"/>
      <c r="L51" s="83"/>
      <c r="M51" s="83"/>
    </row>
    <row r="52" spans="2:13">
      <c r="B52" s="170" t="s">
        <v>9</v>
      </c>
      <c r="C52" s="173">
        <v>251006</v>
      </c>
      <c r="D52" s="174"/>
      <c r="E52" s="172" t="s">
        <v>10</v>
      </c>
      <c r="F52" s="54"/>
      <c r="H52" s="83"/>
      <c r="I52" s="83"/>
      <c r="J52" s="83"/>
      <c r="K52" s="83"/>
      <c r="L52" s="83"/>
      <c r="M52" s="83"/>
    </row>
    <row r="53" spans="2:13">
      <c r="B53" s="170" t="s">
        <v>11</v>
      </c>
      <c r="C53" s="173"/>
      <c r="D53" s="168"/>
      <c r="E53" s="175">
        <v>98934</v>
      </c>
      <c r="F53" s="54"/>
    </row>
    <row r="54" spans="2:13">
      <c r="B54" s="164" t="s">
        <v>12</v>
      </c>
      <c r="C54" s="165">
        <v>82183</v>
      </c>
      <c r="D54" s="168"/>
      <c r="E54" s="55"/>
      <c r="F54" s="54"/>
    </row>
    <row r="55" spans="2:13">
      <c r="B55" s="170" t="s">
        <v>13</v>
      </c>
      <c r="C55" s="173">
        <v>293858</v>
      </c>
      <c r="D55" s="168"/>
      <c r="E55" s="55"/>
      <c r="F55" s="54"/>
    </row>
    <row r="56" spans="2:13">
      <c r="B56" s="176" t="s">
        <v>14</v>
      </c>
      <c r="C56" s="177">
        <v>7194</v>
      </c>
      <c r="D56" s="168"/>
      <c r="E56" s="56"/>
      <c r="F56" s="54"/>
    </row>
    <row r="57" spans="2:13">
      <c r="B57" s="176" t="s">
        <v>15</v>
      </c>
      <c r="C57" s="79"/>
      <c r="D57" s="168"/>
      <c r="E57" s="56"/>
      <c r="F57" s="54"/>
    </row>
    <row r="58" spans="2:13" ht="15.75" thickBot="1">
      <c r="B58" s="57" t="s">
        <v>16</v>
      </c>
      <c r="C58" s="79"/>
      <c r="D58" s="168"/>
      <c r="E58" s="56"/>
      <c r="F58" s="58"/>
    </row>
    <row r="59" spans="2:13" ht="15.75" thickBot="1">
      <c r="B59" s="143" t="s">
        <v>17</v>
      </c>
      <c r="C59" s="143" t="s">
        <v>18</v>
      </c>
      <c r="D59" s="144" t="s">
        <v>19</v>
      </c>
      <c r="E59" s="145" t="s">
        <v>20</v>
      </c>
      <c r="F59" s="146" t="s">
        <v>21</v>
      </c>
    </row>
    <row r="60" spans="2:13">
      <c r="B60" s="73">
        <v>9910000003</v>
      </c>
      <c r="C60" s="73" t="s">
        <v>54</v>
      </c>
      <c r="D60" s="81">
        <v>1</v>
      </c>
      <c r="E60" s="74">
        <v>180000</v>
      </c>
      <c r="F60" s="75">
        <f>E60*D60</f>
        <v>180000</v>
      </c>
    </row>
    <row r="61" spans="2:13" ht="15.75" thickBot="1">
      <c r="B61" s="76"/>
      <c r="C61" s="147"/>
      <c r="D61" s="82"/>
      <c r="E61" s="77" t="s">
        <v>22</v>
      </c>
      <c r="F61" s="78">
        <f>F60</f>
        <v>180000</v>
      </c>
    </row>
    <row r="63" spans="2:13" ht="15.75" thickBot="1"/>
    <row r="64" spans="2:13" ht="15.75" thickBot="1">
      <c r="B64" s="95"/>
      <c r="C64" s="96" t="s">
        <v>35</v>
      </c>
      <c r="D64" s="166"/>
      <c r="E64" s="52"/>
      <c r="F64" s="53"/>
    </row>
    <row r="65" spans="2:11">
      <c r="B65" s="167" t="s">
        <v>5</v>
      </c>
      <c r="C65" s="194" t="s">
        <v>123</v>
      </c>
      <c r="D65" s="168"/>
      <c r="E65" s="169" t="s">
        <v>6</v>
      </c>
      <c r="F65" s="54"/>
    </row>
    <row r="66" spans="2:11">
      <c r="B66" s="170" t="s">
        <v>7</v>
      </c>
      <c r="C66" s="195" t="s">
        <v>122</v>
      </c>
      <c r="D66" s="171"/>
      <c r="E66" s="172"/>
      <c r="F66" s="54"/>
      <c r="H66" s="83"/>
      <c r="I66" s="83"/>
      <c r="J66" s="83"/>
      <c r="K66" s="83"/>
    </row>
    <row r="67" spans="2:11">
      <c r="B67" s="170" t="s">
        <v>9</v>
      </c>
      <c r="C67" s="173">
        <v>247163</v>
      </c>
      <c r="D67" s="174"/>
      <c r="E67" s="172" t="s">
        <v>10</v>
      </c>
      <c r="F67" s="54"/>
      <c r="H67" s="83"/>
      <c r="I67" s="83"/>
      <c r="J67" s="83"/>
      <c r="K67" s="83"/>
    </row>
    <row r="68" spans="2:11">
      <c r="B68" s="170" t="s">
        <v>11</v>
      </c>
      <c r="C68" s="173"/>
      <c r="D68" s="168"/>
      <c r="E68" s="175" t="s">
        <v>177</v>
      </c>
      <c r="F68" s="54"/>
      <c r="H68" s="83"/>
      <c r="I68" s="83"/>
      <c r="J68" s="83"/>
      <c r="K68" s="83"/>
    </row>
    <row r="69" spans="2:11">
      <c r="B69" s="164" t="s">
        <v>12</v>
      </c>
      <c r="C69" s="165">
        <v>79708</v>
      </c>
      <c r="D69" s="168"/>
      <c r="E69" s="55"/>
      <c r="F69" s="54"/>
      <c r="H69" s="83"/>
      <c r="I69" s="83"/>
      <c r="J69" s="83"/>
      <c r="K69" s="83"/>
    </row>
    <row r="70" spans="2:11">
      <c r="B70" s="170" t="s">
        <v>13</v>
      </c>
      <c r="C70" s="173">
        <v>181786</v>
      </c>
      <c r="D70" s="168"/>
      <c r="E70" s="55"/>
      <c r="F70" s="54"/>
      <c r="H70" s="83"/>
      <c r="I70" s="83"/>
      <c r="J70" s="83"/>
      <c r="K70" s="83"/>
    </row>
    <row r="71" spans="2:11">
      <c r="B71" s="176" t="s">
        <v>14</v>
      </c>
      <c r="C71" s="177">
        <v>7272</v>
      </c>
      <c r="D71" s="168"/>
      <c r="E71" s="56"/>
      <c r="F71" s="54"/>
      <c r="H71" s="83"/>
      <c r="I71" s="83"/>
      <c r="J71" s="83"/>
      <c r="K71" s="83"/>
    </row>
    <row r="72" spans="2:11">
      <c r="B72" s="176" t="s">
        <v>15</v>
      </c>
      <c r="C72" s="79"/>
      <c r="D72" s="168"/>
      <c r="E72" s="56"/>
      <c r="F72" s="54"/>
    </row>
    <row r="73" spans="2:11" ht="15.75" thickBot="1">
      <c r="B73" s="57" t="s">
        <v>16</v>
      </c>
      <c r="C73" s="79"/>
      <c r="D73" s="168"/>
      <c r="E73" s="56"/>
      <c r="F73" s="58"/>
    </row>
    <row r="74" spans="2:11" ht="15.75" thickBot="1">
      <c r="B74" s="143" t="s">
        <v>17</v>
      </c>
      <c r="C74" s="143" t="s">
        <v>18</v>
      </c>
      <c r="D74" s="144" t="s">
        <v>19</v>
      </c>
      <c r="E74" s="145" t="s">
        <v>20</v>
      </c>
      <c r="F74" s="146" t="s">
        <v>21</v>
      </c>
    </row>
    <row r="75" spans="2:11" s="83" customFormat="1">
      <c r="B75" s="73" t="s">
        <v>170</v>
      </c>
      <c r="C75" s="73" t="s">
        <v>172</v>
      </c>
      <c r="D75" s="333">
        <v>1</v>
      </c>
      <c r="E75" s="74">
        <v>75460</v>
      </c>
      <c r="F75" s="75">
        <f t="shared" ref="F75:F76" si="2">E75*D75</f>
        <v>75460</v>
      </c>
    </row>
    <row r="76" spans="2:11" s="83" customFormat="1">
      <c r="B76" s="329" t="s">
        <v>171</v>
      </c>
      <c r="C76" s="328" t="s">
        <v>173</v>
      </c>
      <c r="D76" s="334">
        <v>1</v>
      </c>
      <c r="E76" s="331">
        <v>59300</v>
      </c>
      <c r="F76" s="332">
        <f t="shared" si="2"/>
        <v>59300</v>
      </c>
    </row>
    <row r="77" spans="2:11">
      <c r="B77" s="328">
        <v>111110000</v>
      </c>
      <c r="C77" s="328" t="s">
        <v>30</v>
      </c>
      <c r="D77" s="330">
        <v>1</v>
      </c>
      <c r="E77" s="331">
        <v>260000</v>
      </c>
      <c r="F77" s="332">
        <f>E77*D77</f>
        <v>260000</v>
      </c>
    </row>
    <row r="78" spans="2:11" ht="15.75" thickBot="1">
      <c r="B78" s="76"/>
      <c r="C78" s="147"/>
      <c r="D78" s="82"/>
      <c r="E78" s="77" t="s">
        <v>22</v>
      </c>
      <c r="F78" s="78">
        <f>SUM(F75:F77)</f>
        <v>394760</v>
      </c>
    </row>
    <row r="80" spans="2:11" ht="15.75" thickBot="1"/>
    <row r="81" spans="2:11" ht="15.75" thickBot="1">
      <c r="B81" s="95"/>
      <c r="C81" s="96" t="s">
        <v>36</v>
      </c>
      <c r="D81" s="166"/>
      <c r="E81" s="52"/>
      <c r="F81" s="53"/>
    </row>
    <row r="82" spans="2:11">
      <c r="B82" s="167" t="s">
        <v>5</v>
      </c>
      <c r="C82" s="194" t="s">
        <v>111</v>
      </c>
      <c r="D82" s="168"/>
      <c r="E82" s="169" t="s">
        <v>6</v>
      </c>
      <c r="F82" s="54"/>
    </row>
    <row r="83" spans="2:11">
      <c r="B83" s="170" t="s">
        <v>7</v>
      </c>
      <c r="C83" s="195" t="s">
        <v>107</v>
      </c>
      <c r="D83" s="171"/>
      <c r="E83" s="172"/>
      <c r="F83" s="54"/>
    </row>
    <row r="84" spans="2:11">
      <c r="B84" s="170" t="s">
        <v>9</v>
      </c>
      <c r="C84" s="173">
        <v>250771</v>
      </c>
      <c r="D84" s="174"/>
      <c r="E84" s="172" t="s">
        <v>10</v>
      </c>
      <c r="F84" s="54"/>
      <c r="H84" s="83"/>
      <c r="I84" s="83"/>
      <c r="J84" s="83"/>
      <c r="K84" s="83"/>
    </row>
    <row r="85" spans="2:11">
      <c r="B85" s="170" t="s">
        <v>11</v>
      </c>
      <c r="C85" s="173"/>
      <c r="D85" s="168"/>
      <c r="E85" s="175" t="s">
        <v>178</v>
      </c>
      <c r="F85" s="54"/>
    </row>
    <row r="86" spans="2:11">
      <c r="B86" s="164" t="s">
        <v>12</v>
      </c>
      <c r="C86" s="165">
        <v>82137</v>
      </c>
      <c r="D86" s="168"/>
      <c r="E86" s="55"/>
      <c r="F86" s="54"/>
    </row>
    <row r="87" spans="2:11">
      <c r="B87" s="170" t="s">
        <v>13</v>
      </c>
      <c r="C87" s="173">
        <v>181945</v>
      </c>
      <c r="D87" s="168"/>
      <c r="E87" s="55"/>
      <c r="F87" s="54"/>
    </row>
    <row r="88" spans="2:11">
      <c r="B88" s="176" t="s">
        <v>14</v>
      </c>
      <c r="C88" s="177">
        <v>7273</v>
      </c>
      <c r="D88" s="168"/>
      <c r="E88" s="56"/>
      <c r="F88" s="54"/>
    </row>
    <row r="89" spans="2:11">
      <c r="B89" s="176" t="s">
        <v>15</v>
      </c>
      <c r="C89" s="79"/>
      <c r="D89" s="168"/>
      <c r="E89" s="56"/>
      <c r="F89" s="54"/>
    </row>
    <row r="90" spans="2:11" ht="15.75" thickBot="1">
      <c r="B90" s="57" t="s">
        <v>16</v>
      </c>
      <c r="C90" s="79"/>
      <c r="D90" s="168"/>
      <c r="E90" s="56"/>
      <c r="F90" s="58"/>
    </row>
    <row r="91" spans="2:11" ht="15.75" thickBot="1">
      <c r="B91" s="143" t="s">
        <v>17</v>
      </c>
      <c r="C91" s="143" t="s">
        <v>18</v>
      </c>
      <c r="D91" s="144" t="s">
        <v>19</v>
      </c>
      <c r="E91" s="145" t="s">
        <v>20</v>
      </c>
      <c r="F91" s="146" t="s">
        <v>21</v>
      </c>
    </row>
    <row r="92" spans="2:11">
      <c r="B92" s="73">
        <v>350006</v>
      </c>
      <c r="C92" s="73" t="s">
        <v>176</v>
      </c>
      <c r="D92" s="81">
        <v>1</v>
      </c>
      <c r="E92" s="74">
        <v>70560</v>
      </c>
      <c r="F92" s="75">
        <f>E92*D92</f>
        <v>70560</v>
      </c>
    </row>
    <row r="93" spans="2:11" ht="15.75" thickBot="1">
      <c r="B93" s="76"/>
      <c r="C93" s="147"/>
      <c r="D93" s="82"/>
      <c r="E93" s="77" t="s">
        <v>22</v>
      </c>
      <c r="F93" s="78">
        <f>F92</f>
        <v>70560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topLeftCell="A70" workbookViewId="0">
      <selection activeCell="H74" sqref="H74"/>
    </sheetView>
  </sheetViews>
  <sheetFormatPr baseColWidth="10" defaultRowHeight="15"/>
  <cols>
    <col min="2" max="2" width="35.28515625" style="64" customWidth="1"/>
    <col min="3" max="3" width="45.85546875" style="72" bestFit="1" customWidth="1"/>
    <col min="4" max="4" width="11.42578125" style="72"/>
    <col min="5" max="5" width="12.28515625" style="80" customWidth="1"/>
    <col min="6" max="6" width="11.42578125" style="80"/>
  </cols>
  <sheetData>
    <row r="1" spans="2:11">
      <c r="B1" s="363"/>
      <c r="C1" s="363"/>
      <c r="D1" s="363"/>
      <c r="E1" s="363"/>
      <c r="F1" s="363"/>
    </row>
    <row r="2" spans="2:11" s="59" customFormat="1" ht="15.75" thickBot="1">
      <c r="B2" s="64"/>
      <c r="C2" s="72"/>
      <c r="D2" s="72"/>
      <c r="E2" s="80"/>
      <c r="F2" s="80"/>
    </row>
    <row r="3" spans="2:11" ht="15.75" thickBot="1">
      <c r="B3" s="95"/>
      <c r="C3" s="96" t="s">
        <v>91</v>
      </c>
      <c r="D3" s="166"/>
      <c r="E3" s="52"/>
      <c r="F3" s="53"/>
    </row>
    <row r="4" spans="2:11">
      <c r="B4" s="167" t="s">
        <v>5</v>
      </c>
      <c r="C4" s="173" t="s">
        <v>174</v>
      </c>
      <c r="D4" s="168"/>
      <c r="E4" s="169" t="s">
        <v>6</v>
      </c>
      <c r="F4" s="54"/>
    </row>
    <row r="5" spans="2:11">
      <c r="B5" s="170" t="s">
        <v>7</v>
      </c>
      <c r="C5" s="173" t="s">
        <v>154</v>
      </c>
      <c r="D5" s="171"/>
      <c r="E5" s="172"/>
      <c r="F5" s="54"/>
    </row>
    <row r="6" spans="2:11">
      <c r="B6" s="170" t="s">
        <v>9</v>
      </c>
      <c r="C6" s="173">
        <v>251045</v>
      </c>
      <c r="D6" s="174"/>
      <c r="E6" s="172" t="s">
        <v>10</v>
      </c>
      <c r="F6" s="54"/>
    </row>
    <row r="7" spans="2:11">
      <c r="B7" s="170" t="s">
        <v>11</v>
      </c>
      <c r="C7" s="173"/>
      <c r="D7" s="168"/>
      <c r="E7" s="335"/>
      <c r="F7" s="54"/>
      <c r="H7" s="83"/>
      <c r="I7" s="83"/>
      <c r="J7" s="83"/>
      <c r="K7" s="83"/>
    </row>
    <row r="8" spans="2:11">
      <c r="B8" s="164" t="s">
        <v>12</v>
      </c>
      <c r="C8" s="165">
        <v>82388</v>
      </c>
      <c r="D8" s="168"/>
      <c r="E8" s="55"/>
      <c r="F8" s="54"/>
    </row>
    <row r="9" spans="2:11">
      <c r="B9" s="170" t="s">
        <v>13</v>
      </c>
      <c r="C9" s="173" t="s">
        <v>155</v>
      </c>
      <c r="D9" s="168"/>
      <c r="E9" s="55"/>
      <c r="F9" s="54"/>
    </row>
    <row r="10" spans="2:11">
      <c r="B10" s="176" t="s">
        <v>14</v>
      </c>
      <c r="C10" s="177">
        <v>7039</v>
      </c>
      <c r="D10" s="168"/>
      <c r="E10" s="56"/>
      <c r="F10" s="54"/>
    </row>
    <row r="11" spans="2:11">
      <c r="B11" s="176" t="s">
        <v>15</v>
      </c>
      <c r="C11" s="79"/>
      <c r="D11" s="168"/>
      <c r="E11" s="56"/>
      <c r="F11" s="54"/>
    </row>
    <row r="12" spans="2:11" ht="15.75" thickBot="1">
      <c r="B12" s="57" t="s">
        <v>16</v>
      </c>
      <c r="C12" s="79"/>
      <c r="D12" s="168"/>
      <c r="E12" s="56"/>
      <c r="F12" s="58"/>
    </row>
    <row r="13" spans="2:11" ht="15.75" thickBot="1">
      <c r="B13" s="143" t="s">
        <v>17</v>
      </c>
      <c r="C13" s="143" t="s">
        <v>18</v>
      </c>
      <c r="D13" s="144" t="s">
        <v>19</v>
      </c>
      <c r="E13" s="145" t="s">
        <v>20</v>
      </c>
      <c r="F13" s="146" t="s">
        <v>21</v>
      </c>
    </row>
    <row r="14" spans="2:11">
      <c r="B14" s="73">
        <v>117220268</v>
      </c>
      <c r="C14" s="73" t="s">
        <v>175</v>
      </c>
      <c r="D14" s="81">
        <v>6</v>
      </c>
      <c r="E14" s="74">
        <v>7000</v>
      </c>
      <c r="F14" s="75">
        <f>E14*D14</f>
        <v>42000</v>
      </c>
    </row>
    <row r="15" spans="2:11" ht="15.75" thickBot="1">
      <c r="B15" s="76"/>
      <c r="C15" s="147"/>
      <c r="D15" s="82"/>
      <c r="E15" s="77" t="s">
        <v>22</v>
      </c>
      <c r="F15" s="78">
        <f>F14</f>
        <v>42000</v>
      </c>
    </row>
    <row r="16" spans="2:11">
      <c r="B16" s="83"/>
      <c r="C16" s="83"/>
      <c r="D16" s="83"/>
      <c r="E16" s="83"/>
      <c r="F16" s="83"/>
    </row>
    <row r="17" spans="1:11" ht="15.75" thickBot="1">
      <c r="B17" s="362"/>
      <c r="C17" s="362"/>
      <c r="D17" s="362"/>
      <c r="E17" s="362"/>
      <c r="F17" s="362"/>
    </row>
    <row r="18" spans="1:11" ht="15.75" thickBot="1">
      <c r="A18" s="83"/>
      <c r="B18" s="95"/>
      <c r="C18" s="96" t="s">
        <v>37</v>
      </c>
      <c r="D18" s="166"/>
      <c r="E18" s="52"/>
      <c r="F18" s="53"/>
    </row>
    <row r="19" spans="1:11">
      <c r="B19" s="167" t="s">
        <v>5</v>
      </c>
      <c r="C19" s="194" t="s">
        <v>111</v>
      </c>
      <c r="D19" s="168"/>
      <c r="E19" s="169" t="s">
        <v>6</v>
      </c>
      <c r="F19" s="54"/>
    </row>
    <row r="20" spans="1:11">
      <c r="B20" s="170" t="s">
        <v>7</v>
      </c>
      <c r="C20" s="195" t="s">
        <v>107</v>
      </c>
      <c r="D20" s="171"/>
      <c r="E20" s="172"/>
      <c r="F20" s="54"/>
    </row>
    <row r="21" spans="1:11">
      <c r="B21" s="170" t="s">
        <v>9</v>
      </c>
      <c r="C21" s="173">
        <v>251121</v>
      </c>
      <c r="D21" s="174"/>
      <c r="E21" s="172" t="s">
        <v>10</v>
      </c>
      <c r="F21" s="54"/>
    </row>
    <row r="22" spans="1:11">
      <c r="B22" s="170" t="s">
        <v>11</v>
      </c>
      <c r="C22" s="173"/>
      <c r="D22" s="168"/>
      <c r="E22" s="175"/>
      <c r="F22" s="54"/>
    </row>
    <row r="23" spans="1:11">
      <c r="B23" s="164" t="s">
        <v>12</v>
      </c>
      <c r="C23" s="165">
        <v>79882</v>
      </c>
      <c r="D23" s="168"/>
      <c r="E23" s="55"/>
      <c r="F23" s="54"/>
    </row>
    <row r="24" spans="1:11">
      <c r="B24" s="170" t="s">
        <v>13</v>
      </c>
      <c r="C24" s="173">
        <v>180248</v>
      </c>
      <c r="D24" s="168"/>
      <c r="E24" s="55"/>
      <c r="F24" s="54"/>
    </row>
    <row r="25" spans="1:11">
      <c r="B25" s="176" t="s">
        <v>14</v>
      </c>
      <c r="C25" s="177">
        <v>7274</v>
      </c>
      <c r="D25" s="168"/>
      <c r="E25" s="56"/>
      <c r="F25" s="54"/>
      <c r="H25" s="83"/>
      <c r="I25" s="83"/>
      <c r="J25" s="83"/>
    </row>
    <row r="26" spans="1:11">
      <c r="B26" s="176" t="s">
        <v>15</v>
      </c>
      <c r="C26" s="79"/>
      <c r="D26" s="168"/>
      <c r="E26" s="56"/>
      <c r="F26" s="54"/>
    </row>
    <row r="27" spans="1:11" ht="15.75" thickBot="1">
      <c r="B27" s="57" t="s">
        <v>16</v>
      </c>
      <c r="C27" s="79"/>
      <c r="D27" s="168"/>
      <c r="E27" s="56"/>
      <c r="F27" s="58"/>
    </row>
    <row r="28" spans="1:11" ht="15.75" thickBot="1">
      <c r="B28" s="143" t="s">
        <v>17</v>
      </c>
      <c r="C28" s="143" t="s">
        <v>18</v>
      </c>
      <c r="D28" s="144" t="s">
        <v>19</v>
      </c>
      <c r="E28" s="145" t="s">
        <v>20</v>
      </c>
      <c r="F28" s="146" t="s">
        <v>21</v>
      </c>
      <c r="I28" s="83"/>
      <c r="J28" s="83"/>
      <c r="K28" s="83"/>
    </row>
    <row r="29" spans="1:11" s="83" customFormat="1">
      <c r="B29" s="73">
        <v>350008</v>
      </c>
      <c r="C29" s="73" t="s">
        <v>173</v>
      </c>
      <c r="D29" s="333">
        <v>1</v>
      </c>
      <c r="E29" s="74">
        <v>70560</v>
      </c>
      <c r="F29" s="75">
        <f t="shared" ref="F29:F30" si="0">D29*E29</f>
        <v>70560</v>
      </c>
    </row>
    <row r="30" spans="1:11" s="83" customFormat="1">
      <c r="B30" s="329">
        <v>354011</v>
      </c>
      <c r="C30" s="329" t="s">
        <v>195</v>
      </c>
      <c r="D30" s="209">
        <v>1</v>
      </c>
      <c r="E30" s="342">
        <v>193760</v>
      </c>
      <c r="F30" s="343">
        <f t="shared" si="0"/>
        <v>193760</v>
      </c>
    </row>
    <row r="31" spans="1:11">
      <c r="B31" s="328" t="s">
        <v>27</v>
      </c>
      <c r="C31" s="328" t="s">
        <v>156</v>
      </c>
      <c r="D31" s="330">
        <v>1</v>
      </c>
      <c r="E31" s="331">
        <v>250000</v>
      </c>
      <c r="F31" s="332">
        <f>D31*E31</f>
        <v>250000</v>
      </c>
      <c r="H31" s="83"/>
      <c r="I31" s="83"/>
      <c r="J31" s="83"/>
      <c r="K31" s="83"/>
    </row>
    <row r="32" spans="1:11" ht="15.75" thickBot="1">
      <c r="B32" s="76"/>
      <c r="C32" s="147"/>
      <c r="D32" s="82"/>
      <c r="E32" s="77" t="s">
        <v>22</v>
      </c>
      <c r="F32" s="78">
        <f>SUM(F29:F31)</f>
        <v>514320</v>
      </c>
      <c r="H32" s="83"/>
      <c r="I32" s="83"/>
      <c r="J32" s="83"/>
      <c r="K32" s="83"/>
    </row>
    <row r="34" spans="2:8" ht="15.75" thickBot="1">
      <c r="B34" s="362"/>
      <c r="C34" s="362"/>
      <c r="D34" s="362"/>
      <c r="E34" s="362"/>
      <c r="F34" s="362"/>
    </row>
    <row r="35" spans="2:8" ht="15.75" thickBot="1">
      <c r="B35" s="95"/>
      <c r="C35" s="96" t="s">
        <v>38</v>
      </c>
      <c r="D35" s="166"/>
      <c r="E35" s="52"/>
      <c r="F35" s="53"/>
    </row>
    <row r="36" spans="2:8">
      <c r="B36" s="167" t="s">
        <v>5</v>
      </c>
      <c r="C36" s="194" t="s">
        <v>111</v>
      </c>
      <c r="D36" s="168"/>
      <c r="E36" s="169" t="s">
        <v>6</v>
      </c>
      <c r="F36" s="54"/>
    </row>
    <row r="37" spans="2:8">
      <c r="B37" s="170" t="s">
        <v>7</v>
      </c>
      <c r="C37" s="195" t="s">
        <v>107</v>
      </c>
      <c r="D37" s="171"/>
      <c r="E37" s="172"/>
      <c r="F37" s="54"/>
    </row>
    <row r="38" spans="2:8">
      <c r="B38" s="170" t="s">
        <v>9</v>
      </c>
      <c r="C38" s="173">
        <v>251119</v>
      </c>
      <c r="D38" s="174"/>
      <c r="E38" s="172" t="s">
        <v>10</v>
      </c>
      <c r="F38" s="54"/>
      <c r="H38" s="83"/>
    </row>
    <row r="39" spans="2:8">
      <c r="B39" s="170" t="s">
        <v>11</v>
      </c>
      <c r="C39" s="173"/>
      <c r="D39" s="168"/>
      <c r="E39" s="175"/>
      <c r="F39" s="54"/>
    </row>
    <row r="40" spans="2:8">
      <c r="B40" s="164" t="s">
        <v>12</v>
      </c>
      <c r="C40" s="165">
        <v>82389</v>
      </c>
      <c r="D40" s="168"/>
      <c r="E40" s="55"/>
      <c r="F40" s="54"/>
    </row>
    <row r="41" spans="2:8">
      <c r="B41" s="170" t="s">
        <v>13</v>
      </c>
      <c r="C41" s="173">
        <v>182487</v>
      </c>
      <c r="D41" s="168"/>
      <c r="E41" s="55"/>
      <c r="F41" s="54"/>
    </row>
    <row r="42" spans="2:8">
      <c r="B42" s="176" t="s">
        <v>14</v>
      </c>
      <c r="C42" s="177">
        <v>7278</v>
      </c>
      <c r="D42" s="168"/>
      <c r="E42" s="56"/>
      <c r="F42" s="54"/>
    </row>
    <row r="43" spans="2:8">
      <c r="B43" s="176" t="s">
        <v>15</v>
      </c>
      <c r="C43" s="79"/>
      <c r="D43" s="168"/>
      <c r="E43" s="56"/>
      <c r="F43" s="54"/>
    </row>
    <row r="44" spans="2:8" ht="15.75" thickBot="1">
      <c r="B44" s="57" t="s">
        <v>16</v>
      </c>
      <c r="C44" s="79"/>
      <c r="D44" s="168"/>
      <c r="E44" s="56"/>
      <c r="F44" s="58"/>
    </row>
    <row r="45" spans="2:8" ht="15.75" thickBot="1">
      <c r="B45" s="143" t="s">
        <v>17</v>
      </c>
      <c r="C45" s="143" t="s">
        <v>18</v>
      </c>
      <c r="D45" s="144" t="s">
        <v>19</v>
      </c>
      <c r="E45" s="145" t="s">
        <v>20</v>
      </c>
      <c r="F45" s="146" t="s">
        <v>21</v>
      </c>
    </row>
    <row r="46" spans="2:8">
      <c r="B46" s="73" t="s">
        <v>27</v>
      </c>
      <c r="C46" s="73" t="s">
        <v>156</v>
      </c>
      <c r="D46" s="81">
        <v>1</v>
      </c>
      <c r="E46" s="74">
        <v>250000</v>
      </c>
      <c r="F46" s="75">
        <f>D46*E46</f>
        <v>250000</v>
      </c>
    </row>
    <row r="47" spans="2:8" ht="15.75" thickBot="1">
      <c r="B47" s="76"/>
      <c r="C47" s="147"/>
      <c r="D47" s="82"/>
      <c r="E47" s="77" t="s">
        <v>22</v>
      </c>
      <c r="F47" s="78">
        <f>F46</f>
        <v>250000</v>
      </c>
    </row>
    <row r="49" spans="2:6" ht="15.75" thickBot="1"/>
    <row r="50" spans="2:6" ht="15.75" thickBot="1">
      <c r="B50" s="95"/>
      <c r="C50" s="96" t="s">
        <v>39</v>
      </c>
      <c r="D50" s="166"/>
      <c r="E50" s="52"/>
      <c r="F50" s="53"/>
    </row>
    <row r="51" spans="2:6">
      <c r="B51" s="167" t="s">
        <v>5</v>
      </c>
      <c r="C51" s="194" t="s">
        <v>184</v>
      </c>
      <c r="D51" s="168"/>
      <c r="E51" s="169" t="s">
        <v>6</v>
      </c>
      <c r="F51" s="54"/>
    </row>
    <row r="52" spans="2:6">
      <c r="B52" s="170" t="s">
        <v>7</v>
      </c>
      <c r="C52" s="195" t="s">
        <v>183</v>
      </c>
      <c r="D52" s="171"/>
      <c r="E52" s="172"/>
      <c r="F52" s="54"/>
    </row>
    <row r="53" spans="2:6">
      <c r="B53" s="170" t="s">
        <v>9</v>
      </c>
      <c r="C53" s="173">
        <v>251739</v>
      </c>
      <c r="D53" s="174"/>
      <c r="E53" s="172" t="s">
        <v>10</v>
      </c>
      <c r="F53" s="54"/>
    </row>
    <row r="54" spans="2:6">
      <c r="B54" s="170" t="s">
        <v>11</v>
      </c>
      <c r="C54" s="173"/>
      <c r="D54" s="168"/>
      <c r="E54" s="175"/>
      <c r="F54" s="54"/>
    </row>
    <row r="55" spans="2:6">
      <c r="B55" s="164" t="s">
        <v>12</v>
      </c>
      <c r="C55" s="165">
        <v>81286</v>
      </c>
      <c r="D55" s="168"/>
      <c r="E55" s="55"/>
      <c r="F55" s="54"/>
    </row>
    <row r="56" spans="2:6">
      <c r="B56" s="170" t="s">
        <v>13</v>
      </c>
      <c r="C56" s="173">
        <v>690</v>
      </c>
      <c r="D56" s="168"/>
      <c r="E56" s="55"/>
      <c r="F56" s="54"/>
    </row>
    <row r="57" spans="2:6">
      <c r="B57" s="176" t="s">
        <v>14</v>
      </c>
      <c r="C57" s="177">
        <v>90110</v>
      </c>
      <c r="D57" s="168"/>
      <c r="E57" s="56"/>
      <c r="F57" s="54"/>
    </row>
    <row r="58" spans="2:6">
      <c r="B58" s="176" t="s">
        <v>15</v>
      </c>
      <c r="C58" s="79"/>
      <c r="D58" s="168"/>
      <c r="E58" s="56"/>
      <c r="F58" s="54"/>
    </row>
    <row r="59" spans="2:6" ht="15.75" thickBot="1">
      <c r="B59" s="57" t="s">
        <v>16</v>
      </c>
      <c r="C59" s="79"/>
      <c r="D59" s="168"/>
      <c r="E59" s="56"/>
      <c r="F59" s="58"/>
    </row>
    <row r="60" spans="2:6" ht="15.75" thickBot="1">
      <c r="B60" s="143" t="s">
        <v>17</v>
      </c>
      <c r="C60" s="143" t="s">
        <v>18</v>
      </c>
      <c r="D60" s="144" t="s">
        <v>19</v>
      </c>
      <c r="E60" s="145" t="s">
        <v>20</v>
      </c>
      <c r="F60" s="146" t="s">
        <v>21</v>
      </c>
    </row>
    <row r="61" spans="2:6">
      <c r="B61" s="73" t="s">
        <v>185</v>
      </c>
      <c r="C61" s="73" t="s">
        <v>190</v>
      </c>
      <c r="D61" s="269">
        <v>2</v>
      </c>
      <c r="E61" s="74">
        <v>264110</v>
      </c>
      <c r="F61" s="75">
        <f>D61*E61</f>
        <v>528220</v>
      </c>
    </row>
    <row r="62" spans="2:6" s="83" customFormat="1">
      <c r="B62" s="329" t="s">
        <v>186</v>
      </c>
      <c r="C62" s="329" t="s">
        <v>191</v>
      </c>
      <c r="D62" s="209">
        <v>4</v>
      </c>
      <c r="E62" s="342">
        <v>2500</v>
      </c>
      <c r="F62" s="343">
        <f t="shared" ref="F62:F65" si="1">D62*E62</f>
        <v>10000</v>
      </c>
    </row>
    <row r="63" spans="2:6" s="83" customFormat="1">
      <c r="B63" s="328" t="s">
        <v>187</v>
      </c>
      <c r="C63" s="328" t="s">
        <v>192</v>
      </c>
      <c r="D63" s="334">
        <v>8</v>
      </c>
      <c r="E63" s="331">
        <v>2500</v>
      </c>
      <c r="F63" s="332">
        <f t="shared" si="1"/>
        <v>20000</v>
      </c>
    </row>
    <row r="64" spans="2:6" s="83" customFormat="1">
      <c r="B64" s="329" t="s">
        <v>188</v>
      </c>
      <c r="C64" s="329" t="s">
        <v>193</v>
      </c>
      <c r="D64" s="209">
        <v>2</v>
      </c>
      <c r="E64" s="342">
        <v>79310</v>
      </c>
      <c r="F64" s="343">
        <f t="shared" si="1"/>
        <v>158620</v>
      </c>
    </row>
    <row r="65" spans="2:6" s="83" customFormat="1">
      <c r="B65" s="341" t="s">
        <v>189</v>
      </c>
      <c r="C65" s="341" t="s">
        <v>194</v>
      </c>
      <c r="D65" s="330">
        <v>1</v>
      </c>
      <c r="E65" s="207">
        <v>83160</v>
      </c>
      <c r="F65" s="208">
        <f t="shared" si="1"/>
        <v>83160</v>
      </c>
    </row>
    <row r="66" spans="2:6" ht="15.75" thickBot="1">
      <c r="B66" s="76"/>
      <c r="C66" s="147"/>
      <c r="D66" s="82"/>
      <c r="E66" s="77" t="s">
        <v>22</v>
      </c>
      <c r="F66" s="78">
        <f>SUM(F61:F65)</f>
        <v>800000</v>
      </c>
    </row>
    <row r="68" spans="2:6" ht="15.75" thickBot="1"/>
    <row r="69" spans="2:6" ht="15.75" thickBot="1">
      <c r="B69" s="95"/>
      <c r="C69" s="96" t="s">
        <v>92</v>
      </c>
      <c r="D69" s="166"/>
      <c r="E69" s="52"/>
      <c r="F69" s="53"/>
    </row>
    <row r="70" spans="2:6">
      <c r="B70" s="167" t="s">
        <v>5</v>
      </c>
      <c r="C70" s="194" t="s">
        <v>199</v>
      </c>
      <c r="D70" s="168"/>
      <c r="E70" s="169" t="s">
        <v>6</v>
      </c>
      <c r="F70" s="54"/>
    </row>
    <row r="71" spans="2:6">
      <c r="B71" s="170" t="s">
        <v>7</v>
      </c>
      <c r="C71" s="195" t="s">
        <v>198</v>
      </c>
      <c r="D71" s="171"/>
      <c r="E71" s="172"/>
      <c r="F71" s="54"/>
    </row>
    <row r="72" spans="2:6">
      <c r="B72" s="170" t="s">
        <v>9</v>
      </c>
      <c r="C72" s="195">
        <v>251953</v>
      </c>
      <c r="D72" s="174"/>
      <c r="E72" s="172" t="s">
        <v>10</v>
      </c>
      <c r="F72" s="54"/>
    </row>
    <row r="73" spans="2:6">
      <c r="B73" s="170" t="s">
        <v>11</v>
      </c>
      <c r="C73" s="173"/>
      <c r="D73" s="168"/>
      <c r="E73" s="175"/>
      <c r="F73" s="54"/>
    </row>
    <row r="74" spans="2:6">
      <c r="B74" s="164" t="s">
        <v>12</v>
      </c>
      <c r="C74" s="165">
        <v>83058</v>
      </c>
      <c r="D74" s="168"/>
      <c r="E74" s="55"/>
      <c r="F74" s="54"/>
    </row>
    <row r="75" spans="2:6">
      <c r="B75" s="170" t="s">
        <v>13</v>
      </c>
      <c r="C75" s="173" t="s">
        <v>182</v>
      </c>
      <c r="D75" s="168"/>
      <c r="E75" s="55"/>
      <c r="F75" s="54"/>
    </row>
    <row r="76" spans="2:6">
      <c r="B76" s="176" t="s">
        <v>14</v>
      </c>
      <c r="C76" s="177">
        <v>7180</v>
      </c>
      <c r="D76" s="168"/>
      <c r="E76" s="56"/>
      <c r="F76" s="54"/>
    </row>
    <row r="77" spans="2:6">
      <c r="B77" s="176" t="s">
        <v>15</v>
      </c>
      <c r="C77" s="79"/>
      <c r="D77" s="168"/>
      <c r="E77" s="56"/>
      <c r="F77" s="54"/>
    </row>
    <row r="78" spans="2:6" ht="15.75" thickBot="1">
      <c r="B78" s="57" t="s">
        <v>16</v>
      </c>
      <c r="C78" s="79"/>
      <c r="D78" s="168"/>
      <c r="E78" s="56"/>
      <c r="F78" s="58"/>
    </row>
    <row r="79" spans="2:6" ht="15.75" thickBot="1">
      <c r="B79" s="143" t="s">
        <v>17</v>
      </c>
      <c r="C79" s="143" t="s">
        <v>18</v>
      </c>
      <c r="D79" s="144" t="s">
        <v>19</v>
      </c>
      <c r="E79" s="145" t="s">
        <v>20</v>
      </c>
      <c r="F79" s="146" t="s">
        <v>21</v>
      </c>
    </row>
    <row r="80" spans="2:6">
      <c r="B80" s="73">
        <v>9910000003</v>
      </c>
      <c r="C80" s="73" t="s">
        <v>54</v>
      </c>
      <c r="D80" s="81">
        <v>1</v>
      </c>
      <c r="E80" s="74">
        <v>135210</v>
      </c>
      <c r="F80" s="75">
        <f>D80*E80</f>
        <v>135210</v>
      </c>
    </row>
    <row r="81" spans="2:6" ht="15.75" thickBot="1">
      <c r="B81" s="76"/>
      <c r="C81" s="147"/>
      <c r="D81" s="82"/>
      <c r="E81" s="77" t="s">
        <v>22</v>
      </c>
      <c r="F81" s="78">
        <f>SUM(F80:F80)</f>
        <v>135210</v>
      </c>
    </row>
    <row r="84" spans="2:6">
      <c r="B84" s="340">
        <v>7180</v>
      </c>
      <c r="C84" s="338">
        <v>83058</v>
      </c>
      <c r="D84" s="339" t="s">
        <v>182</v>
      </c>
      <c r="E84" s="337">
        <v>251953</v>
      </c>
    </row>
  </sheetData>
  <mergeCells count="3">
    <mergeCell ref="B17:F17"/>
    <mergeCell ref="B1:F1"/>
    <mergeCell ref="B34:F34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7"/>
  <sheetViews>
    <sheetView workbookViewId="0">
      <selection activeCell="H54" sqref="H54"/>
    </sheetView>
  </sheetViews>
  <sheetFormatPr baseColWidth="10" defaultRowHeight="15"/>
  <cols>
    <col min="2" max="2" width="35.28515625" style="210" customWidth="1"/>
    <col min="3" max="3" width="45.5703125" style="210" customWidth="1"/>
    <col min="4" max="4" width="11.42578125" style="210"/>
    <col min="5" max="5" width="12.28515625" style="210" customWidth="1"/>
    <col min="6" max="6" width="11.42578125" style="210"/>
  </cols>
  <sheetData>
    <row r="2" spans="2:8" ht="15.75" thickBot="1"/>
    <row r="3" spans="2:8" ht="15.75" thickBot="1">
      <c r="B3" s="95"/>
      <c r="C3" s="96" t="s">
        <v>93</v>
      </c>
      <c r="D3" s="166"/>
      <c r="E3" s="52"/>
      <c r="F3" s="53"/>
    </row>
    <row r="4" spans="2:8">
      <c r="B4" s="211" t="s">
        <v>5</v>
      </c>
      <c r="C4" s="212" t="s">
        <v>202</v>
      </c>
      <c r="D4" s="215"/>
      <c r="E4" s="71" t="s">
        <v>6</v>
      </c>
      <c r="F4" s="53"/>
    </row>
    <row r="5" spans="2:8">
      <c r="B5" s="213" t="s">
        <v>7</v>
      </c>
      <c r="C5" s="214" t="s">
        <v>201</v>
      </c>
      <c r="D5" s="215"/>
      <c r="E5" s="216"/>
      <c r="F5" s="53"/>
    </row>
    <row r="6" spans="2:8">
      <c r="B6" s="213" t="s">
        <v>9</v>
      </c>
      <c r="C6" s="217">
        <v>251705</v>
      </c>
      <c r="D6" s="218"/>
      <c r="E6" s="216" t="s">
        <v>10</v>
      </c>
      <c r="F6" s="53"/>
    </row>
    <row r="7" spans="2:8">
      <c r="B7" s="213" t="s">
        <v>11</v>
      </c>
      <c r="C7" s="217"/>
      <c r="D7" s="166"/>
      <c r="E7" s="219">
        <v>99552</v>
      </c>
      <c r="F7" s="53"/>
    </row>
    <row r="8" spans="2:8">
      <c r="B8" s="220" t="s">
        <v>12</v>
      </c>
      <c r="C8" s="221">
        <v>82882</v>
      </c>
      <c r="D8" s="166"/>
      <c r="E8" s="222"/>
      <c r="F8" s="53"/>
    </row>
    <row r="9" spans="2:8">
      <c r="B9" s="213" t="s">
        <v>13</v>
      </c>
      <c r="C9" s="217">
        <v>183110</v>
      </c>
      <c r="D9" s="166"/>
      <c r="E9" s="222"/>
      <c r="F9" s="53"/>
    </row>
    <row r="10" spans="2:8">
      <c r="B10" s="223" t="s">
        <v>14</v>
      </c>
      <c r="C10" s="224">
        <v>7281</v>
      </c>
      <c r="D10" s="166"/>
      <c r="E10" s="225"/>
      <c r="F10" s="53"/>
    </row>
    <row r="11" spans="2:8">
      <c r="B11" s="223" t="s">
        <v>15</v>
      </c>
      <c r="C11" s="226"/>
      <c r="D11" s="166"/>
      <c r="E11" s="225"/>
      <c r="F11" s="53"/>
    </row>
    <row r="12" spans="2:8" ht="15.75" thickBot="1">
      <c r="B12" s="227" t="s">
        <v>16</v>
      </c>
      <c r="C12" s="226"/>
      <c r="D12" s="166"/>
      <c r="E12" s="225"/>
      <c r="F12" s="192"/>
    </row>
    <row r="13" spans="2:8" ht="15.75" thickBot="1">
      <c r="B13" s="228" t="s">
        <v>17</v>
      </c>
      <c r="C13" s="228" t="s">
        <v>18</v>
      </c>
      <c r="D13" s="229" t="s">
        <v>19</v>
      </c>
      <c r="E13" s="230" t="s">
        <v>20</v>
      </c>
      <c r="F13" s="231" t="s">
        <v>21</v>
      </c>
    </row>
    <row r="14" spans="2:8">
      <c r="B14" s="73" t="s">
        <v>142</v>
      </c>
      <c r="C14" s="73" t="s">
        <v>200</v>
      </c>
      <c r="D14" s="81">
        <v>10</v>
      </c>
      <c r="E14" s="74">
        <v>42350</v>
      </c>
      <c r="F14" s="234">
        <f>E14*D14</f>
        <v>423500</v>
      </c>
    </row>
    <row r="15" spans="2:8" ht="15.75" thickBot="1">
      <c r="B15" s="235"/>
      <c r="C15" s="236"/>
      <c r="D15" s="237"/>
      <c r="E15" s="238" t="s">
        <v>22</v>
      </c>
      <c r="F15" s="239">
        <f>F14</f>
        <v>423500</v>
      </c>
    </row>
    <row r="16" spans="2:8">
      <c r="B16" s="83"/>
      <c r="C16" s="83"/>
      <c r="D16" s="83"/>
      <c r="E16" s="83"/>
      <c r="F16" s="83"/>
      <c r="G16" s="83"/>
      <c r="H16" s="83"/>
    </row>
    <row r="17" spans="2:9" ht="15.75" thickBot="1">
      <c r="B17" s="139" t="s">
        <v>203</v>
      </c>
    </row>
    <row r="18" spans="2:9" ht="15.75" thickBot="1">
      <c r="B18" s="95"/>
      <c r="C18" s="96" t="s">
        <v>40</v>
      </c>
      <c r="D18" s="166"/>
      <c r="E18" s="52"/>
      <c r="F18" s="53"/>
    </row>
    <row r="19" spans="2:9">
      <c r="B19" s="211" t="s">
        <v>5</v>
      </c>
      <c r="C19" s="194" t="s">
        <v>112</v>
      </c>
      <c r="D19" s="215"/>
      <c r="E19" s="71" t="s">
        <v>6</v>
      </c>
      <c r="F19" s="53"/>
    </row>
    <row r="20" spans="2:9">
      <c r="B20" s="213" t="s">
        <v>7</v>
      </c>
      <c r="C20" s="195" t="s">
        <v>8</v>
      </c>
      <c r="D20" s="215"/>
      <c r="E20" s="216"/>
      <c r="F20" s="53"/>
    </row>
    <row r="21" spans="2:9">
      <c r="B21" s="213" t="s">
        <v>9</v>
      </c>
      <c r="C21" s="217">
        <v>248862</v>
      </c>
      <c r="D21" s="218"/>
      <c r="E21" s="216" t="s">
        <v>10</v>
      </c>
      <c r="F21" s="53"/>
    </row>
    <row r="22" spans="2:9">
      <c r="B22" s="213" t="s">
        <v>11</v>
      </c>
      <c r="C22" s="217"/>
      <c r="D22" s="166"/>
      <c r="E22" s="219"/>
      <c r="F22" s="53"/>
      <c r="H22" s="260"/>
      <c r="I22" s="260"/>
    </row>
    <row r="23" spans="2:9">
      <c r="B23" s="220" t="s">
        <v>12</v>
      </c>
      <c r="C23" s="221">
        <v>80837</v>
      </c>
      <c r="D23" s="166"/>
      <c r="E23" s="222"/>
      <c r="F23" s="53"/>
      <c r="H23" s="260" t="s">
        <v>119</v>
      </c>
      <c r="I23" s="260" t="s">
        <v>120</v>
      </c>
    </row>
    <row r="24" spans="2:9">
      <c r="B24" s="213" t="s">
        <v>13</v>
      </c>
      <c r="C24" s="217" t="s">
        <v>28</v>
      </c>
      <c r="D24" s="166"/>
      <c r="E24" s="222"/>
      <c r="F24" s="53"/>
      <c r="H24" s="260"/>
      <c r="I24" s="260"/>
    </row>
    <row r="25" spans="2:9">
      <c r="B25" s="223" t="s">
        <v>14</v>
      </c>
      <c r="C25" s="224" t="s">
        <v>28</v>
      </c>
      <c r="D25" s="166"/>
      <c r="E25" s="225"/>
      <c r="F25" s="53"/>
    </row>
    <row r="26" spans="2:9">
      <c r="B26" s="223" t="s">
        <v>15</v>
      </c>
      <c r="C26" s="226"/>
      <c r="D26" s="166"/>
      <c r="E26" s="225"/>
      <c r="F26" s="53"/>
    </row>
    <row r="27" spans="2:9" ht="15.75" thickBot="1">
      <c r="B27" s="227" t="s">
        <v>16</v>
      </c>
      <c r="C27" s="226"/>
      <c r="D27" s="166"/>
      <c r="E27" s="225"/>
      <c r="F27" s="192"/>
    </row>
    <row r="28" spans="2:9" ht="15.75" thickBot="1">
      <c r="B28" s="228" t="s">
        <v>17</v>
      </c>
      <c r="C28" s="228" t="s">
        <v>18</v>
      </c>
      <c r="D28" s="229" t="s">
        <v>19</v>
      </c>
      <c r="E28" s="230" t="s">
        <v>20</v>
      </c>
      <c r="F28" s="231" t="s">
        <v>21</v>
      </c>
    </row>
    <row r="29" spans="2:9">
      <c r="B29" s="73">
        <v>3200000000</v>
      </c>
      <c r="C29" s="73" t="s">
        <v>28</v>
      </c>
      <c r="D29" s="81">
        <v>1</v>
      </c>
      <c r="E29" s="233">
        <v>318917</v>
      </c>
      <c r="F29" s="234">
        <f>E29*D29</f>
        <v>318917</v>
      </c>
    </row>
    <row r="30" spans="2:9" ht="15.75" thickBot="1">
      <c r="B30" s="235"/>
      <c r="C30" s="236"/>
      <c r="D30" s="237"/>
      <c r="E30" s="238" t="s">
        <v>22</v>
      </c>
      <c r="F30" s="239">
        <f>F29</f>
        <v>318917</v>
      </c>
    </row>
    <row r="32" spans="2:9" ht="15.75" thickBot="1">
      <c r="B32" s="348" t="s">
        <v>205</v>
      </c>
    </row>
    <row r="33" spans="1:11" ht="15.75" thickBot="1">
      <c r="A33" s="83"/>
      <c r="B33" s="95"/>
      <c r="C33" s="96" t="s">
        <v>41</v>
      </c>
      <c r="D33" s="166"/>
      <c r="E33" s="52"/>
      <c r="F33" s="53"/>
    </row>
    <row r="34" spans="1:11">
      <c r="B34" s="211" t="s">
        <v>5</v>
      </c>
      <c r="C34" s="212" t="s">
        <v>53</v>
      </c>
      <c r="D34" s="215"/>
      <c r="E34" s="71" t="s">
        <v>6</v>
      </c>
      <c r="F34" s="53"/>
    </row>
    <row r="35" spans="1:11">
      <c r="B35" s="213" t="s">
        <v>7</v>
      </c>
      <c r="C35" s="214" t="s">
        <v>204</v>
      </c>
      <c r="D35" s="215"/>
      <c r="E35" s="216"/>
      <c r="F35" s="53"/>
    </row>
    <row r="36" spans="1:11">
      <c r="B36" s="213" t="s">
        <v>9</v>
      </c>
      <c r="C36" s="217">
        <v>251501</v>
      </c>
      <c r="D36" s="218"/>
      <c r="E36" s="216" t="s">
        <v>10</v>
      </c>
      <c r="F36" s="53"/>
    </row>
    <row r="37" spans="1:11">
      <c r="B37" s="213" t="s">
        <v>11</v>
      </c>
      <c r="C37" s="217"/>
      <c r="D37" s="166"/>
      <c r="E37" s="219"/>
      <c r="F37" s="53"/>
    </row>
    <row r="38" spans="1:11">
      <c r="B38" s="220" t="s">
        <v>12</v>
      </c>
      <c r="C38" s="221">
        <v>80863</v>
      </c>
      <c r="D38" s="166"/>
      <c r="E38" s="222"/>
      <c r="F38" s="53"/>
    </row>
    <row r="39" spans="1:11">
      <c r="B39" s="213" t="s">
        <v>13</v>
      </c>
      <c r="C39" s="217">
        <v>4700017981</v>
      </c>
      <c r="D39" s="166"/>
      <c r="E39" s="222"/>
      <c r="F39" s="53"/>
    </row>
    <row r="40" spans="1:11">
      <c r="B40" s="223" t="s">
        <v>14</v>
      </c>
      <c r="C40" s="224">
        <v>7243</v>
      </c>
      <c r="D40" s="166"/>
      <c r="E40" s="225"/>
      <c r="F40" s="53"/>
    </row>
    <row r="41" spans="1:11">
      <c r="B41" s="223" t="s">
        <v>15</v>
      </c>
      <c r="C41" s="226"/>
      <c r="D41" s="166"/>
      <c r="E41" s="225"/>
      <c r="F41" s="53"/>
    </row>
    <row r="42" spans="1:11" ht="15.75" thickBot="1">
      <c r="B42" s="227" t="s">
        <v>16</v>
      </c>
      <c r="C42" s="226"/>
      <c r="D42" s="166"/>
      <c r="E42" s="225"/>
      <c r="F42" s="192"/>
    </row>
    <row r="43" spans="1:11" ht="15.75" thickBot="1">
      <c r="B43" s="228" t="s">
        <v>17</v>
      </c>
      <c r="C43" s="228" t="s">
        <v>18</v>
      </c>
      <c r="D43" s="229" t="s">
        <v>19</v>
      </c>
      <c r="E43" s="230" t="s">
        <v>20</v>
      </c>
      <c r="F43" s="231" t="s">
        <v>21</v>
      </c>
    </row>
    <row r="44" spans="1:11">
      <c r="B44" s="73">
        <v>350207</v>
      </c>
      <c r="C44" s="73" t="s">
        <v>206</v>
      </c>
      <c r="D44" s="81">
        <v>1</v>
      </c>
      <c r="E44" s="233">
        <v>241010</v>
      </c>
      <c r="F44" s="234">
        <f>E44*D44</f>
        <v>241010</v>
      </c>
    </row>
    <row r="45" spans="1:11" ht="15.75" thickBot="1">
      <c r="B45" s="235"/>
      <c r="C45" s="236"/>
      <c r="D45" s="237"/>
      <c r="E45" s="238" t="s">
        <v>22</v>
      </c>
      <c r="F45" s="239">
        <f>F44</f>
        <v>241010</v>
      </c>
    </row>
    <row r="46" spans="1:11">
      <c r="B46" s="83"/>
      <c r="C46" s="83"/>
      <c r="D46" s="83"/>
      <c r="E46" s="83"/>
      <c r="F46" s="83"/>
      <c r="G46" s="83"/>
    </row>
    <row r="47" spans="1:11" ht="15.75" thickBot="1">
      <c r="B47" s="348" t="s">
        <v>207</v>
      </c>
      <c r="H47" s="83"/>
      <c r="I47" s="83"/>
      <c r="J47" s="83"/>
      <c r="K47" s="83"/>
    </row>
    <row r="48" spans="1:11" ht="15.75" thickBot="1">
      <c r="B48" s="95"/>
      <c r="C48" s="96" t="s">
        <v>42</v>
      </c>
      <c r="D48" s="166"/>
      <c r="E48" s="52"/>
      <c r="F48" s="53"/>
      <c r="H48" s="83"/>
      <c r="I48" s="83"/>
      <c r="J48" s="83"/>
      <c r="K48" s="83"/>
    </row>
    <row r="49" spans="2:11">
      <c r="B49" s="211" t="s">
        <v>5</v>
      </c>
      <c r="C49" s="212" t="s">
        <v>53</v>
      </c>
      <c r="D49" s="215"/>
      <c r="E49" s="71" t="s">
        <v>6</v>
      </c>
      <c r="F49" s="53"/>
      <c r="H49" s="83"/>
      <c r="I49" s="83"/>
      <c r="J49" s="83"/>
      <c r="K49" s="83"/>
    </row>
    <row r="50" spans="2:11">
      <c r="B50" s="213" t="s">
        <v>7</v>
      </c>
      <c r="C50" s="214" t="s">
        <v>204</v>
      </c>
      <c r="D50" s="215"/>
      <c r="E50" s="216"/>
      <c r="F50" s="53"/>
      <c r="H50" s="83"/>
      <c r="I50" s="83"/>
      <c r="J50" s="83"/>
      <c r="K50" s="83"/>
    </row>
    <row r="51" spans="2:11">
      <c r="B51" s="213" t="s">
        <v>9</v>
      </c>
      <c r="C51" s="217">
        <v>251954</v>
      </c>
      <c r="D51" s="218"/>
      <c r="E51" s="216" t="s">
        <v>10</v>
      </c>
      <c r="F51" s="53"/>
      <c r="H51" s="83"/>
      <c r="I51" s="83"/>
      <c r="J51" s="83"/>
      <c r="K51" s="83"/>
    </row>
    <row r="52" spans="2:11">
      <c r="B52" s="213" t="s">
        <v>11</v>
      </c>
      <c r="C52" s="217"/>
      <c r="D52" s="166"/>
      <c r="E52" s="219"/>
      <c r="F52" s="53"/>
      <c r="H52" s="83"/>
      <c r="I52" s="83"/>
      <c r="J52" s="83"/>
      <c r="K52" s="83"/>
    </row>
    <row r="53" spans="2:11">
      <c r="B53" s="220" t="s">
        <v>12</v>
      </c>
      <c r="C53" s="221">
        <v>82390</v>
      </c>
      <c r="D53" s="166"/>
      <c r="E53" s="222"/>
      <c r="F53" s="53"/>
      <c r="H53" s="83"/>
      <c r="I53" s="83"/>
      <c r="J53" s="83"/>
      <c r="K53" s="83"/>
    </row>
    <row r="54" spans="2:11">
      <c r="B54" s="213" t="s">
        <v>13</v>
      </c>
      <c r="C54" s="217">
        <v>4700019319</v>
      </c>
      <c r="D54" s="166"/>
      <c r="E54" s="222"/>
      <c r="F54" s="53"/>
      <c r="H54" s="83"/>
      <c r="I54" s="83"/>
      <c r="J54" s="83"/>
      <c r="K54" s="83"/>
    </row>
    <row r="55" spans="2:11">
      <c r="B55" s="223" t="s">
        <v>14</v>
      </c>
      <c r="C55" s="224">
        <v>7260</v>
      </c>
      <c r="D55" s="166"/>
      <c r="E55" s="225"/>
      <c r="F55" s="53"/>
    </row>
    <row r="56" spans="2:11">
      <c r="B56" s="223" t="s">
        <v>15</v>
      </c>
      <c r="C56" s="226"/>
      <c r="D56" s="166"/>
      <c r="E56" s="225"/>
      <c r="F56" s="53"/>
    </row>
    <row r="57" spans="2:11" ht="15.75" thickBot="1">
      <c r="B57" s="227" t="s">
        <v>16</v>
      </c>
      <c r="C57" s="226"/>
      <c r="D57" s="166"/>
      <c r="E57" s="225"/>
      <c r="F57" s="192"/>
    </row>
    <row r="58" spans="2:11" ht="15.75" thickBot="1">
      <c r="B58" s="228" t="s">
        <v>17</v>
      </c>
      <c r="C58" s="228" t="s">
        <v>18</v>
      </c>
      <c r="D58" s="229" t="s">
        <v>19</v>
      </c>
      <c r="E58" s="230" t="s">
        <v>20</v>
      </c>
      <c r="F58" s="231" t="s">
        <v>21</v>
      </c>
    </row>
    <row r="59" spans="2:11">
      <c r="B59" s="73">
        <v>9910000003</v>
      </c>
      <c r="C59" s="73" t="s">
        <v>208</v>
      </c>
      <c r="D59" s="351">
        <v>1</v>
      </c>
      <c r="E59" s="233">
        <v>250000</v>
      </c>
      <c r="F59" s="234">
        <f>E59*D59</f>
        <v>250000</v>
      </c>
      <c r="I59" s="83"/>
    </row>
    <row r="60" spans="2:11" s="83" customFormat="1">
      <c r="B60" s="341">
        <v>350300</v>
      </c>
      <c r="C60" s="341" t="s">
        <v>209</v>
      </c>
      <c r="D60" s="330">
        <v>1</v>
      </c>
      <c r="E60" s="349">
        <v>229600</v>
      </c>
      <c r="F60" s="350">
        <f>E60*D60</f>
        <v>229600</v>
      </c>
    </row>
    <row r="61" spans="2:11" ht="15.75" thickBot="1">
      <c r="B61" s="235"/>
      <c r="C61" s="236"/>
      <c r="D61" s="237"/>
      <c r="E61" s="238" t="s">
        <v>22</v>
      </c>
      <c r="F61" s="239">
        <f>SUM(F59:F60)</f>
        <v>479600</v>
      </c>
      <c r="I61" s="83"/>
    </row>
    <row r="62" spans="2:11">
      <c r="B62" s="83"/>
      <c r="C62" s="83"/>
      <c r="D62" s="83"/>
      <c r="E62" s="83"/>
      <c r="F62" s="83"/>
      <c r="G62" s="83"/>
      <c r="H62" s="83"/>
      <c r="I62" s="83"/>
      <c r="J62" s="83"/>
    </row>
    <row r="63" spans="2:11" ht="15.75" thickBot="1"/>
    <row r="64" spans="2:11" ht="15.75" thickBot="1">
      <c r="B64" s="95"/>
      <c r="C64" s="96" t="s">
        <v>43</v>
      </c>
      <c r="D64" s="215"/>
      <c r="E64" s="52"/>
      <c r="F64" s="53"/>
    </row>
    <row r="65" spans="2:6">
      <c r="B65" s="211" t="s">
        <v>5</v>
      </c>
      <c r="C65" s="212"/>
      <c r="D65" s="215"/>
      <c r="E65" s="71" t="s">
        <v>6</v>
      </c>
      <c r="F65" s="53"/>
    </row>
    <row r="66" spans="2:6">
      <c r="B66" s="213" t="s">
        <v>7</v>
      </c>
      <c r="C66" s="214"/>
      <c r="D66" s="215"/>
      <c r="E66" s="216"/>
      <c r="F66" s="53"/>
    </row>
    <row r="67" spans="2:6">
      <c r="B67" s="213" t="s">
        <v>9</v>
      </c>
      <c r="C67" s="217"/>
      <c r="D67" s="218"/>
      <c r="E67" s="216" t="s">
        <v>10</v>
      </c>
      <c r="F67" s="53"/>
    </row>
    <row r="68" spans="2:6">
      <c r="B68" s="213" t="s">
        <v>11</v>
      </c>
      <c r="C68" s="217"/>
      <c r="D68" s="166"/>
      <c r="E68" s="219"/>
      <c r="F68" s="53"/>
    </row>
    <row r="69" spans="2:6">
      <c r="B69" s="220" t="s">
        <v>12</v>
      </c>
      <c r="C69" s="221"/>
      <c r="D69" s="166"/>
      <c r="E69" s="222"/>
      <c r="F69" s="53"/>
    </row>
    <row r="70" spans="2:6">
      <c r="B70" s="213" t="s">
        <v>13</v>
      </c>
      <c r="C70" s="217"/>
      <c r="D70" s="166"/>
      <c r="E70" s="222"/>
      <c r="F70" s="53"/>
    </row>
    <row r="71" spans="2:6">
      <c r="B71" s="223" t="s">
        <v>14</v>
      </c>
      <c r="C71" s="224"/>
      <c r="D71" s="166"/>
      <c r="E71" s="225"/>
      <c r="F71" s="53"/>
    </row>
    <row r="72" spans="2:6">
      <c r="B72" s="223" t="s">
        <v>15</v>
      </c>
      <c r="C72" s="226"/>
      <c r="D72" s="166"/>
      <c r="E72" s="225"/>
      <c r="F72" s="53"/>
    </row>
    <row r="73" spans="2:6" ht="15.75" thickBot="1">
      <c r="B73" s="227" t="s">
        <v>16</v>
      </c>
      <c r="C73" s="226"/>
      <c r="D73" s="166"/>
      <c r="E73" s="225"/>
      <c r="F73" s="192"/>
    </row>
    <row r="74" spans="2:6" ht="15.75" thickBot="1">
      <c r="B74" s="228" t="s">
        <v>17</v>
      </c>
      <c r="C74" s="228" t="s">
        <v>18</v>
      </c>
      <c r="D74" s="229" t="s">
        <v>19</v>
      </c>
      <c r="E74" s="230" t="s">
        <v>20</v>
      </c>
      <c r="F74" s="231" t="s">
        <v>21</v>
      </c>
    </row>
    <row r="75" spans="2:6" s="83" customFormat="1">
      <c r="B75" s="232"/>
      <c r="C75" s="232"/>
      <c r="D75" s="242"/>
      <c r="E75" s="244"/>
      <c r="F75" s="234">
        <f>E75*D75</f>
        <v>0</v>
      </c>
    </row>
    <row r="76" spans="2:6">
      <c r="B76" s="240"/>
      <c r="C76" s="240"/>
      <c r="D76" s="241"/>
      <c r="E76" s="243"/>
      <c r="F76" s="245">
        <f>E76*D76</f>
        <v>0</v>
      </c>
    </row>
    <row r="77" spans="2:6" ht="15.75" thickBot="1">
      <c r="B77" s="235"/>
      <c r="C77" s="236"/>
      <c r="D77" s="237"/>
      <c r="E77" s="238" t="s">
        <v>22</v>
      </c>
      <c r="F77" s="239">
        <f>SUM(F75:F76)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5"/>
  <sheetViews>
    <sheetView workbookViewId="0">
      <selection activeCell="J7" sqref="J7"/>
    </sheetView>
  </sheetViews>
  <sheetFormatPr baseColWidth="10" defaultRowHeight="15"/>
  <cols>
    <col min="2" max="2" width="35.28515625" style="83" customWidth="1"/>
    <col min="3" max="3" width="41.28515625" style="83" customWidth="1"/>
    <col min="4" max="4" width="11.42578125" style="83"/>
    <col min="5" max="5" width="12.28515625" style="83" customWidth="1"/>
    <col min="6" max="6" width="11.42578125" style="83"/>
  </cols>
  <sheetData>
    <row r="2" spans="2:6" ht="15.75" thickBot="1"/>
    <row r="3" spans="2:6" ht="15.75" thickBot="1">
      <c r="B3" s="95"/>
      <c r="C3" s="96" t="s">
        <v>106</v>
      </c>
      <c r="D3" s="166"/>
      <c r="E3" s="52"/>
      <c r="F3" s="53"/>
    </row>
    <row r="4" spans="2:6">
      <c r="B4" s="167" t="s">
        <v>5</v>
      </c>
      <c r="C4" s="194"/>
      <c r="D4" s="168"/>
      <c r="E4" s="169" t="s">
        <v>6</v>
      </c>
      <c r="F4" s="54"/>
    </row>
    <row r="5" spans="2:6">
      <c r="B5" s="170" t="s">
        <v>7</v>
      </c>
      <c r="C5" s="195"/>
      <c r="D5" s="171"/>
      <c r="E5" s="172"/>
      <c r="F5" s="54"/>
    </row>
    <row r="6" spans="2:6">
      <c r="B6" s="170" t="s">
        <v>9</v>
      </c>
      <c r="C6" s="173"/>
      <c r="D6" s="174"/>
      <c r="E6" s="172" t="s">
        <v>10</v>
      </c>
      <c r="F6" s="54"/>
    </row>
    <row r="7" spans="2:6">
      <c r="B7" s="170" t="s">
        <v>11</v>
      </c>
      <c r="C7" s="173"/>
      <c r="D7" s="168"/>
      <c r="E7" s="175"/>
      <c r="F7" s="54"/>
    </row>
    <row r="8" spans="2:6">
      <c r="B8" s="164" t="s">
        <v>12</v>
      </c>
      <c r="C8" s="165"/>
      <c r="D8" s="168"/>
      <c r="E8" s="55"/>
      <c r="F8" s="54"/>
    </row>
    <row r="9" spans="2:6">
      <c r="B9" s="170" t="s">
        <v>13</v>
      </c>
      <c r="C9" s="173"/>
      <c r="D9" s="168"/>
      <c r="E9" s="55"/>
      <c r="F9" s="54"/>
    </row>
    <row r="10" spans="2:6">
      <c r="B10" s="176" t="s">
        <v>14</v>
      </c>
      <c r="C10" s="177"/>
      <c r="D10" s="168"/>
      <c r="E10" s="56"/>
      <c r="F10" s="54"/>
    </row>
    <row r="11" spans="2:6">
      <c r="B11" s="176" t="s">
        <v>15</v>
      </c>
      <c r="C11" s="79"/>
      <c r="D11" s="168"/>
      <c r="E11" s="56"/>
      <c r="F11" s="54"/>
    </row>
    <row r="12" spans="2:6" ht="15.75" thickBot="1">
      <c r="B12" s="57" t="s">
        <v>16</v>
      </c>
      <c r="C12" s="79"/>
      <c r="D12" s="168"/>
      <c r="E12" s="56"/>
      <c r="F12" s="58"/>
    </row>
    <row r="13" spans="2:6" ht="15.75" thickBot="1">
      <c r="B13" s="143" t="s">
        <v>17</v>
      </c>
      <c r="C13" s="143" t="s">
        <v>18</v>
      </c>
      <c r="D13" s="144" t="s">
        <v>19</v>
      </c>
      <c r="E13" s="145" t="s">
        <v>20</v>
      </c>
      <c r="F13" s="146" t="s">
        <v>21</v>
      </c>
    </row>
    <row r="14" spans="2:6">
      <c r="B14" s="253"/>
      <c r="C14" s="73"/>
      <c r="D14" s="81"/>
      <c r="E14" s="74"/>
      <c r="F14" s="75">
        <f>E14*D14</f>
        <v>0</v>
      </c>
    </row>
    <row r="15" spans="2:6" ht="15.75" thickBot="1">
      <c r="B15" s="76"/>
      <c r="C15" s="147"/>
      <c r="D15" s="82"/>
      <c r="E15" s="77" t="s">
        <v>22</v>
      </c>
      <c r="F15" s="78">
        <f>F14</f>
        <v>0</v>
      </c>
    </row>
    <row r="17" spans="2:6" ht="15.75" thickBot="1"/>
    <row r="18" spans="2:6" ht="15.75" thickBot="1">
      <c r="B18" s="95"/>
      <c r="C18" s="96" t="s">
        <v>94</v>
      </c>
      <c r="D18" s="166"/>
      <c r="E18" s="52"/>
      <c r="F18" s="53"/>
    </row>
    <row r="19" spans="2:6">
      <c r="B19" s="167" t="s">
        <v>5</v>
      </c>
      <c r="C19" s="212"/>
      <c r="D19" s="168"/>
      <c r="E19" s="169" t="s">
        <v>6</v>
      </c>
      <c r="F19" s="54"/>
    </row>
    <row r="20" spans="2:6">
      <c r="B20" s="170" t="s">
        <v>7</v>
      </c>
      <c r="C20" s="214"/>
      <c r="D20" s="171"/>
      <c r="E20" s="172"/>
      <c r="F20" s="54"/>
    </row>
    <row r="21" spans="2:6">
      <c r="B21" s="170" t="s">
        <v>9</v>
      </c>
      <c r="C21" s="173"/>
      <c r="D21" s="174"/>
      <c r="E21" s="172" t="s">
        <v>10</v>
      </c>
      <c r="F21" s="54"/>
    </row>
    <row r="22" spans="2:6">
      <c r="B22" s="170" t="s">
        <v>11</v>
      </c>
      <c r="C22" s="173"/>
      <c r="D22" s="168"/>
      <c r="E22" s="175"/>
      <c r="F22" s="54"/>
    </row>
    <row r="23" spans="2:6">
      <c r="B23" s="164" t="s">
        <v>12</v>
      </c>
      <c r="C23" s="165"/>
      <c r="D23" s="168"/>
      <c r="E23" s="55"/>
      <c r="F23" s="54"/>
    </row>
    <row r="24" spans="2:6">
      <c r="B24" s="170" t="s">
        <v>13</v>
      </c>
      <c r="C24" s="173"/>
      <c r="D24" s="168"/>
      <c r="E24" s="55"/>
      <c r="F24" s="54"/>
    </row>
    <row r="25" spans="2:6">
      <c r="B25" s="176" t="s">
        <v>14</v>
      </c>
      <c r="C25" s="177"/>
      <c r="D25" s="168"/>
      <c r="E25" s="56"/>
      <c r="F25" s="54"/>
    </row>
    <row r="26" spans="2:6">
      <c r="B26" s="176" t="s">
        <v>15</v>
      </c>
      <c r="C26" s="79"/>
      <c r="D26" s="168"/>
      <c r="E26" s="56"/>
      <c r="F26" s="54"/>
    </row>
    <row r="27" spans="2:6" ht="15.75" thickBot="1">
      <c r="B27" s="57" t="s">
        <v>16</v>
      </c>
      <c r="C27" s="79"/>
      <c r="D27" s="168"/>
      <c r="E27" s="56"/>
      <c r="F27" s="58"/>
    </row>
    <row r="28" spans="2:6" ht="15.75" thickBot="1">
      <c r="B28" s="143" t="s">
        <v>17</v>
      </c>
      <c r="C28" s="143" t="s">
        <v>18</v>
      </c>
      <c r="D28" s="144" t="s">
        <v>19</v>
      </c>
      <c r="E28" s="145" t="s">
        <v>20</v>
      </c>
      <c r="F28" s="146" t="s">
        <v>21</v>
      </c>
    </row>
    <row r="29" spans="2:6">
      <c r="B29" s="73"/>
      <c r="C29" s="73"/>
      <c r="D29" s="81"/>
      <c r="E29" s="74"/>
      <c r="F29" s="75">
        <f>E29*D29</f>
        <v>0</v>
      </c>
    </row>
    <row r="30" spans="2:6" ht="15.75" thickBot="1">
      <c r="B30" s="76"/>
      <c r="C30" s="147"/>
      <c r="D30" s="82"/>
      <c r="E30" s="77" t="s">
        <v>22</v>
      </c>
      <c r="F30" s="78">
        <f>F29</f>
        <v>0</v>
      </c>
    </row>
    <row r="32" spans="2:6" ht="15.75" thickBot="1"/>
    <row r="33" spans="2:6" ht="15.75" thickBot="1">
      <c r="B33" s="95"/>
      <c r="C33" s="96" t="s">
        <v>95</v>
      </c>
      <c r="D33" s="166"/>
      <c r="E33" s="52"/>
      <c r="F33" s="53"/>
    </row>
    <row r="34" spans="2:6">
      <c r="B34" s="167" t="s">
        <v>5</v>
      </c>
      <c r="C34" s="194"/>
      <c r="D34" s="168"/>
      <c r="E34" s="169" t="s">
        <v>6</v>
      </c>
      <c r="F34" s="54"/>
    </row>
    <row r="35" spans="2:6">
      <c r="B35" s="170" t="s">
        <v>7</v>
      </c>
      <c r="C35" s="195"/>
      <c r="D35" s="171"/>
      <c r="E35" s="172"/>
      <c r="F35" s="54"/>
    </row>
    <row r="36" spans="2:6">
      <c r="B36" s="170" t="s">
        <v>9</v>
      </c>
      <c r="C36" s="173"/>
      <c r="D36" s="174"/>
      <c r="E36" s="172" t="s">
        <v>10</v>
      </c>
      <c r="F36" s="54"/>
    </row>
    <row r="37" spans="2:6">
      <c r="B37" s="170" t="s">
        <v>11</v>
      </c>
      <c r="C37" s="173"/>
      <c r="D37" s="168"/>
      <c r="E37" s="175"/>
      <c r="F37" s="54"/>
    </row>
    <row r="38" spans="2:6">
      <c r="B38" s="164" t="s">
        <v>12</v>
      </c>
      <c r="C38" s="165"/>
      <c r="D38" s="168"/>
      <c r="E38" s="55"/>
      <c r="F38" s="54"/>
    </row>
    <row r="39" spans="2:6">
      <c r="B39" s="170" t="s">
        <v>13</v>
      </c>
      <c r="C39" s="173"/>
      <c r="D39" s="168"/>
      <c r="E39" s="55"/>
      <c r="F39" s="54"/>
    </row>
    <row r="40" spans="2:6">
      <c r="B40" s="176" t="s">
        <v>14</v>
      </c>
      <c r="C40" s="177"/>
      <c r="D40" s="168"/>
      <c r="E40" s="56"/>
      <c r="F40" s="54"/>
    </row>
    <row r="41" spans="2:6">
      <c r="B41" s="176" t="s">
        <v>15</v>
      </c>
      <c r="C41" s="79"/>
      <c r="D41" s="168"/>
      <c r="E41" s="56"/>
      <c r="F41" s="54"/>
    </row>
    <row r="42" spans="2:6" ht="15.75" thickBot="1">
      <c r="B42" s="57" t="s">
        <v>16</v>
      </c>
      <c r="C42" s="79"/>
      <c r="D42" s="168"/>
      <c r="E42" s="56"/>
      <c r="F42" s="58"/>
    </row>
    <row r="43" spans="2:6" ht="15.75" thickBot="1">
      <c r="B43" s="143" t="s">
        <v>17</v>
      </c>
      <c r="C43" s="143" t="s">
        <v>18</v>
      </c>
      <c r="D43" s="144" t="s">
        <v>19</v>
      </c>
      <c r="E43" s="145" t="s">
        <v>20</v>
      </c>
      <c r="F43" s="146" t="s">
        <v>21</v>
      </c>
    </row>
    <row r="44" spans="2:6">
      <c r="B44" s="73"/>
      <c r="C44" s="73"/>
      <c r="D44" s="81"/>
      <c r="E44" s="74"/>
      <c r="F44" s="75">
        <f>E44*D44</f>
        <v>0</v>
      </c>
    </row>
    <row r="45" spans="2:6" ht="15.75" thickBot="1">
      <c r="B45" s="76"/>
      <c r="C45" s="147"/>
      <c r="D45" s="82"/>
      <c r="E45" s="77" t="s">
        <v>22</v>
      </c>
      <c r="F45" s="78">
        <f>F44</f>
        <v>0</v>
      </c>
    </row>
    <row r="47" spans="2:6" ht="15.75" thickBot="1"/>
    <row r="48" spans="2:6" ht="15.75" thickBot="1">
      <c r="B48" s="95"/>
      <c r="C48" s="96" t="s">
        <v>96</v>
      </c>
      <c r="D48" s="166"/>
      <c r="E48" s="52"/>
      <c r="F48" s="53"/>
    </row>
    <row r="49" spans="2:6">
      <c r="B49" s="167" t="s">
        <v>5</v>
      </c>
      <c r="C49" s="212"/>
      <c r="D49" s="168"/>
      <c r="E49" s="169" t="s">
        <v>6</v>
      </c>
      <c r="F49" s="54"/>
    </row>
    <row r="50" spans="2:6">
      <c r="B50" s="170" t="s">
        <v>7</v>
      </c>
      <c r="C50" s="214"/>
      <c r="D50" s="171"/>
      <c r="E50" s="172"/>
      <c r="F50" s="54"/>
    </row>
    <row r="51" spans="2:6">
      <c r="B51" s="170" t="s">
        <v>9</v>
      </c>
      <c r="C51" s="173"/>
      <c r="D51" s="174"/>
      <c r="E51" s="172" t="s">
        <v>10</v>
      </c>
      <c r="F51" s="54"/>
    </row>
    <row r="52" spans="2:6">
      <c r="B52" s="170" t="s">
        <v>11</v>
      </c>
      <c r="C52" s="173"/>
      <c r="D52" s="168"/>
      <c r="E52" s="175"/>
      <c r="F52" s="54"/>
    </row>
    <row r="53" spans="2:6">
      <c r="B53" s="164" t="s">
        <v>12</v>
      </c>
      <c r="C53" s="165"/>
      <c r="D53" s="168"/>
      <c r="E53" s="55"/>
      <c r="F53" s="54"/>
    </row>
    <row r="54" spans="2:6">
      <c r="B54" s="170" t="s">
        <v>13</v>
      </c>
      <c r="C54" s="173"/>
      <c r="D54" s="168"/>
      <c r="E54" s="55"/>
      <c r="F54" s="54"/>
    </row>
    <row r="55" spans="2:6">
      <c r="B55" s="176" t="s">
        <v>14</v>
      </c>
      <c r="C55" s="177"/>
      <c r="D55" s="168"/>
      <c r="E55" s="56"/>
      <c r="F55" s="54"/>
    </row>
    <row r="56" spans="2:6">
      <c r="B56" s="176" t="s">
        <v>15</v>
      </c>
      <c r="C56" s="79"/>
      <c r="D56" s="168"/>
      <c r="E56" s="56"/>
      <c r="F56" s="54"/>
    </row>
    <row r="57" spans="2:6" ht="15.75" thickBot="1">
      <c r="B57" s="57" t="s">
        <v>16</v>
      </c>
      <c r="C57" s="79"/>
      <c r="D57" s="168"/>
      <c r="E57" s="56"/>
      <c r="F57" s="58"/>
    </row>
    <row r="58" spans="2:6" ht="15.75" thickBot="1">
      <c r="B58" s="143" t="s">
        <v>17</v>
      </c>
      <c r="C58" s="143" t="s">
        <v>18</v>
      </c>
      <c r="D58" s="144" t="s">
        <v>19</v>
      </c>
      <c r="E58" s="145" t="s">
        <v>20</v>
      </c>
      <c r="F58" s="146" t="s">
        <v>21</v>
      </c>
    </row>
    <row r="59" spans="2:6">
      <c r="B59" s="73"/>
      <c r="C59" s="73"/>
      <c r="D59" s="81"/>
      <c r="E59" s="74"/>
      <c r="F59" s="75">
        <f>E59*D59</f>
        <v>0</v>
      </c>
    </row>
    <row r="60" spans="2:6" ht="15.75" thickBot="1">
      <c r="B60" s="76"/>
      <c r="C60" s="147"/>
      <c r="D60" s="82"/>
      <c r="E60" s="77" t="s">
        <v>22</v>
      </c>
      <c r="F60" s="78">
        <f>F59</f>
        <v>0</v>
      </c>
    </row>
    <row r="62" spans="2:6" ht="15.75" thickBot="1"/>
    <row r="63" spans="2:6" ht="15.75" thickBot="1">
      <c r="B63" s="95"/>
      <c r="C63" s="96" t="s">
        <v>97</v>
      </c>
      <c r="D63" s="166"/>
      <c r="E63" s="52"/>
      <c r="F63" s="53"/>
    </row>
    <row r="64" spans="2:6">
      <c r="B64" s="167" t="s">
        <v>5</v>
      </c>
      <c r="C64" s="194"/>
      <c r="D64" s="168"/>
      <c r="E64" s="169" t="s">
        <v>6</v>
      </c>
      <c r="F64" s="54"/>
    </row>
    <row r="65" spans="2:6">
      <c r="B65" s="170" t="s">
        <v>7</v>
      </c>
      <c r="C65" s="195"/>
      <c r="D65" s="171"/>
      <c r="E65" s="172"/>
      <c r="F65" s="54"/>
    </row>
    <row r="66" spans="2:6">
      <c r="B66" s="170" t="s">
        <v>9</v>
      </c>
      <c r="C66" s="173"/>
      <c r="D66" s="174"/>
      <c r="E66" s="172" t="s">
        <v>10</v>
      </c>
      <c r="F66" s="54"/>
    </row>
    <row r="67" spans="2:6">
      <c r="B67" s="170" t="s">
        <v>11</v>
      </c>
      <c r="C67" s="173"/>
      <c r="D67" s="168"/>
      <c r="E67" s="175"/>
      <c r="F67" s="54"/>
    </row>
    <row r="68" spans="2:6">
      <c r="B68" s="164" t="s">
        <v>12</v>
      </c>
      <c r="C68" s="165"/>
      <c r="D68" s="168"/>
      <c r="E68" s="55"/>
      <c r="F68" s="54"/>
    </row>
    <row r="69" spans="2:6">
      <c r="B69" s="170" t="s">
        <v>13</v>
      </c>
      <c r="C69" s="173"/>
      <c r="D69" s="168"/>
      <c r="E69" s="55"/>
      <c r="F69" s="54"/>
    </row>
    <row r="70" spans="2:6">
      <c r="B70" s="176" t="s">
        <v>14</v>
      </c>
      <c r="C70" s="177"/>
      <c r="D70" s="168"/>
      <c r="E70" s="56"/>
      <c r="F70" s="54"/>
    </row>
    <row r="71" spans="2:6">
      <c r="B71" s="176" t="s">
        <v>15</v>
      </c>
      <c r="C71" s="79"/>
      <c r="D71" s="168"/>
      <c r="E71" s="56"/>
      <c r="F71" s="54"/>
    </row>
    <row r="72" spans="2:6" ht="15.75" thickBot="1">
      <c r="B72" s="57" t="s">
        <v>16</v>
      </c>
      <c r="C72" s="79"/>
      <c r="D72" s="168"/>
      <c r="E72" s="56"/>
      <c r="F72" s="58"/>
    </row>
    <row r="73" spans="2:6" ht="15.75" thickBot="1">
      <c r="B73" s="143" t="s">
        <v>17</v>
      </c>
      <c r="C73" s="143" t="s">
        <v>18</v>
      </c>
      <c r="D73" s="144" t="s">
        <v>19</v>
      </c>
      <c r="E73" s="145" t="s">
        <v>20</v>
      </c>
      <c r="F73" s="146" t="s">
        <v>21</v>
      </c>
    </row>
    <row r="74" spans="2:6">
      <c r="B74" s="73"/>
      <c r="C74" s="73"/>
      <c r="D74" s="81"/>
      <c r="E74" s="74"/>
      <c r="F74" s="75">
        <f>E74*D74</f>
        <v>0</v>
      </c>
    </row>
    <row r="75" spans="2:6" ht="15.75" thickBot="1">
      <c r="B75" s="76"/>
      <c r="C75" s="147"/>
      <c r="D75" s="82"/>
      <c r="E75" s="77" t="s">
        <v>22</v>
      </c>
      <c r="F75" s="78">
        <f>F74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7"/>
  <sheetViews>
    <sheetView topLeftCell="A61" workbookViewId="0">
      <selection activeCell="I69" sqref="I69"/>
    </sheetView>
  </sheetViews>
  <sheetFormatPr baseColWidth="10" defaultRowHeight="15"/>
  <cols>
    <col min="2" max="2" width="35.28515625" style="83" customWidth="1"/>
    <col min="3" max="3" width="41.28515625" style="83" customWidth="1"/>
    <col min="4" max="4" width="11.42578125" style="83"/>
    <col min="5" max="5" width="12.28515625" style="83" customWidth="1"/>
    <col min="6" max="6" width="11.42578125" style="83"/>
  </cols>
  <sheetData>
    <row r="2" spans="2:6" ht="15.75" thickBot="1"/>
    <row r="3" spans="2:6" ht="15.75" thickBot="1">
      <c r="B3" s="95"/>
      <c r="C3" s="96" t="s">
        <v>98</v>
      </c>
      <c r="D3" s="166"/>
      <c r="E3" s="52"/>
      <c r="F3" s="53"/>
    </row>
    <row r="4" spans="2:6">
      <c r="B4" s="167" t="s">
        <v>5</v>
      </c>
      <c r="C4" s="194"/>
      <c r="D4" s="168"/>
      <c r="E4" s="169" t="s">
        <v>6</v>
      </c>
      <c r="F4" s="54"/>
    </row>
    <row r="5" spans="2:6">
      <c r="B5" s="170" t="s">
        <v>7</v>
      </c>
      <c r="C5" s="195"/>
      <c r="D5" s="171"/>
      <c r="E5" s="172"/>
      <c r="F5" s="54"/>
    </row>
    <row r="6" spans="2:6">
      <c r="B6" s="170" t="s">
        <v>9</v>
      </c>
      <c r="C6" s="173"/>
      <c r="D6" s="174"/>
      <c r="E6" s="172" t="s">
        <v>10</v>
      </c>
      <c r="F6" s="54"/>
    </row>
    <row r="7" spans="2:6">
      <c r="B7" s="170" t="s">
        <v>11</v>
      </c>
      <c r="C7" s="173"/>
      <c r="D7" s="168"/>
      <c r="E7" s="175"/>
      <c r="F7" s="54"/>
    </row>
    <row r="8" spans="2:6">
      <c r="B8" s="164" t="s">
        <v>12</v>
      </c>
      <c r="C8" s="165"/>
      <c r="D8" s="168"/>
      <c r="E8" s="55"/>
      <c r="F8" s="54"/>
    </row>
    <row r="9" spans="2:6">
      <c r="B9" s="170" t="s">
        <v>13</v>
      </c>
      <c r="C9" s="173"/>
      <c r="D9" s="168"/>
      <c r="E9" s="55"/>
      <c r="F9" s="54"/>
    </row>
    <row r="10" spans="2:6">
      <c r="B10" s="176" t="s">
        <v>14</v>
      </c>
      <c r="C10" s="177"/>
      <c r="D10" s="168"/>
      <c r="E10" s="56"/>
      <c r="F10" s="54"/>
    </row>
    <row r="11" spans="2:6">
      <c r="B11" s="176" t="s">
        <v>15</v>
      </c>
      <c r="C11" s="79"/>
      <c r="D11" s="168"/>
      <c r="E11" s="56"/>
      <c r="F11" s="54"/>
    </row>
    <row r="12" spans="2:6" ht="15.75" thickBot="1">
      <c r="B12" s="57" t="s">
        <v>16</v>
      </c>
      <c r="C12" s="79"/>
      <c r="D12" s="168"/>
      <c r="E12" s="56"/>
      <c r="F12" s="58"/>
    </row>
    <row r="13" spans="2:6" ht="15.75" thickBot="1">
      <c r="B13" s="143" t="s">
        <v>17</v>
      </c>
      <c r="C13" s="143" t="s">
        <v>18</v>
      </c>
      <c r="D13" s="144" t="s">
        <v>19</v>
      </c>
      <c r="E13" s="145" t="s">
        <v>20</v>
      </c>
      <c r="F13" s="146" t="s">
        <v>21</v>
      </c>
    </row>
    <row r="14" spans="2:6">
      <c r="B14" s="73"/>
      <c r="C14" s="73"/>
      <c r="D14" s="81"/>
      <c r="E14" s="74"/>
      <c r="F14" s="75">
        <f>E14*D14</f>
        <v>0</v>
      </c>
    </row>
    <row r="15" spans="2:6" ht="15.75" thickBot="1">
      <c r="B15" s="76"/>
      <c r="C15" s="147"/>
      <c r="D15" s="82"/>
      <c r="E15" s="77" t="s">
        <v>22</v>
      </c>
      <c r="F15" s="78">
        <f>F14</f>
        <v>0</v>
      </c>
    </row>
    <row r="17" spans="2:6" ht="15.75" thickBot="1"/>
    <row r="18" spans="2:6" ht="15.75" thickBot="1">
      <c r="B18" s="95"/>
      <c r="C18" s="96" t="s">
        <v>99</v>
      </c>
      <c r="D18" s="166"/>
      <c r="E18" s="52"/>
      <c r="F18" s="53"/>
    </row>
    <row r="19" spans="2:6">
      <c r="B19" s="167" t="s">
        <v>5</v>
      </c>
      <c r="C19" s="194"/>
      <c r="D19" s="168"/>
      <c r="E19" s="169" t="s">
        <v>6</v>
      </c>
      <c r="F19" s="54"/>
    </row>
    <row r="20" spans="2:6">
      <c r="B20" s="170" t="s">
        <v>7</v>
      </c>
      <c r="C20" s="195"/>
      <c r="D20" s="171"/>
      <c r="E20" s="172"/>
      <c r="F20" s="54"/>
    </row>
    <row r="21" spans="2:6">
      <c r="B21" s="170" t="s">
        <v>9</v>
      </c>
      <c r="C21" s="173"/>
      <c r="D21" s="174"/>
      <c r="E21" s="172" t="s">
        <v>10</v>
      </c>
      <c r="F21" s="54"/>
    </row>
    <row r="22" spans="2:6">
      <c r="B22" s="170" t="s">
        <v>11</v>
      </c>
      <c r="C22" s="173"/>
      <c r="D22" s="168"/>
      <c r="E22" s="175"/>
      <c r="F22" s="54"/>
    </row>
    <row r="23" spans="2:6">
      <c r="B23" s="164" t="s">
        <v>12</v>
      </c>
      <c r="C23" s="165"/>
      <c r="D23" s="168"/>
      <c r="E23" s="55"/>
      <c r="F23" s="54"/>
    </row>
    <row r="24" spans="2:6">
      <c r="B24" s="170" t="s">
        <v>13</v>
      </c>
      <c r="C24" s="173"/>
      <c r="D24" s="168"/>
      <c r="E24" s="55"/>
      <c r="F24" s="54"/>
    </row>
    <row r="25" spans="2:6">
      <c r="B25" s="176" t="s">
        <v>14</v>
      </c>
      <c r="C25" s="177"/>
      <c r="D25" s="168"/>
      <c r="E25" s="56"/>
      <c r="F25" s="54"/>
    </row>
    <row r="26" spans="2:6">
      <c r="B26" s="176" t="s">
        <v>15</v>
      </c>
      <c r="C26" s="79"/>
      <c r="D26" s="168"/>
      <c r="E26" s="56"/>
      <c r="F26" s="54"/>
    </row>
    <row r="27" spans="2:6" ht="15.75" thickBot="1">
      <c r="B27" s="57" t="s">
        <v>16</v>
      </c>
      <c r="C27" s="79"/>
      <c r="D27" s="168"/>
      <c r="E27" s="56"/>
      <c r="F27" s="58"/>
    </row>
    <row r="28" spans="2:6" ht="15.75" thickBot="1">
      <c r="B28" s="143" t="s">
        <v>17</v>
      </c>
      <c r="C28" s="143" t="s">
        <v>18</v>
      </c>
      <c r="D28" s="144" t="s">
        <v>19</v>
      </c>
      <c r="E28" s="145" t="s">
        <v>20</v>
      </c>
      <c r="F28" s="146" t="s">
        <v>21</v>
      </c>
    </row>
    <row r="29" spans="2:6">
      <c r="B29" s="73"/>
      <c r="C29" s="73"/>
      <c r="D29" s="81"/>
      <c r="E29" s="74"/>
      <c r="F29" s="75">
        <f>E29*D29</f>
        <v>0</v>
      </c>
    </row>
    <row r="30" spans="2:6" ht="15.75" thickBot="1">
      <c r="B30" s="76"/>
      <c r="C30" s="147"/>
      <c r="D30" s="82"/>
      <c r="E30" s="77" t="s">
        <v>22</v>
      </c>
      <c r="F30" s="78">
        <f>F29</f>
        <v>0</v>
      </c>
    </row>
    <row r="32" spans="2:6" ht="15.75" thickBot="1"/>
    <row r="33" spans="2:6" ht="15.75" thickBot="1">
      <c r="B33" s="95"/>
      <c r="C33" s="96" t="s">
        <v>100</v>
      </c>
      <c r="D33" s="166"/>
      <c r="E33" s="52"/>
      <c r="F33" s="53"/>
    </row>
    <row r="34" spans="2:6">
      <c r="B34" s="167" t="s">
        <v>5</v>
      </c>
      <c r="C34" s="194"/>
      <c r="D34" s="168"/>
      <c r="E34" s="169" t="s">
        <v>6</v>
      </c>
      <c r="F34" s="54"/>
    </row>
    <row r="35" spans="2:6">
      <c r="B35" s="170" t="s">
        <v>7</v>
      </c>
      <c r="C35" s="195"/>
      <c r="D35" s="171"/>
      <c r="E35" s="172"/>
      <c r="F35" s="54"/>
    </row>
    <row r="36" spans="2:6">
      <c r="B36" s="170" t="s">
        <v>9</v>
      </c>
      <c r="C36" s="173"/>
      <c r="D36" s="174"/>
      <c r="E36" s="172" t="s">
        <v>10</v>
      </c>
      <c r="F36" s="54"/>
    </row>
    <row r="37" spans="2:6">
      <c r="B37" s="170" t="s">
        <v>11</v>
      </c>
      <c r="C37" s="173"/>
      <c r="D37" s="168"/>
      <c r="E37" s="175"/>
      <c r="F37" s="54"/>
    </row>
    <row r="38" spans="2:6">
      <c r="B38" s="164" t="s">
        <v>12</v>
      </c>
      <c r="C38" s="165"/>
      <c r="D38" s="168"/>
      <c r="E38" s="55"/>
      <c r="F38" s="54"/>
    </row>
    <row r="39" spans="2:6">
      <c r="B39" s="170" t="s">
        <v>13</v>
      </c>
      <c r="C39" s="173"/>
      <c r="D39" s="168"/>
      <c r="E39" s="55"/>
      <c r="F39" s="54"/>
    </row>
    <row r="40" spans="2:6">
      <c r="B40" s="176" t="s">
        <v>14</v>
      </c>
      <c r="C40" s="177"/>
      <c r="D40" s="168"/>
      <c r="E40" s="56"/>
      <c r="F40" s="54"/>
    </row>
    <row r="41" spans="2:6">
      <c r="B41" s="176" t="s">
        <v>15</v>
      </c>
      <c r="C41" s="79"/>
      <c r="D41" s="168"/>
      <c r="E41" s="56"/>
      <c r="F41" s="54"/>
    </row>
    <row r="42" spans="2:6" ht="15.75" thickBot="1">
      <c r="B42" s="57" t="s">
        <v>16</v>
      </c>
      <c r="C42" s="79"/>
      <c r="D42" s="168"/>
      <c r="E42" s="56"/>
      <c r="F42" s="58"/>
    </row>
    <row r="43" spans="2:6" ht="15.75" thickBot="1">
      <c r="B43" s="143" t="s">
        <v>17</v>
      </c>
      <c r="C43" s="143" t="s">
        <v>18</v>
      </c>
      <c r="D43" s="144" t="s">
        <v>19</v>
      </c>
      <c r="E43" s="145" t="s">
        <v>20</v>
      </c>
      <c r="F43" s="146" t="s">
        <v>21</v>
      </c>
    </row>
    <row r="44" spans="2:6">
      <c r="B44" s="73"/>
      <c r="C44" s="73"/>
      <c r="D44" s="81"/>
      <c r="E44" s="74"/>
      <c r="F44" s="75">
        <f>E44*D44</f>
        <v>0</v>
      </c>
    </row>
    <row r="45" spans="2:6" ht="15.75" thickBot="1">
      <c r="B45" s="76"/>
      <c r="C45" s="147"/>
      <c r="D45" s="82"/>
      <c r="E45" s="77" t="s">
        <v>22</v>
      </c>
      <c r="F45" s="78">
        <f>F44</f>
        <v>0</v>
      </c>
    </row>
    <row r="47" spans="2:6" ht="15.75" thickBot="1"/>
    <row r="48" spans="2:6" ht="15.75" thickBot="1">
      <c r="B48" s="95"/>
      <c r="C48" s="96" t="s">
        <v>101</v>
      </c>
      <c r="D48" s="166"/>
      <c r="E48" s="52"/>
      <c r="F48" s="53"/>
    </row>
    <row r="49" spans="2:6">
      <c r="B49" s="167" t="s">
        <v>5</v>
      </c>
      <c r="C49" s="194"/>
      <c r="D49" s="168"/>
      <c r="E49" s="169" t="s">
        <v>6</v>
      </c>
      <c r="F49" s="54"/>
    </row>
    <row r="50" spans="2:6">
      <c r="B50" s="170" t="s">
        <v>7</v>
      </c>
      <c r="C50" s="195"/>
      <c r="D50" s="171"/>
      <c r="E50" s="172"/>
      <c r="F50" s="54"/>
    </row>
    <row r="51" spans="2:6">
      <c r="B51" s="170" t="s">
        <v>9</v>
      </c>
      <c r="C51" s="173"/>
      <c r="D51" s="174"/>
      <c r="E51" s="172" t="s">
        <v>10</v>
      </c>
      <c r="F51" s="54"/>
    </row>
    <row r="52" spans="2:6">
      <c r="B52" s="170" t="s">
        <v>11</v>
      </c>
      <c r="C52" s="173"/>
      <c r="D52" s="168"/>
      <c r="E52" s="175"/>
      <c r="F52" s="54"/>
    </row>
    <row r="53" spans="2:6">
      <c r="B53" s="164" t="s">
        <v>12</v>
      </c>
      <c r="C53" s="165"/>
      <c r="D53" s="168"/>
      <c r="E53" s="55"/>
      <c r="F53" s="54"/>
    </row>
    <row r="54" spans="2:6">
      <c r="B54" s="170" t="s">
        <v>13</v>
      </c>
      <c r="C54" s="173"/>
      <c r="D54" s="168"/>
      <c r="E54" s="55"/>
      <c r="F54" s="54"/>
    </row>
    <row r="55" spans="2:6">
      <c r="B55" s="176" t="s">
        <v>14</v>
      </c>
      <c r="C55" s="177"/>
      <c r="D55" s="168"/>
      <c r="E55" s="56"/>
      <c r="F55" s="54"/>
    </row>
    <row r="56" spans="2:6">
      <c r="B56" s="176" t="s">
        <v>15</v>
      </c>
      <c r="C56" s="79"/>
      <c r="D56" s="168"/>
      <c r="E56" s="56"/>
      <c r="F56" s="54"/>
    </row>
    <row r="57" spans="2:6" ht="15.75" thickBot="1">
      <c r="B57" s="57" t="s">
        <v>16</v>
      </c>
      <c r="C57" s="79"/>
      <c r="D57" s="168"/>
      <c r="E57" s="56"/>
      <c r="F57" s="58"/>
    </row>
    <row r="58" spans="2:6" ht="15.75" thickBot="1">
      <c r="B58" s="143" t="s">
        <v>17</v>
      </c>
      <c r="C58" s="143" t="s">
        <v>18</v>
      </c>
      <c r="D58" s="144" t="s">
        <v>19</v>
      </c>
      <c r="E58" s="145" t="s">
        <v>20</v>
      </c>
      <c r="F58" s="146" t="s">
        <v>21</v>
      </c>
    </row>
    <row r="59" spans="2:6">
      <c r="B59" s="73"/>
      <c r="C59" s="73"/>
      <c r="D59" s="81"/>
      <c r="E59" s="74"/>
      <c r="F59" s="75">
        <f>E59*D59</f>
        <v>0</v>
      </c>
    </row>
    <row r="60" spans="2:6" ht="15.75" thickBot="1">
      <c r="B60" s="76"/>
      <c r="C60" s="147"/>
      <c r="D60" s="82"/>
      <c r="E60" s="77" t="s">
        <v>22</v>
      </c>
      <c r="F60" s="78">
        <f>F59</f>
        <v>0</v>
      </c>
    </row>
    <row r="62" spans="2:6" ht="15.75" thickBot="1"/>
    <row r="63" spans="2:6" ht="15.75" thickBot="1">
      <c r="B63" s="95"/>
      <c r="C63" s="96" t="s">
        <v>102</v>
      </c>
      <c r="D63" s="166"/>
      <c r="E63" s="52"/>
      <c r="F63" s="53"/>
    </row>
    <row r="64" spans="2:6">
      <c r="B64" s="167" t="s">
        <v>5</v>
      </c>
      <c r="C64" s="194" t="s">
        <v>111</v>
      </c>
      <c r="D64" s="168"/>
      <c r="E64" s="169" t="s">
        <v>6</v>
      </c>
      <c r="F64" s="54"/>
    </row>
    <row r="65" spans="2:6">
      <c r="B65" s="170" t="s">
        <v>7</v>
      </c>
      <c r="C65" s="195" t="s">
        <v>107</v>
      </c>
      <c r="D65" s="171"/>
      <c r="E65" s="172"/>
      <c r="F65" s="54"/>
    </row>
    <row r="66" spans="2:6">
      <c r="B66" s="170" t="s">
        <v>9</v>
      </c>
      <c r="C66" s="173">
        <v>251705</v>
      </c>
      <c r="D66" s="174"/>
      <c r="E66" s="172" t="s">
        <v>10</v>
      </c>
      <c r="F66" s="54"/>
    </row>
    <row r="67" spans="2:6">
      <c r="B67" s="170" t="s">
        <v>11</v>
      </c>
      <c r="C67" s="173"/>
      <c r="D67" s="168"/>
      <c r="E67" s="175"/>
      <c r="F67" s="54"/>
    </row>
    <row r="68" spans="2:6">
      <c r="B68" s="164" t="s">
        <v>12</v>
      </c>
      <c r="C68" s="165">
        <v>82882</v>
      </c>
      <c r="D68" s="168"/>
      <c r="E68" s="55"/>
      <c r="F68" s="54"/>
    </row>
    <row r="69" spans="2:6">
      <c r="B69" s="170" t="s">
        <v>13</v>
      </c>
      <c r="C69" s="173">
        <v>183110</v>
      </c>
      <c r="D69" s="168"/>
      <c r="E69" s="55"/>
      <c r="F69" s="54"/>
    </row>
    <row r="70" spans="2:6">
      <c r="B70" s="176" t="s">
        <v>14</v>
      </c>
      <c r="C70" s="177">
        <v>7281</v>
      </c>
      <c r="D70" s="168"/>
      <c r="E70" s="56"/>
      <c r="F70" s="54"/>
    </row>
    <row r="71" spans="2:6">
      <c r="B71" s="176" t="s">
        <v>15</v>
      </c>
      <c r="C71" s="79"/>
      <c r="D71" s="168"/>
      <c r="E71" s="56"/>
      <c r="F71" s="54"/>
    </row>
    <row r="72" spans="2:6" ht="15.75" thickBot="1">
      <c r="B72" s="57" t="s">
        <v>16</v>
      </c>
      <c r="C72" s="79"/>
      <c r="D72" s="168"/>
      <c r="E72" s="56"/>
      <c r="F72" s="58"/>
    </row>
    <row r="73" spans="2:6" ht="15.75" thickBot="1">
      <c r="B73" s="143" t="s">
        <v>17</v>
      </c>
      <c r="C73" s="143" t="s">
        <v>18</v>
      </c>
      <c r="D73" s="144" t="s">
        <v>19</v>
      </c>
      <c r="E73" s="145" t="s">
        <v>20</v>
      </c>
      <c r="F73" s="146" t="s">
        <v>21</v>
      </c>
    </row>
    <row r="74" spans="2:6">
      <c r="B74" s="73" t="s">
        <v>142</v>
      </c>
      <c r="C74" s="73" t="s">
        <v>179</v>
      </c>
      <c r="D74" s="81">
        <v>10</v>
      </c>
      <c r="E74" s="74">
        <v>42350</v>
      </c>
      <c r="F74" s="75">
        <f>E74*D74</f>
        <v>423500</v>
      </c>
    </row>
    <row r="75" spans="2:6" ht="15.75" thickBot="1">
      <c r="B75" s="76"/>
      <c r="C75" s="147"/>
      <c r="D75" s="82"/>
      <c r="E75" s="77" t="s">
        <v>22</v>
      </c>
      <c r="F75" s="78">
        <f>F74</f>
        <v>423500</v>
      </c>
    </row>
    <row r="77" spans="2:6">
      <c r="C77" s="260" t="s">
        <v>107</v>
      </c>
      <c r="D77" s="260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tabSelected="1" zoomScale="70" zoomScaleNormal="70" workbookViewId="0">
      <selection activeCell="L16" sqref="L16"/>
    </sheetView>
  </sheetViews>
  <sheetFormatPr baseColWidth="10" defaultRowHeight="15"/>
  <cols>
    <col min="1" max="1" width="4.7109375" customWidth="1"/>
    <col min="2" max="2" width="45.28515625" style="64" customWidth="1"/>
    <col min="3" max="3" width="19.42578125" style="64" customWidth="1"/>
    <col min="4" max="4" width="12.5703125" style="80" customWidth="1"/>
    <col min="5" max="5" width="32" style="92" bestFit="1" customWidth="1"/>
    <col min="6" max="6" width="17.85546875" style="65" bestFit="1" customWidth="1"/>
    <col min="7" max="7" width="28.5703125" style="63" bestFit="1" customWidth="1"/>
    <col min="8" max="8" width="19.85546875" style="65" customWidth="1"/>
    <col min="9" max="9" width="22.42578125" style="65" customWidth="1"/>
    <col min="10" max="10" width="16" style="65" bestFit="1" customWidth="1"/>
    <col min="11" max="11" width="16.7109375" style="64" bestFit="1" customWidth="1"/>
    <col min="12" max="12" width="42.140625" style="64" customWidth="1"/>
    <col min="13" max="13" width="19.5703125" style="64" customWidth="1"/>
    <col min="14" max="14" width="32" style="257" customWidth="1"/>
    <col min="15" max="16384" width="11.42578125" style="246"/>
  </cols>
  <sheetData>
    <row r="1" spans="1:23">
      <c r="A1" s="369" t="s">
        <v>128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</row>
    <row r="2" spans="1:23" ht="12" customHeight="1" thickBot="1">
      <c r="A2" s="371"/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</row>
    <row r="3" spans="1:23" ht="15.75">
      <c r="A3" s="90" t="s">
        <v>52</v>
      </c>
      <c r="B3" s="254" t="s">
        <v>46</v>
      </c>
      <c r="C3" s="255" t="s">
        <v>47</v>
      </c>
      <c r="D3" s="255" t="s">
        <v>48</v>
      </c>
      <c r="E3" s="255" t="s">
        <v>14</v>
      </c>
      <c r="F3" s="256" t="s">
        <v>0</v>
      </c>
      <c r="G3" s="255" t="s">
        <v>13</v>
      </c>
      <c r="H3" s="255" t="s">
        <v>49</v>
      </c>
      <c r="I3" s="255" t="s">
        <v>105</v>
      </c>
      <c r="J3" s="255" t="s">
        <v>104</v>
      </c>
      <c r="K3" s="255" t="s">
        <v>50</v>
      </c>
      <c r="L3" s="268" t="s">
        <v>114</v>
      </c>
      <c r="M3" s="255" t="s">
        <v>51</v>
      </c>
      <c r="N3" s="246"/>
    </row>
    <row r="4" spans="1:23" s="258" customFormat="1">
      <c r="A4" s="281">
        <v>1</v>
      </c>
      <c r="B4" s="154" t="s">
        <v>196</v>
      </c>
      <c r="C4" s="155">
        <v>318917</v>
      </c>
      <c r="D4" s="156" t="s">
        <v>132</v>
      </c>
      <c r="E4" s="157" t="s">
        <v>145</v>
      </c>
      <c r="F4" s="160">
        <v>83062</v>
      </c>
      <c r="G4" s="160" t="s">
        <v>57</v>
      </c>
      <c r="H4" s="264">
        <v>251951</v>
      </c>
      <c r="I4" s="161" t="s">
        <v>130</v>
      </c>
      <c r="J4" s="161" t="s">
        <v>130</v>
      </c>
      <c r="K4" s="352">
        <v>99721</v>
      </c>
      <c r="L4" s="347" t="s">
        <v>151</v>
      </c>
      <c r="M4" s="162" t="s">
        <v>31</v>
      </c>
      <c r="R4" s="246"/>
    </row>
    <row r="5" spans="1:23" s="248" customFormat="1">
      <c r="A5" s="281">
        <v>2</v>
      </c>
      <c r="B5" s="283" t="s">
        <v>141</v>
      </c>
      <c r="C5" s="284">
        <v>42350</v>
      </c>
      <c r="D5" s="285" t="s">
        <v>132</v>
      </c>
      <c r="E5" s="285">
        <v>7129</v>
      </c>
      <c r="F5" s="286">
        <v>81284</v>
      </c>
      <c r="G5" s="285" t="s">
        <v>139</v>
      </c>
      <c r="H5" s="287">
        <v>249519</v>
      </c>
      <c r="I5" s="285" t="s">
        <v>130</v>
      </c>
      <c r="J5" s="285" t="s">
        <v>130</v>
      </c>
      <c r="K5" s="285">
        <v>98279</v>
      </c>
      <c r="L5" s="288" t="s">
        <v>152</v>
      </c>
      <c r="M5" s="288" t="s">
        <v>86</v>
      </c>
      <c r="Q5" s="249"/>
      <c r="R5" s="246"/>
      <c r="S5" s="249"/>
      <c r="T5" s="249"/>
      <c r="U5" s="249"/>
      <c r="V5" s="249"/>
      <c r="W5" s="249"/>
    </row>
    <row r="6" spans="1:23">
      <c r="A6" s="281">
        <v>3</v>
      </c>
      <c r="B6" s="289" t="s">
        <v>135</v>
      </c>
      <c r="C6" s="290">
        <v>1226610</v>
      </c>
      <c r="D6" s="291" t="s">
        <v>132</v>
      </c>
      <c r="E6" s="291">
        <v>4000</v>
      </c>
      <c r="F6" s="291">
        <v>80878</v>
      </c>
      <c r="G6" s="291" t="s">
        <v>136</v>
      </c>
      <c r="H6" s="291">
        <v>248851</v>
      </c>
      <c r="I6" s="291" t="s">
        <v>130</v>
      </c>
      <c r="J6" s="291" t="s">
        <v>130</v>
      </c>
      <c r="K6" s="292">
        <v>98626</v>
      </c>
      <c r="L6" s="291" t="s">
        <v>137</v>
      </c>
      <c r="M6" s="291" t="s">
        <v>88</v>
      </c>
      <c r="N6" s="246"/>
      <c r="Q6" s="247"/>
      <c r="S6" s="247"/>
      <c r="T6" s="247"/>
      <c r="U6" s="247"/>
      <c r="V6" s="247"/>
      <c r="W6" s="247"/>
    </row>
    <row r="7" spans="1:23" s="258" customFormat="1" ht="16.5" customHeight="1">
      <c r="A7" s="281">
        <v>4</v>
      </c>
      <c r="B7" s="283" t="s">
        <v>108</v>
      </c>
      <c r="C7" s="293">
        <v>506344</v>
      </c>
      <c r="D7" s="285" t="s">
        <v>132</v>
      </c>
      <c r="E7" s="285">
        <v>7231</v>
      </c>
      <c r="F7" s="285">
        <v>80882</v>
      </c>
      <c r="G7" s="285">
        <v>785111</v>
      </c>
      <c r="H7" s="285" t="s">
        <v>129</v>
      </c>
      <c r="I7" s="285" t="s">
        <v>130</v>
      </c>
      <c r="J7" s="285" t="s">
        <v>130</v>
      </c>
      <c r="K7" s="285">
        <v>98726</v>
      </c>
      <c r="L7" s="288" t="s">
        <v>151</v>
      </c>
      <c r="M7" s="288" t="s">
        <v>84</v>
      </c>
      <c r="R7" s="246"/>
    </row>
    <row r="8" spans="1:23" s="248" customFormat="1">
      <c r="A8" s="281">
        <v>5</v>
      </c>
      <c r="B8" s="283" t="s">
        <v>108</v>
      </c>
      <c r="C8" s="321">
        <v>250000</v>
      </c>
      <c r="D8" s="322" t="s">
        <v>132</v>
      </c>
      <c r="E8" s="322">
        <v>7235</v>
      </c>
      <c r="F8" s="286">
        <v>82063</v>
      </c>
      <c r="G8" s="322">
        <v>785952</v>
      </c>
      <c r="H8" s="323">
        <v>250688</v>
      </c>
      <c r="I8" s="322" t="s">
        <v>130</v>
      </c>
      <c r="J8" s="322" t="s">
        <v>130</v>
      </c>
      <c r="K8" s="285">
        <v>98933</v>
      </c>
      <c r="L8" s="288" t="s">
        <v>151</v>
      </c>
      <c r="M8" s="322" t="s">
        <v>149</v>
      </c>
      <c r="Q8" s="249"/>
      <c r="R8" s="249"/>
      <c r="S8" s="249"/>
      <c r="T8" s="249"/>
      <c r="U8" s="249"/>
      <c r="V8" s="249"/>
      <c r="W8" s="249"/>
    </row>
    <row r="9" spans="1:23" s="248" customFormat="1">
      <c r="A9" s="281">
        <v>6</v>
      </c>
      <c r="B9" s="324" t="s">
        <v>148</v>
      </c>
      <c r="C9" s="321">
        <v>250000</v>
      </c>
      <c r="D9" s="285" t="s">
        <v>132</v>
      </c>
      <c r="E9" s="322">
        <v>7193</v>
      </c>
      <c r="F9" s="325">
        <v>82186</v>
      </c>
      <c r="G9" s="322">
        <v>293860</v>
      </c>
      <c r="H9" s="326">
        <v>251005</v>
      </c>
      <c r="I9" s="322" t="s">
        <v>130</v>
      </c>
      <c r="J9" s="322" t="s">
        <v>130</v>
      </c>
      <c r="K9" s="285">
        <v>98935</v>
      </c>
      <c r="L9" s="288" t="s">
        <v>180</v>
      </c>
      <c r="M9" s="322" t="s">
        <v>88</v>
      </c>
      <c r="Q9" s="249"/>
      <c r="R9" s="249"/>
      <c r="S9" s="249"/>
      <c r="T9" s="249"/>
      <c r="U9" s="249"/>
      <c r="V9" s="249"/>
      <c r="W9" s="249"/>
    </row>
    <row r="10" spans="1:23" s="248" customFormat="1">
      <c r="A10" s="281">
        <v>7</v>
      </c>
      <c r="B10" s="324" t="s">
        <v>148</v>
      </c>
      <c r="C10" s="321">
        <v>48750</v>
      </c>
      <c r="D10" s="285" t="s">
        <v>132</v>
      </c>
      <c r="E10" s="322">
        <v>7196</v>
      </c>
      <c r="F10" s="325">
        <v>78647</v>
      </c>
      <c r="G10" s="322">
        <v>293859</v>
      </c>
      <c r="H10" s="322">
        <v>245381</v>
      </c>
      <c r="I10" s="322" t="s">
        <v>130</v>
      </c>
      <c r="J10" s="322" t="s">
        <v>130</v>
      </c>
      <c r="K10" s="285">
        <v>98931</v>
      </c>
      <c r="L10" s="288" t="s">
        <v>180</v>
      </c>
      <c r="M10" s="322" t="s">
        <v>88</v>
      </c>
      <c r="Q10" s="249"/>
      <c r="R10" s="249"/>
      <c r="S10" s="249"/>
      <c r="T10" s="249"/>
      <c r="U10" s="249"/>
      <c r="V10" s="249"/>
      <c r="W10" s="249"/>
    </row>
    <row r="11" spans="1:23" s="248" customFormat="1">
      <c r="A11" s="281">
        <v>8</v>
      </c>
      <c r="B11" s="324" t="s">
        <v>148</v>
      </c>
      <c r="C11" s="321">
        <v>180000</v>
      </c>
      <c r="D11" s="285" t="s">
        <v>132</v>
      </c>
      <c r="E11" s="322">
        <v>7194</v>
      </c>
      <c r="F11" s="325">
        <v>82183</v>
      </c>
      <c r="G11" s="322">
        <v>293858</v>
      </c>
      <c r="H11" s="326">
        <v>251006</v>
      </c>
      <c r="I11" s="322" t="s">
        <v>130</v>
      </c>
      <c r="J11" s="322" t="s">
        <v>130</v>
      </c>
      <c r="K11" s="285">
        <v>98934</v>
      </c>
      <c r="L11" s="288" t="s">
        <v>180</v>
      </c>
      <c r="M11" s="322" t="s">
        <v>88</v>
      </c>
      <c r="Q11" s="249"/>
      <c r="R11" s="249"/>
      <c r="S11" s="249"/>
      <c r="T11" s="249"/>
      <c r="U11" s="249"/>
      <c r="V11" s="249"/>
      <c r="W11" s="249"/>
    </row>
    <row r="12" spans="1:23" s="248" customFormat="1">
      <c r="A12" s="281">
        <v>9</v>
      </c>
      <c r="B12" s="283" t="s">
        <v>144</v>
      </c>
      <c r="C12" s="293">
        <v>394760</v>
      </c>
      <c r="D12" s="285" t="s">
        <v>132</v>
      </c>
      <c r="E12" s="322">
        <v>7272</v>
      </c>
      <c r="F12" s="286">
        <v>82716</v>
      </c>
      <c r="G12" s="322">
        <v>181786</v>
      </c>
      <c r="H12" s="322">
        <v>247163</v>
      </c>
      <c r="I12" s="322" t="s">
        <v>130</v>
      </c>
      <c r="J12" s="322" t="s">
        <v>130</v>
      </c>
      <c r="K12" s="285">
        <v>99256</v>
      </c>
      <c r="L12" s="288" t="s">
        <v>180</v>
      </c>
      <c r="M12" s="322" t="s">
        <v>87</v>
      </c>
      <c r="Q12" s="249"/>
      <c r="R12" s="249"/>
      <c r="S12" s="249"/>
      <c r="T12" s="249"/>
      <c r="U12" s="249"/>
      <c r="V12" s="249"/>
      <c r="W12" s="249"/>
    </row>
    <row r="13" spans="1:23" s="248" customFormat="1">
      <c r="A13" s="281">
        <v>10</v>
      </c>
      <c r="B13" s="324" t="s">
        <v>107</v>
      </c>
      <c r="C13" s="321">
        <v>70560</v>
      </c>
      <c r="D13" s="322" t="s">
        <v>132</v>
      </c>
      <c r="E13" s="322">
        <v>7273</v>
      </c>
      <c r="F13" s="323">
        <v>82137</v>
      </c>
      <c r="G13" s="322">
        <v>181945</v>
      </c>
      <c r="H13" s="323">
        <v>250771</v>
      </c>
      <c r="I13" s="322" t="s">
        <v>130</v>
      </c>
      <c r="J13" s="322" t="s">
        <v>130</v>
      </c>
      <c r="K13" s="291">
        <v>99198</v>
      </c>
      <c r="L13" s="288" t="s">
        <v>180</v>
      </c>
      <c r="M13" s="322" t="s">
        <v>87</v>
      </c>
      <c r="Q13" s="249"/>
      <c r="R13" s="249"/>
      <c r="S13" s="249"/>
      <c r="T13" s="249"/>
      <c r="U13" s="249"/>
      <c r="V13" s="249"/>
      <c r="W13" s="249"/>
    </row>
    <row r="14" spans="1:23" s="248" customFormat="1">
      <c r="A14" s="281">
        <v>11</v>
      </c>
      <c r="B14" s="324" t="s">
        <v>154</v>
      </c>
      <c r="C14" s="321">
        <v>42000</v>
      </c>
      <c r="D14" s="322" t="s">
        <v>132</v>
      </c>
      <c r="E14" s="322">
        <v>7039</v>
      </c>
      <c r="F14" s="291">
        <v>82388</v>
      </c>
      <c r="G14" s="322" t="s">
        <v>155</v>
      </c>
      <c r="H14" s="326">
        <v>251045</v>
      </c>
      <c r="I14" s="322" t="s">
        <v>130</v>
      </c>
      <c r="J14" s="322" t="s">
        <v>130</v>
      </c>
      <c r="K14" s="291">
        <v>99197</v>
      </c>
      <c r="L14" s="288" t="s">
        <v>180</v>
      </c>
      <c r="M14" s="322" t="s">
        <v>89</v>
      </c>
      <c r="Q14" s="249"/>
      <c r="R14" s="249"/>
      <c r="S14" s="249"/>
      <c r="T14" s="249"/>
      <c r="U14" s="249"/>
      <c r="V14" s="249"/>
      <c r="W14" s="249"/>
    </row>
    <row r="15" spans="1:23" s="248" customFormat="1">
      <c r="A15" s="281">
        <v>12</v>
      </c>
      <c r="B15" s="324" t="s">
        <v>107</v>
      </c>
      <c r="C15" s="321">
        <v>514320</v>
      </c>
      <c r="D15" s="285" t="s">
        <v>132</v>
      </c>
      <c r="E15" s="322">
        <v>7274</v>
      </c>
      <c r="F15" s="325">
        <v>79882</v>
      </c>
      <c r="G15" s="322">
        <v>180248</v>
      </c>
      <c r="H15" s="291">
        <v>251121</v>
      </c>
      <c r="I15" s="322" t="s">
        <v>130</v>
      </c>
      <c r="J15" s="322" t="s">
        <v>130</v>
      </c>
      <c r="K15" s="285">
        <v>99719</v>
      </c>
      <c r="L15" s="288" t="s">
        <v>180</v>
      </c>
      <c r="M15" s="322" t="s">
        <v>88</v>
      </c>
      <c r="Q15" s="249"/>
      <c r="R15" s="249"/>
      <c r="S15" s="249"/>
      <c r="T15" s="249"/>
      <c r="U15" s="249"/>
      <c r="V15" s="249"/>
      <c r="W15" s="249"/>
    </row>
    <row r="16" spans="1:23" s="248" customFormat="1">
      <c r="A16" s="281">
        <v>13</v>
      </c>
      <c r="B16" s="324" t="s">
        <v>107</v>
      </c>
      <c r="C16" s="321">
        <v>250000</v>
      </c>
      <c r="D16" s="322" t="s">
        <v>132</v>
      </c>
      <c r="E16" s="322">
        <v>7278</v>
      </c>
      <c r="F16" s="291">
        <v>82389</v>
      </c>
      <c r="G16" s="322">
        <v>182487</v>
      </c>
      <c r="H16" s="326">
        <v>251119</v>
      </c>
      <c r="I16" s="322" t="s">
        <v>130</v>
      </c>
      <c r="J16" s="322" t="s">
        <v>130</v>
      </c>
      <c r="K16" s="285">
        <v>99720</v>
      </c>
      <c r="L16" s="288" t="s">
        <v>180</v>
      </c>
      <c r="M16" s="322" t="s">
        <v>87</v>
      </c>
      <c r="Q16" s="249"/>
      <c r="R16" s="249"/>
      <c r="S16" s="249"/>
      <c r="T16" s="249"/>
      <c r="U16" s="249"/>
      <c r="V16" s="249"/>
      <c r="W16" s="249"/>
    </row>
    <row r="17" spans="1:23" s="258" customFormat="1">
      <c r="A17" s="281">
        <v>14</v>
      </c>
      <c r="B17" s="289" t="s">
        <v>133</v>
      </c>
      <c r="C17" s="290">
        <v>800000</v>
      </c>
      <c r="D17" s="285" t="s">
        <v>132</v>
      </c>
      <c r="E17" s="291">
        <v>90110</v>
      </c>
      <c r="F17" s="291">
        <v>81286</v>
      </c>
      <c r="G17" s="291">
        <v>690</v>
      </c>
      <c r="H17" s="346">
        <v>251739</v>
      </c>
      <c r="I17" s="291" t="s">
        <v>130</v>
      </c>
      <c r="J17" s="291" t="s">
        <v>130</v>
      </c>
      <c r="K17" s="291">
        <v>99627</v>
      </c>
      <c r="L17" s="288" t="s">
        <v>180</v>
      </c>
      <c r="M17" s="291" t="s">
        <v>86</v>
      </c>
      <c r="R17" s="246"/>
    </row>
    <row r="18" spans="1:23" s="248" customFormat="1">
      <c r="A18" s="281">
        <v>15</v>
      </c>
      <c r="B18" s="283" t="s">
        <v>181</v>
      </c>
      <c r="C18" s="293">
        <v>135210</v>
      </c>
      <c r="D18" s="287" t="s">
        <v>132</v>
      </c>
      <c r="E18" s="353">
        <v>7180</v>
      </c>
      <c r="F18" s="291">
        <v>83058</v>
      </c>
      <c r="G18" s="326" t="s">
        <v>182</v>
      </c>
      <c r="H18" s="285">
        <v>251953</v>
      </c>
      <c r="I18" s="285" t="s">
        <v>130</v>
      </c>
      <c r="J18" s="285" t="s">
        <v>130</v>
      </c>
      <c r="K18" s="285">
        <v>99729</v>
      </c>
      <c r="L18" s="288" t="s">
        <v>180</v>
      </c>
      <c r="M18" s="322" t="s">
        <v>89</v>
      </c>
      <c r="Q18" s="249"/>
      <c r="R18" s="249"/>
      <c r="S18" s="249"/>
      <c r="T18" s="249"/>
      <c r="U18" s="249"/>
      <c r="V18" s="249"/>
      <c r="W18" s="249"/>
    </row>
    <row r="19" spans="1:23" s="248" customFormat="1">
      <c r="A19" s="281">
        <v>16</v>
      </c>
      <c r="B19" s="344" t="s">
        <v>107</v>
      </c>
      <c r="C19" s="345">
        <v>423500</v>
      </c>
      <c r="D19" s="292" t="s">
        <v>132</v>
      </c>
      <c r="E19" s="292">
        <v>7281</v>
      </c>
      <c r="F19" s="291">
        <v>82882</v>
      </c>
      <c r="G19" s="292">
        <v>183110</v>
      </c>
      <c r="H19" s="291">
        <v>251705</v>
      </c>
      <c r="I19" s="292" t="s">
        <v>130</v>
      </c>
      <c r="J19" s="292" t="s">
        <v>130</v>
      </c>
      <c r="K19" s="291">
        <v>99552</v>
      </c>
      <c r="L19" s="288" t="s">
        <v>180</v>
      </c>
      <c r="M19" s="322" t="s">
        <v>88</v>
      </c>
      <c r="Q19" s="249"/>
      <c r="R19" s="249"/>
      <c r="S19" s="249"/>
      <c r="T19" s="249"/>
      <c r="U19" s="249"/>
      <c r="V19" s="249"/>
      <c r="W19" s="249"/>
    </row>
    <row r="20" spans="1:23" s="258" customFormat="1">
      <c r="A20" s="281">
        <v>17</v>
      </c>
      <c r="B20" s="154" t="s">
        <v>197</v>
      </c>
      <c r="C20" s="155">
        <v>318917</v>
      </c>
      <c r="D20" s="156" t="s">
        <v>132</v>
      </c>
      <c r="E20" s="157" t="s">
        <v>146</v>
      </c>
      <c r="F20" s="160">
        <v>80837</v>
      </c>
      <c r="G20" s="160" t="s">
        <v>57</v>
      </c>
      <c r="H20" s="161">
        <v>248862</v>
      </c>
      <c r="I20" s="161" t="s">
        <v>130</v>
      </c>
      <c r="J20" s="161" t="s">
        <v>130</v>
      </c>
      <c r="K20" s="352">
        <v>99723</v>
      </c>
      <c r="L20" s="347" t="s">
        <v>151</v>
      </c>
      <c r="M20" s="162" t="s">
        <v>31</v>
      </c>
      <c r="R20" s="246"/>
    </row>
    <row r="21" spans="1:23" s="258" customFormat="1">
      <c r="A21" s="281">
        <v>18</v>
      </c>
      <c r="B21" s="283" t="s">
        <v>131</v>
      </c>
      <c r="C21" s="293">
        <v>241010</v>
      </c>
      <c r="D21" s="354" t="s">
        <v>132</v>
      </c>
      <c r="E21" s="355">
        <v>7243</v>
      </c>
      <c r="F21" s="356">
        <v>80863</v>
      </c>
      <c r="G21" s="356">
        <v>4700017981</v>
      </c>
      <c r="H21" s="323">
        <v>251501</v>
      </c>
      <c r="I21" s="357">
        <v>43262</v>
      </c>
      <c r="J21" s="358">
        <v>1000047804</v>
      </c>
      <c r="K21" s="291">
        <v>99730</v>
      </c>
      <c r="L21" s="288" t="s">
        <v>151</v>
      </c>
      <c r="M21" s="292" t="s">
        <v>87</v>
      </c>
      <c r="R21" s="246"/>
    </row>
    <row r="22" spans="1:23">
      <c r="A22" s="281">
        <v>19</v>
      </c>
      <c r="B22" s="289" t="s">
        <v>131</v>
      </c>
      <c r="C22" s="293">
        <v>479600</v>
      </c>
      <c r="D22" s="285" t="s">
        <v>132</v>
      </c>
      <c r="E22" s="291">
        <v>7260</v>
      </c>
      <c r="F22" s="291">
        <v>82390</v>
      </c>
      <c r="G22" s="359">
        <v>4700019319</v>
      </c>
      <c r="H22" s="346">
        <v>251954</v>
      </c>
      <c r="I22" s="360">
        <v>43287</v>
      </c>
      <c r="J22" s="326">
        <v>1000048952</v>
      </c>
      <c r="K22" s="291">
        <v>99731</v>
      </c>
      <c r="L22" s="288" t="s">
        <v>151</v>
      </c>
      <c r="M22" s="292" t="s">
        <v>88</v>
      </c>
      <c r="N22" s="246"/>
      <c r="Q22" s="247"/>
      <c r="S22" s="247"/>
      <c r="T22" s="247"/>
      <c r="U22" s="247"/>
      <c r="V22" s="247"/>
      <c r="W22" s="247"/>
    </row>
    <row r="23" spans="1:23" s="248" customFormat="1">
      <c r="A23" s="281">
        <v>20</v>
      </c>
      <c r="B23" s="279"/>
      <c r="C23" s="280"/>
      <c r="D23" s="278"/>
      <c r="E23" s="278"/>
      <c r="F23" s="277"/>
      <c r="G23" s="278"/>
      <c r="H23" s="278"/>
      <c r="I23" s="278"/>
      <c r="J23" s="278"/>
      <c r="K23" s="278"/>
      <c r="L23" s="272"/>
      <c r="M23" s="272"/>
      <c r="Q23" s="249"/>
      <c r="R23" s="249"/>
      <c r="S23" s="249"/>
      <c r="T23" s="249"/>
      <c r="U23" s="249"/>
      <c r="V23" s="249"/>
      <c r="W23" s="249"/>
    </row>
    <row r="24" spans="1:23" ht="15.75" thickBot="1">
      <c r="A24" s="281">
        <v>21</v>
      </c>
      <c r="B24" s="279"/>
      <c r="C24" s="280"/>
      <c r="D24" s="278"/>
      <c r="E24" s="278"/>
      <c r="F24" s="277"/>
      <c r="G24" s="278"/>
      <c r="H24" s="278"/>
      <c r="I24" s="278"/>
      <c r="J24" s="278"/>
      <c r="K24" s="278"/>
      <c r="L24" s="272"/>
      <c r="M24" s="272"/>
      <c r="N24" s="246"/>
      <c r="Q24" s="247"/>
      <c r="R24" s="247"/>
      <c r="S24" s="247"/>
      <c r="T24" s="247"/>
      <c r="U24" s="247"/>
      <c r="V24" s="247"/>
      <c r="W24" s="247"/>
    </row>
    <row r="25" spans="1:23" ht="15.75">
      <c r="B25" s="123" t="s">
        <v>2</v>
      </c>
      <c r="C25" s="124">
        <f>SUM(C7:C24)</f>
        <v>4904971</v>
      </c>
      <c r="E25" s="367" t="s">
        <v>56</v>
      </c>
      <c r="F25" s="368"/>
      <c r="G25" s="163" t="s">
        <v>58</v>
      </c>
      <c r="H25" s="376" t="s">
        <v>69</v>
      </c>
      <c r="I25" s="377"/>
      <c r="J25" s="377"/>
      <c r="K25" s="378"/>
      <c r="L25" s="265"/>
    </row>
    <row r="26" spans="1:23" ht="32.25" customHeight="1">
      <c r="B26" s="152" t="s">
        <v>1</v>
      </c>
      <c r="C26" s="100">
        <f>C4+C20</f>
        <v>637834</v>
      </c>
      <c r="E26" s="181" t="s">
        <v>86</v>
      </c>
      <c r="F26" s="187">
        <v>3000000</v>
      </c>
      <c r="G26" s="179">
        <f>SUMIF(Tabla1[ENCARGADO], E26,(Tabla1[MONTO NETO]))</f>
        <v>842350</v>
      </c>
      <c r="H26" s="364"/>
      <c r="I26" s="365"/>
      <c r="J26" s="365"/>
      <c r="K26" s="366"/>
      <c r="L26" s="266"/>
    </row>
    <row r="27" spans="1:23" ht="32.25" customHeight="1">
      <c r="A27" t="s">
        <v>210</v>
      </c>
      <c r="B27" s="93" t="s">
        <v>103</v>
      </c>
      <c r="C27" s="97">
        <f>C28-C29</f>
        <v>-14457195</v>
      </c>
      <c r="E27" s="181" t="s">
        <v>84</v>
      </c>
      <c r="F27" s="187">
        <v>5000000</v>
      </c>
      <c r="G27" s="179">
        <f>SUMIF(Tabla1[ENCARGADO], E27,(Tabla1[MONTO NETO]))</f>
        <v>506344</v>
      </c>
      <c r="H27" s="364"/>
      <c r="I27" s="365"/>
      <c r="J27" s="365"/>
      <c r="K27" s="366"/>
      <c r="L27" s="266" t="s">
        <v>6</v>
      </c>
    </row>
    <row r="28" spans="1:23" ht="32.25" customHeight="1">
      <c r="B28" s="93" t="s">
        <v>55</v>
      </c>
      <c r="C28" s="98">
        <f>C25+C26</f>
        <v>5542805</v>
      </c>
      <c r="E28" s="180" t="s">
        <v>88</v>
      </c>
      <c r="F28" s="187">
        <v>3000000</v>
      </c>
      <c r="G28" s="179">
        <f>SUMIF(Tabla1[ENCARGADO], E28,(Tabla1[MONTO NETO]))</f>
        <v>3122780</v>
      </c>
      <c r="H28" s="373" t="s">
        <v>211</v>
      </c>
      <c r="I28" s="374"/>
      <c r="J28" s="374"/>
      <c r="K28" s="375"/>
      <c r="L28" s="266"/>
    </row>
    <row r="29" spans="1:23" ht="32.25" customHeight="1" thickBot="1">
      <c r="B29" s="94" t="s">
        <v>3</v>
      </c>
      <c r="C29" s="99">
        <v>20000000</v>
      </c>
      <c r="E29" s="180" t="s">
        <v>89</v>
      </c>
      <c r="F29" s="187">
        <v>3000000</v>
      </c>
      <c r="G29" s="179">
        <f>SUMIF(Tabla1[ENCARGADO], E29,(Tabla1[MONTO NETO]))</f>
        <v>177210</v>
      </c>
      <c r="H29" s="364"/>
      <c r="I29" s="365"/>
      <c r="J29" s="365"/>
      <c r="K29" s="366"/>
      <c r="L29" s="266"/>
      <c r="M29" s="101"/>
    </row>
    <row r="30" spans="1:23" ht="32.25" customHeight="1">
      <c r="A30" s="83"/>
      <c r="B30" s="159"/>
      <c r="C30" s="159"/>
      <c r="E30" s="180" t="s">
        <v>87</v>
      </c>
      <c r="F30" s="187">
        <v>5000000</v>
      </c>
      <c r="G30" s="179">
        <f>SUMIF(Tabla1[ENCARGADO], E30,(Tabla1[MONTO NETO]))</f>
        <v>956330</v>
      </c>
      <c r="H30" s="364"/>
      <c r="I30" s="365"/>
      <c r="J30" s="365"/>
      <c r="K30" s="366"/>
      <c r="L30" s="266"/>
      <c r="M30" s="101"/>
    </row>
    <row r="31" spans="1:23" ht="32.25" customHeight="1">
      <c r="A31" s="83"/>
      <c r="B31" s="159"/>
      <c r="C31" s="159"/>
      <c r="D31" s="282"/>
      <c r="E31" s="180" t="s">
        <v>149</v>
      </c>
      <c r="F31" s="187">
        <v>3000000</v>
      </c>
      <c r="G31" s="179">
        <f>SUMIF(Tabla1[ENCARGADO], E31,(Tabla1[MONTO NETO]))</f>
        <v>250000</v>
      </c>
      <c r="H31" s="364"/>
      <c r="I31" s="365"/>
      <c r="J31" s="365"/>
      <c r="K31" s="366"/>
      <c r="L31" s="266"/>
      <c r="M31" s="101"/>
    </row>
    <row r="32" spans="1:23" ht="15.75" thickBot="1">
      <c r="A32" s="83"/>
      <c r="B32" s="125"/>
      <c r="C32" s="125"/>
      <c r="E32" s="182"/>
      <c r="F32" s="183"/>
      <c r="G32" s="184"/>
      <c r="H32" s="185"/>
      <c r="I32" s="185"/>
      <c r="J32" s="185"/>
      <c r="K32" s="186"/>
      <c r="L32" s="267"/>
    </row>
    <row r="33" spans="2:4">
      <c r="B33" s="125"/>
      <c r="C33" s="125"/>
    </row>
    <row r="34" spans="2:4">
      <c r="B34" s="125"/>
      <c r="C34" s="125"/>
    </row>
    <row r="38" spans="2:4">
      <c r="C38" s="92"/>
    </row>
    <row r="39" spans="2:4">
      <c r="C39" s="92"/>
      <c r="D39" s="336"/>
    </row>
    <row r="40" spans="2:4">
      <c r="C40" s="92"/>
      <c r="D40" s="336"/>
    </row>
    <row r="41" spans="2:4">
      <c r="C41" s="92"/>
      <c r="D41" s="336"/>
    </row>
    <row r="42" spans="2:4">
      <c r="C42" s="92"/>
      <c r="D42" s="336"/>
    </row>
    <row r="43" spans="2:4">
      <c r="C43" s="92"/>
      <c r="D43" s="336"/>
    </row>
    <row r="44" spans="2:4">
      <c r="C44" s="92"/>
      <c r="D44" s="336"/>
    </row>
    <row r="45" spans="2:4">
      <c r="C45" s="92"/>
      <c r="D45" s="336"/>
    </row>
    <row r="46" spans="2:4">
      <c r="C46" s="92"/>
      <c r="D46" s="336"/>
    </row>
  </sheetData>
  <mergeCells count="9">
    <mergeCell ref="H31:K31"/>
    <mergeCell ref="H30:K30"/>
    <mergeCell ref="E25:F25"/>
    <mergeCell ref="A1:M2"/>
    <mergeCell ref="H29:K29"/>
    <mergeCell ref="H28:K28"/>
    <mergeCell ref="H27:K27"/>
    <mergeCell ref="H25:K25"/>
    <mergeCell ref="H26:K26"/>
  </mergeCells>
  <conditionalFormatting sqref="G26">
    <cfRule type="cellIs" dxfId="22" priority="8" operator="greaterThan">
      <formula>$F$26</formula>
    </cfRule>
  </conditionalFormatting>
  <conditionalFormatting sqref="G27">
    <cfRule type="cellIs" dxfId="21" priority="7" operator="greaterThan">
      <formula>$F$27</formula>
    </cfRule>
  </conditionalFormatting>
  <conditionalFormatting sqref="G28">
    <cfRule type="cellIs" dxfId="20" priority="6" operator="greaterThan">
      <formula>$F$28</formula>
    </cfRule>
  </conditionalFormatting>
  <conditionalFormatting sqref="G29">
    <cfRule type="cellIs" dxfId="19" priority="5" operator="greaterThan">
      <formula>$F$29</formula>
    </cfRule>
  </conditionalFormatting>
  <conditionalFormatting sqref="G30">
    <cfRule type="cellIs" dxfId="18" priority="4" operator="greaterThan">
      <formula>$F$30</formula>
    </cfRule>
  </conditionalFormatting>
  <conditionalFormatting sqref="G31">
    <cfRule type="cellIs" dxfId="17" priority="3" operator="greaterThan">
      <formula>$F$29</formula>
    </cfRule>
  </conditionalFormatting>
  <conditionalFormatting sqref="H28:K28">
    <cfRule type="cellIs" dxfId="16" priority="2" operator="equal">
      <formula>LOGRADO</formula>
    </cfRule>
  </conditionalFormatting>
  <conditionalFormatting sqref="H26:K31">
    <cfRule type="cellIs" dxfId="15" priority="1" operator="equal">
      <formula>"LOGRADO"</formula>
    </cfRule>
  </conditionalFormatting>
  <pageMargins left="0.25" right="0.25" top="0.75" bottom="0.75" header="0.3" footer="0.3"/>
  <pageSetup scale="45" orientation="landscape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4:G43"/>
  <sheetViews>
    <sheetView topLeftCell="A23" workbookViewId="0">
      <selection activeCell="G43" sqref="G43"/>
    </sheetView>
  </sheetViews>
  <sheetFormatPr baseColWidth="10" defaultRowHeight="15"/>
  <cols>
    <col min="6" max="6" width="35.28515625" bestFit="1" customWidth="1"/>
  </cols>
  <sheetData>
    <row r="4" spans="6:7">
      <c r="F4" s="154" t="s">
        <v>8</v>
      </c>
      <c r="G4" s="155">
        <v>318917</v>
      </c>
    </row>
    <row r="5" spans="6:7">
      <c r="F5" s="302" t="s">
        <v>141</v>
      </c>
      <c r="G5" s="319">
        <v>42350</v>
      </c>
    </row>
    <row r="6" spans="6:7">
      <c r="F6" s="289" t="s">
        <v>135</v>
      </c>
      <c r="G6" s="290">
        <v>1226610</v>
      </c>
    </row>
    <row r="7" spans="6:7">
      <c r="F7" s="302" t="s">
        <v>108</v>
      </c>
      <c r="G7" s="303">
        <v>506344</v>
      </c>
    </row>
    <row r="8" spans="6:7">
      <c r="F8" s="304" t="s">
        <v>108</v>
      </c>
      <c r="G8" s="301">
        <v>250000</v>
      </c>
    </row>
    <row r="9" spans="6:7">
      <c r="F9" s="300" t="s">
        <v>148</v>
      </c>
      <c r="G9" s="301">
        <v>250000</v>
      </c>
    </row>
    <row r="10" spans="6:7">
      <c r="F10" s="300" t="s">
        <v>148</v>
      </c>
      <c r="G10" s="301">
        <v>48750</v>
      </c>
    </row>
    <row r="11" spans="6:7">
      <c r="F11" s="300" t="s">
        <v>148</v>
      </c>
      <c r="G11" s="301">
        <v>180000</v>
      </c>
    </row>
    <row r="12" spans="6:7">
      <c r="F12" s="154" t="s">
        <v>8</v>
      </c>
      <c r="G12" s="155">
        <v>318917</v>
      </c>
    </row>
    <row r="13" spans="6:7">
      <c r="F13" s="305" t="s">
        <v>131</v>
      </c>
      <c r="G13" s="306">
        <v>1004883</v>
      </c>
    </row>
    <row r="14" spans="6:7">
      <c r="F14" s="305" t="s">
        <v>131</v>
      </c>
      <c r="G14" s="307">
        <v>1575222</v>
      </c>
    </row>
    <row r="15" spans="6:7">
      <c r="F15" s="308" t="s">
        <v>131</v>
      </c>
      <c r="G15" s="309">
        <v>1247508</v>
      </c>
    </row>
    <row r="16" spans="6:7">
      <c r="F16" s="308" t="s">
        <v>131</v>
      </c>
      <c r="G16" s="310">
        <v>241010</v>
      </c>
    </row>
    <row r="17" spans="6:7">
      <c r="F17" s="308" t="s">
        <v>131</v>
      </c>
      <c r="G17" s="309">
        <v>799657</v>
      </c>
    </row>
    <row r="18" spans="6:7">
      <c r="F18" s="308" t="s">
        <v>131</v>
      </c>
      <c r="G18" s="310">
        <v>500000</v>
      </c>
    </row>
    <row r="19" spans="6:7">
      <c r="F19" s="299" t="s">
        <v>131</v>
      </c>
      <c r="G19" s="310">
        <v>479600</v>
      </c>
    </row>
    <row r="20" spans="6:7">
      <c r="F20" s="304" t="s">
        <v>131</v>
      </c>
      <c r="G20" s="311">
        <v>260000</v>
      </c>
    </row>
    <row r="21" spans="6:7">
      <c r="F21" s="304" t="s">
        <v>131</v>
      </c>
      <c r="G21" s="311">
        <v>1733156</v>
      </c>
    </row>
    <row r="22" spans="6:7">
      <c r="F22" s="300" t="s">
        <v>131</v>
      </c>
      <c r="G22" s="301">
        <v>340000</v>
      </c>
    </row>
    <row r="23" spans="6:7">
      <c r="F23" s="300" t="s">
        <v>131</v>
      </c>
      <c r="G23" s="301">
        <v>241010</v>
      </c>
    </row>
    <row r="24" spans="6:7">
      <c r="F24" s="312" t="s">
        <v>133</v>
      </c>
      <c r="G24" s="313">
        <v>800000</v>
      </c>
    </row>
    <row r="25" spans="6:7">
      <c r="F25" s="314" t="s">
        <v>138</v>
      </c>
      <c r="G25" s="315">
        <v>42350</v>
      </c>
    </row>
    <row r="26" spans="6:7">
      <c r="F26" s="304" t="s">
        <v>140</v>
      </c>
      <c r="G26" s="311">
        <v>530000</v>
      </c>
    </row>
    <row r="27" spans="6:7">
      <c r="F27" s="304" t="s">
        <v>108</v>
      </c>
      <c r="G27" s="311">
        <v>240000</v>
      </c>
    </row>
    <row r="28" spans="6:7">
      <c r="F28" s="304" t="s">
        <v>108</v>
      </c>
      <c r="G28" s="311">
        <v>3400000</v>
      </c>
    </row>
    <row r="29" spans="6:7">
      <c r="F29" s="304" t="s">
        <v>147</v>
      </c>
      <c r="G29" s="311">
        <v>314000</v>
      </c>
    </row>
    <row r="30" spans="6:7">
      <c r="F30" s="304" t="s">
        <v>147</v>
      </c>
      <c r="G30" s="311">
        <v>1000000</v>
      </c>
    </row>
    <row r="31" spans="6:7">
      <c r="F31" s="304" t="s">
        <v>144</v>
      </c>
      <c r="G31" s="316">
        <v>394760</v>
      </c>
    </row>
    <row r="32" spans="6:7">
      <c r="F32" s="300" t="s">
        <v>107</v>
      </c>
      <c r="G32" s="301">
        <v>514320</v>
      </c>
    </row>
    <row r="33" spans="6:7">
      <c r="F33" s="300" t="s">
        <v>107</v>
      </c>
      <c r="G33" s="301">
        <v>639100</v>
      </c>
    </row>
    <row r="34" spans="6:7">
      <c r="F34" s="317" t="s">
        <v>107</v>
      </c>
      <c r="G34" s="318">
        <v>70560</v>
      </c>
    </row>
    <row r="35" spans="6:7">
      <c r="F35" s="304" t="s">
        <v>131</v>
      </c>
      <c r="G35" s="301">
        <v>224910</v>
      </c>
    </row>
    <row r="36" spans="6:7">
      <c r="F36" s="300" t="s">
        <v>131</v>
      </c>
      <c r="G36" s="301">
        <v>1654520</v>
      </c>
    </row>
    <row r="37" spans="6:7">
      <c r="F37" s="300" t="s">
        <v>131</v>
      </c>
      <c r="G37" s="301">
        <v>224910</v>
      </c>
    </row>
    <row r="38" spans="6:7">
      <c r="F38" s="300" t="s">
        <v>153</v>
      </c>
      <c r="G38" s="301">
        <v>507500</v>
      </c>
    </row>
    <row r="39" spans="6:7">
      <c r="F39" s="300" t="s">
        <v>107</v>
      </c>
      <c r="G39" s="301">
        <v>1</v>
      </c>
    </row>
    <row r="40" spans="6:7">
      <c r="F40" s="300" t="s">
        <v>154</v>
      </c>
      <c r="G40" s="301">
        <v>42000</v>
      </c>
    </row>
    <row r="41" spans="6:7">
      <c r="F41" s="300" t="s">
        <v>107</v>
      </c>
      <c r="G41" s="301">
        <v>250000</v>
      </c>
    </row>
    <row r="43" spans="6:7">
      <c r="G43" s="320">
        <f>SUM(G4:G42)</f>
        <v>22412865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workbookViewId="0">
      <selection activeCell="G10" sqref="G10:H10"/>
    </sheetView>
  </sheetViews>
  <sheetFormatPr baseColWidth="10" defaultRowHeight="15"/>
  <cols>
    <col min="1" max="1" width="5.5703125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7109375" customWidth="1"/>
    <col min="7" max="7" width="20.85546875" customWidth="1"/>
    <col min="8" max="8" width="30.140625" customWidth="1"/>
    <col min="9" max="9" width="16.42578125" customWidth="1"/>
    <col min="12" max="12" width="14.5703125" bestFit="1" customWidth="1"/>
  </cols>
  <sheetData>
    <row r="1" spans="2:12" ht="15.75" thickBot="1"/>
    <row r="2" spans="2:12" ht="19.5" thickBot="1">
      <c r="B2" s="379" t="s">
        <v>26</v>
      </c>
      <c r="C2" s="380"/>
    </row>
    <row r="3" spans="2:12">
      <c r="B3" s="84">
        <v>9910000003</v>
      </c>
      <c r="C3" s="86" t="s">
        <v>54</v>
      </c>
      <c r="E3" s="251" t="s">
        <v>70</v>
      </c>
      <c r="F3" s="252" t="s">
        <v>73</v>
      </c>
      <c r="G3" s="384" t="s">
        <v>71</v>
      </c>
      <c r="H3" s="384"/>
      <c r="I3" s="251" t="s">
        <v>72</v>
      </c>
      <c r="J3" s="64"/>
    </row>
    <row r="4" spans="2:12" ht="15.75" thickBot="1">
      <c r="B4" s="150" t="s">
        <v>27</v>
      </c>
      <c r="C4" s="151" t="s">
        <v>81</v>
      </c>
      <c r="E4" s="250">
        <v>1</v>
      </c>
      <c r="F4" s="294">
        <v>9910000003</v>
      </c>
      <c r="G4" s="381" t="s">
        <v>54</v>
      </c>
      <c r="H4" s="382"/>
      <c r="I4" s="149">
        <v>135210</v>
      </c>
      <c r="J4" s="101">
        <f>E4*I4</f>
        <v>135210</v>
      </c>
      <c r="L4" s="273">
        <v>1733156</v>
      </c>
    </row>
    <row r="5" spans="2:12" ht="15.75">
      <c r="B5" s="60">
        <v>3200000000</v>
      </c>
      <c r="C5" s="104" t="s">
        <v>28</v>
      </c>
      <c r="D5" s="148"/>
      <c r="E5" s="250"/>
      <c r="F5" s="327"/>
      <c r="G5" s="381"/>
      <c r="H5" s="382"/>
      <c r="I5" s="149"/>
      <c r="J5" s="101">
        <f t="shared" ref="J5:J10" si="0">E5*I5</f>
        <v>0</v>
      </c>
      <c r="L5" s="274">
        <f>L4/25</f>
        <v>69326.240000000005</v>
      </c>
    </row>
    <row r="6" spans="2:12" ht="15.75">
      <c r="B6" s="60">
        <v>11112222</v>
      </c>
      <c r="C6" s="104" t="s">
        <v>29</v>
      </c>
      <c r="E6" s="250"/>
      <c r="F6" s="114"/>
      <c r="G6" s="381"/>
      <c r="H6" s="382"/>
      <c r="I6" s="149"/>
      <c r="J6" s="101">
        <f t="shared" si="0"/>
        <v>0</v>
      </c>
    </row>
    <row r="7" spans="2:12" s="83" customFormat="1" ht="15.75">
      <c r="B7" s="270">
        <v>38827</v>
      </c>
      <c r="C7" s="271" t="s">
        <v>115</v>
      </c>
      <c r="E7" s="250"/>
      <c r="F7" s="114"/>
      <c r="G7" s="381"/>
      <c r="H7" s="382"/>
      <c r="I7" s="149"/>
      <c r="J7" s="101">
        <f t="shared" si="0"/>
        <v>0</v>
      </c>
    </row>
    <row r="8" spans="2:12" s="83" customFormat="1" ht="15.75">
      <c r="B8" s="270">
        <v>18942</v>
      </c>
      <c r="C8" s="271" t="s">
        <v>116</v>
      </c>
      <c r="E8" s="250"/>
      <c r="F8" s="114"/>
      <c r="G8" s="381"/>
      <c r="H8" s="382"/>
      <c r="I8" s="149"/>
      <c r="J8" s="101">
        <f t="shared" si="0"/>
        <v>0</v>
      </c>
    </row>
    <row r="9" spans="2:12" ht="16.5" thickBot="1">
      <c r="B9" s="153">
        <v>111110000</v>
      </c>
      <c r="C9" s="105" t="s">
        <v>30</v>
      </c>
      <c r="E9" s="250"/>
      <c r="F9" s="114"/>
      <c r="G9" s="381"/>
      <c r="H9" s="382"/>
      <c r="I9" s="103"/>
      <c r="J9" s="101">
        <f t="shared" si="0"/>
        <v>0</v>
      </c>
      <c r="L9">
        <v>65107</v>
      </c>
    </row>
    <row r="10" spans="2:12" s="83" customFormat="1" ht="15.75">
      <c r="B10" s="87"/>
      <c r="C10" s="88"/>
      <c r="E10" s="250"/>
      <c r="F10" s="114"/>
      <c r="G10" s="381"/>
      <c r="H10" s="382"/>
      <c r="I10" s="103"/>
      <c r="J10" s="101">
        <f t="shared" si="0"/>
        <v>0</v>
      </c>
      <c r="L10" s="83">
        <v>48586</v>
      </c>
    </row>
    <row r="11" spans="2:12" s="83" customFormat="1" ht="16.5" thickBot="1">
      <c r="E11" s="250"/>
      <c r="F11" s="114"/>
      <c r="G11" s="381"/>
      <c r="H11" s="382"/>
      <c r="I11" s="103"/>
      <c r="J11" s="101">
        <f t="shared" ref="J11:J13" si="1">E11*I11</f>
        <v>0</v>
      </c>
      <c r="L11" s="83">
        <v>100000</v>
      </c>
    </row>
    <row r="12" spans="2:12" s="109" customFormat="1" ht="19.5" thickBot="1">
      <c r="B12" s="108" t="s">
        <v>26</v>
      </c>
      <c r="C12" s="108" t="s">
        <v>74</v>
      </c>
      <c r="E12" s="250"/>
      <c r="F12" s="114"/>
      <c r="G12" s="381"/>
      <c r="H12" s="382"/>
      <c r="I12" s="103"/>
      <c r="J12" s="101">
        <f t="shared" si="1"/>
        <v>0</v>
      </c>
      <c r="L12" s="109">
        <f>SUM(L9:L11)</f>
        <v>213693</v>
      </c>
    </row>
    <row r="13" spans="2:12" s="102" customFormat="1">
      <c r="B13" s="110" t="s">
        <v>59</v>
      </c>
      <c r="C13" s="111" t="s">
        <v>60</v>
      </c>
      <c r="E13" s="129"/>
      <c r="F13" s="130"/>
      <c r="G13" s="383"/>
      <c r="H13" s="382"/>
      <c r="I13" s="103"/>
      <c r="J13" s="101">
        <f t="shared" si="1"/>
        <v>0</v>
      </c>
    </row>
    <row r="14" spans="2:12" s="102" customFormat="1">
      <c r="B14" s="112" t="s">
        <v>61</v>
      </c>
      <c r="C14" s="128" t="s">
        <v>62</v>
      </c>
      <c r="D14" s="131"/>
      <c r="E14" s="132"/>
      <c r="F14" s="133"/>
      <c r="G14" s="132"/>
    </row>
    <row r="15" spans="2:12" s="102" customFormat="1" ht="15.75">
      <c r="B15" s="112" t="s">
        <v>63</v>
      </c>
      <c r="C15" s="128" t="s">
        <v>64</v>
      </c>
      <c r="D15" s="134"/>
      <c r="E15" s="136" t="s">
        <v>45</v>
      </c>
      <c r="F15" s="137"/>
      <c r="G15" s="135"/>
    </row>
    <row r="16" spans="2:12" s="102" customFormat="1" ht="15.75" thickBot="1">
      <c r="B16" s="112" t="s">
        <v>65</v>
      </c>
      <c r="C16" s="113" t="s">
        <v>66</v>
      </c>
      <c r="E16" s="136" t="s">
        <v>75</v>
      </c>
      <c r="F16" s="64"/>
      <c r="G16" s="139" t="s">
        <v>78</v>
      </c>
      <c r="J16" s="275">
        <v>2</v>
      </c>
      <c r="K16" s="102">
        <v>208926</v>
      </c>
      <c r="L16" s="276">
        <f>J16*K16</f>
        <v>417852</v>
      </c>
    </row>
    <row r="17" spans="2:12" s="102" customFormat="1" ht="15.75" thickBot="1">
      <c r="B17" s="112" t="s">
        <v>67</v>
      </c>
      <c r="C17" s="113" t="s">
        <v>68</v>
      </c>
      <c r="E17" s="115" t="s">
        <v>70</v>
      </c>
      <c r="F17" s="116" t="s">
        <v>73</v>
      </c>
      <c r="G17" s="116" t="s">
        <v>71</v>
      </c>
      <c r="H17" s="116" t="s">
        <v>72</v>
      </c>
      <c r="J17" s="102">
        <v>1</v>
      </c>
      <c r="K17" s="102">
        <v>187323</v>
      </c>
      <c r="L17" s="276">
        <f t="shared" ref="L17:L19" si="2">J17*K17</f>
        <v>187323</v>
      </c>
    </row>
    <row r="18" spans="2:12" ht="15.75" thickBot="1">
      <c r="B18" s="106"/>
      <c r="C18" s="107"/>
      <c r="E18" s="117">
        <v>1</v>
      </c>
      <c r="F18" s="118">
        <v>3200000000</v>
      </c>
      <c r="G18" s="119" t="s">
        <v>28</v>
      </c>
      <c r="H18" s="120" t="s">
        <v>82</v>
      </c>
      <c r="I18" s="158" t="s">
        <v>85</v>
      </c>
      <c r="J18">
        <v>6</v>
      </c>
      <c r="K18">
        <v>69500</v>
      </c>
      <c r="L18" s="276">
        <f t="shared" si="2"/>
        <v>417000</v>
      </c>
    </row>
    <row r="19" spans="2:12" ht="29.25" customHeight="1">
      <c r="C19">
        <f>27042*5</f>
        <v>135210</v>
      </c>
      <c r="D19" s="121"/>
      <c r="E19" s="126"/>
      <c r="F19" s="126"/>
      <c r="G19" s="126"/>
      <c r="H19" s="127"/>
      <c r="I19" s="121"/>
      <c r="J19">
        <v>6</v>
      </c>
      <c r="K19">
        <v>1940</v>
      </c>
      <c r="L19" s="276">
        <f t="shared" si="2"/>
        <v>11640</v>
      </c>
    </row>
    <row r="20" spans="2:12">
      <c r="E20" s="138" t="s">
        <v>76</v>
      </c>
      <c r="F20" s="139"/>
    </row>
    <row r="21" spans="2:12" ht="15.75" thickBot="1">
      <c r="B21" s="140"/>
      <c r="C21" s="141"/>
      <c r="D21" s="83"/>
      <c r="E21" s="136" t="s">
        <v>77</v>
      </c>
      <c r="F21" s="139"/>
      <c r="G21" s="139" t="s">
        <v>78</v>
      </c>
    </row>
    <row r="22" spans="2:12" ht="15.75" thickBot="1">
      <c r="B22" s="140" t="s">
        <v>7</v>
      </c>
      <c r="C22" s="142"/>
      <c r="D22" s="83"/>
      <c r="E22" s="115" t="s">
        <v>70</v>
      </c>
      <c r="F22" s="116" t="s">
        <v>73</v>
      </c>
      <c r="G22" s="116" t="s">
        <v>71</v>
      </c>
      <c r="H22" s="116" t="s">
        <v>72</v>
      </c>
    </row>
    <row r="23" spans="2:12" ht="15.75" thickBot="1">
      <c r="E23" s="117">
        <v>1</v>
      </c>
      <c r="F23" s="118">
        <v>3200000000</v>
      </c>
      <c r="G23" s="119" t="s">
        <v>28</v>
      </c>
      <c r="H23" s="120">
        <v>668271</v>
      </c>
    </row>
    <row r="24" spans="2:12" ht="41.25" customHeight="1"/>
    <row r="25" spans="2:12">
      <c r="E25" s="139" t="s">
        <v>8</v>
      </c>
      <c r="F25" s="139"/>
    </row>
    <row r="26" spans="2:12" ht="15.75" thickBot="1">
      <c r="E26" s="139" t="s">
        <v>79</v>
      </c>
      <c r="F26" s="139"/>
      <c r="G26" s="139" t="s">
        <v>78</v>
      </c>
    </row>
    <row r="27" spans="2:12" ht="15.75" thickBot="1">
      <c r="E27" s="115" t="s">
        <v>70</v>
      </c>
      <c r="F27" s="116" t="s">
        <v>73</v>
      </c>
      <c r="G27" s="116" t="s">
        <v>71</v>
      </c>
      <c r="H27" s="116" t="s">
        <v>72</v>
      </c>
    </row>
    <row r="28" spans="2:12" ht="15.75" thickBot="1">
      <c r="E28" s="117">
        <v>1</v>
      </c>
      <c r="F28" s="118">
        <v>3200000000</v>
      </c>
      <c r="G28" s="119" t="s">
        <v>28</v>
      </c>
      <c r="H28" s="120" t="s">
        <v>80</v>
      </c>
    </row>
  </sheetData>
  <mergeCells count="12">
    <mergeCell ref="B2:C2"/>
    <mergeCell ref="G12:H12"/>
    <mergeCell ref="G13:H13"/>
    <mergeCell ref="G11:H11"/>
    <mergeCell ref="G3:H3"/>
    <mergeCell ref="G4:H4"/>
    <mergeCell ref="G5:H5"/>
    <mergeCell ref="G6:H6"/>
    <mergeCell ref="G10:H10"/>
    <mergeCell ref="G9:H9"/>
    <mergeCell ref="G7:H7"/>
    <mergeCell ref="G8:H8"/>
  </mergeCells>
  <hyperlinks>
    <hyperlink ref="E20" r:id="rId1" display="http://www.mercantil.com/empresa/hospital-regional-de-copiapo/copiapo/300013193/esp"/>
    <hyperlink ref="I18" r:id="rId2"/>
  </hyperlinks>
  <pageMargins left="0.7" right="0.7" top="0.75" bottom="0.75" header="0.3" footer="0.3"/>
  <pageSetup paperSize="9" orientation="portrait" horizontalDpi="300" verticalDpi="30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3"/>
  <sheetViews>
    <sheetView workbookViewId="0">
      <selection activeCell="G15" sqref="G14:G15"/>
    </sheetView>
  </sheetViews>
  <sheetFormatPr baseColWidth="10" defaultRowHeight="15"/>
  <cols>
    <col min="1" max="1" width="11.42578125" customWidth="1"/>
    <col min="2" max="2" width="40" customWidth="1"/>
    <col min="3" max="3" width="24.28515625" customWidth="1"/>
    <col min="4" max="7" width="11.42578125" customWidth="1"/>
    <col min="12" max="12" width="11.42578125" customWidth="1"/>
  </cols>
  <sheetData>
    <row r="2" spans="2:3">
      <c r="B2" s="259" t="s">
        <v>110</v>
      </c>
      <c r="C2" s="259" t="s">
        <v>5</v>
      </c>
    </row>
    <row r="3" spans="2:3">
      <c r="B3" s="260" t="s">
        <v>108</v>
      </c>
      <c r="C3" s="260" t="s">
        <v>109</v>
      </c>
    </row>
    <row r="4" spans="2:3">
      <c r="B4" s="260" t="s">
        <v>107</v>
      </c>
      <c r="C4" s="260" t="s">
        <v>111</v>
      </c>
    </row>
    <row r="5" spans="2:3">
      <c r="B5" s="260" t="s">
        <v>8</v>
      </c>
      <c r="C5" s="260" t="s">
        <v>112</v>
      </c>
    </row>
    <row r="6" spans="2:3">
      <c r="B6" s="260" t="s">
        <v>76</v>
      </c>
      <c r="C6" s="260" t="s">
        <v>83</v>
      </c>
    </row>
    <row r="7" spans="2:3">
      <c r="B7" s="260" t="s">
        <v>117</v>
      </c>
      <c r="C7" s="260" t="s">
        <v>118</v>
      </c>
    </row>
    <row r="8" spans="2:3">
      <c r="B8" s="260" t="s">
        <v>119</v>
      </c>
      <c r="C8" s="260" t="s">
        <v>120</v>
      </c>
    </row>
    <row r="9" spans="2:3">
      <c r="B9" s="260" t="s">
        <v>121</v>
      </c>
      <c r="C9" s="260" t="s">
        <v>113</v>
      </c>
    </row>
    <row r="10" spans="2:3">
      <c r="B10" s="260" t="s">
        <v>122</v>
      </c>
      <c r="C10" s="260" t="s">
        <v>123</v>
      </c>
    </row>
    <row r="11" spans="2:3">
      <c r="B11" s="260" t="s">
        <v>45</v>
      </c>
      <c r="C11" s="260" t="s">
        <v>53</v>
      </c>
    </row>
    <row r="12" spans="2:3">
      <c r="B12" s="260" t="s">
        <v>124</v>
      </c>
      <c r="C12" s="260" t="s">
        <v>125</v>
      </c>
    </row>
    <row r="13" spans="2:3">
      <c r="B13" s="260" t="s">
        <v>126</v>
      </c>
      <c r="C13" s="260" t="s">
        <v>127</v>
      </c>
    </row>
    <row r="14" spans="2:3">
      <c r="B14" s="260"/>
      <c r="C14" s="260"/>
    </row>
    <row r="15" spans="2:3">
      <c r="B15" s="260"/>
      <c r="C15" s="260"/>
    </row>
    <row r="16" spans="2:3">
      <c r="B16" s="260"/>
      <c r="C16" s="260"/>
    </row>
    <row r="17" spans="2:3">
      <c r="B17" s="260"/>
      <c r="C17" s="260"/>
    </row>
    <row r="18" spans="2:3">
      <c r="B18" s="260"/>
      <c r="C18" s="260"/>
    </row>
    <row r="19" spans="2:3">
      <c r="B19" s="260"/>
      <c r="C19" s="260"/>
    </row>
    <row r="20" spans="2:3">
      <c r="B20" s="260"/>
      <c r="C20" s="260"/>
    </row>
    <row r="21" spans="2:3">
      <c r="B21" s="260"/>
      <c r="C21" s="260"/>
    </row>
    <row r="22" spans="2:3">
      <c r="B22" s="260"/>
      <c r="C22" s="260"/>
    </row>
    <row r="23" spans="2:3">
      <c r="B23" s="260"/>
      <c r="C23" s="260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1-4</vt:lpstr>
      <vt:lpstr>5-10</vt:lpstr>
      <vt:lpstr>11-15</vt:lpstr>
      <vt:lpstr>16-20</vt:lpstr>
      <vt:lpstr>21-25</vt:lpstr>
      <vt:lpstr>26-30</vt:lpstr>
      <vt:lpstr>Detalle de Facturacion </vt:lpstr>
      <vt:lpstr>Hoja1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Secretaria Servicio Tecnico</cp:lastModifiedBy>
  <cp:lastPrinted>2018-07-19T17:16:25Z</cp:lastPrinted>
  <dcterms:created xsi:type="dcterms:W3CDTF">2016-04-27T13:00:55Z</dcterms:created>
  <dcterms:modified xsi:type="dcterms:W3CDTF">2018-10-01T14:34:32Z</dcterms:modified>
</cp:coreProperties>
</file>