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FACTURACION\FACTURACION 2018\"/>
    </mc:Choice>
  </mc:AlternateContent>
  <bookViews>
    <workbookView xWindow="0" yWindow="0" windowWidth="20490" windowHeight="7755" tabRatio="574" firstSheet="2" activeTab="8"/>
  </bookViews>
  <sheets>
    <sheet name="1-4" sheetId="20" r:id="rId1"/>
    <sheet name="5-10" sheetId="2" r:id="rId2"/>
    <sheet name="11-15" sheetId="3" r:id="rId3"/>
    <sheet name="16-20" sheetId="21" r:id="rId4"/>
    <sheet name="21-25" sheetId="23" r:id="rId5"/>
    <sheet name="26-30" sheetId="22" r:id="rId6"/>
    <sheet name="31-35" sheetId="26" r:id="rId7"/>
    <sheet name="RMA" sheetId="25" r:id="rId8"/>
    <sheet name="Detalle de Facturacion " sheetId="1" r:id="rId9"/>
    <sheet name="Codigos " sheetId="4" r:id="rId10"/>
    <sheet name="LISTADO CLINICAS" sheetId="24" r:id="rId11"/>
  </sheets>
  <calcPr calcId="152511"/>
</workbook>
</file>

<file path=xl/calcChain.xml><?xml version="1.0" encoding="utf-8"?>
<calcChain xmlns="http://schemas.openxmlformats.org/spreadsheetml/2006/main">
  <c r="F79" i="26" l="1"/>
  <c r="F80" i="26"/>
  <c r="F49" i="26"/>
  <c r="F30" i="22"/>
  <c r="F15" i="22"/>
  <c r="F78" i="23"/>
  <c r="F16" i="26" l="1"/>
  <c r="F15" i="26"/>
  <c r="F14" i="26"/>
  <c r="F17" i="26" s="1"/>
  <c r="F32" i="26" l="1"/>
  <c r="F33" i="26"/>
  <c r="F77" i="22"/>
  <c r="F78" i="22"/>
  <c r="F76" i="22"/>
  <c r="F81" i="26"/>
  <c r="F82" i="26" s="1"/>
  <c r="F64" i="26"/>
  <c r="F65" i="26" s="1"/>
  <c r="F48" i="26"/>
  <c r="F50" i="26" s="1"/>
  <c r="F31" i="26"/>
  <c r="F30" i="23"/>
  <c r="F31" i="23"/>
  <c r="F32" i="23"/>
  <c r="F33" i="23"/>
  <c r="F15" i="21"/>
  <c r="F32" i="3"/>
  <c r="F15" i="3"/>
  <c r="F16" i="3"/>
  <c r="F79" i="22" l="1"/>
  <c r="F34" i="26"/>
  <c r="F65" i="21"/>
  <c r="F62" i="21"/>
  <c r="F61" i="21"/>
  <c r="F60" i="21"/>
  <c r="F64" i="21"/>
  <c r="F63" i="21"/>
  <c r="F14" i="25" l="1"/>
  <c r="F15" i="25" s="1"/>
  <c r="D36" i="1"/>
  <c r="J7" i="4"/>
  <c r="J8" i="4"/>
  <c r="J9" i="4"/>
  <c r="J10" i="4"/>
  <c r="J11" i="4"/>
  <c r="J12" i="4"/>
  <c r="J13" i="4"/>
  <c r="J5" i="4" l="1"/>
  <c r="J6" i="4"/>
  <c r="J4" i="4"/>
  <c r="J14" i="4" l="1"/>
  <c r="F90" i="2"/>
  <c r="F45" i="21" l="1"/>
  <c r="F75" i="2"/>
  <c r="F76" i="2" s="1"/>
  <c r="F60" i="2"/>
  <c r="F61" i="2" s="1"/>
  <c r="F45" i="2"/>
  <c r="F46" i="2" s="1"/>
  <c r="F30" i="2"/>
  <c r="F31" i="2" s="1"/>
  <c r="I14" i="4" l="1"/>
  <c r="H40" i="1" l="1"/>
  <c r="H41" i="1"/>
  <c r="H37" i="1"/>
  <c r="H38" i="1"/>
  <c r="C19" i="4" l="1"/>
  <c r="F14" i="23" l="1"/>
  <c r="F15" i="23" s="1"/>
  <c r="F81" i="21" l="1"/>
  <c r="F82" i="21"/>
  <c r="F66" i="21"/>
  <c r="F67" i="21" s="1"/>
  <c r="F61" i="22"/>
  <c r="F62" i="22" s="1"/>
  <c r="F46" i="22"/>
  <c r="F47" i="22" s="1"/>
  <c r="F31" i="22"/>
  <c r="F32" i="22" s="1"/>
  <c r="F14" i="22"/>
  <c r="F16" i="22" s="1"/>
  <c r="F79" i="23"/>
  <c r="F80" i="23" s="1"/>
  <c r="F63" i="23"/>
  <c r="F64" i="23" s="1"/>
  <c r="F48" i="23"/>
  <c r="F49" i="23" s="1"/>
  <c r="F29" i="23"/>
  <c r="F34" i="23" s="1"/>
  <c r="F46" i="21"/>
  <c r="F30" i="21"/>
  <c r="F31" i="21" s="1"/>
  <c r="F14" i="21"/>
  <c r="F16" i="21" s="1"/>
  <c r="F62" i="3"/>
  <c r="F63" i="3" s="1"/>
  <c r="F47" i="3"/>
  <c r="F48" i="3" s="1"/>
  <c r="F31" i="3"/>
  <c r="F33" i="3" s="1"/>
  <c r="F77" i="3"/>
  <c r="F14" i="3"/>
  <c r="F17" i="3" s="1"/>
  <c r="F91" i="2"/>
  <c r="F60" i="20"/>
  <c r="F61" i="20" s="1"/>
  <c r="F45" i="20"/>
  <c r="F46" i="20" s="1"/>
  <c r="F29" i="20"/>
  <c r="F30" i="20" s="1"/>
  <c r="F13" i="20"/>
  <c r="F14" i="20" s="1"/>
  <c r="H39" i="1"/>
  <c r="D37" i="1"/>
  <c r="F15" i="2"/>
  <c r="F16" i="2" s="1"/>
  <c r="F83" i="21" l="1"/>
  <c r="F78" i="3"/>
  <c r="D39" i="1"/>
  <c r="D38" i="1" s="1"/>
</calcChain>
</file>

<file path=xl/sharedStrings.xml><?xml version="1.0" encoding="utf-8"?>
<sst xmlns="http://schemas.openxmlformats.org/spreadsheetml/2006/main" count="1094" uniqueCount="271">
  <si>
    <t>O/V</t>
  </si>
  <si>
    <t>Contratos por mantencion</t>
  </si>
  <si>
    <t>Total Facturado</t>
  </si>
  <si>
    <t>Meta Soporte</t>
  </si>
  <si>
    <t>Facturación 01</t>
  </si>
  <si>
    <t>RUT</t>
  </si>
  <si>
    <t xml:space="preserve"> </t>
  </si>
  <si>
    <t>RAZON SOCIAL</t>
  </si>
  <si>
    <t>Clínica Chillan</t>
  </si>
  <si>
    <t xml:space="preserve">REBAJAR DE GUÍA EN SISTEMA Nº </t>
  </si>
  <si>
    <t>Factura Nº</t>
  </si>
  <si>
    <t>MENCIONAR GUÍA MANUAL Nº</t>
  </si>
  <si>
    <t>ORDEN DE VENTA</t>
  </si>
  <si>
    <t>ORDEN DE COMPRA</t>
  </si>
  <si>
    <t>PRESUPUESTO</t>
  </si>
  <si>
    <t>INFORME TÉCNICO EN TERRENO</t>
  </si>
  <si>
    <t>SOLICITADO/AUTORIZADO POR</t>
  </si>
  <si>
    <t>CÓDIGO</t>
  </si>
  <si>
    <t>DETALLE</t>
  </si>
  <si>
    <t>CANTIDAD</t>
  </si>
  <si>
    <t>P.UNITARIO</t>
  </si>
  <si>
    <t>P. TOTAL</t>
  </si>
  <si>
    <t xml:space="preserve"> NETO</t>
  </si>
  <si>
    <t>Facturación 02</t>
  </si>
  <si>
    <t>Facturación 03</t>
  </si>
  <si>
    <t>Facturación 05</t>
  </si>
  <si>
    <t>CODIGOS</t>
  </si>
  <si>
    <t>111PROGRAMACION</t>
  </si>
  <si>
    <t>MANTENCION</t>
  </si>
  <si>
    <t>MANO DE OBRA</t>
  </si>
  <si>
    <t>Cristian Yañez</t>
  </si>
  <si>
    <t>Facturación 06</t>
  </si>
  <si>
    <t>Facturación 07</t>
  </si>
  <si>
    <t>Facturación 08</t>
  </si>
  <si>
    <t>Facturación 09</t>
  </si>
  <si>
    <t>Facturación 10</t>
  </si>
  <si>
    <t>Facturación 12</t>
  </si>
  <si>
    <t>Facturación 13</t>
  </si>
  <si>
    <t>Facturación 14</t>
  </si>
  <si>
    <t>Facturación 17</t>
  </si>
  <si>
    <t>Facturación 18</t>
  </si>
  <si>
    <t>Facturación 19</t>
  </si>
  <si>
    <t>Facturación 20</t>
  </si>
  <si>
    <t>CONTRATO POR MANTENCION</t>
  </si>
  <si>
    <t>Clínica Las Condes</t>
  </si>
  <si>
    <t>CLINICA/HOSPITAL</t>
  </si>
  <si>
    <t>MONTO NETO</t>
  </si>
  <si>
    <t>REALIZADO</t>
  </si>
  <si>
    <t>GUIA DESPACHO</t>
  </si>
  <si>
    <t>FACTURA</t>
  </si>
  <si>
    <t>ENCARGADO</t>
  </si>
  <si>
    <t xml:space="preserve">OBSERVACIÓN </t>
  </si>
  <si>
    <t>N°</t>
  </si>
  <si>
    <t>93.930.000-7</t>
  </si>
  <si>
    <t>VISITA TECNICA</t>
  </si>
  <si>
    <t>TOTAL</t>
  </si>
  <si>
    <t>META PERSONAL</t>
  </si>
  <si>
    <t>C. mantencion</t>
  </si>
  <si>
    <t>FACTURADO</t>
  </si>
  <si>
    <t>VISITA TERRENO SANTIAGO TEC.</t>
  </si>
  <si>
    <t>5 UF</t>
  </si>
  <si>
    <t>VISITA TERRENO SANTIAGO SUP.</t>
  </si>
  <si>
    <t>7 UF</t>
  </si>
  <si>
    <t>MANTENCION DE LAMPARAS</t>
  </si>
  <si>
    <t>14 UF</t>
  </si>
  <si>
    <t>INSTALACION DE LAMPARAS</t>
  </si>
  <si>
    <t>18 UF</t>
  </si>
  <si>
    <t>PROGRAMACION DE SISTEMA</t>
  </si>
  <si>
    <t>12 UF</t>
  </si>
  <si>
    <t>LOGRO DE METAS</t>
  </si>
  <si>
    <t>Cantidad</t>
  </si>
  <si>
    <t>Detalle</t>
  </si>
  <si>
    <t>Precio Unitario</t>
  </si>
  <si>
    <t>Código</t>
  </si>
  <si>
    <t>VALORES</t>
  </si>
  <si>
    <t>Rut: 9.930.000-7</t>
  </si>
  <si>
    <t>Hospital Regional de Copiapó</t>
  </si>
  <si>
    <t>Rut: 61606307-3</t>
  </si>
  <si>
    <t xml:space="preserve">O.C: CONTRATO POR MANTENCIÓN </t>
  </si>
  <si>
    <t>Rut: 76515070-1</t>
  </si>
  <si>
    <t>$318.917.-</t>
  </si>
  <si>
    <t>PROGRAMACIÓN</t>
  </si>
  <si>
    <t>2.539.445.-</t>
  </si>
  <si>
    <t>61.606.307-3</t>
  </si>
  <si>
    <t xml:space="preserve">Andres Yañez </t>
  </si>
  <si>
    <t>secretariast@cencomex.cl</t>
  </si>
  <si>
    <t xml:space="preserve">Bruno Leyton </t>
  </si>
  <si>
    <t>Sebastian Rojas</t>
  </si>
  <si>
    <t>Carlos Alfaro</t>
  </si>
  <si>
    <t>Nelson Reyes</t>
  </si>
  <si>
    <t>Clínica Vespucio</t>
  </si>
  <si>
    <t>Facturación 04</t>
  </si>
  <si>
    <t>Facturación 11</t>
  </si>
  <si>
    <t>Facturación 15</t>
  </si>
  <si>
    <t>Facturación 16</t>
  </si>
  <si>
    <t>Facturación 22</t>
  </si>
  <si>
    <t>Facturación 23</t>
  </si>
  <si>
    <t>Facturación 24</t>
  </si>
  <si>
    <t>Facturación 25</t>
  </si>
  <si>
    <t>Facturación 26</t>
  </si>
  <si>
    <t>Facturación 27</t>
  </si>
  <si>
    <t>Facturación 28</t>
  </si>
  <si>
    <t>Facturación 29</t>
  </si>
  <si>
    <t>Facturación 30</t>
  </si>
  <si>
    <t>Monto faltante para la meta</t>
  </si>
  <si>
    <t>HES</t>
  </si>
  <si>
    <t>SOLICITUD DE HES</t>
  </si>
  <si>
    <t>Facturación 21</t>
  </si>
  <si>
    <t>NO APLICA</t>
  </si>
  <si>
    <t>CLINICA VESPUCIO</t>
  </si>
  <si>
    <t>CLINICA SANTA MARIA S.A.</t>
  </si>
  <si>
    <t>90.753.000-0</t>
  </si>
  <si>
    <t>CLIENTE</t>
  </si>
  <si>
    <t>96.898.980-4</t>
  </si>
  <si>
    <t>76.515.070-1</t>
  </si>
  <si>
    <t>Clínica Bicentenario</t>
  </si>
  <si>
    <t>96.885.930-7</t>
  </si>
  <si>
    <t>SI</t>
  </si>
  <si>
    <t>ENCARGADO ENTREGA DE FACTURA</t>
  </si>
  <si>
    <t>PINTURA LAIGHT NEUTRAL</t>
  </si>
  <si>
    <t>PINTURA TOUPE</t>
  </si>
  <si>
    <t>CLINICA LOS COIHUES</t>
  </si>
  <si>
    <t>96.921.660-4</t>
  </si>
  <si>
    <t>MACROCOM SERVICE LTDA</t>
  </si>
  <si>
    <t>76.005.367-8</t>
  </si>
  <si>
    <t>CLINICA BICENTENARIO SPA</t>
  </si>
  <si>
    <t>solicitud de facturacion en junio</t>
  </si>
  <si>
    <t>SERVICIOS MEDICOS VESPUCIO LTDA.</t>
  </si>
  <si>
    <t>76.696.200-9</t>
  </si>
  <si>
    <t>fer-elec electricidad y servicios E.I.R.L</t>
  </si>
  <si>
    <t>Compra directa transferencia realizada</t>
  </si>
  <si>
    <t>CLINICA LAS CONDES</t>
  </si>
  <si>
    <t>CLINICA AVANSALUD SPA.</t>
  </si>
  <si>
    <t>78.040.520-1</t>
  </si>
  <si>
    <t>CLINICA INDISA</t>
  </si>
  <si>
    <t>COMERCIAL INTHEGRA ELECTRICA LIMITADA</t>
  </si>
  <si>
    <t>76.136.176-7</t>
  </si>
  <si>
    <t>Facturación Mes de JUNIO 2018</t>
  </si>
  <si>
    <t>SODEXO ACHS</t>
  </si>
  <si>
    <t>CL130403-343</t>
  </si>
  <si>
    <t>PILLOW SPEAKER</t>
  </si>
  <si>
    <r>
      <t xml:space="preserve">FAVOR REALIZAR EL SIGUIENTE COMENTARIO EN FACTURA:   </t>
    </r>
    <r>
      <rPr>
        <b/>
        <sz val="11"/>
        <color rgb="FF002060"/>
        <rFont val="Calibri"/>
        <family val="2"/>
        <scheme val="minor"/>
      </rPr>
      <t xml:space="preserve"> "N° DE HES 1000046765"</t>
    </r>
  </si>
  <si>
    <t xml:space="preserve">FACTURA CORRESPONDIENTE AL MES DE JUNIO DE 2018 </t>
  </si>
  <si>
    <t>entregado via email</t>
  </si>
  <si>
    <t>Mutual de Seguridad</t>
  </si>
  <si>
    <t>MUTUAL DE SEGURIDAD C.CH.C.</t>
  </si>
  <si>
    <t>70.285.100-9</t>
  </si>
  <si>
    <t>PROGRAMACION</t>
  </si>
  <si>
    <t>N° REC 5001457175</t>
  </si>
  <si>
    <t>Servicios Medicos Vespucio LTDA.</t>
  </si>
  <si>
    <r>
      <t xml:space="preserve">FAVOR REALIZAR EL SIGUIENTE COMENTARIO EN FACTURA:   </t>
    </r>
    <r>
      <rPr>
        <b/>
        <sz val="11"/>
        <color rgb="FF002060"/>
        <rFont val="Calibri"/>
        <family val="2"/>
        <scheme val="minor"/>
      </rPr>
      <t xml:space="preserve"> "N° DE HES 1000047201"</t>
    </r>
  </si>
  <si>
    <t>CABLE DE CONEXIÓN CONSOLA-AURICULAR</t>
  </si>
  <si>
    <t>TOTAL NETO</t>
  </si>
  <si>
    <t>entregada</t>
  </si>
  <si>
    <t>CARGADOR MESA REMEDA</t>
  </si>
  <si>
    <t>35033-01</t>
  </si>
  <si>
    <t>R4KESR</t>
  </si>
  <si>
    <t>Residencial las Hualtatas</t>
  </si>
  <si>
    <t>no</t>
  </si>
  <si>
    <t>DCA200</t>
  </si>
  <si>
    <t>R4K12A</t>
  </si>
  <si>
    <t>R4KPC10S</t>
  </si>
  <si>
    <t>R4KCONN6-CU</t>
  </si>
  <si>
    <t>Sodexo Chile S.A.</t>
  </si>
  <si>
    <t>94.623.000-6</t>
  </si>
  <si>
    <t>CLA246</t>
  </si>
  <si>
    <t>LAMPARA DE PASILLO CON AUDIO</t>
  </si>
  <si>
    <t>INGENIERIA Y SERVICIOS INDUSTRIALES INGELSERVICE LIMITADA</t>
  </si>
  <si>
    <t>si</t>
  </si>
  <si>
    <t>RMA FACT 93206</t>
  </si>
  <si>
    <t>PPT 7007</t>
  </si>
  <si>
    <t>PPT 7007 (PAGO DIRECTO)</t>
  </si>
  <si>
    <t>76035980-7</t>
  </si>
  <si>
    <t>CABLE CONEXIÓN CONSOLA-AURICULAR</t>
  </si>
  <si>
    <t xml:space="preserve">Facturación </t>
  </si>
  <si>
    <t>falta entrega</t>
  </si>
  <si>
    <t>Corporacion Obra Social de Señoras Chileno Aleman</t>
  </si>
  <si>
    <t>70.079.000-2</t>
  </si>
  <si>
    <t xml:space="preserve">CONTROLADOR </t>
  </si>
  <si>
    <t>CONECTOR 6 PIN</t>
  </si>
  <si>
    <t>R4KCONN8</t>
  </si>
  <si>
    <t>CONECTOR 8 PIN</t>
  </si>
  <si>
    <t>AUDIO SINGLE CALL</t>
  </si>
  <si>
    <t>MODULO DE BAÑO</t>
  </si>
  <si>
    <t>MODULO PRESENCIA DE ENFERMERA</t>
  </si>
  <si>
    <t>Adicional Talca 5102</t>
  </si>
  <si>
    <t>Proyecto Talca 60% 40% ya pagado</t>
  </si>
  <si>
    <t>REPARACIONES VARIAS (FUENTES DE PODER )</t>
  </si>
  <si>
    <t>HOSPITAL DE LA FLORIDA</t>
  </si>
  <si>
    <t>NO</t>
  </si>
  <si>
    <t>01604-036-18</t>
  </si>
  <si>
    <t>CLINICA MAITENES</t>
  </si>
  <si>
    <t>3190</t>
  </si>
  <si>
    <t>CLINICA AVANSALUD</t>
  </si>
  <si>
    <t>676</t>
  </si>
  <si>
    <t>COMERCIAL INTEGRA ELECTRICA</t>
  </si>
  <si>
    <t>CHEQUE</t>
  </si>
  <si>
    <t>factura electronica</t>
  </si>
  <si>
    <t>R4KCB12</t>
  </si>
  <si>
    <t>CODIGO AZUL</t>
  </si>
  <si>
    <t>R4KCSC</t>
  </si>
  <si>
    <t>TAPA ACRILICO CODIGO AZUL</t>
  </si>
  <si>
    <t>REPARACIONES VARIAS</t>
  </si>
  <si>
    <r>
      <t xml:space="preserve">FAVOR REALIZAR EL SIGUIENTE COMENTARIO EN FACTURA:   </t>
    </r>
    <r>
      <rPr>
        <b/>
        <sz val="11"/>
        <color rgb="FF002060"/>
        <rFont val="Calibri"/>
        <family val="2"/>
        <scheme val="minor"/>
      </rPr>
      <t xml:space="preserve"> "N° DE HES 1000047208"</t>
    </r>
  </si>
  <si>
    <t>VISITA TECNICA URGENCIA</t>
  </si>
  <si>
    <r>
      <t xml:space="preserve">FAVOR REALIZAR EL SIGUIENTE COMENTARIO EN FACTURA:   </t>
    </r>
    <r>
      <rPr>
        <b/>
        <sz val="11"/>
        <color rgb="FF002060"/>
        <rFont val="Calibri"/>
        <family val="2"/>
        <scheme val="minor"/>
      </rPr>
      <t xml:space="preserve"> "N° DE HES 1000047223"</t>
    </r>
  </si>
  <si>
    <t>CLINICA BICENTENARIO</t>
  </si>
  <si>
    <t>ESTACION DE REGISTRO PERSONAL Y EMERGENCIA</t>
  </si>
  <si>
    <t>QP1360</t>
  </si>
  <si>
    <t>BOTON AYUDA EN ESPAÑOL</t>
  </si>
  <si>
    <t>76.228.453-7</t>
  </si>
  <si>
    <t>FERNANDO JAVIER CACERES BRAVO FER-ELEC ELECTRICIDAD Y SERVICIOS E.I.R.</t>
  </si>
  <si>
    <t>PAGO DIRECTO TRANSFERENCIA</t>
  </si>
  <si>
    <t>Visita Técnica</t>
  </si>
  <si>
    <t>92.051.000-0</t>
  </si>
  <si>
    <t>CCDIN</t>
  </si>
  <si>
    <t>PERAS DE LLAMADO</t>
  </si>
  <si>
    <t>PAGO CON CHEQUE</t>
  </si>
  <si>
    <t>SOCIEDAD CONCESIONARIA SAN JOSE TECNOCONTROL S.A.</t>
  </si>
  <si>
    <t>76.082.113-6</t>
  </si>
  <si>
    <t>5-ELC00433-1</t>
  </si>
  <si>
    <t>ELPAS Local Controller, Ceiling, 433MHz</t>
  </si>
  <si>
    <t>5-RLE00125-W</t>
  </si>
  <si>
    <t>LF STANDALONE</t>
  </si>
  <si>
    <t>5-RLE00125-2W</t>
  </si>
  <si>
    <t>LF STANDALONE SECUNDARY</t>
  </si>
  <si>
    <t>5-IOB10485</t>
  </si>
  <si>
    <t>Modulo I/O</t>
  </si>
  <si>
    <t>R4K4020</t>
  </si>
  <si>
    <t>CONSOLA DE ENFERMERIA</t>
  </si>
  <si>
    <t>Facturación 31</t>
  </si>
  <si>
    <t>Facturación 32</t>
  </si>
  <si>
    <t>Facturación 33</t>
  </si>
  <si>
    <t>Facturación 34</t>
  </si>
  <si>
    <t>Facturación 35</t>
  </si>
  <si>
    <t>Clear Station Cover R5</t>
  </si>
  <si>
    <t>Codigo Azul R5</t>
  </si>
  <si>
    <t>Programacion Responder 5</t>
  </si>
  <si>
    <t>Estacion de Paciente Simple</t>
  </si>
  <si>
    <t>Programacion de cambio de modulo R5</t>
  </si>
  <si>
    <t>LP7400</t>
  </si>
  <si>
    <t>ODDYSEY TOUCH SCREEN</t>
  </si>
  <si>
    <t>SOLICITAR</t>
  </si>
  <si>
    <t>248834 - 248849</t>
  </si>
  <si>
    <t>GUIA A FACTURAR</t>
  </si>
  <si>
    <t>77.878.170-0</t>
  </si>
  <si>
    <t>PAINT LIGHT</t>
  </si>
  <si>
    <t>76.659.897-8</t>
  </si>
  <si>
    <t>CEFON COMUNICACIONES SpA</t>
  </si>
  <si>
    <t>VENTA DIRECTA</t>
  </si>
  <si>
    <t>78040520-1</t>
  </si>
  <si>
    <t>CLINICA AVANSALUD S.P.A.</t>
  </si>
  <si>
    <t>CLV144</t>
  </si>
  <si>
    <t>LAMPARA DE PASILLO SIN AUDIO</t>
  </si>
  <si>
    <t>CLINICA LAS CONDES S.A.</t>
  </si>
  <si>
    <r>
      <t xml:space="preserve">FAVOR REALIZAR EL SIGUIENTE COMENTARIO EN FACTURA:   </t>
    </r>
    <r>
      <rPr>
        <b/>
        <sz val="11"/>
        <color rgb="FF002060"/>
        <rFont val="Calibri"/>
        <family val="2"/>
        <scheme val="minor"/>
      </rPr>
      <t xml:space="preserve"> "N° DE HES 1000047835 "</t>
    </r>
  </si>
  <si>
    <t>ESTACION DE PACIENTE MEJORADA</t>
  </si>
  <si>
    <t>LAMPARA DE PASILLO</t>
  </si>
  <si>
    <r>
      <t xml:space="preserve">FAVOR REALIZAR EL SIGUIENTE COMENTARIO EN FACTURA:   </t>
    </r>
    <r>
      <rPr>
        <b/>
        <sz val="11"/>
        <color rgb="FF002060"/>
        <rFont val="Calibri"/>
        <family val="2"/>
        <scheme val="minor"/>
      </rPr>
      <t xml:space="preserve"> "N° DE HES 1000047801 "</t>
    </r>
  </si>
  <si>
    <r>
      <t xml:space="preserve">FAVOR REALIZAR EL SIGUIENTE COMENTARIO EN FACTURA:   </t>
    </r>
    <r>
      <rPr>
        <b/>
        <sz val="11"/>
        <color rgb="FF002060"/>
        <rFont val="Calibri"/>
        <family val="2"/>
        <scheme val="minor"/>
      </rPr>
      <t xml:space="preserve"> "N° DE HES 1000047803"</t>
    </r>
  </si>
  <si>
    <t>TOUCH SCREEN DISPLAY</t>
  </si>
  <si>
    <t>LP7040</t>
  </si>
  <si>
    <t>LP7038</t>
  </si>
  <si>
    <t>WALTER FILTER</t>
  </si>
  <si>
    <t>QD CONECTORS FOR WATER FILTER</t>
  </si>
  <si>
    <t>FALTA ENTREGA</t>
  </si>
  <si>
    <t>PENDIENTE ENVIO</t>
  </si>
  <si>
    <t>Columna1</t>
  </si>
  <si>
    <t>ok</t>
  </si>
  <si>
    <t>OK</t>
  </si>
  <si>
    <t>NC 6151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</si>
</sst>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6" formatCode="&quot;$&quot;\ #,##0;[Red]\-&quot;$&quot;\ #,##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[$$-340A]\ #,##0"/>
    <numFmt numFmtId="165" formatCode="_(&quot;Ch$&quot;* #,##0.00_);_(&quot;Ch$&quot;* \(#,##0.00\);_(&quot;Ch$&quot;* &quot;-&quot;??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_-&quot;$&quot;\ * #,##0_-;\-&quot;$&quot;\ * #,##0_-;_-&quot;$&quot;\ * &quot;-&quot;??_-;_-@_-"/>
  </numFmts>
  <fonts count="5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Bookman Old Style"/>
      <family val="1"/>
    </font>
    <font>
      <sz val="11"/>
      <color theme="1"/>
      <name val="Arial"/>
      <family val="2"/>
    </font>
    <font>
      <sz val="10"/>
      <name val="Arial"/>
      <family val="2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5" tint="0.59999389629810485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name val="Arial MT Black"/>
    </font>
    <font>
      <sz val="8"/>
      <color indexed="8"/>
      <name val="Arial"/>
      <family val="2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2"/>
      <color rgb="FF1F497D"/>
      <name val="Times New Roman"/>
      <family val="1"/>
    </font>
    <font>
      <b/>
      <sz val="12"/>
      <color theme="1"/>
      <name val="Calibri"/>
      <family val="2"/>
      <scheme val="minor"/>
    </font>
    <font>
      <b/>
      <i/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i/>
      <sz val="11"/>
      <color rgb="FF002060"/>
      <name val="Calibri"/>
      <family val="2"/>
      <scheme val="minor"/>
    </font>
    <font>
      <b/>
      <sz val="12"/>
      <color rgb="FF000000"/>
      <name val="Times New Roman"/>
      <family val="1"/>
    </font>
    <font>
      <sz val="9"/>
      <color theme="1"/>
      <name val="Calibri"/>
      <family val="2"/>
    </font>
    <font>
      <sz val="9"/>
      <color rgb="FF000000"/>
      <name val="Calibri"/>
      <family val="2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name val="Calibri"/>
      <family val="2"/>
      <scheme val="minor"/>
    </font>
    <font>
      <i/>
      <sz val="11"/>
      <color rgb="FF00206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b/>
      <sz val="12"/>
      <color theme="5" tint="-0.499984740745262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theme="1"/>
      </top>
      <bottom/>
      <diagonal/>
    </border>
    <border>
      <left style="medium">
        <color indexed="64"/>
      </left>
      <right/>
      <top style="thin">
        <color theme="1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0">
    <xf numFmtId="0" fontId="0" fillId="0" borderId="0"/>
    <xf numFmtId="164" fontId="1" fillId="0" borderId="0"/>
    <xf numFmtId="164" fontId="3" fillId="0" borderId="0"/>
    <xf numFmtId="164" fontId="3" fillId="0" borderId="0"/>
    <xf numFmtId="165" fontId="3" fillId="0" borderId="0" applyFont="0" applyFill="0" applyBorder="0" applyAlignment="0" applyProtection="0"/>
    <xf numFmtId="164" fontId="1" fillId="0" borderId="0"/>
    <xf numFmtId="164" fontId="4" fillId="0" borderId="0"/>
    <xf numFmtId="164" fontId="3" fillId="0" borderId="0"/>
    <xf numFmtId="164" fontId="5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5" fillId="0" borderId="0"/>
    <xf numFmtId="0" fontId="14" fillId="0" borderId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6" fillId="0" borderId="0"/>
    <xf numFmtId="0" fontId="5" fillId="0" borderId="0" applyBorder="0"/>
    <xf numFmtId="0" fontId="5" fillId="0" borderId="0" applyBorder="0"/>
    <xf numFmtId="0" fontId="5" fillId="0" borderId="0" applyBorder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3" fillId="0" borderId="0"/>
    <xf numFmtId="0" fontId="3" fillId="0" borderId="0"/>
    <xf numFmtId="0" fontId="36" fillId="0" borderId="0" applyNumberForma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1" fillId="0" borderId="0"/>
  </cellStyleXfs>
  <cellXfs count="397">
    <xf numFmtId="0" fontId="0" fillId="0" borderId="0" xfId="0"/>
    <xf numFmtId="0" fontId="8" fillId="3" borderId="15" xfId="1" applyNumberFormat="1" applyFont="1" applyFill="1" applyBorder="1" applyAlignment="1">
      <alignment horizontal="right"/>
    </xf>
    <xf numFmtId="0" fontId="8" fillId="3" borderId="16" xfId="1" applyNumberFormat="1" applyFont="1" applyFill="1" applyBorder="1" applyAlignment="1">
      <alignment horizontal="center"/>
    </xf>
    <xf numFmtId="164" fontId="11" fillId="5" borderId="0" xfId="1" applyFont="1" applyFill="1" applyAlignment="1">
      <alignment horizontal="center" vertical="center"/>
    </xf>
    <xf numFmtId="164" fontId="12" fillId="5" borderId="0" xfId="1" applyFont="1" applyFill="1" applyAlignment="1">
      <alignment vertical="center"/>
    </xf>
    <xf numFmtId="164" fontId="11" fillId="5" borderId="0" xfId="1" applyNumberFormat="1" applyFont="1" applyFill="1" applyAlignment="1">
      <alignment horizontal="right" vertical="center"/>
    </xf>
    <xf numFmtId="0" fontId="10" fillId="6" borderId="13" xfId="1" applyNumberFormat="1" applyFont="1" applyFill="1" applyBorder="1" applyAlignment="1">
      <alignment horizontal="right"/>
    </xf>
    <xf numFmtId="164" fontId="11" fillId="5" borderId="0" xfId="1" applyFont="1" applyFill="1" applyAlignment="1">
      <alignment horizontal="center"/>
    </xf>
    <xf numFmtId="164" fontId="12" fillId="5" borderId="0" xfId="1" applyFont="1" applyFill="1" applyAlignment="1">
      <alignment horizontal="center"/>
    </xf>
    <xf numFmtId="164" fontId="11" fillId="5" borderId="0" xfId="1" applyNumberFormat="1" applyFont="1" applyFill="1" applyAlignment="1">
      <alignment horizontal="right"/>
    </xf>
    <xf numFmtId="0" fontId="10" fillId="6" borderId="15" xfId="1" applyNumberFormat="1" applyFont="1" applyFill="1" applyBorder="1" applyAlignment="1">
      <alignment horizontal="right"/>
    </xf>
    <xf numFmtId="164" fontId="11" fillId="5" borderId="17" xfId="1" applyFont="1" applyFill="1" applyBorder="1" applyAlignment="1">
      <alignment horizontal="center"/>
    </xf>
    <xf numFmtId="14" fontId="12" fillId="5" borderId="0" xfId="1" applyNumberFormat="1" applyFont="1" applyFill="1" applyAlignment="1">
      <alignment horizontal="center"/>
    </xf>
    <xf numFmtId="0" fontId="10" fillId="6" borderId="16" xfId="1" applyNumberFormat="1" applyFont="1" applyFill="1" applyBorder="1" applyAlignment="1">
      <alignment horizontal="center"/>
    </xf>
    <xf numFmtId="14" fontId="11" fillId="5" borderId="17" xfId="1" applyNumberFormat="1" applyFont="1" applyFill="1" applyBorder="1" applyAlignment="1">
      <alignment horizontal="center"/>
    </xf>
    <xf numFmtId="49" fontId="9" fillId="7" borderId="0" xfId="1" applyNumberFormat="1" applyFont="1" applyFill="1" applyAlignment="1">
      <alignment horizontal="center"/>
    </xf>
    <xf numFmtId="164" fontId="11" fillId="5" borderId="0" xfId="1" applyFont="1" applyFill="1"/>
    <xf numFmtId="0" fontId="10" fillId="6" borderId="18" xfId="1" applyNumberFormat="1" applyFont="1" applyFill="1" applyBorder="1" applyAlignment="1">
      <alignment horizontal="right"/>
    </xf>
    <xf numFmtId="0" fontId="10" fillId="6" borderId="19" xfId="1" applyNumberFormat="1" applyFont="1" applyFill="1" applyBorder="1" applyAlignment="1">
      <alignment horizontal="center"/>
    </xf>
    <xf numFmtId="164" fontId="11" fillId="5" borderId="0" xfId="1" applyFont="1" applyFill="1" applyAlignment="1">
      <alignment horizontal="right"/>
    </xf>
    <xf numFmtId="0" fontId="10" fillId="6" borderId="20" xfId="1" applyNumberFormat="1" applyFont="1" applyFill="1" applyBorder="1" applyAlignment="1">
      <alignment horizontal="right"/>
    </xf>
    <xf numFmtId="164" fontId="11" fillId="5" borderId="0" xfId="1" applyNumberFormat="1" applyFont="1" applyFill="1" applyBorder="1" applyAlignment="1">
      <alignment horizontal="right"/>
    </xf>
    <xf numFmtId="0" fontId="10" fillId="6" borderId="27" xfId="1" applyNumberFormat="1" applyFont="1" applyFill="1" applyBorder="1" applyAlignment="1">
      <alignment horizontal="center"/>
    </xf>
    <xf numFmtId="0" fontId="10" fillId="6" borderId="26" xfId="1" applyNumberFormat="1" applyFont="1" applyFill="1" applyBorder="1" applyAlignment="1">
      <alignment horizontal="center"/>
    </xf>
    <xf numFmtId="164" fontId="10" fillId="6" borderId="25" xfId="1" applyFont="1" applyFill="1" applyBorder="1" applyAlignment="1">
      <alignment horizontal="center"/>
    </xf>
    <xf numFmtId="164" fontId="10" fillId="6" borderId="14" xfId="1" applyNumberFormat="1" applyFont="1" applyFill="1" applyBorder="1" applyAlignment="1">
      <alignment horizontal="right"/>
    </xf>
    <xf numFmtId="0" fontId="10" fillId="6" borderId="28" xfId="1" applyNumberFormat="1" applyFont="1" applyFill="1" applyBorder="1" applyAlignment="1">
      <alignment horizontal="center"/>
    </xf>
    <xf numFmtId="0" fontId="10" fillId="6" borderId="28" xfId="1" applyNumberFormat="1" applyFont="1" applyFill="1" applyBorder="1"/>
    <xf numFmtId="164" fontId="10" fillId="6" borderId="24" xfId="1" applyFont="1" applyFill="1" applyBorder="1" applyAlignment="1">
      <alignment horizontal="center"/>
    </xf>
    <xf numFmtId="164" fontId="10" fillId="6" borderId="22" xfId="1" applyNumberFormat="1" applyFont="1" applyFill="1" applyBorder="1" applyAlignment="1">
      <alignment horizontal="left"/>
    </xf>
    <xf numFmtId="164" fontId="10" fillId="6" borderId="21" xfId="1" applyNumberFormat="1" applyFont="1" applyFill="1" applyBorder="1" applyAlignment="1">
      <alignment horizontal="right"/>
    </xf>
    <xf numFmtId="164" fontId="12" fillId="5" borderId="0" xfId="1" applyFont="1" applyFill="1" applyAlignment="1">
      <alignment vertical="center"/>
    </xf>
    <xf numFmtId="164" fontId="11" fillId="5" borderId="0" xfId="1" applyNumberFormat="1" applyFont="1" applyFill="1" applyAlignment="1">
      <alignment horizontal="right" vertical="center"/>
    </xf>
    <xf numFmtId="164" fontId="11" fillId="5" borderId="0" xfId="1" applyNumberFormat="1" applyFont="1" applyFill="1" applyAlignment="1">
      <alignment horizontal="right"/>
    </xf>
    <xf numFmtId="164" fontId="11" fillId="5" borderId="0" xfId="1" applyFont="1" applyFill="1"/>
    <xf numFmtId="164" fontId="11" fillId="5" borderId="0" xfId="1" applyFont="1" applyFill="1" applyAlignment="1">
      <alignment horizontal="right"/>
    </xf>
    <xf numFmtId="0" fontId="10" fillId="6" borderId="20" xfId="1" applyNumberFormat="1" applyFont="1" applyFill="1" applyBorder="1" applyAlignment="1">
      <alignment horizontal="right"/>
    </xf>
    <xf numFmtId="164" fontId="11" fillId="5" borderId="0" xfId="1" applyNumberFormat="1" applyFont="1" applyFill="1" applyBorder="1" applyAlignment="1">
      <alignment horizontal="right"/>
    </xf>
    <xf numFmtId="0" fontId="0" fillId="0" borderId="0" xfId="0"/>
    <xf numFmtId="0" fontId="1" fillId="8" borderId="15" xfId="9" applyNumberFormat="1" applyFill="1" applyBorder="1" applyAlignment="1">
      <alignment horizontal="left"/>
    </xf>
    <xf numFmtId="0" fontId="10" fillId="6" borderId="1" xfId="1" applyNumberFormat="1" applyFont="1" applyFill="1" applyBorder="1" applyAlignment="1">
      <alignment horizontal="center"/>
    </xf>
    <xf numFmtId="0" fontId="15" fillId="4" borderId="1" xfId="17" applyFont="1" applyFill="1" applyBorder="1" applyAlignment="1" applyProtection="1">
      <alignment horizontal="center" vertical="center"/>
    </xf>
    <xf numFmtId="0" fontId="19" fillId="0" borderId="0" xfId="0" applyFont="1"/>
    <xf numFmtId="0" fontId="17" fillId="0" borderId="0" xfId="0" applyFont="1"/>
    <xf numFmtId="0" fontId="2" fillId="0" borderId="0" xfId="0" applyFont="1" applyAlignment="1">
      <alignment horizontal="center"/>
    </xf>
    <xf numFmtId="164" fontId="12" fillId="5" borderId="0" xfId="1" applyFont="1" applyFill="1" applyBorder="1" applyAlignment="1">
      <alignment horizontal="center"/>
    </xf>
    <xf numFmtId="14" fontId="12" fillId="5" borderId="0" xfId="1" applyNumberFormat="1" applyFont="1" applyFill="1" applyBorder="1" applyAlignment="1">
      <alignment horizontal="center"/>
    </xf>
    <xf numFmtId="49" fontId="9" fillId="7" borderId="0" xfId="1" applyNumberFormat="1" applyFont="1" applyFill="1" applyBorder="1" applyAlignment="1">
      <alignment horizontal="center"/>
    </xf>
    <xf numFmtId="164" fontId="11" fillId="5" borderId="0" xfId="1" applyFont="1" applyFill="1" applyBorder="1"/>
    <xf numFmtId="164" fontId="11" fillId="5" borderId="0" xfId="1" applyFont="1" applyFill="1" applyBorder="1" applyAlignment="1">
      <alignment horizontal="right"/>
    </xf>
    <xf numFmtId="164" fontId="12" fillId="5" borderId="0" xfId="1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8" fillId="6" borderId="27" xfId="1" applyNumberFormat="1" applyFont="1" applyFill="1" applyBorder="1" applyAlignment="1">
      <alignment horizontal="center"/>
    </xf>
    <xf numFmtId="164" fontId="8" fillId="6" borderId="25" xfId="1" applyFont="1" applyFill="1" applyBorder="1" applyAlignment="1">
      <alignment horizontal="center"/>
    </xf>
    <xf numFmtId="164" fontId="8" fillId="6" borderId="14" xfId="1" applyNumberFormat="1" applyFont="1" applyFill="1" applyBorder="1" applyAlignment="1">
      <alignment horizontal="right"/>
    </xf>
    <xf numFmtId="0" fontId="8" fillId="6" borderId="28" xfId="1" applyNumberFormat="1" applyFont="1" applyFill="1" applyBorder="1" applyAlignment="1">
      <alignment horizontal="center"/>
    </xf>
    <xf numFmtId="164" fontId="8" fillId="6" borderId="22" xfId="1" applyNumberFormat="1" applyFont="1" applyFill="1" applyBorder="1" applyAlignment="1">
      <alignment horizontal="left"/>
    </xf>
    <xf numFmtId="164" fontId="8" fillId="6" borderId="21" xfId="1" applyNumberFormat="1" applyFont="1" applyFill="1" applyBorder="1" applyAlignment="1">
      <alignment horizontal="right"/>
    </xf>
    <xf numFmtId="0" fontId="21" fillId="10" borderId="0" xfId="0" applyFont="1" applyFill="1" applyAlignment="1">
      <alignment vertical="top" wrapText="1"/>
    </xf>
    <xf numFmtId="0" fontId="8" fillId="6" borderId="19" xfId="1" applyNumberFormat="1" applyFont="1" applyFill="1" applyBorder="1" applyAlignment="1">
      <alignment horizontal="center"/>
    </xf>
    <xf numFmtId="0" fontId="17" fillId="0" borderId="0" xfId="0" applyFont="1" applyAlignment="1">
      <alignment horizontal="center"/>
    </xf>
    <xf numFmtId="0" fontId="8" fillId="6" borderId="26" xfId="1" applyNumberFormat="1" applyFont="1" applyFill="1" applyBorder="1" applyAlignment="1">
      <alignment horizontal="center"/>
    </xf>
    <xf numFmtId="164" fontId="8" fillId="6" borderId="24" xfId="1" applyFont="1" applyFill="1" applyBorder="1" applyAlignment="1">
      <alignment horizontal="center"/>
    </xf>
    <xf numFmtId="0" fontId="0" fillId="0" borderId="0" xfId="0"/>
    <xf numFmtId="0" fontId="1" fillId="8" borderId="13" xfId="9" applyNumberFormat="1" applyFill="1" applyBorder="1" applyAlignment="1">
      <alignment horizontal="left"/>
    </xf>
    <xf numFmtId="164" fontId="10" fillId="6" borderId="1" xfId="1" applyFont="1" applyFill="1" applyBorder="1" applyAlignment="1">
      <alignment horizontal="center"/>
    </xf>
    <xf numFmtId="164" fontId="0" fillId="8" borderId="14" xfId="9" applyFont="1" applyFill="1" applyBorder="1"/>
    <xf numFmtId="0" fontId="1" fillId="2" borderId="0" xfId="9" applyNumberFormat="1" applyFill="1" applyBorder="1" applyAlignment="1">
      <alignment horizontal="left"/>
    </xf>
    <xf numFmtId="164" fontId="0" fillId="2" borderId="0" xfId="9" applyFont="1" applyFill="1" applyBorder="1"/>
    <xf numFmtId="164" fontId="10" fillId="6" borderId="1" xfId="1" applyNumberFormat="1" applyFont="1" applyFill="1" applyBorder="1" applyAlignment="1">
      <alignment horizontal="center"/>
    </xf>
    <xf numFmtId="0" fontId="22" fillId="12" borderId="0" xfId="0" applyFont="1" applyFill="1" applyBorder="1" applyAlignment="1">
      <alignment horizontal="center" vertical="center"/>
    </xf>
    <xf numFmtId="0" fontId="18" fillId="13" borderId="0" xfId="0" applyFont="1" applyFill="1" applyAlignment="1">
      <alignment horizontal="center" vertical="center"/>
    </xf>
    <xf numFmtId="164" fontId="11" fillId="5" borderId="0" xfId="1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2" fillId="14" borderId="44" xfId="0" applyFont="1" applyFill="1" applyBorder="1" applyAlignment="1">
      <alignment horizontal="left" vertical="center"/>
    </xf>
    <xf numFmtId="0" fontId="2" fillId="14" borderId="45" xfId="0" applyFont="1" applyFill="1" applyBorder="1" applyAlignment="1">
      <alignment horizontal="left" vertical="center"/>
    </xf>
    <xf numFmtId="0" fontId="9" fillId="3" borderId="11" xfId="1" applyNumberFormat="1" applyFont="1" applyFill="1" applyBorder="1" applyAlignment="1">
      <alignment horizontal="center" vertical="center"/>
    </xf>
    <xf numFmtId="0" fontId="7" fillId="3" borderId="12" xfId="1" applyNumberFormat="1" applyFont="1" applyFill="1" applyBorder="1" applyAlignment="1">
      <alignment horizontal="center" vertical="center"/>
    </xf>
    <xf numFmtId="164" fontId="20" fillId="14" borderId="38" xfId="0" applyNumberFormat="1" applyFont="1" applyFill="1" applyBorder="1" applyAlignment="1">
      <alignment horizontal="center" vertical="center"/>
    </xf>
    <xf numFmtId="164" fontId="23" fillId="14" borderId="38" xfId="0" applyNumberFormat="1" applyFont="1" applyFill="1" applyBorder="1" applyAlignment="1">
      <alignment horizontal="center" vertical="center"/>
    </xf>
    <xf numFmtId="164" fontId="20" fillId="14" borderId="28" xfId="0" applyNumberFormat="1" applyFont="1" applyFill="1" applyBorder="1" applyAlignment="1">
      <alignment horizontal="center" vertical="center"/>
    </xf>
    <xf numFmtId="164" fontId="20" fillId="3" borderId="38" xfId="0" applyNumberFormat="1" applyFont="1" applyFill="1" applyBorder="1" applyAlignment="1">
      <alignment horizontal="center" vertical="center"/>
    </xf>
    <xf numFmtId="6" fontId="17" fillId="0" borderId="0" xfId="0" applyNumberFormat="1" applyFont="1"/>
    <xf numFmtId="0" fontId="0" fillId="0" borderId="0" xfId="0" applyFont="1"/>
    <xf numFmtId="6" fontId="27" fillId="4" borderId="1" xfId="0" applyNumberFormat="1" applyFont="1" applyFill="1" applyBorder="1" applyAlignment="1">
      <alignment horizontal="center"/>
    </xf>
    <xf numFmtId="164" fontId="0" fillId="8" borderId="16" xfId="9" applyFont="1" applyFill="1" applyBorder="1"/>
    <xf numFmtId="164" fontId="0" fillId="8" borderId="21" xfId="9" applyFont="1" applyFill="1" applyBorder="1"/>
    <xf numFmtId="0" fontId="17" fillId="8" borderId="20" xfId="0" applyFont="1" applyFill="1" applyBorder="1"/>
    <xf numFmtId="0" fontId="17" fillId="8" borderId="21" xfId="0" applyFont="1" applyFill="1" applyBorder="1"/>
    <xf numFmtId="0" fontId="29" fillId="8" borderId="23" xfId="0" applyFont="1" applyFill="1" applyBorder="1"/>
    <xf numFmtId="0" fontId="6" fillId="0" borderId="0" xfId="0" applyFont="1"/>
    <xf numFmtId="0" fontId="0" fillId="8" borderId="13" xfId="0" applyFont="1" applyFill="1" applyBorder="1"/>
    <xf numFmtId="0" fontId="0" fillId="8" borderId="14" xfId="0" applyFont="1" applyFill="1" applyBorder="1"/>
    <xf numFmtId="0" fontId="0" fillId="8" borderId="15" xfId="0" applyFont="1" applyFill="1" applyBorder="1"/>
    <xf numFmtId="0" fontId="0" fillId="8" borderId="16" xfId="0" applyFont="1" applyFill="1" applyBorder="1"/>
    <xf numFmtId="0" fontId="33" fillId="4" borderId="1" xfId="0" applyFont="1" applyFill="1" applyBorder="1" applyAlignment="1">
      <alignment horizontal="center"/>
    </xf>
    <xf numFmtId="0" fontId="34" fillId="9" borderId="23" xfId="0" applyFont="1" applyFill="1" applyBorder="1" applyAlignment="1">
      <alignment horizontal="center" vertical="center"/>
    </xf>
    <xf numFmtId="0" fontId="34" fillId="9" borderId="12" xfId="0" applyFont="1" applyFill="1" applyBorder="1" applyAlignment="1">
      <alignment horizontal="center" vertical="center"/>
    </xf>
    <xf numFmtId="0" fontId="34" fillId="4" borderId="34" xfId="0" applyFont="1" applyFill="1" applyBorder="1" applyAlignment="1">
      <alignment horizontal="center" vertical="center"/>
    </xf>
    <xf numFmtId="0" fontId="34" fillId="4" borderId="33" xfId="0" applyFont="1" applyFill="1" applyBorder="1" applyAlignment="1">
      <alignment horizontal="center" vertical="center"/>
    </xf>
    <xf numFmtId="0" fontId="34" fillId="4" borderId="46" xfId="0" applyFont="1" applyFill="1" applyBorder="1" applyAlignment="1">
      <alignment horizontal="center" vertical="center"/>
    </xf>
    <xf numFmtId="6" fontId="34" fillId="4" borderId="33" xfId="0" applyNumberFormat="1" applyFont="1" applyFill="1" applyBorder="1" applyAlignment="1">
      <alignment horizontal="center" vertical="center"/>
    </xf>
    <xf numFmtId="0" fontId="0" fillId="2" borderId="0" xfId="0" applyFill="1" applyBorder="1"/>
    <xf numFmtId="0" fontId="0" fillId="0" borderId="0" xfId="0" applyBorder="1"/>
    <xf numFmtId="0" fontId="2" fillId="14" borderId="17" xfId="0" applyFont="1" applyFill="1" applyBorder="1" applyAlignment="1">
      <alignment horizontal="left" vertical="center"/>
    </xf>
    <xf numFmtId="164" fontId="20" fillId="14" borderId="37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left"/>
    </xf>
    <xf numFmtId="0" fontId="17" fillId="0" borderId="0" xfId="0" applyFont="1" applyBorder="1"/>
    <xf numFmtId="0" fontId="17" fillId="2" borderId="0" xfId="0" applyFont="1" applyFill="1" applyBorder="1" applyAlignment="1">
      <alignment horizontal="center"/>
    </xf>
    <xf numFmtId="6" fontId="17" fillId="2" borderId="0" xfId="0" applyNumberFormat="1" applyFont="1" applyFill="1" applyBorder="1" applyAlignment="1">
      <alignment horizontal="center"/>
    </xf>
    <xf numFmtId="0" fontId="0" fillId="8" borderId="32" xfId="0" applyFont="1" applyFill="1" applyBorder="1"/>
    <xf numFmtId="0" fontId="30" fillId="2" borderId="0" xfId="0" applyFont="1" applyFill="1" applyBorder="1"/>
    <xf numFmtId="0" fontId="30" fillId="2" borderId="0" xfId="0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/>
    </xf>
    <xf numFmtId="0" fontId="0" fillId="2" borderId="0" xfId="0" applyFont="1" applyFill="1" applyBorder="1"/>
    <xf numFmtId="0" fontId="32" fillId="2" borderId="0" xfId="0" applyFont="1" applyFill="1" applyBorder="1" applyAlignment="1">
      <alignment horizontal="center" vertical="center"/>
    </xf>
    <xf numFmtId="0" fontId="37" fillId="0" borderId="0" xfId="0" applyFont="1" applyAlignment="1">
      <alignment vertical="center"/>
    </xf>
    <xf numFmtId="0" fontId="38" fillId="2" borderId="0" xfId="0" applyFont="1" applyFill="1" applyBorder="1" applyAlignment="1">
      <alignment horizontal="center" vertical="center"/>
    </xf>
    <xf numFmtId="0" fontId="37" fillId="0" borderId="0" xfId="33" applyFont="1" applyAlignment="1">
      <alignment vertical="center"/>
    </xf>
    <xf numFmtId="0" fontId="37" fillId="0" borderId="0" xfId="0" applyFont="1"/>
    <xf numFmtId="0" fontId="39" fillId="4" borderId="34" xfId="0" applyFont="1" applyFill="1" applyBorder="1" applyAlignment="1">
      <alignment horizontal="right" vertical="center"/>
    </xf>
    <xf numFmtId="0" fontId="40" fillId="4" borderId="33" xfId="0" applyFont="1" applyFill="1" applyBorder="1" applyAlignment="1">
      <alignment horizontal="center" vertical="center" wrapText="1"/>
    </xf>
    <xf numFmtId="0" fontId="40" fillId="4" borderId="33" xfId="0" applyFont="1" applyFill="1" applyBorder="1" applyAlignment="1">
      <alignment horizontal="center" vertical="center"/>
    </xf>
    <xf numFmtId="0" fontId="8" fillId="3" borderId="23" xfId="1" applyNumberFormat="1" applyFont="1" applyFill="1" applyBorder="1" applyAlignment="1">
      <alignment horizontal="center"/>
    </xf>
    <xf numFmtId="164" fontId="8" fillId="3" borderId="12" xfId="1" applyFont="1" applyFill="1" applyBorder="1" applyAlignment="1">
      <alignment horizontal="center"/>
    </xf>
    <xf numFmtId="164" fontId="8" fillId="3" borderId="23" xfId="1" applyFont="1" applyFill="1" applyBorder="1" applyAlignment="1">
      <alignment horizontal="center"/>
    </xf>
    <xf numFmtId="164" fontId="8" fillId="3" borderId="23" xfId="1" applyNumberFormat="1" applyFont="1" applyFill="1" applyBorder="1" applyAlignment="1">
      <alignment horizontal="right"/>
    </xf>
    <xf numFmtId="0" fontId="8" fillId="6" borderId="28" xfId="1" applyNumberFormat="1" applyFont="1" applyFill="1" applyBorder="1"/>
    <xf numFmtId="0" fontId="24" fillId="0" borderId="0" xfId="0" applyNumberFormat="1" applyFont="1" applyFill="1" applyBorder="1" applyAlignment="1" applyProtection="1">
      <alignment vertical="center"/>
    </xf>
    <xf numFmtId="6" fontId="27" fillId="4" borderId="10" xfId="0" applyNumberFormat="1" applyFont="1" applyFill="1" applyBorder="1" applyAlignment="1">
      <alignment horizontal="center"/>
    </xf>
    <xf numFmtId="0" fontId="35" fillId="4" borderId="34" xfId="0" applyFont="1" applyFill="1" applyBorder="1" applyAlignment="1">
      <alignment horizontal="left" vertical="center"/>
    </xf>
    <xf numFmtId="0" fontId="35" fillId="4" borderId="33" xfId="0" applyFont="1" applyFill="1" applyBorder="1" applyAlignment="1">
      <alignment horizontal="left" vertical="center"/>
    </xf>
    <xf numFmtId="0" fontId="2" fillId="3" borderId="17" xfId="0" applyFont="1" applyFill="1" applyBorder="1" applyAlignment="1">
      <alignment horizontal="left" vertical="center"/>
    </xf>
    <xf numFmtId="0" fontId="0" fillId="8" borderId="20" xfId="9" applyNumberFormat="1" applyFont="1" applyFill="1" applyBorder="1" applyAlignment="1">
      <alignment horizontal="left"/>
    </xf>
    <xf numFmtId="0" fontId="36" fillId="0" borderId="0" xfId="33"/>
    <xf numFmtId="0" fontId="0" fillId="0" borderId="0" xfId="0" applyAlignment="1"/>
    <xf numFmtId="0" fontId="41" fillId="14" borderId="29" xfId="0" applyFont="1" applyFill="1" applyBorder="1" applyAlignment="1">
      <alignment horizontal="center" vertical="center"/>
    </xf>
    <xf numFmtId="0" fontId="8" fillId="3" borderId="15" xfId="1" applyNumberFormat="1" applyFont="1" applyFill="1" applyBorder="1" applyAlignment="1">
      <alignment horizontal="right"/>
    </xf>
    <xf numFmtId="0" fontId="8" fillId="3" borderId="16" xfId="1" applyNumberFormat="1" applyFont="1" applyFill="1" applyBorder="1" applyAlignment="1">
      <alignment horizontal="center"/>
    </xf>
    <xf numFmtId="164" fontId="11" fillId="5" borderId="0" xfId="1" applyFont="1" applyFill="1" applyAlignment="1">
      <alignment horizontal="center" vertical="center"/>
    </xf>
    <xf numFmtId="0" fontId="10" fillId="6" borderId="13" xfId="1" applyNumberFormat="1" applyFont="1" applyFill="1" applyBorder="1" applyAlignment="1">
      <alignment horizontal="right"/>
    </xf>
    <xf numFmtId="164" fontId="11" fillId="5" borderId="0" xfId="1" applyFont="1" applyFill="1" applyAlignment="1">
      <alignment horizontal="center"/>
    </xf>
    <xf numFmtId="164" fontId="12" fillId="5" borderId="0" xfId="1" applyFont="1" applyFill="1" applyAlignment="1">
      <alignment horizontal="center"/>
    </xf>
    <xf numFmtId="0" fontId="10" fillId="6" borderId="15" xfId="1" applyNumberFormat="1" applyFont="1" applyFill="1" applyBorder="1" applyAlignment="1">
      <alignment horizontal="right"/>
    </xf>
    <xf numFmtId="164" fontId="11" fillId="5" borderId="17" xfId="1" applyFont="1" applyFill="1" applyBorder="1" applyAlignment="1">
      <alignment horizontal="center"/>
    </xf>
    <xf numFmtId="14" fontId="12" fillId="5" borderId="0" xfId="1" applyNumberFormat="1" applyFont="1" applyFill="1" applyAlignment="1">
      <alignment horizontal="center"/>
    </xf>
    <xf numFmtId="0" fontId="10" fillId="6" borderId="16" xfId="1" applyNumberFormat="1" applyFont="1" applyFill="1" applyBorder="1" applyAlignment="1">
      <alignment horizontal="center"/>
    </xf>
    <xf numFmtId="14" fontId="11" fillId="5" borderId="17" xfId="1" applyNumberFormat="1" applyFont="1" applyFill="1" applyBorder="1" applyAlignment="1">
      <alignment horizontal="center"/>
    </xf>
    <xf numFmtId="49" fontId="9" fillId="7" borderId="0" xfId="1" applyNumberFormat="1" applyFont="1" applyFill="1" applyAlignment="1">
      <alignment horizontal="center"/>
    </xf>
    <xf numFmtId="0" fontId="10" fillId="6" borderId="18" xfId="1" applyNumberFormat="1" applyFont="1" applyFill="1" applyBorder="1" applyAlignment="1">
      <alignment horizontal="right"/>
    </xf>
    <xf numFmtId="0" fontId="10" fillId="6" borderId="19" xfId="1" applyNumberFormat="1" applyFont="1" applyFill="1" applyBorder="1" applyAlignment="1">
      <alignment horizontal="center"/>
    </xf>
    <xf numFmtId="164" fontId="11" fillId="5" borderId="0" xfId="1" applyNumberFormat="1" applyFont="1" applyFill="1" applyBorder="1" applyAlignment="1">
      <alignment horizontal="center"/>
    </xf>
    <xf numFmtId="164" fontId="41" fillId="16" borderId="1" xfId="0" applyNumberFormat="1" applyFont="1" applyFill="1" applyBorder="1" applyAlignment="1">
      <alignment horizontal="right" vertical="center"/>
    </xf>
    <xf numFmtId="164" fontId="2" fillId="16" borderId="15" xfId="0" applyNumberFormat="1" applyFont="1" applyFill="1" applyBorder="1" applyAlignment="1">
      <alignment horizontal="center" vertical="center"/>
    </xf>
    <xf numFmtId="164" fontId="2" fillId="16" borderId="15" xfId="0" applyNumberFormat="1" applyFont="1" applyFill="1" applyBorder="1" applyAlignment="1">
      <alignment horizontal="center"/>
    </xf>
    <xf numFmtId="0" fontId="2" fillId="16" borderId="18" xfId="0" applyFont="1" applyFill="1" applyBorder="1" applyAlignment="1">
      <alignment horizontal="center" vertical="center" wrapText="1"/>
    </xf>
    <xf numFmtId="0" fontId="19" fillId="0" borderId="42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19" fillId="0" borderId="43" xfId="0" applyFont="1" applyBorder="1"/>
    <xf numFmtId="0" fontId="0" fillId="0" borderId="43" xfId="0" applyBorder="1" applyAlignment="1"/>
    <xf numFmtId="0" fontId="0" fillId="0" borderId="33" xfId="0" applyBorder="1" applyAlignment="1"/>
    <xf numFmtId="168" fontId="2" fillId="16" borderId="1" xfId="34" applyNumberFormat="1" applyFont="1" applyFill="1" applyBorder="1" applyAlignment="1">
      <alignment horizontal="center" vertical="center"/>
    </xf>
    <xf numFmtId="0" fontId="9" fillId="3" borderId="1" xfId="1" applyNumberFormat="1" applyFont="1" applyFill="1" applyBorder="1" applyAlignment="1">
      <alignment horizontal="center" vertical="center"/>
    </xf>
    <xf numFmtId="0" fontId="7" fillId="3" borderId="1" xfId="1" applyNumberFormat="1" applyFont="1" applyFill="1" applyBorder="1" applyAlignment="1">
      <alignment horizontal="center" vertical="center"/>
    </xf>
    <xf numFmtId="164" fontId="11" fillId="5" borderId="0" xfId="1" applyFont="1" applyFill="1" applyBorder="1" applyAlignment="1">
      <alignment horizontal="center" vertical="center"/>
    </xf>
    <xf numFmtId="164" fontId="12" fillId="5" borderId="0" xfId="1" applyFont="1" applyFill="1" applyBorder="1" applyAlignment="1">
      <alignment vertical="center"/>
    </xf>
    <xf numFmtId="164" fontId="11" fillId="5" borderId="0" xfId="1" applyNumberFormat="1" applyFont="1" applyFill="1" applyBorder="1" applyAlignment="1">
      <alignment horizontal="right" vertical="center"/>
    </xf>
    <xf numFmtId="0" fontId="10" fillId="6" borderId="1" xfId="1" applyNumberFormat="1" applyFont="1" applyFill="1" applyBorder="1" applyAlignment="1">
      <alignment horizontal="right"/>
    </xf>
    <xf numFmtId="0" fontId="13" fillId="6" borderId="1" xfId="1" applyNumberFormat="1" applyFont="1" applyFill="1" applyBorder="1" applyAlignment="1">
      <alignment horizontal="center" wrapText="1"/>
    </xf>
    <xf numFmtId="0" fontId="13" fillId="6" borderId="1" xfId="1" applyNumberFormat="1" applyFont="1" applyFill="1" applyBorder="1" applyAlignment="1">
      <alignment horizontal="center"/>
    </xf>
    <xf numFmtId="14" fontId="11" fillId="5" borderId="0" xfId="1" applyNumberFormat="1" applyFont="1" applyFill="1" applyBorder="1" applyAlignment="1">
      <alignment horizontal="center"/>
    </xf>
    <xf numFmtId="0" fontId="8" fillId="3" borderId="1" xfId="1" applyNumberFormat="1" applyFont="1" applyFill="1" applyBorder="1" applyAlignment="1">
      <alignment horizontal="right"/>
    </xf>
    <xf numFmtId="0" fontId="45" fillId="3" borderId="1" xfId="1" applyNumberFormat="1" applyFont="1" applyFill="1" applyBorder="1" applyAlignment="1">
      <alignment horizontal="center"/>
    </xf>
    <xf numFmtId="0" fontId="8" fillId="3" borderId="1" xfId="1" applyNumberFormat="1" applyFont="1" applyFill="1" applyBorder="1" applyAlignment="1">
      <alignment horizontal="center"/>
    </xf>
    <xf numFmtId="164" fontId="8" fillId="3" borderId="1" xfId="1" applyFont="1" applyFill="1" applyBorder="1" applyAlignment="1">
      <alignment horizontal="center"/>
    </xf>
    <xf numFmtId="164" fontId="8" fillId="3" borderId="1" xfId="1" applyNumberFormat="1" applyFont="1" applyFill="1" applyBorder="1" applyAlignment="1">
      <alignment horizontal="center"/>
    </xf>
    <xf numFmtId="164" fontId="10" fillId="6" borderId="1" xfId="1" applyNumberFormat="1" applyFont="1" applyFill="1" applyBorder="1" applyAlignment="1">
      <alignment horizontal="right"/>
    </xf>
    <xf numFmtId="0" fontId="10" fillId="6" borderId="1" xfId="1" applyNumberFormat="1" applyFont="1" applyFill="1" applyBorder="1"/>
    <xf numFmtId="164" fontId="10" fillId="6" borderId="1" xfId="1" applyNumberFormat="1" applyFont="1" applyFill="1" applyBorder="1" applyAlignment="1">
      <alignment horizontal="left"/>
    </xf>
    <xf numFmtId="164" fontId="12" fillId="5" borderId="0" xfId="1" applyFont="1" applyFill="1" applyBorder="1" applyAlignment="1">
      <alignment horizontal="center" vertical="center"/>
    </xf>
    <xf numFmtId="164" fontId="11" fillId="5" borderId="0" xfId="1" applyNumberFormat="1" applyFont="1" applyFill="1" applyBorder="1" applyAlignment="1">
      <alignment horizontal="center" vertical="center"/>
    </xf>
    <xf numFmtId="164" fontId="8" fillId="6" borderId="6" xfId="1" applyFont="1" applyFill="1" applyBorder="1" applyAlignment="1">
      <alignment horizontal="center"/>
    </xf>
    <xf numFmtId="164" fontId="8" fillId="6" borderId="31" xfId="1" applyNumberFormat="1" applyFont="1" applyFill="1" applyBorder="1" applyAlignment="1">
      <alignment horizontal="right"/>
    </xf>
    <xf numFmtId="0" fontId="8" fillId="6" borderId="10" xfId="1" applyNumberFormat="1" applyFont="1" applyFill="1" applyBorder="1" applyAlignment="1">
      <alignment horizontal="center"/>
    </xf>
    <xf numFmtId="0" fontId="0" fillId="0" borderId="0" xfId="0" applyAlignment="1">
      <alignment vertical="center"/>
    </xf>
    <xf numFmtId="0" fontId="10" fillId="6" borderId="13" xfId="1" applyNumberFormat="1" applyFont="1" applyFill="1" applyBorder="1" applyAlignment="1">
      <alignment horizontal="right" vertical="center"/>
    </xf>
    <xf numFmtId="0" fontId="13" fillId="6" borderId="1" xfId="1" applyNumberFormat="1" applyFont="1" applyFill="1" applyBorder="1" applyAlignment="1">
      <alignment horizontal="center" vertical="center" wrapText="1"/>
    </xf>
    <xf numFmtId="0" fontId="10" fillId="6" borderId="15" xfId="1" applyNumberFormat="1" applyFont="1" applyFill="1" applyBorder="1" applyAlignment="1">
      <alignment horizontal="right" vertical="center"/>
    </xf>
    <xf numFmtId="0" fontId="13" fillId="6" borderId="1" xfId="1" applyNumberFormat="1" applyFont="1" applyFill="1" applyBorder="1" applyAlignment="1">
      <alignment horizontal="center" vertical="center"/>
    </xf>
    <xf numFmtId="164" fontId="11" fillId="5" borderId="17" xfId="1" applyFont="1" applyFill="1" applyBorder="1" applyAlignment="1">
      <alignment horizontal="center" vertical="center"/>
    </xf>
    <xf numFmtId="14" fontId="12" fillId="5" borderId="0" xfId="1" applyNumberFormat="1" applyFont="1" applyFill="1" applyAlignment="1">
      <alignment horizontal="center" vertical="center"/>
    </xf>
    <xf numFmtId="0" fontId="10" fillId="6" borderId="16" xfId="1" applyNumberFormat="1" applyFont="1" applyFill="1" applyBorder="1" applyAlignment="1">
      <alignment horizontal="center" vertical="center"/>
    </xf>
    <xf numFmtId="14" fontId="11" fillId="5" borderId="17" xfId="1" applyNumberFormat="1" applyFont="1" applyFill="1" applyBorder="1" applyAlignment="1">
      <alignment horizontal="center" vertical="center"/>
    </xf>
    <xf numFmtId="49" fontId="9" fillId="7" borderId="0" xfId="1" applyNumberFormat="1" applyFont="1" applyFill="1" applyAlignment="1">
      <alignment horizontal="center" vertical="center"/>
    </xf>
    <xf numFmtId="0" fontId="8" fillId="3" borderId="15" xfId="1" applyNumberFormat="1" applyFont="1" applyFill="1" applyBorder="1" applyAlignment="1">
      <alignment horizontal="right" vertical="center"/>
    </xf>
    <xf numFmtId="0" fontId="8" fillId="3" borderId="16" xfId="1" applyNumberFormat="1" applyFont="1" applyFill="1" applyBorder="1" applyAlignment="1">
      <alignment horizontal="center" vertical="center"/>
    </xf>
    <xf numFmtId="164" fontId="11" fillId="5" borderId="0" xfId="1" applyFont="1" applyFill="1" applyAlignment="1">
      <alignment vertical="center"/>
    </xf>
    <xf numFmtId="0" fontId="10" fillId="6" borderId="18" xfId="1" applyNumberFormat="1" applyFont="1" applyFill="1" applyBorder="1" applyAlignment="1">
      <alignment horizontal="right" vertical="center"/>
    </xf>
    <xf numFmtId="0" fontId="10" fillId="6" borderId="19" xfId="1" applyNumberFormat="1" applyFont="1" applyFill="1" applyBorder="1" applyAlignment="1">
      <alignment horizontal="center" vertical="center"/>
    </xf>
    <xf numFmtId="164" fontId="11" fillId="5" borderId="0" xfId="1" applyFont="1" applyFill="1" applyAlignment="1">
      <alignment horizontal="right" vertical="center"/>
    </xf>
    <xf numFmtId="0" fontId="8" fillId="6" borderId="19" xfId="1" applyNumberFormat="1" applyFont="1" applyFill="1" applyBorder="1" applyAlignment="1">
      <alignment horizontal="center" vertical="center"/>
    </xf>
    <xf numFmtId="0" fontId="10" fillId="6" borderId="20" xfId="1" applyNumberFormat="1" applyFont="1" applyFill="1" applyBorder="1" applyAlignment="1">
      <alignment horizontal="right" vertical="center"/>
    </xf>
    <xf numFmtId="0" fontId="8" fillId="3" borderId="23" xfId="1" applyNumberFormat="1" applyFont="1" applyFill="1" applyBorder="1" applyAlignment="1">
      <alignment horizontal="center" vertical="center"/>
    </xf>
    <xf numFmtId="164" fontId="8" fillId="3" borderId="12" xfId="1" applyFont="1" applyFill="1" applyBorder="1" applyAlignment="1">
      <alignment horizontal="center" vertical="center"/>
    </xf>
    <xf numFmtId="164" fontId="8" fillId="3" borderId="23" xfId="1" applyFont="1" applyFill="1" applyBorder="1" applyAlignment="1">
      <alignment horizontal="center" vertical="center"/>
    </xf>
    <xf numFmtId="164" fontId="8" fillId="3" borderId="23" xfId="1" applyNumberFormat="1" applyFont="1" applyFill="1" applyBorder="1" applyAlignment="1">
      <alignment horizontal="right" vertical="center"/>
    </xf>
    <xf numFmtId="0" fontId="8" fillId="6" borderId="27" xfId="1" applyNumberFormat="1" applyFont="1" applyFill="1" applyBorder="1" applyAlignment="1">
      <alignment horizontal="center" vertical="center"/>
    </xf>
    <xf numFmtId="164" fontId="8" fillId="6" borderId="25" xfId="1" applyFont="1" applyFill="1" applyBorder="1" applyAlignment="1">
      <alignment horizontal="center" vertical="center"/>
    </xf>
    <xf numFmtId="164" fontId="8" fillId="6" borderId="14" xfId="1" applyNumberFormat="1" applyFont="1" applyFill="1" applyBorder="1" applyAlignment="1">
      <alignment horizontal="right" vertical="center"/>
    </xf>
    <xf numFmtId="0" fontId="8" fillId="6" borderId="28" xfId="1" applyNumberFormat="1" applyFont="1" applyFill="1" applyBorder="1" applyAlignment="1">
      <alignment horizontal="center" vertical="center"/>
    </xf>
    <xf numFmtId="0" fontId="8" fillId="6" borderId="28" xfId="1" applyNumberFormat="1" applyFont="1" applyFill="1" applyBorder="1" applyAlignment="1">
      <alignment vertical="center"/>
    </xf>
    <xf numFmtId="164" fontId="8" fillId="6" borderId="24" xfId="1" applyFont="1" applyFill="1" applyBorder="1" applyAlignment="1">
      <alignment horizontal="center" vertical="center"/>
    </xf>
    <xf numFmtId="164" fontId="8" fillId="6" borderId="22" xfId="1" applyNumberFormat="1" applyFont="1" applyFill="1" applyBorder="1" applyAlignment="1">
      <alignment horizontal="left" vertical="center"/>
    </xf>
    <xf numFmtId="164" fontId="8" fillId="6" borderId="21" xfId="1" applyNumberFormat="1" applyFont="1" applyFill="1" applyBorder="1" applyAlignment="1">
      <alignment horizontal="right" vertical="center"/>
    </xf>
    <xf numFmtId="0" fontId="8" fillId="6" borderId="37" xfId="1" applyNumberFormat="1" applyFont="1" applyFill="1" applyBorder="1" applyAlignment="1">
      <alignment horizontal="center" vertical="center"/>
    </xf>
    <xf numFmtId="0" fontId="8" fillId="6" borderId="6" xfId="1" applyNumberFormat="1" applyFont="1" applyFill="1" applyBorder="1" applyAlignment="1">
      <alignment horizontal="center" vertical="center"/>
    </xf>
    <xf numFmtId="0" fontId="8" fillId="6" borderId="13" xfId="1" applyNumberFormat="1" applyFont="1" applyFill="1" applyBorder="1" applyAlignment="1">
      <alignment horizontal="center" vertical="center"/>
    </xf>
    <xf numFmtId="164" fontId="8" fillId="6" borderId="7" xfId="1" applyFont="1" applyFill="1" applyBorder="1" applyAlignment="1">
      <alignment horizontal="center" vertical="center"/>
    </xf>
    <xf numFmtId="164" fontId="8" fillId="6" borderId="29" xfId="1" applyFont="1" applyFill="1" applyBorder="1" applyAlignment="1">
      <alignment horizontal="center" vertical="center"/>
    </xf>
    <xf numFmtId="164" fontId="8" fillId="6" borderId="40" xfId="1" applyNumberFormat="1" applyFont="1" applyFill="1" applyBorder="1" applyAlignment="1">
      <alignment horizontal="right" vertical="center"/>
    </xf>
    <xf numFmtId="0" fontId="0" fillId="0" borderId="0" xfId="0" applyFill="1"/>
    <xf numFmtId="0" fontId="0" fillId="0" borderId="0" xfId="0" applyFill="1" applyBorder="1"/>
    <xf numFmtId="0" fontId="47" fillId="0" borderId="0" xfId="0" applyFont="1" applyFill="1"/>
    <xf numFmtId="0" fontId="47" fillId="0" borderId="0" xfId="0" applyFont="1" applyFill="1" applyBorder="1"/>
    <xf numFmtId="0" fontId="27" fillId="4" borderId="1" xfId="0" applyFont="1" applyFill="1" applyBorder="1" applyAlignment="1">
      <alignment horizontal="center"/>
    </xf>
    <xf numFmtId="0" fontId="27" fillId="9" borderId="1" xfId="0" applyFont="1" applyFill="1" applyBorder="1" applyAlignment="1">
      <alignment horizontal="center"/>
    </xf>
    <xf numFmtId="0" fontId="28" fillId="9" borderId="1" xfId="0" applyFont="1" applyFill="1" applyBorder="1" applyAlignment="1">
      <alignment horizontal="center"/>
    </xf>
    <xf numFmtId="6" fontId="0" fillId="0" borderId="0" xfId="0" applyNumberFormat="1" applyFont="1"/>
    <xf numFmtId="9" fontId="8" fillId="6" borderId="27" xfId="1" applyNumberFormat="1" applyFont="1" applyFill="1" applyBorder="1" applyAlignment="1">
      <alignment horizontal="center"/>
    </xf>
    <xf numFmtId="0" fontId="48" fillId="13" borderId="0" xfId="0" applyFont="1" applyFill="1" applyAlignment="1">
      <alignment horizontal="center" vertical="center"/>
    </xf>
    <xf numFmtId="0" fontId="49" fillId="13" borderId="0" xfId="0" applyFont="1" applyFill="1" applyAlignment="1">
      <alignment horizontal="center" vertical="center"/>
    </xf>
    <xf numFmtId="0" fontId="49" fillId="13" borderId="30" xfId="0" applyFont="1" applyFill="1" applyBorder="1" applyAlignment="1">
      <alignment horizontal="center" vertical="center"/>
    </xf>
    <xf numFmtId="0" fontId="49" fillId="13" borderId="0" xfId="0" applyFont="1" applyFill="1" applyAlignment="1">
      <alignment horizontal="left" vertical="center"/>
    </xf>
    <xf numFmtId="0" fontId="0" fillId="0" borderId="0" xfId="0" applyFill="1" applyAlignment="1">
      <alignment horizontal="left"/>
    </xf>
    <xf numFmtId="0" fontId="0" fillId="0" borderId="0" xfId="0" applyFont="1" applyFill="1"/>
    <xf numFmtId="0" fontId="42" fillId="17" borderId="0" xfId="0" applyFont="1" applyFill="1" applyAlignment="1">
      <alignment horizontal="center" vertical="center"/>
    </xf>
    <xf numFmtId="0" fontId="0" fillId="0" borderId="1" xfId="0" applyBorder="1"/>
    <xf numFmtId="6" fontId="43" fillId="0" borderId="0" xfId="0" applyNumberFormat="1" applyFont="1" applyFill="1" applyBorder="1" applyAlignment="1">
      <alignment horizontal="center"/>
    </xf>
    <xf numFmtId="0" fontId="0" fillId="0" borderId="0" xfId="0" applyBorder="1" applyAlignment="1"/>
    <xf numFmtId="0" fontId="49" fillId="13" borderId="0" xfId="0" applyFont="1" applyFill="1" applyAlignment="1">
      <alignment horizontal="center" vertical="center" wrapText="1"/>
    </xf>
    <xf numFmtId="0" fontId="1" fillId="8" borderId="18" xfId="9" applyNumberFormat="1" applyFill="1" applyBorder="1" applyAlignment="1">
      <alignment horizontal="left"/>
    </xf>
    <xf numFmtId="164" fontId="0" fillId="8" borderId="19" xfId="9" applyFont="1" applyFill="1" applyBorder="1"/>
    <xf numFmtId="0" fontId="0" fillId="9" borderId="0" xfId="0" applyFill="1"/>
    <xf numFmtId="0" fontId="26" fillId="18" borderId="5" xfId="0" applyFont="1" applyFill="1" applyBorder="1" applyAlignment="1">
      <alignment horizontal="left" vertical="center"/>
    </xf>
    <xf numFmtId="164" fontId="26" fillId="18" borderId="30" xfId="0" applyNumberFormat="1" applyFont="1" applyFill="1" applyBorder="1" applyAlignment="1">
      <alignment horizontal="center" vertical="center"/>
    </xf>
    <xf numFmtId="0" fontId="26" fillId="18" borderId="30" xfId="0" applyFont="1" applyFill="1" applyBorder="1" applyAlignment="1">
      <alignment horizontal="center" vertical="center"/>
    </xf>
    <xf numFmtId="0" fontId="26" fillId="18" borderId="0" xfId="0" applyFont="1" applyFill="1" applyBorder="1" applyAlignment="1">
      <alignment horizontal="center" vertical="center"/>
    </xf>
    <xf numFmtId="14" fontId="26" fillId="18" borderId="30" xfId="0" applyNumberFormat="1" applyFont="1" applyFill="1" applyBorder="1" applyAlignment="1">
      <alignment horizontal="center" vertical="center"/>
    </xf>
    <xf numFmtId="0" fontId="26" fillId="18" borderId="1" xfId="0" applyFont="1" applyFill="1" applyBorder="1" applyAlignment="1">
      <alignment horizontal="center" vertical="center"/>
    </xf>
    <xf numFmtId="0" fontId="26" fillId="18" borderId="30" xfId="0" applyFont="1" applyFill="1" applyBorder="1" applyAlignment="1">
      <alignment horizontal="left" vertical="center"/>
    </xf>
    <xf numFmtId="0" fontId="26" fillId="18" borderId="0" xfId="0" applyFont="1" applyFill="1" applyAlignment="1">
      <alignment horizontal="center" vertical="center"/>
    </xf>
    <xf numFmtId="0" fontId="26" fillId="18" borderId="6" xfId="0" applyFont="1" applyFill="1" applyBorder="1" applyAlignment="1">
      <alignment horizontal="center" vertical="center"/>
    </xf>
    <xf numFmtId="6" fontId="27" fillId="4" borderId="8" xfId="0" applyNumberFormat="1" applyFont="1" applyFill="1" applyBorder="1" applyAlignment="1">
      <alignment horizontal="center"/>
    </xf>
    <xf numFmtId="0" fontId="17" fillId="19" borderId="49" xfId="0" applyFont="1" applyFill="1" applyBorder="1"/>
    <xf numFmtId="6" fontId="17" fillId="19" borderId="50" xfId="0" applyNumberFormat="1" applyFont="1" applyFill="1" applyBorder="1"/>
    <xf numFmtId="0" fontId="17" fillId="4" borderId="1" xfId="0" applyFont="1" applyFill="1" applyBorder="1" applyAlignment="1">
      <alignment horizontal="center"/>
    </xf>
    <xf numFmtId="0" fontId="27" fillId="4" borderId="1" xfId="0" applyFont="1" applyFill="1" applyBorder="1" applyAlignment="1">
      <alignment horizontal="center"/>
    </xf>
    <xf numFmtId="164" fontId="26" fillId="18" borderId="9" xfId="0" applyNumberFormat="1" applyFont="1" applyFill="1" applyBorder="1" applyAlignment="1">
      <alignment horizontal="center" vertical="center"/>
    </xf>
    <xf numFmtId="0" fontId="26" fillId="18" borderId="9" xfId="0" applyFont="1" applyFill="1" applyBorder="1" applyAlignment="1">
      <alignment horizontal="center" vertical="center"/>
    </xf>
    <xf numFmtId="0" fontId="8" fillId="0" borderId="0" xfId="1" applyNumberFormat="1" applyFont="1" applyFill="1" applyBorder="1" applyAlignment="1">
      <alignment horizontal="center" vertical="center"/>
    </xf>
    <xf numFmtId="0" fontId="8" fillId="0" borderId="0" xfId="1" applyNumberFormat="1" applyFont="1" applyFill="1" applyBorder="1" applyAlignment="1">
      <alignment vertical="center"/>
    </xf>
    <xf numFmtId="164" fontId="8" fillId="0" borderId="0" xfId="1" applyFont="1" applyFill="1" applyBorder="1" applyAlignment="1">
      <alignment horizontal="center" vertical="center"/>
    </xf>
    <xf numFmtId="164" fontId="8" fillId="0" borderId="0" xfId="1" applyNumberFormat="1" applyFont="1" applyFill="1" applyBorder="1" applyAlignment="1">
      <alignment horizontal="left" vertical="center"/>
    </xf>
    <xf numFmtId="164" fontId="8" fillId="0" borderId="0" xfId="1" applyNumberFormat="1" applyFont="1" applyFill="1" applyBorder="1" applyAlignment="1">
      <alignment horizontal="right" vertical="center"/>
    </xf>
    <xf numFmtId="0" fontId="13" fillId="6" borderId="14" xfId="1" applyNumberFormat="1" applyFont="1" applyFill="1" applyBorder="1" applyAlignment="1">
      <alignment horizontal="center" wrapText="1"/>
    </xf>
    <xf numFmtId="0" fontId="13" fillId="6" borderId="16" xfId="1" applyNumberFormat="1" applyFont="1" applyFill="1" applyBorder="1" applyAlignment="1">
      <alignment horizontal="center"/>
    </xf>
    <xf numFmtId="0" fontId="8" fillId="6" borderId="21" xfId="1" applyNumberFormat="1" applyFont="1" applyFill="1" applyBorder="1" applyAlignment="1">
      <alignment horizontal="center"/>
    </xf>
    <xf numFmtId="0" fontId="8" fillId="3" borderId="51" xfId="1" applyNumberFormat="1" applyFont="1" applyFill="1" applyBorder="1" applyAlignment="1">
      <alignment horizontal="center" vertical="center"/>
    </xf>
    <xf numFmtId="164" fontId="8" fillId="3" borderId="51" xfId="1" applyFont="1" applyFill="1" applyBorder="1" applyAlignment="1">
      <alignment horizontal="center" vertical="center"/>
    </xf>
    <xf numFmtId="164" fontId="8" fillId="3" borderId="51" xfId="1" applyNumberFormat="1" applyFont="1" applyFill="1" applyBorder="1" applyAlignment="1">
      <alignment horizontal="right" vertical="center"/>
    </xf>
    <xf numFmtId="0" fontId="8" fillId="6" borderId="38" xfId="1" applyNumberFormat="1" applyFont="1" applyFill="1" applyBorder="1" applyAlignment="1">
      <alignment horizontal="center"/>
    </xf>
    <xf numFmtId="164" fontId="8" fillId="6" borderId="28" xfId="1" applyFont="1" applyFill="1" applyBorder="1" applyAlignment="1">
      <alignment horizontal="center" vertical="center"/>
    </xf>
    <xf numFmtId="164" fontId="8" fillId="6" borderId="38" xfId="1" applyFont="1" applyFill="1" applyBorder="1" applyAlignment="1">
      <alignment horizontal="center" vertical="center"/>
    </xf>
    <xf numFmtId="164" fontId="8" fillId="6" borderId="28" xfId="1" applyNumberFormat="1" applyFont="1" applyFill="1" applyBorder="1" applyAlignment="1">
      <alignment horizontal="left" vertical="center"/>
    </xf>
    <xf numFmtId="164" fontId="8" fillId="6" borderId="38" xfId="1" applyNumberFormat="1" applyFont="1" applyFill="1" applyBorder="1" applyAlignment="1">
      <alignment horizontal="right" vertical="center"/>
    </xf>
    <xf numFmtId="164" fontId="8" fillId="6" borderId="28" xfId="1" applyNumberFormat="1" applyFont="1" applyFill="1" applyBorder="1" applyAlignment="1">
      <alignment horizontal="right" vertical="center"/>
    </xf>
    <xf numFmtId="0" fontId="27" fillId="4" borderId="10" xfId="0" applyFont="1" applyFill="1" applyBorder="1" applyAlignment="1"/>
    <xf numFmtId="0" fontId="27" fillId="4" borderId="32" xfId="0" applyFont="1" applyFill="1" applyBorder="1" applyAlignment="1">
      <alignment horizontal="left" indent="1"/>
    </xf>
    <xf numFmtId="0" fontId="8" fillId="6" borderId="47" xfId="1" applyNumberFormat="1" applyFont="1" applyFill="1" applyBorder="1" applyAlignment="1">
      <alignment horizontal="center"/>
    </xf>
    <xf numFmtId="0" fontId="8" fillId="6" borderId="6" xfId="1" applyNumberFormat="1" applyFont="1" applyFill="1" applyBorder="1" applyAlignment="1">
      <alignment horizontal="center"/>
    </xf>
    <xf numFmtId="0" fontId="8" fillId="6" borderId="52" xfId="1" applyNumberFormat="1" applyFont="1" applyFill="1" applyBorder="1" applyAlignment="1">
      <alignment horizontal="center"/>
    </xf>
    <xf numFmtId="164" fontId="8" fillId="6" borderId="1" xfId="1" applyFont="1" applyFill="1" applyBorder="1" applyAlignment="1">
      <alignment horizontal="center"/>
    </xf>
    <xf numFmtId="164" fontId="8" fillId="6" borderId="16" xfId="1" applyNumberFormat="1" applyFont="1" applyFill="1" applyBorder="1" applyAlignment="1">
      <alignment horizontal="right"/>
    </xf>
    <xf numFmtId="0" fontId="8" fillId="6" borderId="13" xfId="1" applyNumberFormat="1" applyFont="1" applyFill="1" applyBorder="1" applyAlignment="1">
      <alignment horizontal="center"/>
    </xf>
    <xf numFmtId="0" fontId="56" fillId="4" borderId="33" xfId="0" applyFont="1" applyFill="1" applyBorder="1" applyAlignment="1">
      <alignment horizontal="center" vertical="center"/>
    </xf>
    <xf numFmtId="0" fontId="2" fillId="20" borderId="30" xfId="0" applyFont="1" applyFill="1" applyBorder="1" applyAlignment="1">
      <alignment horizontal="center" vertical="center"/>
    </xf>
    <xf numFmtId="49" fontId="56" fillId="4" borderId="33" xfId="0" applyNumberFormat="1" applyFont="1" applyFill="1" applyBorder="1" applyAlignment="1">
      <alignment horizontal="center" vertical="center"/>
    </xf>
    <xf numFmtId="164" fontId="8" fillId="6" borderId="31" xfId="1" applyNumberFormat="1" applyFont="1" applyFill="1" applyBorder="1" applyAlignment="1">
      <alignment horizontal="right" vertical="center"/>
    </xf>
    <xf numFmtId="0" fontId="52" fillId="18" borderId="5" xfId="0" applyFont="1" applyFill="1" applyBorder="1" applyAlignment="1">
      <alignment horizontal="left" vertical="center"/>
    </xf>
    <xf numFmtId="0" fontId="8" fillId="6" borderId="37" xfId="1" applyNumberFormat="1" applyFont="1" applyFill="1" applyBorder="1" applyAlignment="1">
      <alignment horizontal="center"/>
    </xf>
    <xf numFmtId="0" fontId="8" fillId="6" borderId="7" xfId="1" applyNumberFormat="1" applyFont="1" applyFill="1" applyBorder="1" applyAlignment="1">
      <alignment horizontal="center"/>
    </xf>
    <xf numFmtId="164" fontId="8" fillId="6" borderId="7" xfId="1" applyFont="1" applyFill="1" applyBorder="1" applyAlignment="1">
      <alignment horizontal="center"/>
    </xf>
    <xf numFmtId="164" fontId="8" fillId="6" borderId="40" xfId="1" applyNumberFormat="1" applyFont="1" applyFill="1" applyBorder="1" applyAlignment="1">
      <alignment horizontal="right"/>
    </xf>
    <xf numFmtId="164" fontId="8" fillId="6" borderId="10" xfId="1" applyFont="1" applyFill="1" applyBorder="1" applyAlignment="1">
      <alignment horizontal="center"/>
    </xf>
    <xf numFmtId="0" fontId="57" fillId="0" borderId="0" xfId="0" applyFont="1" applyBorder="1" applyAlignment="1">
      <alignment vertical="top"/>
    </xf>
    <xf numFmtId="0" fontId="57" fillId="0" borderId="6" xfId="0" applyFont="1" applyBorder="1" applyAlignment="1">
      <alignment vertical="top"/>
    </xf>
    <xf numFmtId="0" fontId="53" fillId="18" borderId="5" xfId="0" applyFont="1" applyFill="1" applyBorder="1" applyAlignment="1">
      <alignment horizontal="left" vertical="center"/>
    </xf>
    <xf numFmtId="0" fontId="53" fillId="18" borderId="30" xfId="0" applyFont="1" applyFill="1" applyBorder="1" applyAlignment="1">
      <alignment horizontal="center" vertical="center"/>
    </xf>
    <xf numFmtId="0" fontId="53" fillId="18" borderId="6" xfId="0" applyFont="1" applyFill="1" applyBorder="1" applyAlignment="1">
      <alignment horizontal="center" vertical="center"/>
    </xf>
    <xf numFmtId="49" fontId="26" fillId="18" borderId="30" xfId="0" applyNumberFormat="1" applyFont="1" applyFill="1" applyBorder="1" applyAlignment="1">
      <alignment horizontal="center" vertical="center"/>
    </xf>
    <xf numFmtId="0" fontId="26" fillId="18" borderId="1" xfId="0" applyFont="1" applyFill="1" applyBorder="1" applyAlignment="1">
      <alignment horizontal="left" vertical="center"/>
    </xf>
    <xf numFmtId="0" fontId="26" fillId="18" borderId="9" xfId="0" applyFont="1" applyFill="1" applyBorder="1" applyAlignment="1">
      <alignment horizontal="center" vertical="center" wrapText="1"/>
    </xf>
    <xf numFmtId="0" fontId="17" fillId="18" borderId="1" xfId="0" applyFont="1" applyFill="1" applyBorder="1" applyAlignment="1">
      <alignment horizontal="left"/>
    </xf>
    <xf numFmtId="0" fontId="17" fillId="18" borderId="30" xfId="0" applyFont="1" applyFill="1" applyBorder="1" applyAlignment="1">
      <alignment horizontal="center" vertical="center"/>
    </xf>
    <xf numFmtId="14" fontId="26" fillId="18" borderId="9" xfId="0" applyNumberFormat="1" applyFont="1" applyFill="1" applyBorder="1" applyAlignment="1">
      <alignment horizontal="center" vertical="center"/>
    </xf>
    <xf numFmtId="0" fontId="26" fillId="18" borderId="9" xfId="0" applyFont="1" applyFill="1" applyBorder="1" applyAlignment="1">
      <alignment horizontal="left" vertical="center"/>
    </xf>
    <xf numFmtId="0" fontId="55" fillId="18" borderId="30" xfId="0" applyFont="1" applyFill="1" applyBorder="1" applyAlignment="1">
      <alignment horizontal="center" vertical="center"/>
    </xf>
    <xf numFmtId="0" fontId="54" fillId="18" borderId="9" xfId="0" applyFont="1" applyFill="1" applyBorder="1" applyAlignment="1">
      <alignment horizontal="center" vertical="center"/>
    </xf>
    <xf numFmtId="3" fontId="2" fillId="0" borderId="0" xfId="0" applyNumberFormat="1" applyFont="1" applyAlignment="1">
      <alignment horizontal="center"/>
    </xf>
    <xf numFmtId="0" fontId="17" fillId="20" borderId="2" xfId="0" applyFont="1" applyFill="1" applyBorder="1" applyAlignment="1">
      <alignment horizontal="left" vertical="center"/>
    </xf>
    <xf numFmtId="164" fontId="17" fillId="20" borderId="8" xfId="0" applyNumberFormat="1" applyFont="1" applyFill="1" applyBorder="1" applyAlignment="1">
      <alignment horizontal="center" vertical="center"/>
    </xf>
    <xf numFmtId="0" fontId="17" fillId="20" borderId="3" xfId="0" applyFont="1" applyFill="1" applyBorder="1" applyAlignment="1">
      <alignment horizontal="center" vertical="center"/>
    </xf>
    <xf numFmtId="0" fontId="17" fillId="20" borderId="2" xfId="0" applyFont="1" applyFill="1" applyBorder="1" applyAlignment="1">
      <alignment horizontal="center" vertical="center"/>
    </xf>
    <xf numFmtId="0" fontId="26" fillId="20" borderId="2" xfId="0" applyFont="1" applyFill="1" applyBorder="1" applyAlignment="1">
      <alignment horizontal="center" vertical="center"/>
    </xf>
    <xf numFmtId="0" fontId="17" fillId="20" borderId="1" xfId="0" applyFont="1" applyFill="1" applyBorder="1" applyAlignment="1">
      <alignment horizontal="center" vertical="center"/>
    </xf>
    <xf numFmtId="0" fontId="26" fillId="20" borderId="4" xfId="0" applyFont="1" applyFill="1" applyBorder="1" applyAlignment="1">
      <alignment horizontal="center" vertical="center" wrapText="1"/>
    </xf>
    <xf numFmtId="0" fontId="17" fillId="20" borderId="4" xfId="0" applyFont="1" applyFill="1" applyBorder="1" applyAlignment="1">
      <alignment horizontal="center" vertical="center" wrapText="1"/>
    </xf>
    <xf numFmtId="0" fontId="17" fillId="20" borderId="4" xfId="0" applyFont="1" applyFill="1" applyBorder="1" applyAlignment="1">
      <alignment horizontal="center" vertical="center"/>
    </xf>
    <xf numFmtId="0" fontId="17" fillId="20" borderId="1" xfId="0" applyFont="1" applyFill="1" applyBorder="1" applyAlignment="1">
      <alignment horizontal="left" vertical="center"/>
    </xf>
    <xf numFmtId="0" fontId="8" fillId="6" borderId="25" xfId="1" applyNumberFormat="1" applyFont="1" applyFill="1" applyBorder="1" applyAlignment="1">
      <alignment horizontal="center"/>
    </xf>
    <xf numFmtId="0" fontId="26" fillId="18" borderId="0" xfId="0" applyFont="1" applyFill="1" applyAlignment="1">
      <alignment horizontal="center"/>
    </xf>
    <xf numFmtId="0" fontId="2" fillId="18" borderId="6" xfId="0" applyFont="1" applyFill="1" applyBorder="1" applyAlignment="1">
      <alignment horizontal="center" vertical="center"/>
    </xf>
    <xf numFmtId="0" fontId="26" fillId="18" borderId="8" xfId="0" applyFont="1" applyFill="1" applyBorder="1" applyAlignment="1">
      <alignment horizontal="center" vertical="center"/>
    </xf>
    <xf numFmtId="0" fontId="26" fillId="18" borderId="8" xfId="0" applyFont="1" applyFill="1" applyBorder="1" applyAlignment="1">
      <alignment horizontal="left" vertical="center"/>
    </xf>
    <xf numFmtId="0" fontId="26" fillId="0" borderId="5" xfId="0" applyFont="1" applyFill="1" applyBorder="1" applyAlignment="1">
      <alignment horizontal="left" vertical="center"/>
    </xf>
    <xf numFmtId="164" fontId="26" fillId="0" borderId="9" xfId="0" applyNumberFormat="1" applyFont="1" applyFill="1" applyBorder="1" applyAlignment="1">
      <alignment horizontal="center" vertical="center"/>
    </xf>
    <xf numFmtId="0" fontId="26" fillId="0" borderId="30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6" fillId="0" borderId="6" xfId="0" applyFont="1" applyFill="1" applyBorder="1" applyAlignment="1">
      <alignment horizontal="center" vertical="center"/>
    </xf>
    <xf numFmtId="0" fontId="26" fillId="0" borderId="30" xfId="0" applyFont="1" applyFill="1" applyBorder="1" applyAlignment="1">
      <alignment horizontal="left" vertical="center"/>
    </xf>
    <xf numFmtId="0" fontId="26" fillId="2" borderId="5" xfId="0" applyFont="1" applyFill="1" applyBorder="1" applyAlignment="1">
      <alignment horizontal="left" vertical="center"/>
    </xf>
    <xf numFmtId="164" fontId="26" fillId="2" borderId="9" xfId="0" applyNumberFormat="1" applyFont="1" applyFill="1" applyBorder="1" applyAlignment="1">
      <alignment horizontal="center" vertical="center"/>
    </xf>
    <xf numFmtId="0" fontId="26" fillId="2" borderId="30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26" fillId="2" borderId="8" xfId="0" applyFont="1" applyFill="1" applyBorder="1" applyAlignment="1">
      <alignment horizontal="center" vertical="center"/>
    </xf>
    <xf numFmtId="0" fontId="26" fillId="2" borderId="0" xfId="0" applyFont="1" applyFill="1" applyAlignment="1">
      <alignment horizontal="center" vertical="center"/>
    </xf>
    <xf numFmtId="0" fontId="26" fillId="2" borderId="9" xfId="0" applyFont="1" applyFill="1" applyBorder="1" applyAlignment="1">
      <alignment horizontal="center" vertical="center" wrapText="1"/>
    </xf>
    <xf numFmtId="14" fontId="26" fillId="2" borderId="30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6" fillId="2" borderId="4" xfId="0" applyFont="1" applyFill="1" applyBorder="1" applyAlignment="1">
      <alignment horizontal="center" vertical="center"/>
    </xf>
    <xf numFmtId="0" fontId="26" fillId="2" borderId="8" xfId="0" applyFont="1" applyFill="1" applyBorder="1" applyAlignment="1">
      <alignment horizontal="left" vertical="center"/>
    </xf>
    <xf numFmtId="0" fontId="53" fillId="2" borderId="5" xfId="0" applyFont="1" applyFill="1" applyBorder="1" applyAlignment="1">
      <alignment horizontal="left" vertical="center"/>
    </xf>
    <xf numFmtId="0" fontId="17" fillId="2" borderId="30" xfId="0" applyFont="1" applyFill="1" applyBorder="1" applyAlignment="1">
      <alignment horizontal="center" vertical="center"/>
    </xf>
    <xf numFmtId="49" fontId="17" fillId="2" borderId="30" xfId="0" applyNumberFormat="1" applyFont="1" applyFill="1" applyBorder="1" applyAlignment="1">
      <alignment horizontal="center" vertical="center"/>
    </xf>
    <xf numFmtId="0" fontId="17" fillId="2" borderId="6" xfId="0" applyFont="1" applyFill="1" applyBorder="1" applyAlignment="1">
      <alignment horizontal="center" vertical="center"/>
    </xf>
    <xf numFmtId="0" fontId="26" fillId="2" borderId="9" xfId="0" applyFont="1" applyFill="1" applyBorder="1" applyAlignment="1">
      <alignment horizontal="center" vertical="center"/>
    </xf>
    <xf numFmtId="0" fontId="26" fillId="2" borderId="30" xfId="0" applyFont="1" applyFill="1" applyBorder="1" applyAlignment="1">
      <alignment horizontal="left" vertical="center"/>
    </xf>
    <xf numFmtId="0" fontId="26" fillId="2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  <xf numFmtId="0" fontId="17" fillId="2" borderId="8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 wrapText="1"/>
    </xf>
    <xf numFmtId="0" fontId="26" fillId="2" borderId="8" xfId="0" applyFont="1" applyFill="1" applyBorder="1" applyAlignment="1">
      <alignment horizontal="center" vertical="center" wrapText="1"/>
    </xf>
    <xf numFmtId="0" fontId="26" fillId="2" borderId="6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left" vertical="center"/>
    </xf>
    <xf numFmtId="164" fontId="26" fillId="2" borderId="1" xfId="0" applyNumberFormat="1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46" fillId="2" borderId="1" xfId="0" applyFont="1" applyFill="1" applyBorder="1" applyAlignment="1">
      <alignment horizontal="center" vertical="center"/>
    </xf>
    <xf numFmtId="0" fontId="48" fillId="0" borderId="0" xfId="0" applyFont="1" applyFill="1" applyAlignment="1">
      <alignment horizontal="center" vertical="center"/>
    </xf>
    <xf numFmtId="0" fontId="17" fillId="0" borderId="2" xfId="0" applyFont="1" applyFill="1" applyBorder="1" applyAlignment="1">
      <alignment horizontal="left" vertical="center"/>
    </xf>
    <xf numFmtId="0" fontId="26" fillId="0" borderId="1" xfId="0" applyFont="1" applyFill="1" applyBorder="1" applyAlignment="1">
      <alignment horizontal="left" vertical="center"/>
    </xf>
    <xf numFmtId="0" fontId="53" fillId="0" borderId="5" xfId="0" applyFont="1" applyFill="1" applyBorder="1" applyAlignment="1">
      <alignment horizontal="left" vertical="center"/>
    </xf>
    <xf numFmtId="0" fontId="2" fillId="0" borderId="17" xfId="0" applyFont="1" applyFill="1" applyBorder="1" applyAlignment="1">
      <alignment horizontal="left" vertical="center"/>
    </xf>
    <xf numFmtId="0" fontId="2" fillId="0" borderId="42" xfId="0" applyFont="1" applyFill="1" applyBorder="1" applyAlignment="1">
      <alignment horizontal="left" vertical="center"/>
    </xf>
    <xf numFmtId="0" fontId="0" fillId="0" borderId="0" xfId="0" applyFill="1" applyAlignment="1"/>
    <xf numFmtId="0" fontId="17" fillId="0" borderId="0" xfId="0" applyFont="1" applyFill="1" applyBorder="1"/>
    <xf numFmtId="0" fontId="17" fillId="0" borderId="0" xfId="0" applyFont="1" applyFill="1"/>
    <xf numFmtId="0" fontId="37" fillId="0" borderId="0" xfId="0" applyFont="1" applyAlignment="1">
      <alignment horizontal="left"/>
    </xf>
    <xf numFmtId="0" fontId="44" fillId="0" borderId="0" xfId="0" applyFont="1" applyAlignment="1">
      <alignment horizontal="left"/>
    </xf>
    <xf numFmtId="0" fontId="50" fillId="0" borderId="0" xfId="0" applyFont="1" applyAlignment="1">
      <alignment horizontal="left"/>
    </xf>
    <xf numFmtId="0" fontId="51" fillId="0" borderId="0" xfId="0" applyFont="1" applyAlignment="1">
      <alignment horizontal="left" vertical="center"/>
    </xf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17" fillId="0" borderId="0" xfId="0" applyFont="1" applyAlignment="1">
      <alignment horizontal="left" vertical="center"/>
    </xf>
    <xf numFmtId="6" fontId="43" fillId="0" borderId="1" xfId="0" applyNumberFormat="1" applyFont="1" applyFill="1" applyBorder="1" applyAlignment="1">
      <alignment horizontal="center"/>
    </xf>
    <xf numFmtId="6" fontId="43" fillId="0" borderId="32" xfId="0" applyNumberFormat="1" applyFont="1" applyFill="1" applyBorder="1" applyAlignment="1">
      <alignment horizontal="center"/>
    </xf>
    <xf numFmtId="6" fontId="43" fillId="0" borderId="16" xfId="0" applyNumberFormat="1" applyFont="1" applyFill="1" applyBorder="1" applyAlignment="1">
      <alignment horizontal="center"/>
    </xf>
    <xf numFmtId="0" fontId="41" fillId="14" borderId="41" xfId="0" applyFont="1" applyFill="1" applyBorder="1" applyAlignment="1">
      <alignment horizontal="center" vertical="center" wrapText="1"/>
    </xf>
    <xf numFmtId="0" fontId="41" fillId="14" borderId="25" xfId="0" applyFont="1" applyFill="1" applyBorder="1" applyAlignment="1">
      <alignment horizontal="center" vertical="center" wrapText="1"/>
    </xf>
    <xf numFmtId="0" fontId="25" fillId="11" borderId="39" xfId="0" applyFont="1" applyFill="1" applyBorder="1" applyAlignment="1">
      <alignment horizontal="center" vertical="center"/>
    </xf>
    <xf numFmtId="0" fontId="25" fillId="11" borderId="36" xfId="0" applyFont="1" applyFill="1" applyBorder="1" applyAlignment="1">
      <alignment horizontal="center" vertical="center"/>
    </xf>
    <xf numFmtId="0" fontId="25" fillId="11" borderId="35" xfId="0" applyFont="1" applyFill="1" applyBorder="1" applyAlignment="1">
      <alignment horizontal="center" vertical="center"/>
    </xf>
    <xf numFmtId="0" fontId="25" fillId="11" borderId="42" xfId="0" applyFont="1" applyFill="1" applyBorder="1" applyAlignment="1">
      <alignment horizontal="center" vertical="center"/>
    </xf>
    <xf numFmtId="0" fontId="25" fillId="11" borderId="43" xfId="0" applyFont="1" applyFill="1" applyBorder="1" applyAlignment="1">
      <alignment horizontal="center" vertical="center"/>
    </xf>
    <xf numFmtId="0" fontId="25" fillId="11" borderId="33" xfId="0" applyFont="1" applyFill="1" applyBorder="1" applyAlignment="1">
      <alignment horizontal="center" vertical="center"/>
    </xf>
    <xf numFmtId="0" fontId="42" fillId="15" borderId="29" xfId="0" applyFont="1" applyFill="1" applyBorder="1" applyAlignment="1">
      <alignment horizontal="center"/>
    </xf>
    <xf numFmtId="0" fontId="42" fillId="15" borderId="48" xfId="0" applyFont="1" applyFill="1" applyBorder="1" applyAlignment="1">
      <alignment horizontal="center"/>
    </xf>
    <xf numFmtId="0" fontId="42" fillId="15" borderId="14" xfId="0" applyFont="1" applyFill="1" applyBorder="1" applyAlignment="1">
      <alignment horizontal="center"/>
    </xf>
    <xf numFmtId="0" fontId="29" fillId="8" borderId="11" xfId="0" applyFont="1" applyFill="1" applyBorder="1" applyAlignment="1">
      <alignment horizontal="center"/>
    </xf>
    <xf numFmtId="0" fontId="29" fillId="8" borderId="12" xfId="0" applyFont="1" applyFill="1" applyBorder="1" applyAlignment="1">
      <alignment horizontal="center"/>
    </xf>
    <xf numFmtId="0" fontId="27" fillId="4" borderId="32" xfId="0" applyFont="1" applyFill="1" applyBorder="1" applyAlignment="1">
      <alignment horizontal="center"/>
    </xf>
    <xf numFmtId="0" fontId="27" fillId="4" borderId="10" xfId="0" applyFont="1" applyFill="1" applyBorder="1" applyAlignment="1">
      <alignment horizontal="center"/>
    </xf>
    <xf numFmtId="0" fontId="27" fillId="4" borderId="1" xfId="0" applyFont="1" applyFill="1" applyBorder="1" applyAlignment="1">
      <alignment horizontal="center"/>
    </xf>
    <xf numFmtId="0" fontId="27" fillId="4" borderId="8" xfId="0" applyFont="1" applyFill="1" applyBorder="1" applyAlignment="1">
      <alignment horizontal="center"/>
    </xf>
    <xf numFmtId="0" fontId="27" fillId="9" borderId="1" xfId="0" applyFont="1" applyFill="1" applyBorder="1" applyAlignment="1">
      <alignment horizontal="center"/>
    </xf>
    <xf numFmtId="0" fontId="27" fillId="4" borderId="32" xfId="0" applyFont="1" applyFill="1" applyBorder="1" applyAlignment="1">
      <alignment horizontal="left" indent="1"/>
    </xf>
    <xf numFmtId="0" fontId="27" fillId="4" borderId="10" xfId="0" applyFont="1" applyFill="1" applyBorder="1" applyAlignment="1">
      <alignment horizontal="left" indent="1"/>
    </xf>
  </cellXfs>
  <cellStyles count="40">
    <cellStyle name="Comma 2" xfId="20"/>
    <cellStyle name="Comma 2 2" xfId="28"/>
    <cellStyle name="Comma 2 2 2" xfId="36"/>
    <cellStyle name="Currency 2" xfId="22"/>
    <cellStyle name="Currency 2 2" xfId="30"/>
    <cellStyle name="Currency 2 2 2" xfId="38"/>
    <cellStyle name="Hipervínculo" xfId="33" builtinId="8"/>
    <cellStyle name="Millares 2" xfId="19"/>
    <cellStyle name="Millares 2 2" xfId="27"/>
    <cellStyle name="Millares 2 2 2" xfId="35"/>
    <cellStyle name="Moneda" xfId="34" builtinId="4"/>
    <cellStyle name="Moneda 2" xfId="4"/>
    <cellStyle name="Moneda 2 2" xfId="21"/>
    <cellStyle name="Moneda 2 2 2" xfId="29"/>
    <cellStyle name="Moneda 2 2 2 2" xfId="37"/>
    <cellStyle name="Normal" xfId="0" builtinId="0"/>
    <cellStyle name="Normal 10" xfId="12"/>
    <cellStyle name="Normal 11" xfId="13"/>
    <cellStyle name="Normal 12" xfId="14"/>
    <cellStyle name="Normal 13" xfId="15"/>
    <cellStyle name="Normal 14" xfId="31"/>
    <cellStyle name="Normal 2" xfId="2"/>
    <cellStyle name="Normal 2 2" xfId="16"/>
    <cellStyle name="Normal 2 3" xfId="32"/>
    <cellStyle name="Normal 3" xfId="3"/>
    <cellStyle name="Normal 3 2" xfId="5"/>
    <cellStyle name="Normal 3 3" xfId="7"/>
    <cellStyle name="Normal 3 4" xfId="23"/>
    <cellStyle name="Normal 3 5" xfId="39"/>
    <cellStyle name="Normal 4" xfId="6"/>
    <cellStyle name="Normal 4 2" xfId="24"/>
    <cellStyle name="Normal 5" xfId="1"/>
    <cellStyle name="Normal 5 2" xfId="26"/>
    <cellStyle name="Normal 5 3" xfId="25"/>
    <cellStyle name="Normal 6" xfId="8"/>
    <cellStyle name="Normal 6 2" xfId="18"/>
    <cellStyle name="Normal 7" xfId="9"/>
    <cellStyle name="Normal 7 2" xfId="17"/>
    <cellStyle name="Normal 8" xfId="10"/>
    <cellStyle name="Normal 9" xfId="11"/>
  </cellStyles>
  <dxfs count="22">
    <dxf>
      <font>
        <b/>
      </font>
      <alignment horizontal="left" vertical="center" textRotation="0" wrapText="0" indent="0" justifyLastLine="0" shrinkToFit="0" readingOrder="0"/>
    </dxf>
    <dxf>
      <font>
        <b/>
      </font>
      <alignment horizontal="center" vertical="center" textRotation="0" wrapText="0" indent="0" justifyLastLine="0" shrinkToFit="0" readingOrder="0"/>
      <border outline="0">
        <left style="thin">
          <color indexed="64"/>
        </left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font>
        <b/>
        <strike val="0"/>
        <outline val="0"/>
        <shadow val="0"/>
        <u val="none"/>
        <vertAlign val="baseline"/>
        <color rgb="FFFF0000"/>
        <name val="Calibri"/>
        <scheme val="minor"/>
      </font>
      <alignment horizontal="center" vertical="center" textRotation="0" wrapText="0" indent="0" justifyLastLine="0" shrinkToFit="0" readingOrder="0"/>
      <border outline="0">
        <right style="thin">
          <color indexed="64"/>
        </right>
      </border>
    </dxf>
    <dxf>
      <font>
        <b/>
        <strike val="0"/>
        <outline val="0"/>
        <shadow val="0"/>
        <u val="none"/>
        <vertAlign val="baseline"/>
        <sz val="11"/>
        <color rgb="FF00B0F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rgb="FFFF000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color rgb="FF00B0F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</font>
      <alignment horizontal="center" vertical="center" textRotation="0" wrapText="0" indent="0" justifyLastLine="0" shrinkToFit="0" readingOrder="0"/>
    </dxf>
    <dxf>
      <font>
        <b/>
      </font>
      <numFmt numFmtId="164" formatCode="[$$-340A]\ #,##0"/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/>
        <strike val="0"/>
        <outline val="0"/>
        <shadow val="0"/>
        <u val="none"/>
        <vertAlign val="baseline"/>
        <sz val="11"/>
        <name val="Calibri"/>
        <scheme val="minor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FF0000"/>
        <name val="Calibri"/>
        <scheme val="minor"/>
      </font>
      <fill>
        <patternFill patternType="solid">
          <fgColor indexed="64"/>
          <bgColor theme="0" tint="-0.34998626667073579"/>
        </patternFill>
      </fill>
      <alignment horizontal="center" vertical="center" textRotation="0" wrapText="0" indent="0" justifyLastLine="0" shrinkToFit="0" readingOrder="0"/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CCFFFF"/>
      <color rgb="FF66FFFF"/>
      <color rgb="FFFFCCCC"/>
      <color rgb="FFE20076"/>
      <color rgb="FF66FF99"/>
      <color rgb="FFFF99FF"/>
      <color rgb="FF99FF99"/>
      <color rgb="FF66FF66"/>
      <color rgb="FFCCFF33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" displayName="Tabla1" ref="A3:O35" totalsRowShown="0" headerRowDxfId="16" dataDxfId="15">
  <autoFilter ref="A3:O35"/>
  <sortState ref="A4:N31">
    <sortCondition ref="A3:A31"/>
  </sortState>
  <tableColumns count="15">
    <tableColumn id="1" name="N°" dataDxfId="14"/>
    <tableColumn id="2" name="CLINICA/HOSPITAL" dataDxfId="13"/>
    <tableColumn id="15" name="Columna1" dataDxfId="12"/>
    <tableColumn id="3" name="MONTO NETO" dataDxfId="11"/>
    <tableColumn id="4" name="REALIZADO" dataDxfId="10"/>
    <tableColumn id="5" name="PRESUPUESTO" dataDxfId="9"/>
    <tableColumn id="6" name="O/V" dataDxfId="8"/>
    <tableColumn id="7" name="ORDEN DE COMPRA" dataDxfId="7"/>
    <tableColumn id="8" name="GUIA DESPACHO" dataDxfId="6"/>
    <tableColumn id="10" name="SOLICITUD DE HES" dataDxfId="5"/>
    <tableColumn id="13" name="HES" dataDxfId="4"/>
    <tableColumn id="9" name="FACTURA" dataDxfId="3"/>
    <tableColumn id="14" name="ENCARGADO ENTREGA DE FACTURA" dataDxfId="2"/>
    <tableColumn id="11" name="ENCARGADO" dataDxfId="1"/>
    <tableColumn id="12" name="OBSERVACIÓN 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mailto:secretariast@cencomex.cl" TargetMode="External"/><Relationship Id="rId1" Type="http://schemas.openxmlformats.org/officeDocument/2006/relationships/hyperlink" Target="http://www.mercantil.com/empresa/hospital-regional-de-copiapo/copiapo/300013193/esp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61"/>
  <sheetViews>
    <sheetView topLeftCell="A52" workbookViewId="0">
      <selection activeCell="G17" sqref="G17"/>
    </sheetView>
  </sheetViews>
  <sheetFormatPr baseColWidth="10" defaultRowHeight="15"/>
  <cols>
    <col min="1" max="1" width="11.42578125" style="63"/>
    <col min="2" max="2" width="31.5703125" style="63" customWidth="1"/>
    <col min="3" max="3" width="40.85546875" style="63" customWidth="1"/>
    <col min="4" max="16384" width="11.42578125" style="63"/>
  </cols>
  <sheetData>
    <row r="1" spans="2:7">
      <c r="B1" s="367" t="s">
        <v>142</v>
      </c>
      <c r="C1" s="367"/>
      <c r="D1" s="367"/>
      <c r="E1" s="367"/>
      <c r="F1" s="367"/>
      <c r="G1" s="103"/>
    </row>
    <row r="2" spans="2:7">
      <c r="B2" s="162"/>
      <c r="C2" s="163" t="s">
        <v>4</v>
      </c>
      <c r="D2" s="164"/>
      <c r="E2" s="165"/>
      <c r="F2" s="166"/>
      <c r="G2" s="103"/>
    </row>
    <row r="3" spans="2:7">
      <c r="B3" s="167" t="s">
        <v>5</v>
      </c>
      <c r="C3" s="168" t="s">
        <v>114</v>
      </c>
      <c r="D3" s="72"/>
      <c r="E3" s="45" t="s">
        <v>6</v>
      </c>
      <c r="F3" s="37"/>
      <c r="G3" s="103"/>
    </row>
    <row r="4" spans="2:7">
      <c r="B4" s="167" t="s">
        <v>7</v>
      </c>
      <c r="C4" s="169" t="s">
        <v>8</v>
      </c>
      <c r="D4" s="72"/>
      <c r="E4" s="46"/>
      <c r="F4" s="37"/>
      <c r="G4" s="103"/>
    </row>
    <row r="5" spans="2:7">
      <c r="B5" s="167" t="s">
        <v>9</v>
      </c>
      <c r="C5" s="40">
        <v>248862</v>
      </c>
      <c r="D5" s="170"/>
      <c r="E5" s="46" t="s">
        <v>10</v>
      </c>
      <c r="F5" s="37"/>
      <c r="G5" s="103"/>
    </row>
    <row r="6" spans="2:7">
      <c r="B6" s="167" t="s">
        <v>11</v>
      </c>
      <c r="C6" s="40"/>
      <c r="D6" s="72"/>
      <c r="E6" s="47"/>
      <c r="F6" s="37"/>
      <c r="G6" s="103"/>
    </row>
    <row r="7" spans="2:7">
      <c r="B7" s="171" t="s">
        <v>12</v>
      </c>
      <c r="C7" s="172">
        <v>80837</v>
      </c>
      <c r="D7" s="72"/>
      <c r="E7" s="48"/>
      <c r="F7" s="37"/>
      <c r="G7" s="103"/>
    </row>
    <row r="8" spans="2:7">
      <c r="B8" s="167" t="s">
        <v>13</v>
      </c>
      <c r="C8" s="40" t="s">
        <v>43</v>
      </c>
      <c r="D8" s="72"/>
      <c r="E8" s="48"/>
      <c r="F8" s="37"/>
      <c r="G8" s="103"/>
    </row>
    <row r="9" spans="2:7">
      <c r="B9" s="167" t="s">
        <v>14</v>
      </c>
      <c r="C9" s="40" t="s">
        <v>43</v>
      </c>
      <c r="D9" s="72"/>
      <c r="E9" s="49"/>
      <c r="F9" s="37"/>
      <c r="G9" s="103"/>
    </row>
    <row r="10" spans="2:7">
      <c r="B10" s="167" t="s">
        <v>15</v>
      </c>
      <c r="C10" s="40"/>
      <c r="D10" s="72"/>
      <c r="E10" s="49"/>
      <c r="F10" s="37"/>
      <c r="G10" s="103"/>
    </row>
    <row r="11" spans="2:7">
      <c r="B11" s="167" t="s">
        <v>16</v>
      </c>
      <c r="C11" s="40"/>
      <c r="D11" s="72"/>
      <c r="E11" s="49"/>
      <c r="F11" s="37"/>
      <c r="G11" s="103"/>
    </row>
    <row r="12" spans="2:7">
      <c r="B12" s="173" t="s">
        <v>17</v>
      </c>
      <c r="C12" s="173" t="s">
        <v>18</v>
      </c>
      <c r="D12" s="174" t="s">
        <v>19</v>
      </c>
      <c r="E12" s="174" t="s">
        <v>20</v>
      </c>
      <c r="F12" s="175" t="s">
        <v>21</v>
      </c>
    </row>
    <row r="13" spans="2:7">
      <c r="B13" s="40">
        <v>3200000000</v>
      </c>
      <c r="C13" s="40" t="s">
        <v>28</v>
      </c>
      <c r="D13" s="40">
        <v>1</v>
      </c>
      <c r="E13" s="65">
        <v>318917</v>
      </c>
      <c r="F13" s="176">
        <f>E13*D13</f>
        <v>318917</v>
      </c>
    </row>
    <row r="14" spans="2:7">
      <c r="B14" s="40"/>
      <c r="C14" s="177"/>
      <c r="D14" s="65"/>
      <c r="E14" s="178" t="s">
        <v>22</v>
      </c>
      <c r="F14" s="176">
        <f>F13</f>
        <v>318917</v>
      </c>
    </row>
    <row r="17" spans="2:7">
      <c r="B17" s="368"/>
      <c r="C17" s="368"/>
      <c r="D17" s="368"/>
      <c r="E17" s="368"/>
      <c r="F17" s="368"/>
    </row>
    <row r="18" spans="2:7">
      <c r="B18" s="162"/>
      <c r="C18" s="163" t="s">
        <v>23</v>
      </c>
      <c r="D18" s="164"/>
      <c r="E18" s="179"/>
      <c r="F18" s="180"/>
      <c r="G18" s="103"/>
    </row>
    <row r="19" spans="2:7">
      <c r="B19" s="167" t="s">
        <v>5</v>
      </c>
      <c r="C19" s="168"/>
      <c r="D19" s="72"/>
      <c r="E19" s="45" t="s">
        <v>6</v>
      </c>
      <c r="F19" s="151"/>
      <c r="G19" s="103"/>
    </row>
    <row r="20" spans="2:7">
      <c r="B20" s="167" t="s">
        <v>7</v>
      </c>
      <c r="C20" s="169"/>
      <c r="D20" s="72"/>
      <c r="E20" s="46"/>
      <c r="F20" s="151"/>
      <c r="G20" s="103"/>
    </row>
    <row r="21" spans="2:7">
      <c r="B21" s="167" t="s">
        <v>9</v>
      </c>
      <c r="C21" s="40"/>
      <c r="D21" s="170"/>
      <c r="E21" s="46" t="s">
        <v>10</v>
      </c>
      <c r="F21" s="151"/>
      <c r="G21" s="103"/>
    </row>
    <row r="22" spans="2:7">
      <c r="B22" s="167" t="s">
        <v>11</v>
      </c>
      <c r="C22" s="40"/>
      <c r="D22" s="72"/>
      <c r="E22" s="47"/>
      <c r="F22" s="151"/>
      <c r="G22" s="103"/>
    </row>
    <row r="23" spans="2:7">
      <c r="B23" s="171" t="s">
        <v>12</v>
      </c>
      <c r="C23" s="173"/>
      <c r="D23" s="72"/>
      <c r="E23" s="72"/>
      <c r="F23" s="151"/>
      <c r="G23" s="103"/>
    </row>
    <row r="24" spans="2:7">
      <c r="B24" s="167" t="s">
        <v>13</v>
      </c>
      <c r="C24" s="40"/>
      <c r="D24" s="72"/>
      <c r="E24" s="72"/>
      <c r="F24" s="151"/>
      <c r="G24" s="103"/>
    </row>
    <row r="25" spans="2:7">
      <c r="B25" s="167" t="s">
        <v>14</v>
      </c>
      <c r="C25" s="40"/>
      <c r="D25" s="72"/>
      <c r="E25" s="72"/>
      <c r="F25" s="151"/>
      <c r="G25" s="103"/>
    </row>
    <row r="26" spans="2:7">
      <c r="B26" s="167" t="s">
        <v>15</v>
      </c>
      <c r="C26" s="40"/>
      <c r="D26" s="72"/>
      <c r="E26" s="72"/>
      <c r="F26" s="151"/>
      <c r="G26" s="103"/>
    </row>
    <row r="27" spans="2:7">
      <c r="B27" s="167" t="s">
        <v>16</v>
      </c>
      <c r="C27" s="40"/>
      <c r="D27" s="72"/>
      <c r="E27" s="72"/>
      <c r="F27" s="151"/>
      <c r="G27" s="103"/>
    </row>
    <row r="28" spans="2:7">
      <c r="B28" s="173" t="s">
        <v>17</v>
      </c>
      <c r="C28" s="173" t="s">
        <v>18</v>
      </c>
      <c r="D28" s="174" t="s">
        <v>19</v>
      </c>
      <c r="E28" s="174" t="s">
        <v>20</v>
      </c>
      <c r="F28" s="175" t="s">
        <v>21</v>
      </c>
    </row>
    <row r="29" spans="2:7">
      <c r="B29" s="40"/>
      <c r="C29" s="41"/>
      <c r="D29" s="40"/>
      <c r="E29" s="65"/>
      <c r="F29" s="69">
        <f>E29*D29</f>
        <v>0</v>
      </c>
    </row>
    <row r="30" spans="2:7">
      <c r="B30" s="40"/>
      <c r="C30" s="177"/>
      <c r="D30" s="65"/>
      <c r="E30" s="69" t="s">
        <v>22</v>
      </c>
      <c r="F30" s="69">
        <f>F29</f>
        <v>0</v>
      </c>
    </row>
    <row r="33" spans="2:7">
      <c r="D33" s="103"/>
      <c r="E33" s="103"/>
      <c r="F33" s="103"/>
    </row>
    <row r="34" spans="2:7">
      <c r="B34" s="162"/>
      <c r="C34" s="163" t="s">
        <v>24</v>
      </c>
      <c r="D34" s="164"/>
      <c r="E34" s="179"/>
      <c r="F34" s="180"/>
      <c r="G34" s="103"/>
    </row>
    <row r="35" spans="2:7">
      <c r="B35" s="167" t="s">
        <v>5</v>
      </c>
      <c r="C35" s="168"/>
      <c r="D35" s="72"/>
      <c r="E35" s="45" t="s">
        <v>6</v>
      </c>
      <c r="F35" s="151"/>
      <c r="G35" s="103"/>
    </row>
    <row r="36" spans="2:7">
      <c r="B36" s="167" t="s">
        <v>7</v>
      </c>
      <c r="C36" s="169"/>
      <c r="D36" s="72"/>
      <c r="E36" s="46"/>
      <c r="F36" s="151"/>
      <c r="G36" s="103"/>
    </row>
    <row r="37" spans="2:7">
      <c r="B37" s="167" t="s">
        <v>9</v>
      </c>
      <c r="C37" s="40"/>
      <c r="D37" s="170"/>
      <c r="E37" s="46" t="s">
        <v>10</v>
      </c>
      <c r="F37" s="151"/>
      <c r="G37" s="103"/>
    </row>
    <row r="38" spans="2:7">
      <c r="B38" s="167" t="s">
        <v>11</v>
      </c>
      <c r="C38" s="40"/>
      <c r="D38" s="72"/>
      <c r="E38" s="47"/>
      <c r="F38" s="151"/>
      <c r="G38" s="103"/>
    </row>
    <row r="39" spans="2:7">
      <c r="B39" s="171" t="s">
        <v>12</v>
      </c>
      <c r="C39" s="173"/>
      <c r="D39" s="72"/>
      <c r="E39" s="72"/>
      <c r="F39" s="151"/>
      <c r="G39" s="103"/>
    </row>
    <row r="40" spans="2:7">
      <c r="B40" s="167" t="s">
        <v>13</v>
      </c>
      <c r="C40" s="40"/>
      <c r="D40" s="72"/>
      <c r="E40" s="72"/>
      <c r="F40" s="151"/>
      <c r="G40" s="103"/>
    </row>
    <row r="41" spans="2:7">
      <c r="B41" s="167" t="s">
        <v>14</v>
      </c>
      <c r="C41" s="40"/>
      <c r="D41" s="72"/>
      <c r="E41" s="72"/>
      <c r="F41" s="151"/>
      <c r="G41" s="103"/>
    </row>
    <row r="42" spans="2:7">
      <c r="B42" s="167" t="s">
        <v>15</v>
      </c>
      <c r="C42" s="40"/>
      <c r="D42" s="72"/>
      <c r="E42" s="72"/>
      <c r="F42" s="151"/>
      <c r="G42" s="103"/>
    </row>
    <row r="43" spans="2:7">
      <c r="B43" s="167" t="s">
        <v>16</v>
      </c>
      <c r="C43" s="40"/>
      <c r="D43" s="72"/>
      <c r="E43" s="72"/>
      <c r="F43" s="151"/>
      <c r="G43" s="103"/>
    </row>
    <row r="44" spans="2:7">
      <c r="B44" s="173" t="s">
        <v>17</v>
      </c>
      <c r="C44" s="173" t="s">
        <v>18</v>
      </c>
      <c r="D44" s="174" t="s">
        <v>19</v>
      </c>
      <c r="E44" s="174" t="s">
        <v>20</v>
      </c>
      <c r="F44" s="175" t="s">
        <v>21</v>
      </c>
    </row>
    <row r="45" spans="2:7">
      <c r="B45" s="40"/>
      <c r="C45" s="41"/>
      <c r="D45" s="40"/>
      <c r="E45" s="65"/>
      <c r="F45" s="69">
        <f>E45*D45</f>
        <v>0</v>
      </c>
    </row>
    <row r="46" spans="2:7">
      <c r="B46" s="40"/>
      <c r="C46" s="177"/>
      <c r="D46" s="65"/>
      <c r="E46" s="69" t="s">
        <v>22</v>
      </c>
      <c r="F46" s="69">
        <f>F45</f>
        <v>0</v>
      </c>
    </row>
    <row r="49" spans="2:6">
      <c r="B49" s="162"/>
      <c r="C49" s="163" t="s">
        <v>91</v>
      </c>
      <c r="D49" s="164"/>
      <c r="E49" s="179"/>
      <c r="F49" s="180"/>
    </row>
    <row r="50" spans="2:6">
      <c r="B50" s="167" t="s">
        <v>5</v>
      </c>
      <c r="C50" s="168"/>
      <c r="D50" s="72"/>
      <c r="E50" s="45" t="s">
        <v>6</v>
      </c>
      <c r="F50" s="151"/>
    </row>
    <row r="51" spans="2:6">
      <c r="B51" s="167" t="s">
        <v>7</v>
      </c>
      <c r="C51" s="169"/>
      <c r="D51" s="72"/>
      <c r="E51" s="46"/>
      <c r="F51" s="151"/>
    </row>
    <row r="52" spans="2:6">
      <c r="B52" s="167" t="s">
        <v>9</v>
      </c>
      <c r="C52" s="40"/>
      <c r="D52" s="170"/>
      <c r="E52" s="46" t="s">
        <v>10</v>
      </c>
      <c r="F52" s="151"/>
    </row>
    <row r="53" spans="2:6">
      <c r="B53" s="167" t="s">
        <v>11</v>
      </c>
      <c r="C53" s="40"/>
      <c r="D53" s="72"/>
      <c r="E53" s="47"/>
      <c r="F53" s="151"/>
    </row>
    <row r="54" spans="2:6">
      <c r="B54" s="171" t="s">
        <v>12</v>
      </c>
      <c r="C54" s="173"/>
      <c r="D54" s="72"/>
      <c r="E54" s="72"/>
      <c r="F54" s="151"/>
    </row>
    <row r="55" spans="2:6">
      <c r="B55" s="167" t="s">
        <v>13</v>
      </c>
      <c r="C55" s="40"/>
      <c r="D55" s="72"/>
      <c r="E55" s="72"/>
      <c r="F55" s="151"/>
    </row>
    <row r="56" spans="2:6">
      <c r="B56" s="167" t="s">
        <v>14</v>
      </c>
      <c r="C56" s="40"/>
      <c r="D56" s="72"/>
      <c r="E56" s="72"/>
      <c r="F56" s="151"/>
    </row>
    <row r="57" spans="2:6">
      <c r="B57" s="167" t="s">
        <v>15</v>
      </c>
      <c r="C57" s="40"/>
      <c r="D57" s="72"/>
      <c r="E57" s="72"/>
      <c r="F57" s="151"/>
    </row>
    <row r="58" spans="2:6">
      <c r="B58" s="167" t="s">
        <v>16</v>
      </c>
      <c r="C58" s="40"/>
      <c r="D58" s="72"/>
      <c r="E58" s="72"/>
      <c r="F58" s="151"/>
    </row>
    <row r="59" spans="2:6">
      <c r="B59" s="173" t="s">
        <v>17</v>
      </c>
      <c r="C59" s="173" t="s">
        <v>18</v>
      </c>
      <c r="D59" s="174" t="s">
        <v>19</v>
      </c>
      <c r="E59" s="174" t="s">
        <v>20</v>
      </c>
      <c r="F59" s="175" t="s">
        <v>21</v>
      </c>
    </row>
    <row r="60" spans="2:6">
      <c r="B60" s="40"/>
      <c r="C60" s="41"/>
      <c r="D60" s="40"/>
      <c r="E60" s="65"/>
      <c r="F60" s="69">
        <f>E60*D60</f>
        <v>0</v>
      </c>
    </row>
    <row r="61" spans="2:6">
      <c r="B61" s="40"/>
      <c r="C61" s="177"/>
      <c r="D61" s="65"/>
      <c r="E61" s="69" t="s">
        <v>22</v>
      </c>
      <c r="F61" s="69">
        <f>F60</f>
        <v>0</v>
      </c>
    </row>
  </sheetData>
  <mergeCells count="2">
    <mergeCell ref="B1:F1"/>
    <mergeCell ref="B17:F17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91"/>
  <sheetViews>
    <sheetView topLeftCell="A10" workbookViewId="0">
      <selection activeCell="B99" sqref="B99"/>
    </sheetView>
  </sheetViews>
  <sheetFormatPr baseColWidth="10" defaultRowHeight="15"/>
  <cols>
    <col min="2" max="2" width="34.7109375" customWidth="1"/>
    <col min="3" max="3" width="38.7109375" customWidth="1"/>
  </cols>
  <sheetData>
    <row r="2" spans="2:6">
      <c r="C2" s="58"/>
    </row>
    <row r="3" spans="2:6" ht="15.75" thickBot="1"/>
    <row r="4" spans="2:6" ht="15.75" thickBot="1">
      <c r="B4" s="76"/>
      <c r="C4" s="77" t="s">
        <v>25</v>
      </c>
      <c r="D4" s="3"/>
      <c r="E4" s="4"/>
      <c r="F4" s="5"/>
    </row>
    <row r="5" spans="2:6">
      <c r="B5" s="6" t="s">
        <v>5</v>
      </c>
      <c r="C5" s="168"/>
      <c r="D5" s="7"/>
      <c r="E5" s="8" t="s">
        <v>6</v>
      </c>
      <c r="F5" s="9"/>
    </row>
    <row r="6" spans="2:6">
      <c r="B6" s="10" t="s">
        <v>7</v>
      </c>
      <c r="C6" s="169"/>
      <c r="D6" s="11"/>
      <c r="E6" s="12"/>
      <c r="F6" s="9"/>
    </row>
    <row r="7" spans="2:6">
      <c r="B7" s="10" t="s">
        <v>9</v>
      </c>
      <c r="C7" s="13"/>
      <c r="D7" s="14"/>
      <c r="E7" s="12" t="s">
        <v>10</v>
      </c>
      <c r="F7" s="9"/>
    </row>
    <row r="8" spans="2:6">
      <c r="B8" s="10" t="s">
        <v>11</v>
      </c>
      <c r="C8" s="13"/>
      <c r="D8" s="7"/>
      <c r="E8" s="15"/>
      <c r="F8" s="9"/>
    </row>
    <row r="9" spans="2:6">
      <c r="B9" s="1" t="s">
        <v>12</v>
      </c>
      <c r="C9" s="2"/>
      <c r="D9" s="7"/>
      <c r="E9" s="16"/>
      <c r="F9" s="9"/>
    </row>
    <row r="10" spans="2:6">
      <c r="B10" s="10" t="s">
        <v>13</v>
      </c>
      <c r="C10" s="13"/>
      <c r="D10" s="7"/>
      <c r="E10" s="16"/>
      <c r="F10" s="9"/>
    </row>
    <row r="11" spans="2:6">
      <c r="B11" s="17" t="s">
        <v>14</v>
      </c>
      <c r="C11" s="18"/>
      <c r="D11" s="7"/>
      <c r="E11" s="19"/>
      <c r="F11" s="9"/>
    </row>
    <row r="12" spans="2:6">
      <c r="B12" s="17" t="s">
        <v>15</v>
      </c>
      <c r="C12" s="18"/>
      <c r="D12" s="7"/>
      <c r="E12" s="19"/>
      <c r="F12" s="9"/>
    </row>
    <row r="13" spans="2:6" ht="15.75" thickBot="1">
      <c r="B13" s="20" t="s">
        <v>16</v>
      </c>
      <c r="C13" s="18"/>
      <c r="D13" s="7"/>
      <c r="E13" s="19"/>
      <c r="F13" s="21"/>
    </row>
    <row r="14" spans="2:6" ht="15.75" thickBot="1">
      <c r="B14" s="123" t="s">
        <v>17</v>
      </c>
      <c r="C14" s="123" t="s">
        <v>18</v>
      </c>
      <c r="D14" s="124" t="s">
        <v>19</v>
      </c>
      <c r="E14" s="125" t="s">
        <v>20</v>
      </c>
      <c r="F14" s="126" t="s">
        <v>21</v>
      </c>
    </row>
    <row r="15" spans="2:6">
      <c r="B15" s="22"/>
      <c r="C15" s="22"/>
      <c r="D15" s="23"/>
      <c r="E15" s="24"/>
      <c r="F15" s="25">
        <f>E15*D15</f>
        <v>0</v>
      </c>
    </row>
    <row r="16" spans="2:6" ht="15.75" thickBot="1">
      <c r="B16" s="26"/>
      <c r="C16" s="27"/>
      <c r="D16" s="28"/>
      <c r="E16" s="29" t="s">
        <v>22</v>
      </c>
      <c r="F16" s="30">
        <f>F15</f>
        <v>0</v>
      </c>
    </row>
    <row r="18" spans="2:6" ht="15.75" thickBot="1">
      <c r="B18" s="370" t="s">
        <v>148</v>
      </c>
      <c r="C18" s="370"/>
      <c r="D18" s="370"/>
      <c r="E18" s="370"/>
      <c r="F18" s="370"/>
    </row>
    <row r="19" spans="2:6" ht="15.75" thickBot="1">
      <c r="B19" s="76"/>
      <c r="C19" s="77" t="s">
        <v>31</v>
      </c>
      <c r="D19" s="139"/>
      <c r="E19" s="31"/>
      <c r="F19" s="32"/>
    </row>
    <row r="20" spans="2:6">
      <c r="B20" s="185" t="s">
        <v>5</v>
      </c>
      <c r="C20" s="186" t="s">
        <v>146</v>
      </c>
      <c r="D20" s="189"/>
      <c r="E20" s="50" t="s">
        <v>6</v>
      </c>
      <c r="F20" s="32"/>
    </row>
    <row r="21" spans="2:6">
      <c r="B21" s="187" t="s">
        <v>7</v>
      </c>
      <c r="C21" s="188" t="s">
        <v>145</v>
      </c>
      <c r="D21" s="189"/>
      <c r="E21" s="190"/>
      <c r="F21" s="32"/>
    </row>
    <row r="22" spans="2:6">
      <c r="B22" s="187" t="s">
        <v>9</v>
      </c>
      <c r="C22" s="191">
        <v>246026</v>
      </c>
      <c r="D22" s="192"/>
      <c r="E22" s="190" t="s">
        <v>10</v>
      </c>
      <c r="F22" s="32"/>
    </row>
    <row r="23" spans="2:6">
      <c r="B23" s="187" t="s">
        <v>11</v>
      </c>
      <c r="C23" s="191"/>
      <c r="D23" s="139"/>
      <c r="E23" s="193"/>
      <c r="F23" s="32"/>
    </row>
    <row r="24" spans="2:6">
      <c r="B24" s="194" t="s">
        <v>12</v>
      </c>
      <c r="C24" s="195">
        <v>78900</v>
      </c>
      <c r="D24" s="139"/>
      <c r="E24" s="196"/>
      <c r="F24" s="32"/>
    </row>
    <row r="25" spans="2:6">
      <c r="B25" s="187" t="s">
        <v>13</v>
      </c>
      <c r="C25" s="191">
        <v>4520165742</v>
      </c>
      <c r="D25" s="139"/>
      <c r="E25" s="196"/>
      <c r="F25" s="32"/>
    </row>
    <row r="26" spans="2:6">
      <c r="B26" s="197" t="s">
        <v>14</v>
      </c>
      <c r="C26" s="198">
        <v>7148</v>
      </c>
      <c r="D26" s="139"/>
      <c r="E26" s="199"/>
      <c r="F26" s="32"/>
    </row>
    <row r="27" spans="2:6">
      <c r="B27" s="197" t="s">
        <v>15</v>
      </c>
      <c r="C27" s="200"/>
      <c r="D27" s="139"/>
      <c r="E27" s="199"/>
      <c r="F27" s="32"/>
    </row>
    <row r="28" spans="2:6" ht="15.75" thickBot="1">
      <c r="B28" s="201" t="s">
        <v>16</v>
      </c>
      <c r="C28" s="200"/>
      <c r="D28" s="139"/>
      <c r="E28" s="199"/>
      <c r="F28" s="166"/>
    </row>
    <row r="29" spans="2:6" ht="15.75" thickBot="1">
      <c r="B29" s="202" t="s">
        <v>17</v>
      </c>
      <c r="C29" s="202" t="s">
        <v>18</v>
      </c>
      <c r="D29" s="203" t="s">
        <v>19</v>
      </c>
      <c r="E29" s="204" t="s">
        <v>20</v>
      </c>
      <c r="F29" s="205" t="s">
        <v>21</v>
      </c>
    </row>
    <row r="30" spans="2:6" s="63" customFormat="1">
      <c r="B30" s="52">
        <v>9910000003</v>
      </c>
      <c r="C30" s="52" t="s">
        <v>54</v>
      </c>
      <c r="D30" s="61">
        <v>1</v>
      </c>
      <c r="E30" s="207">
        <v>134835</v>
      </c>
      <c r="F30" s="208">
        <f>E30*D30</f>
        <v>134835</v>
      </c>
    </row>
    <row r="31" spans="2:6" s="63" customFormat="1" ht="15.75" thickBot="1">
      <c r="B31" s="209"/>
      <c r="C31" s="210"/>
      <c r="D31" s="211"/>
      <c r="E31" s="212" t="s">
        <v>22</v>
      </c>
      <c r="F31" s="213">
        <f>F30</f>
        <v>134835</v>
      </c>
    </row>
    <row r="33" spans="2:6" ht="15.75" thickBot="1">
      <c r="B33" s="369" t="s">
        <v>141</v>
      </c>
      <c r="C33" s="369"/>
      <c r="D33" s="369"/>
      <c r="E33" s="369"/>
      <c r="F33" s="369"/>
    </row>
    <row r="34" spans="2:6" ht="15.75" thickBot="1">
      <c r="B34" s="76"/>
      <c r="C34" s="77" t="s">
        <v>32</v>
      </c>
      <c r="D34" s="139"/>
      <c r="E34" s="31"/>
      <c r="F34" s="32"/>
    </row>
    <row r="35" spans="2:6">
      <c r="B35" s="140" t="s">
        <v>5</v>
      </c>
      <c r="C35" s="168" t="s">
        <v>53</v>
      </c>
      <c r="D35" s="141"/>
      <c r="E35" s="142" t="s">
        <v>6</v>
      </c>
      <c r="F35" s="33"/>
    </row>
    <row r="36" spans="2:6">
      <c r="B36" s="143" t="s">
        <v>7</v>
      </c>
      <c r="C36" s="169" t="s">
        <v>44</v>
      </c>
      <c r="D36" s="144"/>
      <c r="E36" s="145"/>
      <c r="F36" s="33"/>
    </row>
    <row r="37" spans="2:6">
      <c r="B37" s="143" t="s">
        <v>9</v>
      </c>
      <c r="C37" s="146">
        <v>243716</v>
      </c>
      <c r="D37" s="147"/>
      <c r="E37" s="145" t="s">
        <v>10</v>
      </c>
      <c r="F37" s="33"/>
    </row>
    <row r="38" spans="2:6">
      <c r="B38" s="143" t="s">
        <v>11</v>
      </c>
      <c r="C38" s="146"/>
      <c r="D38" s="141"/>
      <c r="E38" s="148"/>
      <c r="F38" s="33"/>
    </row>
    <row r="39" spans="2:6">
      <c r="B39" s="137" t="s">
        <v>12</v>
      </c>
      <c r="C39" s="138">
        <v>77664</v>
      </c>
      <c r="D39" s="141"/>
      <c r="E39" s="34"/>
      <c r="F39" s="33"/>
    </row>
    <row r="40" spans="2:6">
      <c r="B40" s="143" t="s">
        <v>13</v>
      </c>
      <c r="C40" s="146">
        <v>4700018431</v>
      </c>
      <c r="D40" s="141"/>
      <c r="E40" s="34"/>
      <c r="F40" s="33"/>
    </row>
    <row r="41" spans="2:6">
      <c r="B41" s="149" t="s">
        <v>14</v>
      </c>
      <c r="C41" s="150">
        <v>7248</v>
      </c>
      <c r="D41" s="141"/>
      <c r="E41" s="35"/>
      <c r="F41" s="33"/>
    </row>
    <row r="42" spans="2:6">
      <c r="B42" s="149" t="s">
        <v>15</v>
      </c>
      <c r="C42" s="59"/>
      <c r="D42" s="141"/>
      <c r="E42" s="35"/>
      <c r="F42" s="33"/>
    </row>
    <row r="43" spans="2:6" ht="15.75" thickBot="1">
      <c r="B43" s="36" t="s">
        <v>16</v>
      </c>
      <c r="C43" s="59"/>
      <c r="D43" s="141"/>
      <c r="E43" s="35"/>
      <c r="F43" s="37"/>
    </row>
    <row r="44" spans="2:6" ht="15.75" thickBot="1">
      <c r="B44" s="123" t="s">
        <v>17</v>
      </c>
      <c r="C44" s="123" t="s">
        <v>18</v>
      </c>
      <c r="D44" s="124" t="s">
        <v>19</v>
      </c>
      <c r="E44" s="125" t="s">
        <v>20</v>
      </c>
      <c r="F44" s="126" t="s">
        <v>21</v>
      </c>
    </row>
    <row r="45" spans="2:6" s="63" customFormat="1">
      <c r="B45" s="52">
        <v>350207</v>
      </c>
      <c r="C45" s="52" t="s">
        <v>140</v>
      </c>
      <c r="D45" s="61">
        <v>1</v>
      </c>
      <c r="E45" s="53">
        <v>241010</v>
      </c>
      <c r="F45" s="54">
        <f>E45*D45</f>
        <v>241010</v>
      </c>
    </row>
    <row r="46" spans="2:6" s="63" customFormat="1" ht="15.75" thickBot="1">
      <c r="B46" s="55"/>
      <c r="C46" s="127"/>
      <c r="D46" s="62"/>
      <c r="E46" s="56" t="s">
        <v>22</v>
      </c>
      <c r="F46" s="57">
        <f>F45</f>
        <v>241010</v>
      </c>
    </row>
    <row r="48" spans="2:6" ht="15.75" thickBot="1">
      <c r="B48" s="369" t="s">
        <v>150</v>
      </c>
      <c r="C48" s="369"/>
      <c r="D48" s="369"/>
      <c r="E48" s="369"/>
      <c r="F48" s="369"/>
    </row>
    <row r="49" spans="2:6" ht="15.75" thickBot="1">
      <c r="B49" s="76"/>
      <c r="C49" s="77" t="s">
        <v>33</v>
      </c>
      <c r="D49" s="139"/>
      <c r="E49" s="31"/>
      <c r="F49" s="32"/>
    </row>
    <row r="50" spans="2:6">
      <c r="B50" s="140" t="s">
        <v>5</v>
      </c>
      <c r="C50" s="168" t="s">
        <v>53</v>
      </c>
      <c r="D50" s="141"/>
      <c r="E50" s="142" t="s">
        <v>6</v>
      </c>
      <c r="F50" s="33"/>
    </row>
    <row r="51" spans="2:6">
      <c r="B51" s="143" t="s">
        <v>7</v>
      </c>
      <c r="C51" s="169" t="s">
        <v>44</v>
      </c>
      <c r="D51" s="144"/>
      <c r="E51" s="145"/>
      <c r="F51" s="33"/>
    </row>
    <row r="52" spans="2:6">
      <c r="B52" s="143" t="s">
        <v>9</v>
      </c>
      <c r="C52" s="146">
        <v>237305</v>
      </c>
      <c r="D52" s="147"/>
      <c r="E52" s="145" t="s">
        <v>10</v>
      </c>
      <c r="F52" s="33"/>
    </row>
    <row r="53" spans="2:6">
      <c r="B53" s="143" t="s">
        <v>11</v>
      </c>
      <c r="C53" s="146"/>
      <c r="D53" s="141"/>
      <c r="E53" s="148"/>
      <c r="F53" s="33"/>
    </row>
    <row r="54" spans="2:6">
      <c r="B54" s="137" t="s">
        <v>12</v>
      </c>
      <c r="C54" s="138">
        <v>73458</v>
      </c>
      <c r="D54" s="141"/>
      <c r="E54" s="34"/>
      <c r="F54" s="33"/>
    </row>
    <row r="55" spans="2:6">
      <c r="B55" s="143" t="s">
        <v>13</v>
      </c>
      <c r="C55" s="146">
        <v>4700016603</v>
      </c>
      <c r="D55" s="141"/>
      <c r="E55" s="34"/>
      <c r="F55" s="33"/>
    </row>
    <row r="56" spans="2:6">
      <c r="B56" s="149" t="s">
        <v>14</v>
      </c>
      <c r="C56" s="150">
        <v>7213</v>
      </c>
      <c r="D56" s="141"/>
      <c r="E56" s="35"/>
      <c r="F56" s="33"/>
    </row>
    <row r="57" spans="2:6">
      <c r="B57" s="149" t="s">
        <v>15</v>
      </c>
      <c r="C57" s="59">
        <v>3018</v>
      </c>
      <c r="D57" s="141"/>
      <c r="E57" s="35"/>
      <c r="F57" s="33"/>
    </row>
    <row r="58" spans="2:6" ht="15.75" thickBot="1">
      <c r="B58" s="36" t="s">
        <v>16</v>
      </c>
      <c r="C58" s="59"/>
      <c r="D58" s="141"/>
      <c r="E58" s="35"/>
      <c r="F58" s="37"/>
    </row>
    <row r="59" spans="2:6" ht="15.75" thickBot="1">
      <c r="B59" s="123" t="s">
        <v>17</v>
      </c>
      <c r="C59" s="123" t="s">
        <v>18</v>
      </c>
      <c r="D59" s="124" t="s">
        <v>19</v>
      </c>
      <c r="E59" s="125" t="s">
        <v>20</v>
      </c>
      <c r="F59" s="126" t="s">
        <v>21</v>
      </c>
    </row>
    <row r="60" spans="2:6">
      <c r="B60" s="52">
        <v>607144</v>
      </c>
      <c r="C60" s="52" t="s">
        <v>151</v>
      </c>
      <c r="D60" s="61">
        <v>1</v>
      </c>
      <c r="E60" s="53">
        <v>4800</v>
      </c>
      <c r="F60" s="54">
        <f>E60*D60</f>
        <v>4800</v>
      </c>
    </row>
    <row r="61" spans="2:6" ht="15.75" thickBot="1">
      <c r="B61" s="55"/>
      <c r="C61" s="127"/>
      <c r="D61" s="62"/>
      <c r="E61" s="56" t="s">
        <v>22</v>
      </c>
      <c r="F61" s="57">
        <f>F60</f>
        <v>4800</v>
      </c>
    </row>
    <row r="63" spans="2:6" ht="15.75" thickBot="1">
      <c r="B63" s="369"/>
      <c r="C63" s="369"/>
      <c r="D63" s="369"/>
      <c r="E63" s="369"/>
      <c r="F63" s="369"/>
    </row>
    <row r="64" spans="2:6" ht="15.75" thickBot="1">
      <c r="B64" s="76"/>
      <c r="C64" s="77" t="s">
        <v>34</v>
      </c>
      <c r="D64" s="139"/>
      <c r="E64" s="31"/>
      <c r="F64" s="32"/>
    </row>
    <row r="65" spans="2:6">
      <c r="B65" s="185" t="s">
        <v>5</v>
      </c>
      <c r="C65" s="186" t="s">
        <v>128</v>
      </c>
      <c r="D65" s="189"/>
      <c r="E65" s="50" t="s">
        <v>6</v>
      </c>
      <c r="F65" s="32"/>
    </row>
    <row r="66" spans="2:6">
      <c r="B66" s="187" t="s">
        <v>7</v>
      </c>
      <c r="C66" s="188" t="s">
        <v>127</v>
      </c>
      <c r="D66" s="189"/>
      <c r="E66" s="190"/>
      <c r="F66" s="32"/>
    </row>
    <row r="67" spans="2:6">
      <c r="B67" s="187" t="s">
        <v>9</v>
      </c>
      <c r="C67" s="191">
        <v>246024</v>
      </c>
      <c r="D67" s="192"/>
      <c r="E67" s="190" t="s">
        <v>10</v>
      </c>
      <c r="F67" s="32"/>
    </row>
    <row r="68" spans="2:6">
      <c r="B68" s="187" t="s">
        <v>11</v>
      </c>
      <c r="C68" s="191"/>
      <c r="D68" s="139"/>
      <c r="E68" s="193"/>
      <c r="F68" s="32"/>
    </row>
    <row r="69" spans="2:6">
      <c r="B69" s="194" t="s">
        <v>12</v>
      </c>
      <c r="C69" s="195">
        <v>78921</v>
      </c>
      <c r="D69" s="139"/>
      <c r="E69" s="196"/>
      <c r="F69" s="32"/>
    </row>
    <row r="70" spans="2:6">
      <c r="B70" s="187" t="s">
        <v>13</v>
      </c>
      <c r="C70" s="191">
        <v>179147</v>
      </c>
      <c r="D70" s="139"/>
      <c r="E70" s="196"/>
      <c r="F70" s="32"/>
    </row>
    <row r="71" spans="2:6">
      <c r="B71" s="197" t="s">
        <v>14</v>
      </c>
      <c r="C71" s="198">
        <v>7270</v>
      </c>
      <c r="D71" s="139"/>
      <c r="E71" s="199"/>
      <c r="F71" s="32"/>
    </row>
    <row r="72" spans="2:6">
      <c r="B72" s="197" t="s">
        <v>15</v>
      </c>
      <c r="C72" s="200"/>
      <c r="D72" s="139"/>
      <c r="E72" s="199"/>
      <c r="F72" s="32"/>
    </row>
    <row r="73" spans="2:6" ht="15.75" thickBot="1">
      <c r="B73" s="201" t="s">
        <v>16</v>
      </c>
      <c r="C73" s="200"/>
      <c r="D73" s="139"/>
      <c r="E73" s="199"/>
      <c r="F73" s="166"/>
    </row>
    <row r="74" spans="2:6" ht="15.75" thickBot="1">
      <c r="B74" s="202" t="s">
        <v>17</v>
      </c>
      <c r="C74" s="202" t="s">
        <v>18</v>
      </c>
      <c r="D74" s="203" t="s">
        <v>19</v>
      </c>
      <c r="E74" s="204" t="s">
        <v>20</v>
      </c>
      <c r="F74" s="205" t="s">
        <v>21</v>
      </c>
    </row>
    <row r="75" spans="2:6">
      <c r="B75" s="206" t="s">
        <v>27</v>
      </c>
      <c r="C75" s="206" t="s">
        <v>147</v>
      </c>
      <c r="D75" s="216">
        <v>1</v>
      </c>
      <c r="E75" s="218">
        <v>250000</v>
      </c>
      <c r="F75" s="208">
        <f>E75*D75</f>
        <v>250000</v>
      </c>
    </row>
    <row r="76" spans="2:6" ht="15.75" thickBot="1">
      <c r="B76" s="209"/>
      <c r="C76" s="210"/>
      <c r="D76" s="211"/>
      <c r="E76" s="212" t="s">
        <v>22</v>
      </c>
      <c r="F76" s="213">
        <f>SUM(F75:F75)</f>
        <v>250000</v>
      </c>
    </row>
    <row r="77" spans="2:6" s="220" customFormat="1">
      <c r="B77" s="259"/>
      <c r="C77" s="260"/>
      <c r="D77" s="261"/>
      <c r="E77" s="262"/>
      <c r="F77" s="263"/>
    </row>
    <row r="78" spans="2:6" ht="15.75" thickBot="1">
      <c r="B78" s="369"/>
      <c r="C78" s="369"/>
      <c r="D78" s="369"/>
      <c r="E78" s="369"/>
      <c r="F78" s="369"/>
    </row>
    <row r="79" spans="2:6" ht="15.75" thickBot="1">
      <c r="B79" s="76"/>
      <c r="C79" s="77" t="s">
        <v>35</v>
      </c>
      <c r="D79" s="139"/>
      <c r="E79" s="31"/>
      <c r="F79" s="32"/>
    </row>
    <row r="80" spans="2:6">
      <c r="B80" s="140" t="s">
        <v>5</v>
      </c>
      <c r="C80" s="168" t="s">
        <v>111</v>
      </c>
      <c r="D80" s="141"/>
      <c r="E80" s="142" t="s">
        <v>6</v>
      </c>
      <c r="F80" s="33"/>
    </row>
    <row r="81" spans="2:6">
      <c r="B81" s="143" t="s">
        <v>7</v>
      </c>
      <c r="C81" s="169" t="s">
        <v>110</v>
      </c>
      <c r="D81" s="144"/>
      <c r="E81" s="145"/>
      <c r="F81" s="33"/>
    </row>
    <row r="82" spans="2:6">
      <c r="B82" s="143" t="s">
        <v>9</v>
      </c>
      <c r="C82" s="146">
        <v>246664</v>
      </c>
      <c r="D82" s="147"/>
      <c r="E82" s="145" t="s">
        <v>10</v>
      </c>
      <c r="F82" s="33"/>
    </row>
    <row r="83" spans="2:6">
      <c r="B83" s="143" t="s">
        <v>11</v>
      </c>
      <c r="C83" s="146"/>
      <c r="D83" s="141"/>
      <c r="E83" s="148"/>
      <c r="F83" s="33"/>
    </row>
    <row r="84" spans="2:6">
      <c r="B84" s="137" t="s">
        <v>12</v>
      </c>
      <c r="C84" s="138">
        <v>79475</v>
      </c>
      <c r="D84" s="141"/>
      <c r="E84" s="34"/>
      <c r="F84" s="33"/>
    </row>
    <row r="85" spans="2:6">
      <c r="B85" s="143" t="s">
        <v>13</v>
      </c>
      <c r="C85" s="146">
        <v>781682</v>
      </c>
      <c r="D85" s="141"/>
      <c r="E85" s="34"/>
      <c r="F85" s="33"/>
    </row>
    <row r="86" spans="2:6">
      <c r="B86" s="149" t="s">
        <v>14</v>
      </c>
      <c r="C86" s="150">
        <v>7229</v>
      </c>
      <c r="D86" s="141"/>
      <c r="E86" s="35"/>
      <c r="F86" s="33"/>
    </row>
    <row r="87" spans="2:6">
      <c r="B87" s="149" t="s">
        <v>15</v>
      </c>
      <c r="C87" s="59"/>
      <c r="D87" s="141"/>
      <c r="E87" s="35"/>
      <c r="F87" s="33"/>
    </row>
    <row r="88" spans="2:6" ht="15.75" thickBot="1">
      <c r="B88" s="36" t="s">
        <v>16</v>
      </c>
      <c r="C88" s="59"/>
      <c r="D88" s="141"/>
      <c r="E88" s="35"/>
      <c r="F88" s="37"/>
    </row>
    <row r="89" spans="2:6" ht="15.75" thickBot="1">
      <c r="B89" s="123" t="s">
        <v>17</v>
      </c>
      <c r="C89" s="123" t="s">
        <v>18</v>
      </c>
      <c r="D89" s="124" t="s">
        <v>19</v>
      </c>
      <c r="E89" s="125" t="s">
        <v>20</v>
      </c>
      <c r="F89" s="126" t="s">
        <v>21</v>
      </c>
    </row>
    <row r="90" spans="2:6">
      <c r="B90" s="52" t="s">
        <v>155</v>
      </c>
      <c r="C90" s="52" t="s">
        <v>154</v>
      </c>
      <c r="D90" s="61">
        <v>2</v>
      </c>
      <c r="E90" s="53">
        <v>72233</v>
      </c>
      <c r="F90" s="54">
        <f>D90*E90</f>
        <v>144466</v>
      </c>
    </row>
    <row r="91" spans="2:6" ht="15.75" thickBot="1">
      <c r="B91" s="55"/>
      <c r="C91" s="127"/>
      <c r="D91" s="62"/>
      <c r="E91" s="56" t="s">
        <v>22</v>
      </c>
      <c r="F91" s="57">
        <f>F90</f>
        <v>144466</v>
      </c>
    </row>
  </sheetData>
  <mergeCells count="5">
    <mergeCell ref="B63:F63"/>
    <mergeCell ref="B78:F78"/>
    <mergeCell ref="B18:F18"/>
    <mergeCell ref="B33:F33"/>
    <mergeCell ref="B48:F48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8"/>
  <sheetViews>
    <sheetView topLeftCell="A16" workbookViewId="0">
      <selection activeCell="C39" sqref="C39"/>
    </sheetView>
  </sheetViews>
  <sheetFormatPr baseColWidth="10" defaultRowHeight="15"/>
  <cols>
    <col min="2" max="2" width="35.28515625" style="43" customWidth="1"/>
    <col min="3" max="3" width="41.28515625" style="51" customWidth="1"/>
    <col min="4" max="4" width="11.42578125" style="51"/>
    <col min="5" max="5" width="12.28515625" style="60" customWidth="1"/>
    <col min="6" max="6" width="11.42578125" style="60"/>
    <col min="9" max="9" width="12.42578125" bestFit="1" customWidth="1"/>
  </cols>
  <sheetData>
    <row r="1" spans="2:11">
      <c r="B1" s="372"/>
      <c r="C1" s="372"/>
      <c r="D1" s="372"/>
      <c r="E1" s="372"/>
      <c r="F1" s="372"/>
    </row>
    <row r="2" spans="2:11" s="38" customFormat="1" ht="15.75" thickBot="1">
      <c r="B2" s="43"/>
      <c r="C2" s="51"/>
      <c r="D2" s="51"/>
      <c r="E2" s="60"/>
      <c r="F2" s="60"/>
    </row>
    <row r="3" spans="2:11" ht="15.75" thickBot="1">
      <c r="B3" s="76"/>
      <c r="C3" s="77" t="s">
        <v>92</v>
      </c>
      <c r="D3" s="139"/>
      <c r="E3" s="31"/>
      <c r="F3" s="32"/>
    </row>
    <row r="4" spans="2:11">
      <c r="B4" s="140" t="s">
        <v>5</v>
      </c>
      <c r="C4" s="168" t="s">
        <v>113</v>
      </c>
      <c r="D4" s="141"/>
      <c r="E4" s="142" t="s">
        <v>6</v>
      </c>
      <c r="F4" s="33"/>
    </row>
    <row r="5" spans="2:11">
      <c r="B5" s="143" t="s">
        <v>7</v>
      </c>
      <c r="C5" s="169" t="s">
        <v>109</v>
      </c>
      <c r="D5" s="144"/>
      <c r="E5" s="145"/>
      <c r="F5" s="33"/>
    </row>
    <row r="6" spans="2:11">
      <c r="B6" s="143" t="s">
        <v>9</v>
      </c>
      <c r="C6" s="146">
        <v>244205</v>
      </c>
      <c r="D6" s="147"/>
      <c r="E6" s="145" t="s">
        <v>10</v>
      </c>
      <c r="F6" s="33"/>
    </row>
    <row r="7" spans="2:11">
      <c r="B7" s="143" t="s">
        <v>11</v>
      </c>
      <c r="C7" s="146"/>
      <c r="D7" s="141"/>
      <c r="E7" s="148"/>
      <c r="F7" s="33"/>
    </row>
    <row r="8" spans="2:11">
      <c r="B8" s="137" t="s">
        <v>12</v>
      </c>
      <c r="C8" s="138">
        <v>77944</v>
      </c>
      <c r="D8" s="141"/>
      <c r="E8" s="34"/>
      <c r="F8" s="33"/>
    </row>
    <row r="9" spans="2:11">
      <c r="B9" s="143" t="s">
        <v>13</v>
      </c>
      <c r="C9" s="146">
        <v>179658</v>
      </c>
      <c r="D9" s="141"/>
      <c r="E9" s="34"/>
      <c r="F9" s="33"/>
    </row>
    <row r="10" spans="2:11">
      <c r="B10" s="149" t="s">
        <v>14</v>
      </c>
      <c r="C10" s="150">
        <v>7267</v>
      </c>
      <c r="D10" s="141"/>
      <c r="E10" s="35"/>
      <c r="F10" s="33"/>
    </row>
    <row r="11" spans="2:11">
      <c r="B11" s="149" t="s">
        <v>15</v>
      </c>
      <c r="C11" s="59"/>
      <c r="D11" s="141"/>
      <c r="E11" s="35"/>
      <c r="F11" s="33"/>
    </row>
    <row r="12" spans="2:11" ht="15.75" thickBot="1">
      <c r="B12" s="36" t="s">
        <v>16</v>
      </c>
      <c r="C12" s="59"/>
      <c r="D12" s="141"/>
      <c r="E12" s="35"/>
      <c r="F12" s="37"/>
    </row>
    <row r="13" spans="2:11" ht="15.75" thickBot="1">
      <c r="B13" s="123" t="s">
        <v>17</v>
      </c>
      <c r="C13" s="123" t="s">
        <v>18</v>
      </c>
      <c r="D13" s="124" t="s">
        <v>19</v>
      </c>
      <c r="E13" s="125" t="s">
        <v>20</v>
      </c>
      <c r="F13" s="126" t="s">
        <v>21</v>
      </c>
      <c r="H13" s="63"/>
      <c r="I13" s="63"/>
      <c r="J13" s="63"/>
      <c r="K13" s="63"/>
    </row>
    <row r="14" spans="2:11">
      <c r="B14" s="52" t="s">
        <v>198</v>
      </c>
      <c r="C14" s="52" t="s">
        <v>199</v>
      </c>
      <c r="D14" s="283">
        <v>1</v>
      </c>
      <c r="E14" s="53">
        <v>75460</v>
      </c>
      <c r="F14" s="54">
        <f>E14*D14</f>
        <v>75460</v>
      </c>
      <c r="H14" s="63"/>
      <c r="I14" s="63"/>
      <c r="J14" s="63"/>
      <c r="K14" s="63"/>
    </row>
    <row r="15" spans="2:11" s="63" customFormat="1">
      <c r="B15" s="270" t="s">
        <v>200</v>
      </c>
      <c r="C15" s="270" t="s">
        <v>201</v>
      </c>
      <c r="D15" s="280">
        <v>1</v>
      </c>
      <c r="E15" s="281">
        <v>59300</v>
      </c>
      <c r="F15" s="282">
        <f t="shared" ref="F15:F16" si="0">E15*D15</f>
        <v>59300</v>
      </c>
    </row>
    <row r="16" spans="2:11" s="63" customFormat="1">
      <c r="B16" s="278">
        <v>111110000</v>
      </c>
      <c r="C16" s="278" t="s">
        <v>29</v>
      </c>
      <c r="D16" s="279">
        <v>1</v>
      </c>
      <c r="E16" s="181">
        <v>260000</v>
      </c>
      <c r="F16" s="182">
        <f t="shared" si="0"/>
        <v>260000</v>
      </c>
    </row>
    <row r="17" spans="1:11" ht="15.75" thickBot="1">
      <c r="B17" s="55"/>
      <c r="C17" s="127"/>
      <c r="D17" s="62"/>
      <c r="E17" s="56" t="s">
        <v>22</v>
      </c>
      <c r="F17" s="57">
        <f>SUM(F14:F16)</f>
        <v>394760</v>
      </c>
      <c r="H17" s="63"/>
      <c r="I17" s="63"/>
      <c r="J17" s="63"/>
      <c r="K17" s="63"/>
    </row>
    <row r="18" spans="1:11">
      <c r="B18" s="63"/>
      <c r="C18" s="63"/>
      <c r="D18" s="63"/>
      <c r="E18" s="63"/>
      <c r="F18" s="63"/>
    </row>
    <row r="19" spans="1:11" ht="15.75" thickBot="1">
      <c r="B19" s="371"/>
      <c r="C19" s="371"/>
      <c r="D19" s="371"/>
      <c r="E19" s="371"/>
      <c r="F19" s="371"/>
    </row>
    <row r="20" spans="1:11" ht="15.75" thickBot="1">
      <c r="A20" s="63"/>
      <c r="B20" s="76"/>
      <c r="C20" s="77" t="s">
        <v>36</v>
      </c>
      <c r="D20" s="139"/>
      <c r="E20" s="31"/>
      <c r="F20" s="32"/>
    </row>
    <row r="21" spans="1:11">
      <c r="B21" s="140" t="s">
        <v>5</v>
      </c>
      <c r="C21" s="168" t="s">
        <v>113</v>
      </c>
      <c r="D21" s="141"/>
      <c r="E21" s="142" t="s">
        <v>6</v>
      </c>
      <c r="F21" s="33"/>
    </row>
    <row r="22" spans="1:11">
      <c r="B22" s="143" t="s">
        <v>7</v>
      </c>
      <c r="C22" s="169" t="s">
        <v>109</v>
      </c>
      <c r="D22" s="144"/>
      <c r="E22" s="145"/>
      <c r="F22" s="33"/>
    </row>
    <row r="23" spans="1:11">
      <c r="B23" s="143" t="s">
        <v>9</v>
      </c>
      <c r="C23" s="146">
        <v>247161</v>
      </c>
      <c r="D23" s="147"/>
      <c r="E23" s="145" t="s">
        <v>10</v>
      </c>
      <c r="F23" s="33"/>
    </row>
    <row r="24" spans="1:11">
      <c r="B24" s="143" t="s">
        <v>11</v>
      </c>
      <c r="C24" s="146"/>
      <c r="D24" s="141"/>
      <c r="E24" s="148"/>
      <c r="F24" s="33"/>
      <c r="H24" s="63"/>
      <c r="I24" s="63"/>
      <c r="J24" s="63"/>
      <c r="K24" s="63"/>
    </row>
    <row r="25" spans="1:11">
      <c r="B25" s="137" t="s">
        <v>12</v>
      </c>
      <c r="C25" s="138">
        <v>79712</v>
      </c>
      <c r="D25" s="141"/>
      <c r="E25" s="34"/>
      <c r="F25" s="33"/>
      <c r="H25" s="63"/>
      <c r="I25" s="63"/>
      <c r="J25" s="63"/>
      <c r="K25" s="63"/>
    </row>
    <row r="26" spans="1:11">
      <c r="B26" s="143" t="s">
        <v>13</v>
      </c>
      <c r="C26" s="146">
        <v>179657</v>
      </c>
      <c r="D26" s="141"/>
      <c r="E26" s="34"/>
      <c r="F26" s="33"/>
      <c r="H26" s="63"/>
      <c r="I26" s="63"/>
      <c r="J26" s="63"/>
      <c r="K26" s="63"/>
    </row>
    <row r="27" spans="1:11">
      <c r="B27" s="149" t="s">
        <v>14</v>
      </c>
      <c r="C27" s="150">
        <v>7271</v>
      </c>
      <c r="D27" s="141"/>
      <c r="E27" s="35"/>
      <c r="F27" s="33"/>
    </row>
    <row r="28" spans="1:11">
      <c r="B28" s="149" t="s">
        <v>15</v>
      </c>
      <c r="C28" s="59"/>
      <c r="D28" s="141"/>
      <c r="E28" s="35"/>
      <c r="F28" s="33"/>
    </row>
    <row r="29" spans="1:11" ht="15.75" thickBot="1">
      <c r="B29" s="36" t="s">
        <v>16</v>
      </c>
      <c r="C29" s="59"/>
      <c r="D29" s="141"/>
      <c r="E29" s="35"/>
      <c r="F29" s="37"/>
    </row>
    <row r="30" spans="1:11" ht="15.75" thickBot="1">
      <c r="B30" s="123" t="s">
        <v>17</v>
      </c>
      <c r="C30" s="123" t="s">
        <v>18</v>
      </c>
      <c r="D30" s="124" t="s">
        <v>19</v>
      </c>
      <c r="E30" s="125" t="s">
        <v>20</v>
      </c>
      <c r="F30" s="126" t="s">
        <v>21</v>
      </c>
    </row>
    <row r="31" spans="1:11">
      <c r="B31" s="52">
        <v>354011</v>
      </c>
      <c r="C31" s="52" t="s">
        <v>199</v>
      </c>
      <c r="D31" s="283">
        <v>1</v>
      </c>
      <c r="E31" s="53">
        <v>193760</v>
      </c>
      <c r="F31" s="54">
        <f>D31*E31</f>
        <v>193760</v>
      </c>
    </row>
    <row r="32" spans="1:11" s="63" customFormat="1">
      <c r="B32" s="278" t="s">
        <v>27</v>
      </c>
      <c r="C32" s="278" t="s">
        <v>81</v>
      </c>
      <c r="D32" s="279">
        <v>1</v>
      </c>
      <c r="E32" s="181">
        <v>250000</v>
      </c>
      <c r="F32" s="182">
        <f>D32*E32</f>
        <v>250000</v>
      </c>
    </row>
    <row r="33" spans="2:12" ht="15.75" thickBot="1">
      <c r="B33" s="55"/>
      <c r="C33" s="127"/>
      <c r="D33" s="62"/>
      <c r="E33" s="56" t="s">
        <v>22</v>
      </c>
      <c r="F33" s="57">
        <f>SUM(F31:F32)</f>
        <v>443760</v>
      </c>
    </row>
    <row r="35" spans="2:12" ht="15.75" thickBot="1">
      <c r="B35" s="369" t="s">
        <v>203</v>
      </c>
      <c r="C35" s="369"/>
      <c r="D35" s="369"/>
      <c r="E35" s="369"/>
      <c r="F35" s="369"/>
    </row>
    <row r="36" spans="2:12" ht="15.75" thickBot="1">
      <c r="B36" s="76"/>
      <c r="C36" s="77" t="s">
        <v>37</v>
      </c>
      <c r="D36" s="139"/>
      <c r="E36" s="31"/>
      <c r="F36" s="32"/>
    </row>
    <row r="37" spans="2:12">
      <c r="B37" s="140" t="s">
        <v>5</v>
      </c>
      <c r="C37" s="168" t="s">
        <v>53</v>
      </c>
      <c r="D37" s="141"/>
      <c r="E37" s="142" t="s">
        <v>6</v>
      </c>
      <c r="F37" s="33"/>
    </row>
    <row r="38" spans="2:12">
      <c r="B38" s="143" t="s">
        <v>7</v>
      </c>
      <c r="C38" s="169" t="s">
        <v>131</v>
      </c>
      <c r="D38" s="144"/>
      <c r="E38" s="145"/>
      <c r="F38" s="33"/>
    </row>
    <row r="39" spans="2:12">
      <c r="B39" s="143" t="s">
        <v>9</v>
      </c>
      <c r="C39" s="146">
        <v>246662</v>
      </c>
      <c r="D39" s="147"/>
      <c r="E39" s="145" t="s">
        <v>10</v>
      </c>
      <c r="F39" s="33"/>
    </row>
    <row r="40" spans="2:12" ht="16.5" thickBot="1">
      <c r="B40" s="143" t="s">
        <v>11</v>
      </c>
      <c r="C40" s="146"/>
      <c r="D40" s="141"/>
      <c r="E40" s="148"/>
      <c r="F40" s="33"/>
      <c r="I40" s="98">
        <v>1</v>
      </c>
      <c r="J40" s="284">
        <v>11112222</v>
      </c>
      <c r="K40" s="100" t="s">
        <v>202</v>
      </c>
      <c r="L40" s="101">
        <v>60000</v>
      </c>
    </row>
    <row r="41" spans="2:12">
      <c r="B41" s="137" t="s">
        <v>12</v>
      </c>
      <c r="C41" s="138">
        <v>79489</v>
      </c>
      <c r="D41" s="141"/>
      <c r="E41" s="34"/>
      <c r="F41" s="33"/>
    </row>
    <row r="42" spans="2:12">
      <c r="B42" s="143" t="s">
        <v>13</v>
      </c>
      <c r="C42" s="146">
        <v>4700017982</v>
      </c>
      <c r="D42" s="141"/>
      <c r="E42" s="34"/>
      <c r="F42" s="33"/>
    </row>
    <row r="43" spans="2:12">
      <c r="B43" s="149" t="s">
        <v>14</v>
      </c>
      <c r="C43" s="150">
        <v>7245</v>
      </c>
      <c r="D43" s="141"/>
      <c r="E43" s="35"/>
      <c r="F43" s="33"/>
    </row>
    <row r="44" spans="2:12">
      <c r="B44" s="149" t="s">
        <v>15</v>
      </c>
      <c r="C44" s="59"/>
      <c r="D44" s="141"/>
      <c r="E44" s="35"/>
      <c r="F44" s="33"/>
    </row>
    <row r="45" spans="2:12" ht="15.75" thickBot="1">
      <c r="B45" s="36" t="s">
        <v>16</v>
      </c>
      <c r="C45" s="59"/>
      <c r="D45" s="141"/>
      <c r="E45" s="35"/>
      <c r="F45" s="37"/>
    </row>
    <row r="46" spans="2:12" ht="15.75" thickBot="1">
      <c r="B46" s="123" t="s">
        <v>17</v>
      </c>
      <c r="C46" s="123" t="s">
        <v>18</v>
      </c>
      <c r="D46" s="124" t="s">
        <v>19</v>
      </c>
      <c r="E46" s="125" t="s">
        <v>20</v>
      </c>
      <c r="F46" s="126" t="s">
        <v>21</v>
      </c>
    </row>
    <row r="47" spans="2:12">
      <c r="B47" s="52">
        <v>11112222</v>
      </c>
      <c r="C47" s="52" t="s">
        <v>202</v>
      </c>
      <c r="D47" s="61">
        <v>1</v>
      </c>
      <c r="E47" s="53">
        <v>60000</v>
      </c>
      <c r="F47" s="54">
        <f>D47*E47</f>
        <v>60000</v>
      </c>
    </row>
    <row r="48" spans="2:12" ht="15.75" thickBot="1">
      <c r="B48" s="55"/>
      <c r="C48" s="127"/>
      <c r="D48" s="62"/>
      <c r="E48" s="56" t="s">
        <v>22</v>
      </c>
      <c r="F48" s="57">
        <f>F47</f>
        <v>60000</v>
      </c>
    </row>
    <row r="50" spans="2:11" ht="15.75" thickBot="1">
      <c r="B50" s="369" t="s">
        <v>205</v>
      </c>
      <c r="C50" s="369"/>
      <c r="D50" s="369"/>
      <c r="E50" s="369"/>
      <c r="F50" s="369"/>
    </row>
    <row r="51" spans="2:11" ht="15.75" thickBot="1">
      <c r="B51" s="76"/>
      <c r="C51" s="77" t="s">
        <v>38</v>
      </c>
      <c r="D51" s="139"/>
      <c r="E51" s="31"/>
      <c r="F51" s="32"/>
    </row>
    <row r="52" spans="2:11">
      <c r="B52" s="140" t="s">
        <v>5</v>
      </c>
      <c r="C52" s="168" t="s">
        <v>53</v>
      </c>
      <c r="D52" s="141"/>
      <c r="E52" s="142" t="s">
        <v>6</v>
      </c>
      <c r="F52" s="33"/>
    </row>
    <row r="53" spans="2:11">
      <c r="B53" s="143" t="s">
        <v>7</v>
      </c>
      <c r="C53" s="169" t="s">
        <v>131</v>
      </c>
      <c r="D53" s="144"/>
      <c r="E53" s="145"/>
      <c r="F53" s="33"/>
    </row>
    <row r="54" spans="2:11">
      <c r="B54" s="143" t="s">
        <v>9</v>
      </c>
      <c r="C54" s="146">
        <v>246661</v>
      </c>
      <c r="D54" s="147"/>
      <c r="E54" s="145" t="s">
        <v>10</v>
      </c>
      <c r="F54" s="33"/>
    </row>
    <row r="55" spans="2:11" ht="16.5" thickBot="1">
      <c r="B55" s="143" t="s">
        <v>11</v>
      </c>
      <c r="C55" s="146"/>
      <c r="D55" s="141"/>
      <c r="E55" s="148"/>
      <c r="F55" s="33"/>
      <c r="H55" s="98">
        <v>1</v>
      </c>
      <c r="I55" s="286">
        <v>3310000003</v>
      </c>
      <c r="J55" s="100" t="s">
        <v>204</v>
      </c>
      <c r="K55" s="101">
        <v>250000</v>
      </c>
    </row>
    <row r="56" spans="2:11">
      <c r="B56" s="137" t="s">
        <v>12</v>
      </c>
      <c r="C56" s="138">
        <v>79491</v>
      </c>
      <c r="D56" s="141"/>
      <c r="E56" s="34"/>
      <c r="F56" s="33"/>
    </row>
    <row r="57" spans="2:11">
      <c r="B57" s="143" t="s">
        <v>13</v>
      </c>
      <c r="C57" s="146">
        <v>4700018608</v>
      </c>
      <c r="D57" s="141"/>
      <c r="E57" s="34"/>
      <c r="F57" s="33"/>
    </row>
    <row r="58" spans="2:11">
      <c r="B58" s="149" t="s">
        <v>14</v>
      </c>
      <c r="C58" s="150">
        <v>7251</v>
      </c>
      <c r="D58" s="141"/>
      <c r="E58" s="35"/>
      <c r="F58" s="33"/>
    </row>
    <row r="59" spans="2:11">
      <c r="B59" s="149" t="s">
        <v>15</v>
      </c>
      <c r="C59" s="59"/>
      <c r="D59" s="141"/>
      <c r="E59" s="35"/>
      <c r="F59" s="33"/>
    </row>
    <row r="60" spans="2:11" ht="15.75" thickBot="1">
      <c r="B60" s="36" t="s">
        <v>16</v>
      </c>
      <c r="C60" s="59"/>
      <c r="D60" s="141"/>
      <c r="E60" s="35"/>
      <c r="F60" s="37"/>
    </row>
    <row r="61" spans="2:11" ht="15.75" thickBot="1">
      <c r="B61" s="123" t="s">
        <v>17</v>
      </c>
      <c r="C61" s="123" t="s">
        <v>18</v>
      </c>
      <c r="D61" s="124" t="s">
        <v>19</v>
      </c>
      <c r="E61" s="125" t="s">
        <v>20</v>
      </c>
      <c r="F61" s="126" t="s">
        <v>21</v>
      </c>
    </row>
    <row r="62" spans="2:11">
      <c r="B62" s="52">
        <v>9910000003</v>
      </c>
      <c r="C62" s="52" t="s">
        <v>204</v>
      </c>
      <c r="D62" s="61">
        <v>1</v>
      </c>
      <c r="E62" s="53">
        <v>250000</v>
      </c>
      <c r="F62" s="54">
        <f>D62*E62</f>
        <v>250000</v>
      </c>
    </row>
    <row r="63" spans="2:11" ht="15.75" thickBot="1">
      <c r="B63" s="55"/>
      <c r="C63" s="127"/>
      <c r="D63" s="62"/>
      <c r="E63" s="56" t="s">
        <v>22</v>
      </c>
      <c r="F63" s="57">
        <f>F62</f>
        <v>250000</v>
      </c>
    </row>
    <row r="65" spans="2:6" ht="15.75" thickBot="1"/>
    <row r="66" spans="2:6" ht="15.75" thickBot="1">
      <c r="B66" s="76"/>
      <c r="C66" s="77" t="s">
        <v>93</v>
      </c>
      <c r="D66" s="139"/>
      <c r="E66" s="31"/>
      <c r="F66" s="32"/>
    </row>
    <row r="67" spans="2:6">
      <c r="B67" s="140" t="s">
        <v>5</v>
      </c>
      <c r="C67" s="168" t="s">
        <v>116</v>
      </c>
      <c r="D67" s="141"/>
      <c r="E67" s="142" t="s">
        <v>6</v>
      </c>
      <c r="F67" s="33"/>
    </row>
    <row r="68" spans="2:6">
      <c r="B68" s="143" t="s">
        <v>7</v>
      </c>
      <c r="C68" s="169" t="s">
        <v>206</v>
      </c>
      <c r="D68" s="144"/>
      <c r="E68" s="145"/>
      <c r="F68" s="33"/>
    </row>
    <row r="69" spans="2:6">
      <c r="B69" s="143" t="s">
        <v>9</v>
      </c>
      <c r="C69" s="169">
        <v>247162</v>
      </c>
      <c r="D69" s="147"/>
      <c r="E69" s="145" t="s">
        <v>10</v>
      </c>
      <c r="F69" s="33"/>
    </row>
    <row r="70" spans="2:6">
      <c r="B70" s="143" t="s">
        <v>11</v>
      </c>
      <c r="C70" s="146"/>
      <c r="D70" s="141"/>
      <c r="E70" s="148"/>
      <c r="F70" s="33"/>
    </row>
    <row r="71" spans="2:6">
      <c r="B71" s="137" t="s">
        <v>12</v>
      </c>
      <c r="C71" s="138">
        <v>79661</v>
      </c>
      <c r="D71" s="141"/>
      <c r="E71" s="34"/>
      <c r="F71" s="33"/>
    </row>
    <row r="72" spans="2:6">
      <c r="B72" s="143" t="s">
        <v>13</v>
      </c>
      <c r="C72" s="146">
        <v>116245</v>
      </c>
      <c r="D72" s="141"/>
      <c r="E72" s="34"/>
      <c r="F72" s="33"/>
    </row>
    <row r="73" spans="2:6">
      <c r="B73" s="149" t="s">
        <v>14</v>
      </c>
      <c r="C73" s="150">
        <v>7008</v>
      </c>
      <c r="D73" s="141"/>
      <c r="E73" s="35"/>
      <c r="F73" s="33"/>
    </row>
    <row r="74" spans="2:6">
      <c r="B74" s="149" t="s">
        <v>15</v>
      </c>
      <c r="C74" s="59"/>
      <c r="D74" s="141"/>
      <c r="E74" s="35"/>
      <c r="F74" s="33"/>
    </row>
    <row r="75" spans="2:6" ht="15.75" thickBot="1">
      <c r="B75" s="36" t="s">
        <v>16</v>
      </c>
      <c r="C75" s="59"/>
      <c r="D75" s="141"/>
      <c r="E75" s="35"/>
      <c r="F75" s="37"/>
    </row>
    <row r="76" spans="2:6" ht="15.75" thickBot="1">
      <c r="B76" s="123" t="s">
        <v>17</v>
      </c>
      <c r="C76" s="123" t="s">
        <v>18</v>
      </c>
      <c r="D76" s="124" t="s">
        <v>19</v>
      </c>
      <c r="E76" s="125" t="s">
        <v>20</v>
      </c>
      <c r="F76" s="126" t="s">
        <v>21</v>
      </c>
    </row>
    <row r="77" spans="2:6">
      <c r="B77" s="52" t="s">
        <v>27</v>
      </c>
      <c r="C77" s="52" t="s">
        <v>81</v>
      </c>
      <c r="D77" s="61">
        <v>1</v>
      </c>
      <c r="E77" s="53">
        <v>250000</v>
      </c>
      <c r="F77" s="54">
        <f>D77*E77</f>
        <v>250000</v>
      </c>
    </row>
    <row r="78" spans="2:6" ht="15.75" thickBot="1">
      <c r="B78" s="55"/>
      <c r="C78" s="127"/>
      <c r="D78" s="62"/>
      <c r="E78" s="56" t="s">
        <v>22</v>
      </c>
      <c r="F78" s="57">
        <f>SUM(F77:F77)</f>
        <v>250000</v>
      </c>
    </row>
  </sheetData>
  <mergeCells count="4">
    <mergeCell ref="B19:F19"/>
    <mergeCell ref="B1:F1"/>
    <mergeCell ref="B35:F35"/>
    <mergeCell ref="B50:F50"/>
  </mergeCells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83"/>
  <sheetViews>
    <sheetView topLeftCell="A67" workbookViewId="0">
      <selection activeCell="B34" sqref="B34:F46"/>
    </sheetView>
  </sheetViews>
  <sheetFormatPr baseColWidth="10" defaultRowHeight="15"/>
  <cols>
    <col min="2" max="2" width="35.28515625" style="184" customWidth="1"/>
    <col min="3" max="3" width="59.7109375" style="184" bestFit="1" customWidth="1"/>
    <col min="4" max="4" width="11.42578125" style="184"/>
    <col min="5" max="5" width="12.28515625" style="184" customWidth="1"/>
    <col min="6" max="6" width="11.42578125" style="184"/>
  </cols>
  <sheetData>
    <row r="2" spans="2:11" ht="15.75" thickBot="1"/>
    <row r="3" spans="2:11" ht="15.75" thickBot="1">
      <c r="B3" s="76"/>
      <c r="C3" s="77" t="s">
        <v>94</v>
      </c>
      <c r="D3" s="139"/>
      <c r="E3" s="31"/>
      <c r="F3" s="32"/>
    </row>
    <row r="4" spans="2:11">
      <c r="B4" s="185" t="s">
        <v>5</v>
      </c>
      <c r="C4" s="186" t="s">
        <v>210</v>
      </c>
      <c r="D4" s="189"/>
      <c r="E4" s="50" t="s">
        <v>6</v>
      </c>
      <c r="F4" s="32"/>
      <c r="H4" s="63"/>
      <c r="I4" s="63"/>
      <c r="J4" s="63"/>
      <c r="K4" s="63"/>
    </row>
    <row r="5" spans="2:11">
      <c r="B5" s="187" t="s">
        <v>7</v>
      </c>
      <c r="C5" s="188" t="s">
        <v>211</v>
      </c>
      <c r="D5" s="189"/>
      <c r="E5" s="190"/>
      <c r="F5" s="32"/>
      <c r="H5" s="63"/>
      <c r="I5" s="63"/>
      <c r="J5" s="63"/>
      <c r="K5" s="63"/>
    </row>
    <row r="6" spans="2:11">
      <c r="B6" s="187" t="s">
        <v>9</v>
      </c>
      <c r="C6" s="191">
        <v>247391</v>
      </c>
      <c r="D6" s="192"/>
      <c r="E6" s="190" t="s">
        <v>10</v>
      </c>
      <c r="F6" s="32"/>
      <c r="H6" s="63"/>
      <c r="I6" s="63"/>
      <c r="J6" s="63"/>
      <c r="K6" s="63"/>
    </row>
    <row r="7" spans="2:11">
      <c r="B7" s="187" t="s">
        <v>11</v>
      </c>
      <c r="C7" s="191"/>
      <c r="D7" s="139"/>
      <c r="E7" s="193"/>
      <c r="F7" s="32"/>
      <c r="H7" s="63"/>
      <c r="I7" s="63"/>
      <c r="J7" s="63"/>
      <c r="K7" s="63"/>
    </row>
    <row r="8" spans="2:11">
      <c r="B8" s="194" t="s">
        <v>12</v>
      </c>
      <c r="C8" s="195">
        <v>79932</v>
      </c>
      <c r="D8" s="139"/>
      <c r="E8" s="196"/>
      <c r="F8" s="32"/>
      <c r="H8" s="63"/>
      <c r="I8" s="63"/>
      <c r="J8" s="63"/>
      <c r="K8" s="63"/>
    </row>
    <row r="9" spans="2:11">
      <c r="B9" s="187" t="s">
        <v>13</v>
      </c>
      <c r="C9" s="191" t="s">
        <v>212</v>
      </c>
      <c r="D9" s="139"/>
      <c r="E9" s="196"/>
      <c r="F9" s="32"/>
      <c r="H9" s="63"/>
      <c r="I9" s="63"/>
      <c r="J9" s="63"/>
      <c r="K9" s="63"/>
    </row>
    <row r="10" spans="2:11">
      <c r="B10" s="197" t="s">
        <v>14</v>
      </c>
      <c r="C10" s="198">
        <v>5102</v>
      </c>
      <c r="D10" s="139"/>
      <c r="E10" s="199"/>
      <c r="F10" s="32"/>
    </row>
    <row r="11" spans="2:11">
      <c r="B11" s="197" t="s">
        <v>15</v>
      </c>
      <c r="C11" s="200"/>
      <c r="D11" s="139"/>
      <c r="E11" s="199"/>
      <c r="F11" s="32"/>
    </row>
    <row r="12" spans="2:11" ht="15.75" thickBot="1">
      <c r="B12" s="201" t="s">
        <v>16</v>
      </c>
      <c r="C12" s="200"/>
      <c r="D12" s="139"/>
      <c r="E12" s="199"/>
      <c r="F12" s="166"/>
    </row>
    <row r="13" spans="2:11" ht="15.75" thickBot="1">
      <c r="B13" s="202" t="s">
        <v>17</v>
      </c>
      <c r="C13" s="202" t="s">
        <v>18</v>
      </c>
      <c r="D13" s="203" t="s">
        <v>19</v>
      </c>
      <c r="E13" s="204" t="s">
        <v>20</v>
      </c>
      <c r="F13" s="205" t="s">
        <v>21</v>
      </c>
    </row>
    <row r="14" spans="2:11">
      <c r="B14" s="52" t="s">
        <v>156</v>
      </c>
      <c r="C14" s="52" t="s">
        <v>207</v>
      </c>
      <c r="D14" s="283">
        <v>13</v>
      </c>
      <c r="E14" s="53">
        <v>64540</v>
      </c>
      <c r="F14" s="208">
        <f>E14*D14</f>
        <v>839020</v>
      </c>
    </row>
    <row r="15" spans="2:11" s="63" customFormat="1">
      <c r="B15" s="278" t="s">
        <v>208</v>
      </c>
      <c r="C15" s="278" t="s">
        <v>209</v>
      </c>
      <c r="D15" s="279">
        <v>13</v>
      </c>
      <c r="E15" s="181">
        <v>3500</v>
      </c>
      <c r="F15" s="287">
        <f>E15*D15</f>
        <v>45500</v>
      </c>
    </row>
    <row r="16" spans="2:11" ht="15.75" thickBot="1">
      <c r="B16" s="209"/>
      <c r="C16" s="210"/>
      <c r="D16" s="211"/>
      <c r="E16" s="212" t="s">
        <v>22</v>
      </c>
      <c r="F16" s="213">
        <f>SUM(F14:F15)</f>
        <v>884520</v>
      </c>
    </row>
    <row r="18" spans="2:6" ht="15.75" thickBot="1"/>
    <row r="19" spans="2:6" ht="15.75" thickBot="1">
      <c r="B19" s="76"/>
      <c r="C19" s="77" t="s">
        <v>39</v>
      </c>
      <c r="D19" s="139"/>
      <c r="E19" s="31"/>
      <c r="F19" s="32"/>
    </row>
    <row r="20" spans="2:6">
      <c r="B20" s="185" t="s">
        <v>5</v>
      </c>
      <c r="C20" s="186" t="s">
        <v>164</v>
      </c>
      <c r="D20" s="189"/>
      <c r="E20" s="50" t="s">
        <v>6</v>
      </c>
      <c r="F20" s="32"/>
    </row>
    <row r="21" spans="2:6">
      <c r="B21" s="187" t="s">
        <v>7</v>
      </c>
      <c r="C21" s="188" t="s">
        <v>163</v>
      </c>
      <c r="D21" s="189"/>
      <c r="E21" s="190"/>
      <c r="F21" s="32"/>
    </row>
    <row r="22" spans="2:6">
      <c r="B22" s="187" t="s">
        <v>9</v>
      </c>
      <c r="C22" s="191">
        <v>247213</v>
      </c>
      <c r="D22" s="192"/>
      <c r="E22" s="190" t="s">
        <v>10</v>
      </c>
      <c r="F22" s="32"/>
    </row>
    <row r="23" spans="2:6">
      <c r="B23" s="187" t="s">
        <v>11</v>
      </c>
      <c r="C23" s="191"/>
      <c r="D23" s="139"/>
      <c r="E23" s="193"/>
      <c r="F23" s="32"/>
    </row>
    <row r="24" spans="2:6">
      <c r="B24" s="194" t="s">
        <v>12</v>
      </c>
      <c r="C24" s="195">
        <v>79849</v>
      </c>
      <c r="D24" s="139"/>
      <c r="E24" s="196"/>
      <c r="F24" s="32"/>
    </row>
    <row r="25" spans="2:6">
      <c r="B25" s="187" t="s">
        <v>13</v>
      </c>
      <c r="C25" s="191" t="s">
        <v>139</v>
      </c>
      <c r="D25" s="139"/>
      <c r="E25" s="196"/>
      <c r="F25" s="32"/>
    </row>
    <row r="26" spans="2:6">
      <c r="B26" s="197" t="s">
        <v>14</v>
      </c>
      <c r="C26" s="198">
        <v>7002</v>
      </c>
      <c r="D26" s="139"/>
      <c r="E26" s="199"/>
      <c r="F26" s="32"/>
    </row>
    <row r="27" spans="2:6">
      <c r="B27" s="197" t="s">
        <v>15</v>
      </c>
      <c r="C27" s="200"/>
      <c r="D27" s="139"/>
      <c r="E27" s="199"/>
      <c r="F27" s="32"/>
    </row>
    <row r="28" spans="2:6" ht="15.75" thickBot="1">
      <c r="B28" s="201" t="s">
        <v>16</v>
      </c>
      <c r="C28" s="200"/>
      <c r="D28" s="139"/>
      <c r="E28" s="199"/>
      <c r="F28" s="166"/>
    </row>
    <row r="29" spans="2:6" ht="15.75" thickBot="1">
      <c r="B29" s="202" t="s">
        <v>17</v>
      </c>
      <c r="C29" s="202" t="s">
        <v>18</v>
      </c>
      <c r="D29" s="203" t="s">
        <v>19</v>
      </c>
      <c r="E29" s="204" t="s">
        <v>20</v>
      </c>
      <c r="F29" s="205" t="s">
        <v>21</v>
      </c>
    </row>
    <row r="30" spans="2:6">
      <c r="B30" s="52" t="s">
        <v>165</v>
      </c>
      <c r="C30" s="52" t="s">
        <v>166</v>
      </c>
      <c r="D30" s="61">
        <v>1</v>
      </c>
      <c r="E30" s="207">
        <v>314160</v>
      </c>
      <c r="F30" s="208">
        <f>E30*D30</f>
        <v>314160</v>
      </c>
    </row>
    <row r="31" spans="2:6" ht="15.75" thickBot="1">
      <c r="B31" s="209"/>
      <c r="C31" s="210"/>
      <c r="D31" s="211"/>
      <c r="E31" s="212" t="s">
        <v>22</v>
      </c>
      <c r="F31" s="213">
        <f>F30</f>
        <v>314160</v>
      </c>
    </row>
    <row r="33" spans="1:6" ht="15.75" thickBot="1">
      <c r="B33" s="373"/>
      <c r="C33" s="373"/>
      <c r="D33" s="373"/>
      <c r="E33" s="373"/>
      <c r="F33" s="373"/>
    </row>
    <row r="34" spans="1:6" ht="15.75" thickBot="1">
      <c r="A34" s="63"/>
      <c r="B34" s="76"/>
      <c r="C34" s="77" t="s">
        <v>40</v>
      </c>
      <c r="D34" s="139"/>
      <c r="E34" s="31"/>
      <c r="F34" s="32"/>
    </row>
    <row r="35" spans="1:6">
      <c r="B35" s="185" t="s">
        <v>5</v>
      </c>
      <c r="C35" s="186" t="s">
        <v>214</v>
      </c>
      <c r="D35" s="189"/>
      <c r="E35" s="50" t="s">
        <v>6</v>
      </c>
      <c r="F35" s="32"/>
    </row>
    <row r="36" spans="1:6">
      <c r="B36" s="187" t="s">
        <v>7</v>
      </c>
      <c r="C36" s="188" t="s">
        <v>134</v>
      </c>
      <c r="D36" s="189"/>
      <c r="E36" s="190"/>
      <c r="F36" s="32"/>
    </row>
    <row r="37" spans="1:6">
      <c r="B37" s="187" t="s">
        <v>9</v>
      </c>
      <c r="C37" s="191">
        <v>247164</v>
      </c>
      <c r="D37" s="192"/>
      <c r="E37" s="190" t="s">
        <v>10</v>
      </c>
      <c r="F37" s="32"/>
    </row>
    <row r="38" spans="1:6">
      <c r="B38" s="187" t="s">
        <v>11</v>
      </c>
      <c r="C38" s="191"/>
      <c r="D38" s="139"/>
      <c r="E38" s="193"/>
      <c r="F38" s="32"/>
    </row>
    <row r="39" spans="1:6">
      <c r="B39" s="194" t="s">
        <v>12</v>
      </c>
      <c r="C39" s="195">
        <v>79676</v>
      </c>
      <c r="D39" s="139"/>
      <c r="E39" s="196"/>
      <c r="F39" s="32"/>
    </row>
    <row r="40" spans="1:6">
      <c r="B40" s="187" t="s">
        <v>13</v>
      </c>
      <c r="C40" s="191">
        <v>290341</v>
      </c>
      <c r="D40" s="139"/>
      <c r="E40" s="196"/>
      <c r="F40" s="32"/>
    </row>
    <row r="41" spans="1:6">
      <c r="B41" s="197" t="s">
        <v>14</v>
      </c>
      <c r="C41" s="198">
        <v>7197</v>
      </c>
      <c r="D41" s="139"/>
      <c r="E41" s="199"/>
      <c r="F41" s="32"/>
    </row>
    <row r="42" spans="1:6">
      <c r="B42" s="197" t="s">
        <v>15</v>
      </c>
      <c r="C42" s="200"/>
      <c r="D42" s="139"/>
      <c r="E42" s="199"/>
      <c r="F42" s="32"/>
    </row>
    <row r="43" spans="1:6" ht="15.75" thickBot="1">
      <c r="B43" s="201" t="s">
        <v>16</v>
      </c>
      <c r="C43" s="200"/>
      <c r="D43" s="139"/>
      <c r="E43" s="199"/>
      <c r="F43" s="166"/>
    </row>
    <row r="44" spans="1:6" ht="15.75" thickBot="1">
      <c r="B44" s="202" t="s">
        <v>17</v>
      </c>
      <c r="C44" s="202" t="s">
        <v>18</v>
      </c>
      <c r="D44" s="203" t="s">
        <v>19</v>
      </c>
      <c r="E44" s="204" t="s">
        <v>20</v>
      </c>
      <c r="F44" s="205" t="s">
        <v>21</v>
      </c>
    </row>
    <row r="45" spans="1:6">
      <c r="B45" s="52">
        <v>9910000003</v>
      </c>
      <c r="C45" s="52" t="s">
        <v>213</v>
      </c>
      <c r="D45" s="61">
        <v>1</v>
      </c>
      <c r="E45" s="207">
        <v>134835</v>
      </c>
      <c r="F45" s="208">
        <f>E45*D45</f>
        <v>134835</v>
      </c>
    </row>
    <row r="46" spans="1:6" ht="15.75" thickBot="1">
      <c r="B46" s="209"/>
      <c r="C46" s="210"/>
      <c r="D46" s="211"/>
      <c r="E46" s="212" t="s">
        <v>22</v>
      </c>
      <c r="F46" s="213">
        <f>F45</f>
        <v>134835</v>
      </c>
    </row>
    <row r="48" spans="1:6" ht="15.75" thickBot="1"/>
    <row r="49" spans="2:6" ht="15.75" thickBot="1">
      <c r="B49" s="76"/>
      <c r="C49" s="77" t="s">
        <v>41</v>
      </c>
      <c r="D49" s="139"/>
      <c r="E49" s="31"/>
      <c r="F49" s="32"/>
    </row>
    <row r="50" spans="2:6">
      <c r="B50" s="185" t="s">
        <v>5</v>
      </c>
      <c r="C50" s="186" t="s">
        <v>177</v>
      </c>
      <c r="D50" s="189"/>
      <c r="E50" s="50" t="s">
        <v>6</v>
      </c>
      <c r="F50" s="32"/>
    </row>
    <row r="51" spans="2:6">
      <c r="B51" s="187" t="s">
        <v>7</v>
      </c>
      <c r="C51" s="188" t="s">
        <v>176</v>
      </c>
      <c r="D51" s="189"/>
      <c r="E51" s="190"/>
      <c r="F51" s="32"/>
    </row>
    <row r="52" spans="2:6">
      <c r="B52" s="187" t="s">
        <v>9</v>
      </c>
      <c r="C52" s="191">
        <v>247393</v>
      </c>
      <c r="D52" s="192"/>
      <c r="E52" s="190" t="s">
        <v>10</v>
      </c>
      <c r="F52" s="32"/>
    </row>
    <row r="53" spans="2:6">
      <c r="B53" s="187" t="s">
        <v>11</v>
      </c>
      <c r="C53" s="191"/>
      <c r="D53" s="139"/>
      <c r="E53" s="193"/>
      <c r="F53" s="32"/>
    </row>
    <row r="54" spans="2:6">
      <c r="B54" s="194" t="s">
        <v>12</v>
      </c>
      <c r="C54" s="195">
        <v>79953</v>
      </c>
      <c r="D54" s="139"/>
      <c r="E54" s="196"/>
      <c r="F54" s="32"/>
    </row>
    <row r="55" spans="2:6">
      <c r="B55" s="187" t="s">
        <v>13</v>
      </c>
      <c r="C55" s="191">
        <v>672</v>
      </c>
      <c r="D55" s="139"/>
      <c r="E55" s="196"/>
      <c r="F55" s="32"/>
    </row>
    <row r="56" spans="2:6">
      <c r="B56" s="197" t="s">
        <v>14</v>
      </c>
      <c r="C56" s="198">
        <v>90109</v>
      </c>
      <c r="D56" s="139"/>
      <c r="E56" s="199"/>
      <c r="F56" s="32"/>
    </row>
    <row r="57" spans="2:6">
      <c r="B57" s="197" t="s">
        <v>15</v>
      </c>
      <c r="C57" s="200">
        <v>2948</v>
      </c>
      <c r="D57" s="139"/>
      <c r="E57" s="199"/>
      <c r="F57" s="32"/>
    </row>
    <row r="58" spans="2:6" ht="15.75" thickBot="1">
      <c r="B58" s="201" t="s">
        <v>16</v>
      </c>
      <c r="C58" s="200"/>
      <c r="D58" s="139"/>
      <c r="E58" s="199"/>
      <c r="F58" s="166"/>
    </row>
    <row r="59" spans="2:6" ht="15.75" thickBot="1">
      <c r="B59" s="267" t="s">
        <v>17</v>
      </c>
      <c r="C59" s="267" t="s">
        <v>18</v>
      </c>
      <c r="D59" s="268" t="s">
        <v>19</v>
      </c>
      <c r="E59" s="268" t="s">
        <v>20</v>
      </c>
      <c r="F59" s="269" t="s">
        <v>21</v>
      </c>
    </row>
    <row r="60" spans="2:6" s="63" customFormat="1">
      <c r="B60" s="52" t="s">
        <v>159</v>
      </c>
      <c r="C60" s="270" t="s">
        <v>178</v>
      </c>
      <c r="D60" s="270">
        <v>3</v>
      </c>
      <c r="E60" s="272">
        <v>264110</v>
      </c>
      <c r="F60" s="274">
        <f t="shared" ref="F60:F61" si="0">E60*D60</f>
        <v>792330</v>
      </c>
    </row>
    <row r="61" spans="2:6" s="63" customFormat="1">
      <c r="B61" s="270" t="s">
        <v>162</v>
      </c>
      <c r="C61" s="270" t="s">
        <v>179</v>
      </c>
      <c r="D61" s="270">
        <v>10</v>
      </c>
      <c r="E61" s="272">
        <v>2500</v>
      </c>
      <c r="F61" s="274">
        <f t="shared" si="0"/>
        <v>25000</v>
      </c>
    </row>
    <row r="62" spans="2:6" s="63" customFormat="1">
      <c r="B62" s="270" t="s">
        <v>180</v>
      </c>
      <c r="C62" s="270" t="s">
        <v>181</v>
      </c>
      <c r="D62" s="270">
        <v>20</v>
      </c>
      <c r="E62" s="272">
        <v>2500</v>
      </c>
      <c r="F62" s="274">
        <f>E62*D62</f>
        <v>50000</v>
      </c>
    </row>
    <row r="63" spans="2:6" s="63" customFormat="1">
      <c r="B63" s="270" t="s">
        <v>27</v>
      </c>
      <c r="C63" s="270" t="s">
        <v>147</v>
      </c>
      <c r="D63" s="270">
        <v>1</v>
      </c>
      <c r="E63" s="272">
        <v>250000</v>
      </c>
      <c r="F63" s="274">
        <f t="shared" ref="F63:F65" si="1">E63*D63</f>
        <v>250000</v>
      </c>
    </row>
    <row r="64" spans="2:6" s="63" customFormat="1">
      <c r="B64" s="270" t="s">
        <v>160</v>
      </c>
      <c r="C64" s="270" t="s">
        <v>182</v>
      </c>
      <c r="D64" s="270">
        <v>3</v>
      </c>
      <c r="E64" s="272">
        <v>79310</v>
      </c>
      <c r="F64" s="274">
        <f t="shared" si="1"/>
        <v>237930</v>
      </c>
    </row>
    <row r="65" spans="2:6" s="63" customFormat="1">
      <c r="B65" s="270" t="s">
        <v>161</v>
      </c>
      <c r="C65" s="270" t="s">
        <v>183</v>
      </c>
      <c r="D65" s="270">
        <v>3</v>
      </c>
      <c r="E65" s="272">
        <v>65450</v>
      </c>
      <c r="F65" s="274">
        <f t="shared" si="1"/>
        <v>196350</v>
      </c>
    </row>
    <row r="66" spans="2:6">
      <c r="B66" s="270" t="s">
        <v>156</v>
      </c>
      <c r="C66" s="270" t="s">
        <v>184</v>
      </c>
      <c r="D66" s="270">
        <v>3</v>
      </c>
      <c r="E66" s="272">
        <v>83160</v>
      </c>
      <c r="F66" s="274">
        <f>E66*D66</f>
        <v>249480</v>
      </c>
    </row>
    <row r="67" spans="2:6" ht="15.75" thickBot="1">
      <c r="B67" s="209"/>
      <c r="C67" s="210"/>
      <c r="D67" s="271"/>
      <c r="E67" s="273" t="s">
        <v>22</v>
      </c>
      <c r="F67" s="275">
        <f>SUM(F60:F66)</f>
        <v>1801090</v>
      </c>
    </row>
    <row r="69" spans="2:6" ht="15.75" thickBot="1"/>
    <row r="70" spans="2:6" ht="15.75" thickBot="1">
      <c r="B70" s="76"/>
      <c r="C70" s="77" t="s">
        <v>42</v>
      </c>
      <c r="D70" s="189"/>
      <c r="E70" s="31"/>
      <c r="F70" s="32"/>
    </row>
    <row r="71" spans="2:6">
      <c r="B71" s="185" t="s">
        <v>5</v>
      </c>
      <c r="C71" s="186"/>
      <c r="D71" s="189"/>
      <c r="E71" s="50" t="s">
        <v>6</v>
      </c>
      <c r="F71" s="32"/>
    </row>
    <row r="72" spans="2:6">
      <c r="B72" s="187" t="s">
        <v>7</v>
      </c>
      <c r="C72" s="188"/>
      <c r="D72" s="189"/>
      <c r="E72" s="190"/>
      <c r="F72" s="32"/>
    </row>
    <row r="73" spans="2:6">
      <c r="B73" s="187" t="s">
        <v>9</v>
      </c>
      <c r="C73" s="191"/>
      <c r="D73" s="192"/>
      <c r="E73" s="190" t="s">
        <v>10</v>
      </c>
      <c r="F73" s="32"/>
    </row>
    <row r="74" spans="2:6">
      <c r="B74" s="187" t="s">
        <v>11</v>
      </c>
      <c r="C74" s="191"/>
      <c r="D74" s="139"/>
      <c r="E74" s="193"/>
      <c r="F74" s="32"/>
    </row>
    <row r="75" spans="2:6">
      <c r="B75" s="194" t="s">
        <v>12</v>
      </c>
      <c r="C75" s="195"/>
      <c r="D75" s="139"/>
      <c r="E75" s="196"/>
      <c r="F75" s="32"/>
    </row>
    <row r="76" spans="2:6">
      <c r="B76" s="187" t="s">
        <v>13</v>
      </c>
      <c r="C76" s="191"/>
      <c r="D76" s="139"/>
      <c r="E76" s="196"/>
      <c r="F76" s="32"/>
    </row>
    <row r="77" spans="2:6">
      <c r="B77" s="197" t="s">
        <v>14</v>
      </c>
      <c r="C77" s="198"/>
      <c r="D77" s="139"/>
      <c r="E77" s="199"/>
      <c r="F77" s="32"/>
    </row>
    <row r="78" spans="2:6">
      <c r="B78" s="197" t="s">
        <v>15</v>
      </c>
      <c r="C78" s="200"/>
      <c r="D78" s="139"/>
      <c r="E78" s="199"/>
      <c r="F78" s="32"/>
    </row>
    <row r="79" spans="2:6" ht="15.75" thickBot="1">
      <c r="B79" s="201" t="s">
        <v>16</v>
      </c>
      <c r="C79" s="200"/>
      <c r="D79" s="139"/>
      <c r="E79" s="199"/>
      <c r="F79" s="166"/>
    </row>
    <row r="80" spans="2:6" ht="15.75" thickBot="1">
      <c r="B80" s="202" t="s">
        <v>17</v>
      </c>
      <c r="C80" s="202" t="s">
        <v>18</v>
      </c>
      <c r="D80" s="203" t="s">
        <v>19</v>
      </c>
      <c r="E80" s="204" t="s">
        <v>20</v>
      </c>
      <c r="F80" s="205" t="s">
        <v>21</v>
      </c>
    </row>
    <row r="81" spans="2:6" s="63" customFormat="1">
      <c r="B81" s="206"/>
      <c r="C81" s="206"/>
      <c r="D81" s="216"/>
      <c r="E81" s="218"/>
      <c r="F81" s="208">
        <f>E81*D81</f>
        <v>0</v>
      </c>
    </row>
    <row r="82" spans="2:6">
      <c r="B82" s="214"/>
      <c r="C82" s="214"/>
      <c r="D82" s="215"/>
      <c r="E82" s="217"/>
      <c r="F82" s="219">
        <f>E82*D82</f>
        <v>0</v>
      </c>
    </row>
    <row r="83" spans="2:6" ht="15.75" thickBot="1">
      <c r="B83" s="209"/>
      <c r="C83" s="210"/>
      <c r="D83" s="211"/>
      <c r="E83" s="212" t="s">
        <v>22</v>
      </c>
      <c r="F83" s="213">
        <f>SUM(F81:F82)</f>
        <v>0</v>
      </c>
    </row>
  </sheetData>
  <mergeCells count="1">
    <mergeCell ref="B33:F3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80"/>
  <sheetViews>
    <sheetView topLeftCell="A73" workbookViewId="0">
      <selection activeCell="H68" sqref="H68"/>
    </sheetView>
  </sheetViews>
  <sheetFormatPr baseColWidth="10" defaultRowHeight="15"/>
  <cols>
    <col min="2" max="2" width="35.28515625" style="63" customWidth="1"/>
    <col min="3" max="3" width="44.5703125" style="63" bestFit="1" customWidth="1"/>
    <col min="4" max="4" width="11.42578125" style="63"/>
    <col min="5" max="5" width="12.28515625" style="63" customWidth="1"/>
    <col min="6" max="6" width="11.42578125" style="63"/>
  </cols>
  <sheetData>
    <row r="2" spans="2:6" ht="15.75" thickBot="1"/>
    <row r="3" spans="2:6" ht="15.75" thickBot="1">
      <c r="B3" s="76"/>
      <c r="C3" s="77" t="s">
        <v>107</v>
      </c>
      <c r="D3" s="139"/>
      <c r="E3" s="31"/>
      <c r="F3" s="32"/>
    </row>
    <row r="4" spans="2:6">
      <c r="B4" s="140" t="s">
        <v>5</v>
      </c>
      <c r="C4" s="168" t="s">
        <v>136</v>
      </c>
      <c r="D4" s="141"/>
      <c r="E4" s="142" t="s">
        <v>6</v>
      </c>
      <c r="F4" s="33"/>
    </row>
    <row r="5" spans="2:6">
      <c r="B5" s="143" t="s">
        <v>7</v>
      </c>
      <c r="C5" s="169" t="s">
        <v>195</v>
      </c>
      <c r="D5" s="144"/>
      <c r="E5" s="145"/>
      <c r="F5" s="33"/>
    </row>
    <row r="6" spans="2:6">
      <c r="B6" s="143" t="s">
        <v>9</v>
      </c>
      <c r="C6" s="146">
        <v>248571</v>
      </c>
      <c r="D6" s="147"/>
      <c r="E6" s="145" t="s">
        <v>10</v>
      </c>
      <c r="F6" s="33"/>
    </row>
    <row r="7" spans="2:6">
      <c r="B7" s="143" t="s">
        <v>11</v>
      </c>
      <c r="C7" s="146"/>
      <c r="D7" s="141"/>
      <c r="E7" s="148"/>
      <c r="F7" s="33"/>
    </row>
    <row r="8" spans="2:6">
      <c r="B8" s="137" t="s">
        <v>12</v>
      </c>
      <c r="C8" s="138">
        <v>80785</v>
      </c>
      <c r="D8" s="141"/>
      <c r="E8" s="34"/>
      <c r="F8" s="33"/>
    </row>
    <row r="9" spans="2:6">
      <c r="B9" s="143" t="s">
        <v>13</v>
      </c>
      <c r="C9" s="146" t="s">
        <v>217</v>
      </c>
      <c r="D9" s="141"/>
      <c r="E9" s="34"/>
      <c r="F9" s="33"/>
    </row>
    <row r="10" spans="2:6">
      <c r="B10" s="149" t="s">
        <v>14</v>
      </c>
      <c r="C10" s="150">
        <v>7128</v>
      </c>
      <c r="D10" s="141"/>
      <c r="E10" s="35"/>
      <c r="F10" s="33"/>
    </row>
    <row r="11" spans="2:6">
      <c r="B11" s="149" t="s">
        <v>15</v>
      </c>
      <c r="C11" s="59"/>
      <c r="D11" s="141"/>
      <c r="E11" s="35"/>
      <c r="F11" s="33"/>
    </row>
    <row r="12" spans="2:6" ht="15.75" thickBot="1">
      <c r="B12" s="36" t="s">
        <v>16</v>
      </c>
      <c r="C12" s="59"/>
      <c r="D12" s="141"/>
      <c r="E12" s="35"/>
      <c r="F12" s="37"/>
    </row>
    <row r="13" spans="2:6" ht="15.75" thickBot="1">
      <c r="B13" s="123" t="s">
        <v>17</v>
      </c>
      <c r="C13" s="123" t="s">
        <v>18</v>
      </c>
      <c r="D13" s="124" t="s">
        <v>19</v>
      </c>
      <c r="E13" s="125" t="s">
        <v>20</v>
      </c>
      <c r="F13" s="126" t="s">
        <v>21</v>
      </c>
    </row>
    <row r="14" spans="2:6">
      <c r="B14" s="228" t="s">
        <v>215</v>
      </c>
      <c r="C14" s="52" t="s">
        <v>216</v>
      </c>
      <c r="D14" s="61">
        <v>2</v>
      </c>
      <c r="E14" s="53">
        <v>42350</v>
      </c>
      <c r="F14" s="54">
        <f>E14*D14</f>
        <v>84700</v>
      </c>
    </row>
    <row r="15" spans="2:6" ht="15.75" thickBot="1">
      <c r="B15" s="55"/>
      <c r="C15" s="127"/>
      <c r="D15" s="62"/>
      <c r="E15" s="56" t="s">
        <v>22</v>
      </c>
      <c r="F15" s="57">
        <f>F14</f>
        <v>84700</v>
      </c>
    </row>
    <row r="17" spans="2:6" ht="15.75" thickBot="1"/>
    <row r="18" spans="2:6" ht="15.75" thickBot="1">
      <c r="B18" s="76"/>
      <c r="C18" s="77" t="s">
        <v>95</v>
      </c>
      <c r="D18" s="139"/>
      <c r="E18" s="31"/>
      <c r="F18" s="32"/>
    </row>
    <row r="19" spans="2:6">
      <c r="B19" s="140" t="s">
        <v>5</v>
      </c>
      <c r="C19" s="186" t="s">
        <v>219</v>
      </c>
      <c r="D19" s="141"/>
      <c r="E19" s="142" t="s">
        <v>6</v>
      </c>
      <c r="F19" s="33"/>
    </row>
    <row r="20" spans="2:6">
      <c r="B20" s="143" t="s">
        <v>7</v>
      </c>
      <c r="C20" s="188" t="s">
        <v>218</v>
      </c>
      <c r="D20" s="144"/>
      <c r="E20" s="145"/>
      <c r="F20" s="33"/>
    </row>
    <row r="21" spans="2:6">
      <c r="B21" s="143" t="s">
        <v>9</v>
      </c>
      <c r="C21" s="146">
        <v>248411</v>
      </c>
      <c r="D21" s="147"/>
      <c r="E21" s="145" t="s">
        <v>10</v>
      </c>
      <c r="F21" s="33"/>
    </row>
    <row r="22" spans="2:6">
      <c r="B22" s="143" t="s">
        <v>11</v>
      </c>
      <c r="C22" s="146"/>
      <c r="D22" s="141"/>
      <c r="E22" s="148"/>
      <c r="F22" s="33"/>
    </row>
    <row r="23" spans="2:6">
      <c r="B23" s="137" t="s">
        <v>12</v>
      </c>
      <c r="C23" s="138">
        <v>80612</v>
      </c>
      <c r="D23" s="141"/>
      <c r="E23" s="34"/>
      <c r="F23" s="33"/>
    </row>
    <row r="24" spans="2:6">
      <c r="B24" s="143" t="s">
        <v>13</v>
      </c>
      <c r="C24" s="146" t="s">
        <v>190</v>
      </c>
      <c r="D24" s="141"/>
      <c r="E24" s="34"/>
      <c r="F24" s="33"/>
    </row>
    <row r="25" spans="2:6">
      <c r="B25" s="149" t="s">
        <v>14</v>
      </c>
      <c r="C25" s="150">
        <v>2602</v>
      </c>
      <c r="D25" s="141"/>
      <c r="E25" s="35"/>
      <c r="F25" s="33"/>
    </row>
    <row r="26" spans="2:6">
      <c r="B26" s="149" t="s">
        <v>15</v>
      </c>
      <c r="C26" s="59"/>
      <c r="D26" s="141"/>
      <c r="E26" s="35"/>
      <c r="F26" s="33"/>
    </row>
    <row r="27" spans="2:6" ht="15.75" thickBot="1">
      <c r="B27" s="36" t="s">
        <v>16</v>
      </c>
      <c r="C27" s="59"/>
      <c r="D27" s="141"/>
      <c r="E27" s="35"/>
      <c r="F27" s="37"/>
    </row>
    <row r="28" spans="2:6" ht="15.75" thickBot="1">
      <c r="B28" s="123" t="s">
        <v>17</v>
      </c>
      <c r="C28" s="123" t="s">
        <v>18</v>
      </c>
      <c r="D28" s="124" t="s">
        <v>19</v>
      </c>
      <c r="E28" s="125" t="s">
        <v>20</v>
      </c>
      <c r="F28" s="126" t="s">
        <v>21</v>
      </c>
    </row>
    <row r="29" spans="2:6">
      <c r="B29" s="52" t="s">
        <v>220</v>
      </c>
      <c r="C29" s="52" t="s">
        <v>221</v>
      </c>
      <c r="D29" s="283">
        <v>1</v>
      </c>
      <c r="E29" s="53">
        <v>597800</v>
      </c>
      <c r="F29" s="54">
        <f>E29*D29</f>
        <v>597800</v>
      </c>
    </row>
    <row r="30" spans="2:6" s="63" customFormat="1">
      <c r="B30" s="289" t="s">
        <v>222</v>
      </c>
      <c r="C30" s="289" t="s">
        <v>223</v>
      </c>
      <c r="D30" s="290">
        <v>3</v>
      </c>
      <c r="E30" s="291">
        <v>252986</v>
      </c>
      <c r="F30" s="292">
        <f t="shared" ref="F30:F33" si="0">E30*D30</f>
        <v>758958</v>
      </c>
    </row>
    <row r="31" spans="2:6" s="63" customFormat="1">
      <c r="B31" s="270" t="s">
        <v>224</v>
      </c>
      <c r="C31" s="270" t="s">
        <v>225</v>
      </c>
      <c r="D31" s="183">
        <v>1</v>
      </c>
      <c r="E31" s="293">
        <v>211856</v>
      </c>
      <c r="F31" s="282">
        <f t="shared" si="0"/>
        <v>211856</v>
      </c>
    </row>
    <row r="32" spans="2:6" s="63" customFormat="1">
      <c r="B32" s="270">
        <v>11112222</v>
      </c>
      <c r="C32" s="270" t="s">
        <v>187</v>
      </c>
      <c r="D32" s="183">
        <v>2</v>
      </c>
      <c r="E32" s="293">
        <v>75000</v>
      </c>
      <c r="F32" s="282">
        <f t="shared" si="0"/>
        <v>150000</v>
      </c>
    </row>
    <row r="33" spans="2:6" s="63" customFormat="1">
      <c r="B33" s="289" t="s">
        <v>226</v>
      </c>
      <c r="C33" s="289" t="s">
        <v>227</v>
      </c>
      <c r="D33" s="290">
        <v>1</v>
      </c>
      <c r="E33" s="291">
        <v>250600</v>
      </c>
      <c r="F33" s="292">
        <f t="shared" si="0"/>
        <v>250600</v>
      </c>
    </row>
    <row r="34" spans="2:6" ht="15.75" thickBot="1">
      <c r="B34" s="55"/>
      <c r="C34" s="127"/>
      <c r="D34" s="62"/>
      <c r="E34" s="56" t="s">
        <v>22</v>
      </c>
      <c r="F34" s="57">
        <f>SUM(F29:F33)</f>
        <v>1969214</v>
      </c>
    </row>
    <row r="36" spans="2:6" ht="15.75" thickBot="1"/>
    <row r="37" spans="2:6" ht="15.75" thickBot="1">
      <c r="B37" s="76"/>
      <c r="C37" s="77" t="s">
        <v>96</v>
      </c>
      <c r="D37" s="139"/>
      <c r="E37" s="31"/>
      <c r="F37" s="32"/>
    </row>
    <row r="38" spans="2:6">
      <c r="B38" s="140" t="s">
        <v>5</v>
      </c>
      <c r="C38" s="168" t="s">
        <v>245</v>
      </c>
      <c r="D38" s="141"/>
      <c r="E38" s="142" t="s">
        <v>6</v>
      </c>
      <c r="F38" s="33"/>
    </row>
    <row r="39" spans="2:6">
      <c r="B39" s="143" t="s">
        <v>7</v>
      </c>
      <c r="C39" s="169" t="s">
        <v>191</v>
      </c>
      <c r="D39" s="144"/>
      <c r="E39" s="145"/>
      <c r="F39" s="33"/>
    </row>
    <row r="40" spans="2:6">
      <c r="B40" s="143" t="s">
        <v>9</v>
      </c>
      <c r="C40" s="146">
        <v>248864</v>
      </c>
      <c r="D40" s="147"/>
      <c r="E40" s="145" t="s">
        <v>10</v>
      </c>
      <c r="F40" s="33"/>
    </row>
    <row r="41" spans="2:6">
      <c r="B41" s="143" t="s">
        <v>11</v>
      </c>
      <c r="C41" s="146"/>
      <c r="D41" s="141"/>
      <c r="E41" s="148"/>
      <c r="F41" s="33"/>
    </row>
    <row r="42" spans="2:6">
      <c r="B42" s="137" t="s">
        <v>12</v>
      </c>
      <c r="C42" s="138">
        <v>80614</v>
      </c>
      <c r="D42" s="141"/>
      <c r="E42" s="34"/>
      <c r="F42" s="33"/>
    </row>
    <row r="43" spans="2:6">
      <c r="B43" s="143" t="s">
        <v>13</v>
      </c>
      <c r="C43" s="146">
        <v>3190</v>
      </c>
      <c r="D43" s="141"/>
      <c r="E43" s="34"/>
      <c r="F43" s="33"/>
    </row>
    <row r="44" spans="2:6">
      <c r="B44" s="149" t="s">
        <v>14</v>
      </c>
      <c r="C44" s="150">
        <v>7083</v>
      </c>
      <c r="D44" s="141"/>
      <c r="E44" s="35"/>
      <c r="F44" s="33"/>
    </row>
    <row r="45" spans="2:6">
      <c r="B45" s="149" t="s">
        <v>15</v>
      </c>
      <c r="C45" s="59"/>
      <c r="D45" s="141"/>
      <c r="E45" s="35"/>
      <c r="F45" s="33"/>
    </row>
    <row r="46" spans="2:6" ht="15.75" thickBot="1">
      <c r="B46" s="36" t="s">
        <v>16</v>
      </c>
      <c r="C46" s="59"/>
      <c r="D46" s="141"/>
      <c r="E46" s="35"/>
      <c r="F46" s="37"/>
    </row>
    <row r="47" spans="2:6" ht="15.75" thickBot="1">
      <c r="B47" s="123" t="s">
        <v>17</v>
      </c>
      <c r="C47" s="123" t="s">
        <v>18</v>
      </c>
      <c r="D47" s="124" t="s">
        <v>19</v>
      </c>
      <c r="E47" s="125" t="s">
        <v>20</v>
      </c>
      <c r="F47" s="126" t="s">
        <v>21</v>
      </c>
    </row>
    <row r="48" spans="2:6">
      <c r="B48" s="52">
        <v>38827</v>
      </c>
      <c r="C48" s="52" t="s">
        <v>246</v>
      </c>
      <c r="D48" s="61">
        <v>2</v>
      </c>
      <c r="E48" s="53">
        <v>35960</v>
      </c>
      <c r="F48" s="54">
        <f>E48*D48</f>
        <v>71920</v>
      </c>
    </row>
    <row r="49" spans="2:6" ht="15.75" thickBot="1">
      <c r="B49" s="55"/>
      <c r="C49" s="127"/>
      <c r="D49" s="62"/>
      <c r="E49" s="56" t="s">
        <v>22</v>
      </c>
      <c r="F49" s="57">
        <f>F48</f>
        <v>71920</v>
      </c>
    </row>
    <row r="51" spans="2:6" ht="15.75" thickBot="1"/>
    <row r="52" spans="2:6" ht="15.75" thickBot="1">
      <c r="B52" s="76"/>
      <c r="C52" s="77" t="s">
        <v>97</v>
      </c>
      <c r="D52" s="139"/>
      <c r="E52" s="31"/>
      <c r="F52" s="32"/>
    </row>
    <row r="53" spans="2:6">
      <c r="B53" s="140" t="s">
        <v>5</v>
      </c>
      <c r="C53" s="186" t="s">
        <v>247</v>
      </c>
      <c r="D53" s="141"/>
      <c r="E53" s="142" t="s">
        <v>6</v>
      </c>
      <c r="F53" s="33"/>
    </row>
    <row r="54" spans="2:6">
      <c r="B54" s="143" t="s">
        <v>7</v>
      </c>
      <c r="C54" s="188" t="s">
        <v>248</v>
      </c>
      <c r="D54" s="144"/>
      <c r="E54" s="145"/>
      <c r="F54" s="33"/>
    </row>
    <row r="55" spans="2:6">
      <c r="B55" s="143" t="s">
        <v>9</v>
      </c>
      <c r="C55" s="146">
        <v>248851</v>
      </c>
      <c r="D55" s="147"/>
      <c r="E55" s="145" t="s">
        <v>10</v>
      </c>
      <c r="F55" s="33"/>
    </row>
    <row r="56" spans="2:6">
      <c r="B56" s="143" t="s">
        <v>11</v>
      </c>
      <c r="C56" s="146"/>
      <c r="D56" s="141"/>
      <c r="E56" s="148"/>
      <c r="F56" s="33"/>
    </row>
    <row r="57" spans="2:6">
      <c r="B57" s="137" t="s">
        <v>12</v>
      </c>
      <c r="C57" s="138">
        <v>80878</v>
      </c>
      <c r="D57" s="141"/>
      <c r="E57" s="34"/>
      <c r="F57" s="33"/>
    </row>
    <row r="58" spans="2:6">
      <c r="B58" s="143" t="s">
        <v>13</v>
      </c>
      <c r="C58" s="146" t="s">
        <v>249</v>
      </c>
      <c r="D58" s="141"/>
      <c r="E58" s="34"/>
      <c r="F58" s="33"/>
    </row>
    <row r="59" spans="2:6">
      <c r="B59" s="149" t="s">
        <v>14</v>
      </c>
      <c r="C59" s="150">
        <v>4000</v>
      </c>
      <c r="D59" s="141"/>
      <c r="E59" s="35"/>
      <c r="F59" s="33"/>
    </row>
    <row r="60" spans="2:6">
      <c r="B60" s="149" t="s">
        <v>15</v>
      </c>
      <c r="C60" s="59"/>
      <c r="D60" s="141"/>
      <c r="E60" s="35"/>
      <c r="F60" s="33"/>
    </row>
    <row r="61" spans="2:6" ht="15.75" thickBot="1">
      <c r="B61" s="36" t="s">
        <v>16</v>
      </c>
      <c r="C61" s="59"/>
      <c r="D61" s="141"/>
      <c r="E61" s="35"/>
      <c r="F61" s="37"/>
    </row>
    <row r="62" spans="2:6" ht="15.75" thickBot="1">
      <c r="B62" s="123" t="s">
        <v>17</v>
      </c>
      <c r="C62" s="123" t="s">
        <v>18</v>
      </c>
      <c r="D62" s="124" t="s">
        <v>19</v>
      </c>
      <c r="E62" s="125" t="s">
        <v>20</v>
      </c>
      <c r="F62" s="126" t="s">
        <v>21</v>
      </c>
    </row>
    <row r="63" spans="2:6">
      <c r="B63" s="52" t="s">
        <v>228</v>
      </c>
      <c r="C63" s="52" t="s">
        <v>229</v>
      </c>
      <c r="D63" s="61">
        <v>1</v>
      </c>
      <c r="E63" s="53">
        <v>1226610</v>
      </c>
      <c r="F63" s="54">
        <f>E63*D63</f>
        <v>1226610</v>
      </c>
    </row>
    <row r="64" spans="2:6" ht="15.75" thickBot="1">
      <c r="B64" s="55"/>
      <c r="C64" s="127"/>
      <c r="D64" s="62"/>
      <c r="E64" s="56" t="s">
        <v>22</v>
      </c>
      <c r="F64" s="57">
        <f>F63</f>
        <v>1226610</v>
      </c>
    </row>
    <row r="66" spans="2:6" ht="15.75" thickBot="1"/>
    <row r="67" spans="2:6" ht="15.75" thickBot="1">
      <c r="B67" s="76"/>
      <c r="C67" s="77" t="s">
        <v>98</v>
      </c>
      <c r="D67" s="139"/>
      <c r="E67" s="31"/>
      <c r="F67" s="32"/>
    </row>
    <row r="68" spans="2:6">
      <c r="B68" s="140" t="s">
        <v>5</v>
      </c>
      <c r="C68" s="168" t="s">
        <v>250</v>
      </c>
      <c r="D68" s="141"/>
      <c r="E68" s="142" t="s">
        <v>6</v>
      </c>
      <c r="F68" s="33"/>
    </row>
    <row r="69" spans="2:6">
      <c r="B69" s="143" t="s">
        <v>7</v>
      </c>
      <c r="C69" s="169" t="s">
        <v>251</v>
      </c>
      <c r="D69" s="144"/>
      <c r="E69" s="145"/>
      <c r="F69" s="33"/>
    </row>
    <row r="70" spans="2:6">
      <c r="B70" s="143" t="s">
        <v>9</v>
      </c>
      <c r="C70" s="146">
        <v>248827</v>
      </c>
      <c r="D70" s="147"/>
      <c r="E70" s="145" t="s">
        <v>10</v>
      </c>
      <c r="F70" s="33"/>
    </row>
    <row r="71" spans="2:6">
      <c r="B71" s="143" t="s">
        <v>11</v>
      </c>
      <c r="C71" s="146"/>
      <c r="D71" s="141"/>
      <c r="E71" s="148"/>
      <c r="F71" s="33"/>
    </row>
    <row r="72" spans="2:6">
      <c r="B72" s="137" t="s">
        <v>12</v>
      </c>
      <c r="C72" s="138">
        <v>80794</v>
      </c>
      <c r="D72" s="141"/>
      <c r="E72" s="34"/>
      <c r="F72" s="33"/>
    </row>
    <row r="73" spans="2:6">
      <c r="B73" s="143" t="s">
        <v>13</v>
      </c>
      <c r="C73" s="146">
        <v>676</v>
      </c>
      <c r="D73" s="141"/>
      <c r="E73" s="34"/>
      <c r="F73" s="33"/>
    </row>
    <row r="74" spans="2:6">
      <c r="B74" s="149" t="s">
        <v>14</v>
      </c>
      <c r="C74" s="150">
        <v>7078</v>
      </c>
      <c r="D74" s="141"/>
      <c r="E74" s="35"/>
      <c r="F74" s="33"/>
    </row>
    <row r="75" spans="2:6">
      <c r="B75" s="149" t="s">
        <v>15</v>
      </c>
      <c r="C75" s="59"/>
      <c r="D75" s="141"/>
      <c r="E75" s="35"/>
      <c r="F75" s="33"/>
    </row>
    <row r="76" spans="2:6" ht="15.75" thickBot="1">
      <c r="B76" s="36" t="s">
        <v>16</v>
      </c>
      <c r="C76" s="59"/>
      <c r="D76" s="141"/>
      <c r="E76" s="35"/>
      <c r="F76" s="37"/>
    </row>
    <row r="77" spans="2:6" ht="15.75" thickBot="1">
      <c r="B77" s="123" t="s">
        <v>17</v>
      </c>
      <c r="C77" s="123" t="s">
        <v>18</v>
      </c>
      <c r="D77" s="124" t="s">
        <v>19</v>
      </c>
      <c r="E77" s="125" t="s">
        <v>20</v>
      </c>
      <c r="F77" s="126" t="s">
        <v>21</v>
      </c>
    </row>
    <row r="78" spans="2:6" s="63" customFormat="1">
      <c r="B78" s="52" t="s">
        <v>252</v>
      </c>
      <c r="C78" s="52" t="s">
        <v>253</v>
      </c>
      <c r="D78" s="283">
        <v>1</v>
      </c>
      <c r="E78" s="53">
        <v>94500</v>
      </c>
      <c r="F78" s="54">
        <f>E78*D78</f>
        <v>94500</v>
      </c>
    </row>
    <row r="79" spans="2:6">
      <c r="B79" s="289">
        <v>9910000003</v>
      </c>
      <c r="C79" s="289" t="s">
        <v>54</v>
      </c>
      <c r="D79" s="279">
        <v>1</v>
      </c>
      <c r="E79" s="291">
        <v>134854</v>
      </c>
      <c r="F79" s="292">
        <f>E79*D79</f>
        <v>134854</v>
      </c>
    </row>
    <row r="80" spans="2:6" ht="15.75" thickBot="1">
      <c r="B80" s="55"/>
      <c r="C80" s="127"/>
      <c r="D80" s="62"/>
      <c r="E80" s="56" t="s">
        <v>22</v>
      </c>
      <c r="F80" s="57">
        <f>SUM(F78:F79)</f>
        <v>229354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79"/>
  <sheetViews>
    <sheetView topLeftCell="A58" workbookViewId="0">
      <selection activeCell="H53" sqref="H53"/>
    </sheetView>
  </sheetViews>
  <sheetFormatPr baseColWidth="10" defaultRowHeight="15"/>
  <cols>
    <col min="2" max="2" width="35.28515625" style="63" customWidth="1"/>
    <col min="3" max="3" width="41.28515625" style="63" customWidth="1"/>
    <col min="4" max="4" width="11.42578125" style="63"/>
    <col min="5" max="5" width="12.28515625" style="63" customWidth="1"/>
    <col min="6" max="6" width="11.42578125" style="63"/>
  </cols>
  <sheetData>
    <row r="2" spans="2:6" ht="15.75" thickBot="1">
      <c r="B2" s="369" t="s">
        <v>255</v>
      </c>
      <c r="C2" s="369"/>
      <c r="D2" s="369"/>
      <c r="E2" s="369"/>
      <c r="F2" s="369"/>
    </row>
    <row r="3" spans="2:6" ht="15.75" thickBot="1">
      <c r="B3" s="76"/>
      <c r="C3" s="77" t="s">
        <v>99</v>
      </c>
      <c r="D3" s="139"/>
      <c r="E3" s="31"/>
      <c r="F3" s="32"/>
    </row>
    <row r="4" spans="2:6">
      <c r="B4" s="140" t="s">
        <v>5</v>
      </c>
      <c r="C4" s="168" t="s">
        <v>53</v>
      </c>
      <c r="D4" s="141"/>
      <c r="E4" s="142" t="s">
        <v>6</v>
      </c>
      <c r="F4" s="33"/>
    </row>
    <row r="5" spans="2:6">
      <c r="B5" s="143" t="s">
        <v>7</v>
      </c>
      <c r="C5" s="169" t="s">
        <v>254</v>
      </c>
      <c r="D5" s="144"/>
      <c r="E5" s="145"/>
      <c r="F5" s="33"/>
    </row>
    <row r="6" spans="2:6">
      <c r="B6" s="143" t="s">
        <v>9</v>
      </c>
      <c r="C6" s="146">
        <v>248852</v>
      </c>
      <c r="D6" s="147"/>
      <c r="E6" s="145" t="s">
        <v>10</v>
      </c>
      <c r="F6" s="33"/>
    </row>
    <row r="7" spans="2:6">
      <c r="B7" s="143" t="s">
        <v>11</v>
      </c>
      <c r="C7" s="146"/>
      <c r="D7" s="141"/>
      <c r="E7" s="148"/>
      <c r="F7" s="33"/>
    </row>
    <row r="8" spans="2:6">
      <c r="B8" s="137" t="s">
        <v>12</v>
      </c>
      <c r="C8" s="138">
        <v>80861</v>
      </c>
      <c r="D8" s="141"/>
      <c r="E8" s="34"/>
      <c r="F8" s="33"/>
    </row>
    <row r="9" spans="2:6">
      <c r="B9" s="143" t="s">
        <v>13</v>
      </c>
      <c r="C9" s="146">
        <v>4700017950</v>
      </c>
      <c r="D9" s="141"/>
      <c r="E9" s="34"/>
      <c r="F9" s="33"/>
    </row>
    <row r="10" spans="2:6">
      <c r="B10" s="149" t="s">
        <v>14</v>
      </c>
      <c r="C10" s="150">
        <v>7228</v>
      </c>
      <c r="D10" s="141"/>
      <c r="E10" s="35"/>
      <c r="F10" s="33"/>
    </row>
    <row r="11" spans="2:6">
      <c r="B11" s="149" t="s">
        <v>15</v>
      </c>
      <c r="C11" s="59"/>
      <c r="D11" s="141"/>
      <c r="E11" s="35"/>
      <c r="F11" s="33"/>
    </row>
    <row r="12" spans="2:6" ht="15.75" thickBot="1">
      <c r="B12" s="36" t="s">
        <v>16</v>
      </c>
      <c r="C12" s="59"/>
      <c r="D12" s="141"/>
      <c r="E12" s="35"/>
      <c r="F12" s="37"/>
    </row>
    <row r="13" spans="2:6" ht="15.75" thickBot="1">
      <c r="B13" s="123" t="s">
        <v>17</v>
      </c>
      <c r="C13" s="123" t="s">
        <v>18</v>
      </c>
      <c r="D13" s="124" t="s">
        <v>19</v>
      </c>
      <c r="E13" s="125" t="s">
        <v>20</v>
      </c>
      <c r="F13" s="126" t="s">
        <v>21</v>
      </c>
    </row>
    <row r="14" spans="2:6">
      <c r="B14" s="52">
        <v>9910000003</v>
      </c>
      <c r="C14" s="52" t="s">
        <v>54</v>
      </c>
      <c r="D14" s="283">
        <v>1</v>
      </c>
      <c r="E14" s="53">
        <v>250000</v>
      </c>
      <c r="F14" s="54">
        <f>E14*D14</f>
        <v>250000</v>
      </c>
    </row>
    <row r="15" spans="2:6" s="63" customFormat="1">
      <c r="B15" s="278" t="s">
        <v>27</v>
      </c>
      <c r="C15" s="278" t="s">
        <v>147</v>
      </c>
      <c r="D15" s="279">
        <v>1</v>
      </c>
      <c r="E15" s="181">
        <v>161800</v>
      </c>
      <c r="F15" s="182">
        <f>E15*D15</f>
        <v>161800</v>
      </c>
    </row>
    <row r="16" spans="2:6" ht="15.75" thickBot="1">
      <c r="B16" s="55"/>
      <c r="C16" s="127"/>
      <c r="D16" s="62"/>
      <c r="E16" s="56" t="s">
        <v>22</v>
      </c>
      <c r="F16" s="57">
        <f>SUM(F14:F15)</f>
        <v>411800</v>
      </c>
    </row>
    <row r="18" spans="2:6" ht="15.75" thickBot="1">
      <c r="B18" s="369" t="s">
        <v>258</v>
      </c>
      <c r="C18" s="369"/>
      <c r="D18" s="369"/>
      <c r="E18" s="369"/>
      <c r="F18" s="369"/>
    </row>
    <row r="19" spans="2:6" ht="15.75" thickBot="1">
      <c r="B19" s="76"/>
      <c r="C19" s="77" t="s">
        <v>100</v>
      </c>
      <c r="D19" s="139"/>
      <c r="E19" s="31"/>
      <c r="F19" s="32"/>
    </row>
    <row r="20" spans="2:6">
      <c r="B20" s="140" t="s">
        <v>5</v>
      </c>
      <c r="C20" s="168" t="s">
        <v>53</v>
      </c>
      <c r="D20" s="141"/>
      <c r="E20" s="142" t="s">
        <v>6</v>
      </c>
      <c r="F20" s="33"/>
    </row>
    <row r="21" spans="2:6">
      <c r="B21" s="143" t="s">
        <v>7</v>
      </c>
      <c r="C21" s="169" t="s">
        <v>254</v>
      </c>
      <c r="D21" s="144"/>
      <c r="E21" s="145"/>
      <c r="F21" s="33"/>
    </row>
    <row r="22" spans="2:6">
      <c r="B22" s="143" t="s">
        <v>9</v>
      </c>
      <c r="C22" s="146">
        <v>248853</v>
      </c>
      <c r="D22" s="147"/>
      <c r="E22" s="145" t="s">
        <v>10</v>
      </c>
      <c r="F22" s="33"/>
    </row>
    <row r="23" spans="2:6">
      <c r="B23" s="143" t="s">
        <v>11</v>
      </c>
      <c r="C23" s="146"/>
      <c r="D23" s="141"/>
      <c r="E23" s="148"/>
      <c r="F23" s="33"/>
    </row>
    <row r="24" spans="2:6">
      <c r="B24" s="137" t="s">
        <v>12</v>
      </c>
      <c r="C24" s="138">
        <v>80862</v>
      </c>
      <c r="D24" s="141"/>
      <c r="E24" s="34"/>
      <c r="F24" s="33"/>
    </row>
    <row r="25" spans="2:6">
      <c r="B25" s="143" t="s">
        <v>13</v>
      </c>
      <c r="C25" s="146">
        <v>4700017355</v>
      </c>
      <c r="D25" s="141"/>
      <c r="E25" s="34"/>
      <c r="F25" s="33"/>
    </row>
    <row r="26" spans="2:6">
      <c r="B26" s="149" t="s">
        <v>14</v>
      </c>
      <c r="C26" s="150">
        <v>7218</v>
      </c>
      <c r="D26" s="141"/>
      <c r="E26" s="35"/>
      <c r="F26" s="33"/>
    </row>
    <row r="27" spans="2:6">
      <c r="B27" s="149" t="s">
        <v>15</v>
      </c>
      <c r="C27" s="59"/>
      <c r="D27" s="141"/>
      <c r="E27" s="35"/>
      <c r="F27" s="33"/>
    </row>
    <row r="28" spans="2:6" ht="15.75" thickBot="1">
      <c r="B28" s="36" t="s">
        <v>16</v>
      </c>
      <c r="C28" s="59"/>
      <c r="D28" s="141"/>
      <c r="E28" s="35"/>
      <c r="F28" s="37"/>
    </row>
    <row r="29" spans="2:6" ht="15.75" thickBot="1">
      <c r="B29" s="123" t="s">
        <v>17</v>
      </c>
      <c r="C29" s="123" t="s">
        <v>18</v>
      </c>
      <c r="D29" s="124" t="s">
        <v>19</v>
      </c>
      <c r="E29" s="125" t="s">
        <v>20</v>
      </c>
      <c r="F29" s="126" t="s">
        <v>21</v>
      </c>
    </row>
    <row r="30" spans="2:6" s="63" customFormat="1">
      <c r="B30" s="52">
        <v>353001</v>
      </c>
      <c r="C30" s="52" t="s">
        <v>256</v>
      </c>
      <c r="D30" s="319">
        <v>1</v>
      </c>
      <c r="E30" s="53">
        <v>538109</v>
      </c>
      <c r="F30" s="54">
        <f>E30*D30</f>
        <v>538109</v>
      </c>
    </row>
    <row r="31" spans="2:6">
      <c r="B31" s="289">
        <v>352000</v>
      </c>
      <c r="C31" s="289" t="s">
        <v>257</v>
      </c>
      <c r="D31" s="279">
        <v>1</v>
      </c>
      <c r="E31" s="291">
        <v>413390</v>
      </c>
      <c r="F31" s="292">
        <f>E31*D31</f>
        <v>413390</v>
      </c>
    </row>
    <row r="32" spans="2:6" ht="15.75" thickBot="1">
      <c r="B32" s="55"/>
      <c r="C32" s="127"/>
      <c r="D32" s="62"/>
      <c r="E32" s="56" t="s">
        <v>22</v>
      </c>
      <c r="F32" s="57">
        <f>SUM(F30:F31)</f>
        <v>951499</v>
      </c>
    </row>
    <row r="34" spans="2:6" ht="15.75" thickBot="1"/>
    <row r="35" spans="2:6" ht="15.75" thickBot="1">
      <c r="B35" s="76"/>
      <c r="C35" s="77" t="s">
        <v>101</v>
      </c>
      <c r="D35" s="139"/>
      <c r="E35" s="31"/>
      <c r="F35" s="32"/>
    </row>
    <row r="36" spans="2:6">
      <c r="B36" s="140" t="s">
        <v>5</v>
      </c>
      <c r="C36" s="168"/>
      <c r="D36" s="141"/>
      <c r="E36" s="142" t="s">
        <v>6</v>
      </c>
      <c r="F36" s="33"/>
    </row>
    <row r="37" spans="2:6">
      <c r="B37" s="143" t="s">
        <v>7</v>
      </c>
      <c r="C37" s="169"/>
      <c r="D37" s="144"/>
      <c r="E37" s="145"/>
      <c r="F37" s="33"/>
    </row>
    <row r="38" spans="2:6">
      <c r="B38" s="143" t="s">
        <v>9</v>
      </c>
      <c r="C38" s="146"/>
      <c r="D38" s="147"/>
      <c r="E38" s="145" t="s">
        <v>10</v>
      </c>
      <c r="F38" s="33"/>
    </row>
    <row r="39" spans="2:6">
      <c r="B39" s="143" t="s">
        <v>11</v>
      </c>
      <c r="C39" s="146"/>
      <c r="D39" s="141"/>
      <c r="E39" s="148"/>
      <c r="F39" s="33"/>
    </row>
    <row r="40" spans="2:6">
      <c r="B40" s="137" t="s">
        <v>12</v>
      </c>
      <c r="C40" s="138"/>
      <c r="D40" s="141"/>
      <c r="E40" s="34"/>
      <c r="F40" s="33"/>
    </row>
    <row r="41" spans="2:6">
      <c r="B41" s="143" t="s">
        <v>13</v>
      </c>
      <c r="C41" s="146"/>
      <c r="D41" s="141"/>
      <c r="E41" s="34"/>
      <c r="F41" s="33"/>
    </row>
    <row r="42" spans="2:6">
      <c r="B42" s="149" t="s">
        <v>14</v>
      </c>
      <c r="C42" s="150"/>
      <c r="D42" s="141"/>
      <c r="E42" s="35"/>
      <c r="F42" s="33"/>
    </row>
    <row r="43" spans="2:6">
      <c r="B43" s="149" t="s">
        <v>15</v>
      </c>
      <c r="C43" s="59"/>
      <c r="D43" s="141"/>
      <c r="E43" s="35"/>
      <c r="F43" s="33"/>
    </row>
    <row r="44" spans="2:6" ht="15.75" thickBot="1">
      <c r="B44" s="36" t="s">
        <v>16</v>
      </c>
      <c r="C44" s="59"/>
      <c r="D44" s="141"/>
      <c r="E44" s="35"/>
      <c r="F44" s="37"/>
    </row>
    <row r="45" spans="2:6" ht="15.75" thickBot="1">
      <c r="B45" s="123" t="s">
        <v>17</v>
      </c>
      <c r="C45" s="123" t="s">
        <v>18</v>
      </c>
      <c r="D45" s="124" t="s">
        <v>19</v>
      </c>
      <c r="E45" s="125" t="s">
        <v>20</v>
      </c>
      <c r="F45" s="126" t="s">
        <v>21</v>
      </c>
    </row>
    <row r="46" spans="2:6">
      <c r="B46" s="52"/>
      <c r="C46" s="52"/>
      <c r="D46" s="61"/>
      <c r="E46" s="53"/>
      <c r="F46" s="54">
        <f>E46*D46</f>
        <v>0</v>
      </c>
    </row>
    <row r="47" spans="2:6" ht="15.75" thickBot="1">
      <c r="B47" s="55"/>
      <c r="C47" s="127"/>
      <c r="D47" s="62"/>
      <c r="E47" s="56" t="s">
        <v>22</v>
      </c>
      <c r="F47" s="57">
        <f>F46</f>
        <v>0</v>
      </c>
    </row>
    <row r="49" spans="2:6" ht="15.75" thickBot="1">
      <c r="B49" s="369" t="s">
        <v>259</v>
      </c>
      <c r="C49" s="369"/>
      <c r="D49" s="369"/>
      <c r="E49" s="369"/>
      <c r="F49" s="369"/>
    </row>
    <row r="50" spans="2:6" ht="15.75" thickBot="1">
      <c r="B50" s="76"/>
      <c r="C50" s="77" t="s">
        <v>102</v>
      </c>
      <c r="D50" s="139"/>
      <c r="E50" s="31"/>
      <c r="F50" s="32"/>
    </row>
    <row r="51" spans="2:6">
      <c r="B51" s="140" t="s">
        <v>5</v>
      </c>
      <c r="C51" s="168" t="s">
        <v>53</v>
      </c>
      <c r="D51" s="141"/>
      <c r="E51" s="142" t="s">
        <v>6</v>
      </c>
      <c r="F51" s="33"/>
    </row>
    <row r="52" spans="2:6">
      <c r="B52" s="143" t="s">
        <v>7</v>
      </c>
      <c r="C52" s="169" t="s">
        <v>254</v>
      </c>
      <c r="D52" s="144"/>
      <c r="E52" s="145"/>
      <c r="F52" s="33"/>
    </row>
    <row r="53" spans="2:6">
      <c r="B53" s="143" t="s">
        <v>9</v>
      </c>
      <c r="C53" s="146">
        <v>248855</v>
      </c>
      <c r="D53" s="147"/>
      <c r="E53" s="145" t="s">
        <v>10</v>
      </c>
      <c r="F53" s="33"/>
    </row>
    <row r="54" spans="2:6">
      <c r="B54" s="143" t="s">
        <v>11</v>
      </c>
      <c r="C54" s="146"/>
      <c r="D54" s="141"/>
      <c r="E54" s="148"/>
      <c r="F54" s="33"/>
    </row>
    <row r="55" spans="2:6">
      <c r="B55" s="137" t="s">
        <v>12</v>
      </c>
      <c r="C55" s="138">
        <v>80864</v>
      </c>
      <c r="D55" s="141"/>
      <c r="E55" s="34"/>
      <c r="F55" s="33"/>
    </row>
    <row r="56" spans="2:6">
      <c r="B56" s="143" t="s">
        <v>13</v>
      </c>
      <c r="C56" s="146">
        <v>4700017983</v>
      </c>
      <c r="D56" s="141"/>
      <c r="E56" s="34"/>
      <c r="F56" s="33"/>
    </row>
    <row r="57" spans="2:6">
      <c r="B57" s="149" t="s">
        <v>14</v>
      </c>
      <c r="C57" s="150">
        <v>7242</v>
      </c>
      <c r="D57" s="141"/>
      <c r="E57" s="35"/>
      <c r="F57" s="33"/>
    </row>
    <row r="58" spans="2:6">
      <c r="B58" s="149" t="s">
        <v>15</v>
      </c>
      <c r="C58" s="59"/>
      <c r="D58" s="141"/>
      <c r="E58" s="35"/>
      <c r="F58" s="33"/>
    </row>
    <row r="59" spans="2:6" ht="15.75" thickBot="1">
      <c r="B59" s="36" t="s">
        <v>16</v>
      </c>
      <c r="C59" s="59"/>
      <c r="D59" s="141"/>
      <c r="E59" s="35"/>
      <c r="F59" s="37"/>
    </row>
    <row r="60" spans="2:6" ht="15.75" thickBot="1">
      <c r="B60" s="123" t="s">
        <v>17</v>
      </c>
      <c r="C60" s="123" t="s">
        <v>18</v>
      </c>
      <c r="D60" s="124" t="s">
        <v>19</v>
      </c>
      <c r="E60" s="125" t="s">
        <v>20</v>
      </c>
      <c r="F60" s="126" t="s">
        <v>21</v>
      </c>
    </row>
    <row r="61" spans="2:6">
      <c r="B61" s="52">
        <v>350207</v>
      </c>
      <c r="C61" s="52" t="s">
        <v>140</v>
      </c>
      <c r="D61" s="61">
        <v>1</v>
      </c>
      <c r="E61" s="53">
        <v>241010</v>
      </c>
      <c r="F61" s="54">
        <f>E61*D61</f>
        <v>241010</v>
      </c>
    </row>
    <row r="62" spans="2:6" ht="15.75" thickBot="1">
      <c r="B62" s="55"/>
      <c r="C62" s="127"/>
      <c r="D62" s="62"/>
      <c r="E62" s="56" t="s">
        <v>22</v>
      </c>
      <c r="F62" s="57">
        <f>F61</f>
        <v>241010</v>
      </c>
    </row>
    <row r="64" spans="2:6" ht="15.75" thickBot="1"/>
    <row r="65" spans="2:14" ht="15.75" thickBot="1">
      <c r="B65" s="76"/>
      <c r="C65" s="77" t="s">
        <v>103</v>
      </c>
      <c r="D65" s="139"/>
      <c r="E65" s="31"/>
      <c r="F65" s="32"/>
    </row>
    <row r="66" spans="2:14">
      <c r="B66" s="140" t="s">
        <v>5</v>
      </c>
      <c r="C66" s="168"/>
      <c r="D66" s="141"/>
      <c r="E66" s="142" t="s">
        <v>6</v>
      </c>
      <c r="F66" s="33"/>
    </row>
    <row r="67" spans="2:14">
      <c r="B67" s="143" t="s">
        <v>7</v>
      </c>
      <c r="C67" s="169"/>
      <c r="D67" s="144"/>
      <c r="E67" s="145"/>
      <c r="F67" s="33"/>
    </row>
    <row r="68" spans="2:14">
      <c r="B68" s="143" t="s">
        <v>9</v>
      </c>
      <c r="C68" s="146"/>
      <c r="D68" s="147"/>
      <c r="E68" s="145" t="s">
        <v>10</v>
      </c>
      <c r="F68" s="33"/>
      <c r="H68" s="63"/>
      <c r="I68" s="63"/>
      <c r="J68" s="63"/>
      <c r="K68" s="63"/>
      <c r="L68" s="63"/>
      <c r="M68" s="63"/>
      <c r="N68" s="63"/>
    </row>
    <row r="69" spans="2:14">
      <c r="B69" s="143" t="s">
        <v>11</v>
      </c>
      <c r="C69" s="146"/>
      <c r="D69" s="141"/>
      <c r="E69" s="148"/>
      <c r="F69" s="33"/>
      <c r="H69" s="63"/>
      <c r="I69" s="63"/>
      <c r="J69" s="63"/>
      <c r="K69" s="63"/>
      <c r="L69" s="63"/>
      <c r="M69" s="63"/>
      <c r="N69" s="63"/>
    </row>
    <row r="70" spans="2:14">
      <c r="B70" s="137" t="s">
        <v>12</v>
      </c>
      <c r="C70" s="138"/>
      <c r="D70" s="141"/>
      <c r="E70" s="34"/>
      <c r="F70" s="33"/>
      <c r="H70" s="63"/>
      <c r="I70" s="63"/>
      <c r="J70" s="63"/>
      <c r="K70" s="63"/>
      <c r="L70" s="63"/>
      <c r="M70" s="63"/>
      <c r="N70" s="63"/>
    </row>
    <row r="71" spans="2:14">
      <c r="B71" s="143" t="s">
        <v>13</v>
      </c>
      <c r="C71" s="146"/>
      <c r="D71" s="141"/>
      <c r="E71" s="34"/>
      <c r="F71" s="33"/>
      <c r="H71" s="63"/>
      <c r="I71" s="63"/>
      <c r="J71" s="63"/>
      <c r="K71" s="63"/>
      <c r="L71" s="63"/>
      <c r="M71" s="63"/>
      <c r="N71" s="63"/>
    </row>
    <row r="72" spans="2:14">
      <c r="B72" s="149" t="s">
        <v>14</v>
      </c>
      <c r="C72" s="150"/>
      <c r="D72" s="141"/>
      <c r="E72" s="35"/>
      <c r="F72" s="33"/>
      <c r="H72" s="63"/>
      <c r="I72" s="63"/>
      <c r="J72" s="63"/>
      <c r="K72" s="63"/>
      <c r="L72" s="63"/>
      <c r="M72" s="63"/>
      <c r="N72" s="63"/>
    </row>
    <row r="73" spans="2:14">
      <c r="B73" s="149" t="s">
        <v>15</v>
      </c>
      <c r="C73" s="59"/>
      <c r="D73" s="141"/>
      <c r="E73" s="35"/>
      <c r="F73" s="33"/>
      <c r="H73" s="63"/>
      <c r="I73" s="63"/>
      <c r="J73" s="63"/>
      <c r="K73" s="63"/>
      <c r="L73" s="63"/>
      <c r="M73" s="63"/>
      <c r="N73" s="63"/>
    </row>
    <row r="74" spans="2:14" ht="15.75" thickBot="1">
      <c r="B74" s="36" t="s">
        <v>16</v>
      </c>
      <c r="C74" s="59"/>
      <c r="D74" s="141"/>
      <c r="E74" s="35"/>
      <c r="F74" s="37"/>
      <c r="H74" s="63"/>
      <c r="I74" s="63"/>
      <c r="J74" s="63"/>
      <c r="K74" s="63"/>
      <c r="L74" s="63"/>
      <c r="M74" s="63"/>
      <c r="N74" s="63"/>
    </row>
    <row r="75" spans="2:14" ht="15.75" thickBot="1">
      <c r="B75" s="123" t="s">
        <v>17</v>
      </c>
      <c r="C75" s="123" t="s">
        <v>18</v>
      </c>
      <c r="D75" s="124" t="s">
        <v>19</v>
      </c>
      <c r="E75" s="125" t="s">
        <v>20</v>
      </c>
      <c r="F75" s="126" t="s">
        <v>21</v>
      </c>
      <c r="H75" s="63"/>
      <c r="I75" s="63"/>
      <c r="J75" s="63"/>
      <c r="K75" s="63"/>
      <c r="L75" s="63"/>
      <c r="M75" s="63"/>
      <c r="N75" s="63"/>
    </row>
    <row r="76" spans="2:14">
      <c r="B76" s="52"/>
      <c r="C76" s="52"/>
      <c r="D76" s="283"/>
      <c r="E76" s="53"/>
      <c r="F76" s="54">
        <f>D76*E76</f>
        <v>0</v>
      </c>
    </row>
    <row r="77" spans="2:14" s="63" customFormat="1">
      <c r="B77" s="289"/>
      <c r="C77" s="289"/>
      <c r="D77" s="290"/>
      <c r="E77" s="291"/>
      <c r="F77" s="292">
        <f t="shared" ref="F77:F78" si="0">D77*E77</f>
        <v>0</v>
      </c>
    </row>
    <row r="78" spans="2:14" s="63" customFormat="1">
      <c r="B78" s="278"/>
      <c r="C78" s="278"/>
      <c r="D78" s="279"/>
      <c r="E78" s="181"/>
      <c r="F78" s="182">
        <f t="shared" si="0"/>
        <v>0</v>
      </c>
    </row>
    <row r="79" spans="2:14" ht="15.75" thickBot="1">
      <c r="B79" s="55"/>
      <c r="C79" s="127"/>
      <c r="D79" s="62"/>
      <c r="E79" s="56" t="s">
        <v>22</v>
      </c>
      <c r="F79" s="57">
        <f>SUM(F76:F78)</f>
        <v>0</v>
      </c>
    </row>
  </sheetData>
  <mergeCells count="3">
    <mergeCell ref="B2:F2"/>
    <mergeCell ref="B18:F18"/>
    <mergeCell ref="B49:F49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82"/>
  <sheetViews>
    <sheetView topLeftCell="A7" workbookViewId="0">
      <selection activeCell="J67" sqref="J67"/>
    </sheetView>
  </sheetViews>
  <sheetFormatPr baseColWidth="10" defaultRowHeight="15"/>
  <cols>
    <col min="2" max="2" width="32" customWidth="1"/>
    <col min="3" max="3" width="42.85546875" customWidth="1"/>
  </cols>
  <sheetData>
    <row r="2" spans="2:6" ht="15.75" thickBot="1"/>
    <row r="3" spans="2:6" ht="15.75" thickBot="1">
      <c r="B3" s="76"/>
      <c r="C3" s="77" t="s">
        <v>230</v>
      </c>
      <c r="D3" s="139"/>
      <c r="E3" s="31"/>
      <c r="F3" s="32"/>
    </row>
    <row r="4" spans="2:6">
      <c r="B4" s="140" t="s">
        <v>5</v>
      </c>
      <c r="C4" s="168" t="s">
        <v>128</v>
      </c>
      <c r="D4" s="141"/>
      <c r="E4" s="142" t="s">
        <v>6</v>
      </c>
      <c r="F4" s="33"/>
    </row>
    <row r="5" spans="2:6">
      <c r="B5" s="143" t="s">
        <v>7</v>
      </c>
      <c r="C5" s="169" t="s">
        <v>127</v>
      </c>
      <c r="D5" s="144"/>
      <c r="E5" s="145"/>
      <c r="F5" s="33"/>
    </row>
    <row r="6" spans="2:6">
      <c r="B6" s="143" t="s">
        <v>9</v>
      </c>
      <c r="C6" s="146">
        <v>247289</v>
      </c>
      <c r="D6" s="147"/>
      <c r="E6" s="145" t="s">
        <v>10</v>
      </c>
      <c r="F6" s="33"/>
    </row>
    <row r="7" spans="2:6">
      <c r="B7" s="143" t="s">
        <v>11</v>
      </c>
      <c r="C7" s="146"/>
      <c r="D7" s="141"/>
      <c r="E7" s="148"/>
      <c r="F7" s="33"/>
    </row>
    <row r="8" spans="2:6">
      <c r="B8" s="137" t="s">
        <v>12</v>
      </c>
      <c r="C8" s="138">
        <v>79883</v>
      </c>
      <c r="D8" s="141"/>
      <c r="E8" s="34"/>
      <c r="F8" s="33"/>
    </row>
    <row r="9" spans="2:6">
      <c r="B9" s="143" t="s">
        <v>13</v>
      </c>
      <c r="C9" s="146">
        <v>180247</v>
      </c>
      <c r="D9" s="141"/>
      <c r="E9" s="34"/>
      <c r="F9" s="33"/>
    </row>
    <row r="10" spans="2:6">
      <c r="B10" s="149" t="s">
        <v>14</v>
      </c>
      <c r="C10" s="150">
        <v>7275</v>
      </c>
      <c r="D10" s="141"/>
      <c r="E10" s="35"/>
      <c r="F10" s="33"/>
    </row>
    <row r="11" spans="2:6">
      <c r="B11" s="149" t="s">
        <v>15</v>
      </c>
      <c r="C11" s="59"/>
      <c r="D11" s="141"/>
      <c r="E11" s="35"/>
      <c r="F11" s="33"/>
    </row>
    <row r="12" spans="2:6" ht="15.75" thickBot="1">
      <c r="B12" s="36" t="s">
        <v>16</v>
      </c>
      <c r="C12" s="59"/>
      <c r="D12" s="141"/>
      <c r="E12" s="35"/>
      <c r="F12" s="37"/>
    </row>
    <row r="13" spans="2:6" ht="15.75" thickBot="1">
      <c r="B13" s="123" t="s">
        <v>17</v>
      </c>
      <c r="C13" s="123" t="s">
        <v>18</v>
      </c>
      <c r="D13" s="124" t="s">
        <v>19</v>
      </c>
      <c r="E13" s="125" t="s">
        <v>20</v>
      </c>
      <c r="F13" s="126" t="s">
        <v>21</v>
      </c>
    </row>
    <row r="14" spans="2:6" s="63" customFormat="1">
      <c r="B14" s="52">
        <v>350008</v>
      </c>
      <c r="C14" s="52" t="s">
        <v>235</v>
      </c>
      <c r="D14" s="283">
        <v>1</v>
      </c>
      <c r="E14" s="53">
        <v>70560</v>
      </c>
      <c r="F14" s="54">
        <f>D14*E14</f>
        <v>70560</v>
      </c>
    </row>
    <row r="15" spans="2:6" s="63" customFormat="1">
      <c r="B15" s="289">
        <v>354011</v>
      </c>
      <c r="C15" s="289" t="s">
        <v>236</v>
      </c>
      <c r="D15" s="290">
        <v>1</v>
      </c>
      <c r="E15" s="291">
        <v>193760</v>
      </c>
      <c r="F15" s="292">
        <f t="shared" ref="F15:F16" si="0">D15*E15</f>
        <v>193760</v>
      </c>
    </row>
    <row r="16" spans="2:6" s="63" customFormat="1">
      <c r="B16" s="278" t="s">
        <v>27</v>
      </c>
      <c r="C16" s="278" t="s">
        <v>237</v>
      </c>
      <c r="D16" s="279">
        <v>1</v>
      </c>
      <c r="E16" s="181">
        <v>250000</v>
      </c>
      <c r="F16" s="182">
        <f t="shared" si="0"/>
        <v>250000</v>
      </c>
    </row>
    <row r="17" spans="2:13" ht="15.75" thickBot="1">
      <c r="B17" s="55"/>
      <c r="C17" s="127"/>
      <c r="D17" s="62"/>
      <c r="E17" s="56" t="s">
        <v>22</v>
      </c>
      <c r="F17" s="57">
        <f>SUM(F14:F16)</f>
        <v>514320</v>
      </c>
    </row>
    <row r="19" spans="2:13" ht="15.75" thickBot="1"/>
    <row r="20" spans="2:13" ht="15.75" thickBot="1">
      <c r="B20" s="76"/>
      <c r="C20" s="77" t="s">
        <v>231</v>
      </c>
      <c r="D20" s="139"/>
      <c r="E20" s="31"/>
      <c r="F20" s="32"/>
    </row>
    <row r="21" spans="2:13">
      <c r="B21" s="140" t="s">
        <v>5</v>
      </c>
      <c r="C21" s="168" t="s">
        <v>128</v>
      </c>
      <c r="D21" s="141"/>
      <c r="E21" s="142" t="s">
        <v>6</v>
      </c>
      <c r="F21" s="33"/>
      <c r="H21" s="63"/>
      <c r="I21" s="63"/>
      <c r="J21" s="63"/>
    </row>
    <row r="22" spans="2:13" ht="15.75">
      <c r="B22" s="143" t="s">
        <v>7</v>
      </c>
      <c r="C22" s="169" t="s">
        <v>127</v>
      </c>
      <c r="D22" s="144"/>
      <c r="E22" s="145"/>
      <c r="F22" s="33"/>
      <c r="H22" s="63"/>
      <c r="I22" s="63"/>
      <c r="J22" s="63"/>
      <c r="K22" s="294"/>
      <c r="L22" s="294"/>
      <c r="M22" s="295"/>
    </row>
    <row r="23" spans="2:13" ht="15.75">
      <c r="B23" s="143" t="s">
        <v>9</v>
      </c>
      <c r="C23" s="146">
        <v>248566</v>
      </c>
      <c r="D23" s="147"/>
      <c r="E23" s="145" t="s">
        <v>10</v>
      </c>
      <c r="F23" s="33"/>
      <c r="H23" s="63"/>
      <c r="I23" s="63"/>
      <c r="J23" s="63"/>
      <c r="K23" s="294"/>
      <c r="L23" s="294"/>
      <c r="M23" s="295"/>
    </row>
    <row r="24" spans="2:13" ht="15.75">
      <c r="B24" s="143" t="s">
        <v>11</v>
      </c>
      <c r="C24" s="146"/>
      <c r="D24" s="141"/>
      <c r="E24" s="148"/>
      <c r="F24" s="33"/>
      <c r="H24" s="63"/>
      <c r="I24" s="63"/>
      <c r="J24" s="63"/>
      <c r="K24" s="294"/>
      <c r="L24" s="294"/>
      <c r="M24" s="295"/>
    </row>
    <row r="25" spans="2:13">
      <c r="B25" s="137" t="s">
        <v>12</v>
      </c>
      <c r="C25" s="138">
        <v>79886</v>
      </c>
      <c r="D25" s="141"/>
      <c r="E25" s="34"/>
      <c r="F25" s="33"/>
      <c r="H25" s="63"/>
      <c r="I25" s="63"/>
      <c r="J25" s="63"/>
    </row>
    <row r="26" spans="2:13">
      <c r="B26" s="143" t="s">
        <v>13</v>
      </c>
      <c r="C26" s="146">
        <v>180246</v>
      </c>
      <c r="D26" s="141"/>
      <c r="E26" s="34"/>
      <c r="F26" s="33"/>
      <c r="H26" s="63"/>
      <c r="I26" s="63"/>
      <c r="J26" s="63"/>
    </row>
    <row r="27" spans="2:13">
      <c r="B27" s="149" t="s">
        <v>14</v>
      </c>
      <c r="C27" s="150">
        <v>7277</v>
      </c>
      <c r="D27" s="141"/>
      <c r="E27" s="35"/>
      <c r="F27" s="33"/>
      <c r="H27" s="63"/>
      <c r="I27" s="63"/>
      <c r="J27" s="63"/>
    </row>
    <row r="28" spans="2:13">
      <c r="B28" s="149" t="s">
        <v>15</v>
      </c>
      <c r="C28" s="59"/>
      <c r="D28" s="141"/>
      <c r="E28" s="35"/>
      <c r="F28" s="33"/>
    </row>
    <row r="29" spans="2:13" ht="15.75" thickBot="1">
      <c r="B29" s="36" t="s">
        <v>16</v>
      </c>
      <c r="C29" s="59"/>
      <c r="D29" s="141"/>
      <c r="E29" s="35"/>
      <c r="F29" s="37"/>
    </row>
    <row r="30" spans="2:13" ht="15.75" thickBot="1">
      <c r="B30" s="123" t="s">
        <v>17</v>
      </c>
      <c r="C30" s="123" t="s">
        <v>18</v>
      </c>
      <c r="D30" s="124" t="s">
        <v>19</v>
      </c>
      <c r="E30" s="125" t="s">
        <v>20</v>
      </c>
      <c r="F30" s="126" t="s">
        <v>21</v>
      </c>
    </row>
    <row r="31" spans="2:13">
      <c r="B31" s="52">
        <v>353000</v>
      </c>
      <c r="C31" s="52" t="s">
        <v>238</v>
      </c>
      <c r="D31" s="283">
        <v>3</v>
      </c>
      <c r="E31" s="53">
        <v>604800</v>
      </c>
      <c r="F31" s="54">
        <f>E31*D31</f>
        <v>1814400</v>
      </c>
    </row>
    <row r="32" spans="2:13" s="63" customFormat="1">
      <c r="B32" s="289" t="s">
        <v>27</v>
      </c>
      <c r="C32" s="289" t="s">
        <v>239</v>
      </c>
      <c r="D32" s="290">
        <v>1</v>
      </c>
      <c r="E32" s="291">
        <v>125000</v>
      </c>
      <c r="F32" s="292">
        <f t="shared" ref="F32:F33" si="1">E32*D32</f>
        <v>125000</v>
      </c>
    </row>
    <row r="33" spans="2:6" s="63" customFormat="1">
      <c r="B33" s="278">
        <v>350100</v>
      </c>
      <c r="C33" s="278" t="s">
        <v>215</v>
      </c>
      <c r="D33" s="279">
        <v>3</v>
      </c>
      <c r="E33" s="181">
        <v>89600</v>
      </c>
      <c r="F33" s="182">
        <f t="shared" si="1"/>
        <v>268800</v>
      </c>
    </row>
    <row r="34" spans="2:6" ht="15.75" thickBot="1">
      <c r="B34" s="55"/>
      <c r="C34" s="127"/>
      <c r="D34" s="62"/>
      <c r="E34" s="56" t="s">
        <v>22</v>
      </c>
      <c r="F34" s="57">
        <f>SUM(F31:F33)</f>
        <v>2208200</v>
      </c>
    </row>
    <row r="36" spans="2:6" ht="15.75" thickBot="1"/>
    <row r="37" spans="2:6" ht="15.75" thickBot="1">
      <c r="B37" s="76"/>
      <c r="C37" s="77" t="s">
        <v>232</v>
      </c>
      <c r="D37" s="139"/>
      <c r="E37" s="31"/>
      <c r="F37" s="32"/>
    </row>
    <row r="38" spans="2:6">
      <c r="B38" s="140" t="s">
        <v>5</v>
      </c>
      <c r="C38" s="168" t="s">
        <v>111</v>
      </c>
      <c r="D38" s="141"/>
      <c r="E38" s="142" t="s">
        <v>6</v>
      </c>
      <c r="F38" s="33"/>
    </row>
    <row r="39" spans="2:6">
      <c r="B39" s="143" t="s">
        <v>7</v>
      </c>
      <c r="C39" s="169" t="s">
        <v>110</v>
      </c>
      <c r="D39" s="144"/>
      <c r="E39" s="145"/>
      <c r="F39" s="33"/>
    </row>
    <row r="40" spans="2:6">
      <c r="B40" s="143" t="s">
        <v>9</v>
      </c>
      <c r="C40" s="146">
        <v>248867</v>
      </c>
      <c r="D40" s="147"/>
      <c r="E40" s="145" t="s">
        <v>10</v>
      </c>
      <c r="F40" s="33"/>
    </row>
    <row r="41" spans="2:6">
      <c r="B41" s="143" t="s">
        <v>11</v>
      </c>
      <c r="C41" s="146"/>
      <c r="D41" s="141"/>
      <c r="E41" s="148"/>
      <c r="F41" s="33"/>
    </row>
    <row r="42" spans="2:6">
      <c r="B42" s="137" t="s">
        <v>12</v>
      </c>
      <c r="C42" s="138">
        <v>80897</v>
      </c>
      <c r="D42" s="141"/>
      <c r="E42" s="34"/>
      <c r="F42" s="33"/>
    </row>
    <row r="43" spans="2:6">
      <c r="B43" s="143" t="s">
        <v>13</v>
      </c>
      <c r="C43" s="146">
        <v>784868</v>
      </c>
      <c r="D43" s="141"/>
      <c r="E43" s="34"/>
      <c r="F43" s="33"/>
    </row>
    <row r="44" spans="2:6">
      <c r="B44" s="149" t="s">
        <v>14</v>
      </c>
      <c r="C44" s="150">
        <v>7232</v>
      </c>
      <c r="D44" s="141"/>
      <c r="E44" s="35"/>
      <c r="F44" s="33"/>
    </row>
    <row r="45" spans="2:6">
      <c r="B45" s="149" t="s">
        <v>15</v>
      </c>
      <c r="C45" s="59"/>
      <c r="D45" s="141"/>
      <c r="E45" s="35"/>
      <c r="F45" s="33"/>
    </row>
    <row r="46" spans="2:6" ht="15.75" thickBot="1">
      <c r="B46" s="36" t="s">
        <v>16</v>
      </c>
      <c r="C46" s="59"/>
      <c r="D46" s="141"/>
      <c r="E46" s="35"/>
      <c r="F46" s="37"/>
    </row>
    <row r="47" spans="2:6" ht="15.75" thickBot="1">
      <c r="B47" s="123" t="s">
        <v>17</v>
      </c>
      <c r="C47" s="123" t="s">
        <v>18</v>
      </c>
      <c r="D47" s="124" t="s">
        <v>19</v>
      </c>
      <c r="E47" s="125" t="s">
        <v>20</v>
      </c>
      <c r="F47" s="126" t="s">
        <v>21</v>
      </c>
    </row>
    <row r="48" spans="2:6">
      <c r="B48" s="52" t="s">
        <v>240</v>
      </c>
      <c r="C48" s="52" t="s">
        <v>260</v>
      </c>
      <c r="D48" s="283">
        <v>1</v>
      </c>
      <c r="E48" s="53">
        <v>2556625</v>
      </c>
      <c r="F48" s="54">
        <f>E48*D48</f>
        <v>2556625</v>
      </c>
    </row>
    <row r="49" spans="2:6" s="63" customFormat="1">
      <c r="B49" s="278">
        <v>111110000</v>
      </c>
      <c r="C49" s="278" t="s">
        <v>29</v>
      </c>
      <c r="D49" s="279">
        <v>1</v>
      </c>
      <c r="E49" s="181">
        <v>75265</v>
      </c>
      <c r="F49" s="182">
        <f>E49*D49</f>
        <v>75265</v>
      </c>
    </row>
    <row r="50" spans="2:6" ht="15.75" thickBot="1">
      <c r="B50" s="55"/>
      <c r="C50" s="127"/>
      <c r="D50" s="62"/>
      <c r="E50" s="56" t="s">
        <v>22</v>
      </c>
      <c r="F50" s="57">
        <f>SUM(F48:F49)</f>
        <v>2631890</v>
      </c>
    </row>
    <row r="52" spans="2:6" ht="15.75" thickBot="1"/>
    <row r="53" spans="2:6" ht="15.75" thickBot="1">
      <c r="B53" s="76"/>
      <c r="C53" s="77" t="s">
        <v>233</v>
      </c>
      <c r="D53" s="139"/>
      <c r="E53" s="31"/>
      <c r="F53" s="32"/>
    </row>
    <row r="54" spans="2:6">
      <c r="B54" s="140" t="s">
        <v>5</v>
      </c>
      <c r="C54" s="168"/>
      <c r="D54" s="141"/>
      <c r="E54" s="142" t="s">
        <v>6</v>
      </c>
      <c r="F54" s="33"/>
    </row>
    <row r="55" spans="2:6">
      <c r="B55" s="143" t="s">
        <v>7</v>
      </c>
      <c r="C55" s="169"/>
      <c r="D55" s="144"/>
      <c r="E55" s="145"/>
      <c r="F55" s="33"/>
    </row>
    <row r="56" spans="2:6">
      <c r="B56" s="143" t="s">
        <v>9</v>
      </c>
      <c r="C56" s="146"/>
      <c r="D56" s="147"/>
      <c r="E56" s="145" t="s">
        <v>10</v>
      </c>
      <c r="F56" s="33"/>
    </row>
    <row r="57" spans="2:6">
      <c r="B57" s="143" t="s">
        <v>11</v>
      </c>
      <c r="C57" s="146"/>
      <c r="D57" s="141"/>
      <c r="E57" s="148"/>
      <c r="F57" s="33"/>
    </row>
    <row r="58" spans="2:6">
      <c r="B58" s="137" t="s">
        <v>12</v>
      </c>
      <c r="C58" s="138"/>
      <c r="D58" s="141"/>
      <c r="E58" s="34"/>
      <c r="F58" s="33"/>
    </row>
    <row r="59" spans="2:6">
      <c r="B59" s="143" t="s">
        <v>13</v>
      </c>
      <c r="C59" s="146"/>
      <c r="D59" s="141"/>
      <c r="E59" s="34"/>
      <c r="F59" s="33"/>
    </row>
    <row r="60" spans="2:6">
      <c r="B60" s="149" t="s">
        <v>14</v>
      </c>
      <c r="C60" s="150"/>
      <c r="D60" s="141"/>
      <c r="E60" s="35"/>
      <c r="F60" s="33"/>
    </row>
    <row r="61" spans="2:6">
      <c r="B61" s="149" t="s">
        <v>15</v>
      </c>
      <c r="C61" s="59"/>
      <c r="D61" s="141"/>
      <c r="E61" s="35"/>
      <c r="F61" s="33"/>
    </row>
    <row r="62" spans="2:6" ht="15.75" thickBot="1">
      <c r="B62" s="36" t="s">
        <v>16</v>
      </c>
      <c r="C62" s="59"/>
      <c r="D62" s="141"/>
      <c r="E62" s="35"/>
      <c r="F62" s="37"/>
    </row>
    <row r="63" spans="2:6" ht="15.75" thickBot="1">
      <c r="B63" s="123" t="s">
        <v>17</v>
      </c>
      <c r="C63" s="123" t="s">
        <v>18</v>
      </c>
      <c r="D63" s="124" t="s">
        <v>19</v>
      </c>
      <c r="E63" s="125" t="s">
        <v>20</v>
      </c>
      <c r="F63" s="126" t="s">
        <v>21</v>
      </c>
    </row>
    <row r="64" spans="2:6">
      <c r="B64" s="52"/>
      <c r="C64" s="52"/>
      <c r="D64" s="61"/>
      <c r="E64" s="53"/>
      <c r="F64" s="54">
        <f>E64*D64</f>
        <v>0</v>
      </c>
    </row>
    <row r="65" spans="2:6" ht="15.75" thickBot="1">
      <c r="B65" s="55"/>
      <c r="C65" s="127"/>
      <c r="D65" s="62"/>
      <c r="E65" s="56" t="s">
        <v>22</v>
      </c>
      <c r="F65" s="57">
        <f>F64</f>
        <v>0</v>
      </c>
    </row>
    <row r="67" spans="2:6" ht="15.75" thickBot="1"/>
    <row r="68" spans="2:6" ht="15.75" thickBot="1">
      <c r="B68" s="76"/>
      <c r="C68" s="77" t="s">
        <v>234</v>
      </c>
      <c r="D68" s="139"/>
      <c r="E68" s="31"/>
      <c r="F68" s="32"/>
    </row>
    <row r="69" spans="2:6">
      <c r="B69" s="140" t="s">
        <v>5</v>
      </c>
      <c r="C69" s="168" t="s">
        <v>111</v>
      </c>
      <c r="D69" s="141"/>
      <c r="E69" s="142" t="s">
        <v>6</v>
      </c>
      <c r="F69" s="33"/>
    </row>
    <row r="70" spans="2:6">
      <c r="B70" s="143" t="s">
        <v>7</v>
      </c>
      <c r="C70" s="169" t="s">
        <v>110</v>
      </c>
      <c r="D70" s="144"/>
      <c r="E70" s="145"/>
      <c r="F70" s="33"/>
    </row>
    <row r="71" spans="2:6">
      <c r="B71" s="143" t="s">
        <v>9</v>
      </c>
      <c r="C71" s="146" t="s">
        <v>243</v>
      </c>
      <c r="D71" s="147"/>
      <c r="E71" s="145" t="s">
        <v>10</v>
      </c>
      <c r="F71" s="33"/>
    </row>
    <row r="72" spans="2:6">
      <c r="B72" s="143" t="s">
        <v>11</v>
      </c>
      <c r="C72" s="146"/>
      <c r="D72" s="141"/>
      <c r="E72" s="148"/>
      <c r="F72" s="33"/>
    </row>
    <row r="73" spans="2:6">
      <c r="B73" s="137" t="s">
        <v>12</v>
      </c>
      <c r="C73" s="138">
        <v>80882</v>
      </c>
      <c r="D73" s="141"/>
      <c r="E73" s="34"/>
      <c r="F73" s="33"/>
    </row>
    <row r="74" spans="2:6">
      <c r="B74" s="143" t="s">
        <v>13</v>
      </c>
      <c r="C74" s="146" t="s">
        <v>244</v>
      </c>
      <c r="D74" s="141"/>
      <c r="E74" s="34"/>
      <c r="F74" s="33"/>
    </row>
    <row r="75" spans="2:6">
      <c r="B75" s="149" t="s">
        <v>14</v>
      </c>
      <c r="C75" s="150">
        <v>7231</v>
      </c>
      <c r="D75" s="141"/>
      <c r="E75" s="35"/>
      <c r="F75" s="33"/>
    </row>
    <row r="76" spans="2:6">
      <c r="B76" s="149" t="s">
        <v>15</v>
      </c>
      <c r="C76" s="59"/>
      <c r="D76" s="141"/>
      <c r="E76" s="35"/>
      <c r="F76" s="33"/>
    </row>
    <row r="77" spans="2:6" ht="15.75" thickBot="1">
      <c r="B77" s="36" t="s">
        <v>16</v>
      </c>
      <c r="C77" s="59"/>
      <c r="D77" s="141"/>
      <c r="E77" s="35"/>
      <c r="F77" s="37"/>
    </row>
    <row r="78" spans="2:6" ht="15.75" thickBot="1">
      <c r="B78" s="123" t="s">
        <v>17</v>
      </c>
      <c r="C78" s="123" t="s">
        <v>18</v>
      </c>
      <c r="D78" s="124" t="s">
        <v>19</v>
      </c>
      <c r="E78" s="125" t="s">
        <v>20</v>
      </c>
      <c r="F78" s="126" t="s">
        <v>21</v>
      </c>
    </row>
    <row r="79" spans="2:6" s="63" customFormat="1">
      <c r="B79" s="52" t="s">
        <v>261</v>
      </c>
      <c r="C79" s="52" t="s">
        <v>263</v>
      </c>
      <c r="D79" s="319">
        <v>1</v>
      </c>
      <c r="E79" s="53">
        <v>171056</v>
      </c>
      <c r="F79" s="54">
        <f t="shared" ref="F79:F80" si="2">E79*D79</f>
        <v>171056</v>
      </c>
    </row>
    <row r="80" spans="2:6" s="63" customFormat="1">
      <c r="B80" s="270" t="s">
        <v>262</v>
      </c>
      <c r="C80" s="270" t="s">
        <v>264</v>
      </c>
      <c r="D80" s="183">
        <v>2</v>
      </c>
      <c r="E80" s="293">
        <v>57644</v>
      </c>
      <c r="F80" s="282">
        <f t="shared" si="2"/>
        <v>115288</v>
      </c>
    </row>
    <row r="81" spans="2:6">
      <c r="B81" s="289">
        <v>3200000000</v>
      </c>
      <c r="C81" s="289" t="s">
        <v>28</v>
      </c>
      <c r="D81" s="279">
        <v>1</v>
      </c>
      <c r="E81" s="291">
        <v>220000</v>
      </c>
      <c r="F81" s="292">
        <f>E81*D81</f>
        <v>220000</v>
      </c>
    </row>
    <row r="82" spans="2:6" ht="15.75" thickBot="1">
      <c r="B82" s="55"/>
      <c r="C82" s="127"/>
      <c r="D82" s="62"/>
      <c r="E82" s="56" t="s">
        <v>22</v>
      </c>
      <c r="F82" s="57">
        <f>SUM(F79:F81)</f>
        <v>506344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2:F15"/>
  <sheetViews>
    <sheetView workbookViewId="0">
      <selection activeCell="C20" sqref="C20"/>
    </sheetView>
  </sheetViews>
  <sheetFormatPr baseColWidth="10" defaultRowHeight="15"/>
  <cols>
    <col min="2" max="2" width="30.28515625" customWidth="1"/>
    <col min="3" max="3" width="50" bestFit="1" customWidth="1"/>
  </cols>
  <sheetData>
    <row r="2" spans="2:6" ht="15.75" thickBot="1"/>
    <row r="3" spans="2:6" ht="15.75" thickBot="1">
      <c r="B3" s="76"/>
      <c r="C3" s="77" t="s">
        <v>174</v>
      </c>
      <c r="D3" s="139"/>
      <c r="E3" s="31"/>
      <c r="F3" s="32"/>
    </row>
    <row r="4" spans="2:6">
      <c r="B4" s="140" t="s">
        <v>5</v>
      </c>
      <c r="C4" s="264" t="s">
        <v>172</v>
      </c>
      <c r="D4" s="141"/>
      <c r="E4" s="142" t="s">
        <v>6</v>
      </c>
      <c r="F4" s="33"/>
    </row>
    <row r="5" spans="2:6">
      <c r="B5" s="143" t="s">
        <v>7</v>
      </c>
      <c r="C5" s="265" t="s">
        <v>167</v>
      </c>
      <c r="D5" s="72"/>
      <c r="E5" s="145"/>
      <c r="F5" s="33"/>
    </row>
    <row r="6" spans="2:6">
      <c r="B6" s="143" t="s">
        <v>9</v>
      </c>
      <c r="C6" s="146">
        <v>243349</v>
      </c>
      <c r="D6" s="170"/>
      <c r="E6" s="145" t="s">
        <v>10</v>
      </c>
      <c r="F6" s="33"/>
    </row>
    <row r="7" spans="2:6">
      <c r="B7" s="143" t="s">
        <v>11</v>
      </c>
      <c r="C7" s="146"/>
      <c r="D7" s="141"/>
      <c r="E7" s="148"/>
      <c r="F7" s="33"/>
    </row>
    <row r="8" spans="2:6">
      <c r="B8" s="137" t="s">
        <v>12</v>
      </c>
      <c r="C8" s="138">
        <v>79823</v>
      </c>
      <c r="D8" s="141"/>
      <c r="E8" s="34"/>
      <c r="F8" s="33"/>
    </row>
    <row r="9" spans="2:6">
      <c r="B9" s="143" t="s">
        <v>13</v>
      </c>
      <c r="C9" s="146" t="s">
        <v>171</v>
      </c>
      <c r="D9" s="141"/>
      <c r="E9" s="34"/>
      <c r="F9" s="33"/>
    </row>
    <row r="10" spans="2:6">
      <c r="B10" s="149" t="s">
        <v>14</v>
      </c>
      <c r="C10" s="150">
        <v>7007</v>
      </c>
      <c r="D10" s="141"/>
      <c r="E10" s="35"/>
      <c r="F10" s="33"/>
    </row>
    <row r="11" spans="2:6">
      <c r="B11" s="149" t="s">
        <v>15</v>
      </c>
      <c r="C11" s="59"/>
      <c r="D11" s="141"/>
      <c r="E11" s="35"/>
      <c r="F11" s="33"/>
    </row>
    <row r="12" spans="2:6" ht="15.75" thickBot="1">
      <c r="B12" s="36" t="s">
        <v>16</v>
      </c>
      <c r="C12" s="266"/>
      <c r="D12" s="141"/>
      <c r="E12" s="35"/>
      <c r="F12" s="37"/>
    </row>
    <row r="13" spans="2:6" ht="15.75" thickBot="1">
      <c r="B13" s="123" t="s">
        <v>17</v>
      </c>
      <c r="C13" s="123" t="s">
        <v>18</v>
      </c>
      <c r="D13" s="124" t="s">
        <v>19</v>
      </c>
      <c r="E13" s="125" t="s">
        <v>20</v>
      </c>
      <c r="F13" s="126" t="s">
        <v>21</v>
      </c>
    </row>
    <row r="14" spans="2:6">
      <c r="B14" s="52">
        <v>607144</v>
      </c>
      <c r="C14" s="52" t="s">
        <v>173</v>
      </c>
      <c r="D14" s="61">
        <v>1</v>
      </c>
      <c r="E14" s="53">
        <v>4800</v>
      </c>
      <c r="F14" s="54">
        <f>E14*D14</f>
        <v>4800</v>
      </c>
    </row>
    <row r="15" spans="2:6" ht="15.75" thickBot="1">
      <c r="B15" s="55"/>
      <c r="C15" s="127"/>
      <c r="D15" s="62"/>
      <c r="E15" s="56" t="s">
        <v>22</v>
      </c>
      <c r="F15" s="57">
        <f>F14</f>
        <v>4800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5"/>
  <sheetViews>
    <sheetView tabSelected="1" zoomScale="70" zoomScaleNormal="70" workbookViewId="0">
      <selection activeCell="L20" sqref="L20"/>
    </sheetView>
  </sheetViews>
  <sheetFormatPr baseColWidth="10" defaultRowHeight="15"/>
  <cols>
    <col min="1" max="1" width="4.7109375" customWidth="1"/>
    <col min="2" max="2" width="47" style="43" customWidth="1"/>
    <col min="3" max="3" width="36.42578125" style="366" bestFit="1" customWidth="1"/>
    <col min="4" max="4" width="19.42578125" style="43" customWidth="1"/>
    <col min="5" max="5" width="9.5703125" style="60" customWidth="1"/>
    <col min="6" max="6" width="25.140625" style="73" customWidth="1"/>
    <col min="7" max="7" width="19.85546875" style="44" bestFit="1" customWidth="1"/>
    <col min="8" max="8" width="35.28515625" style="42" bestFit="1" customWidth="1"/>
    <col min="9" max="9" width="17.140625" style="44" customWidth="1"/>
    <col min="10" max="10" width="22.42578125" style="44" customWidth="1"/>
    <col min="11" max="11" width="16" style="44" bestFit="1" customWidth="1"/>
    <col min="12" max="12" width="15.42578125" style="43" bestFit="1" customWidth="1"/>
    <col min="13" max="13" width="20.42578125" style="43" customWidth="1"/>
    <col min="14" max="14" width="19.5703125" style="43" customWidth="1"/>
    <col min="15" max="15" width="59.5703125" style="106" bestFit="1" customWidth="1"/>
    <col min="16" max="16" width="32" style="233" customWidth="1"/>
    <col min="17" max="16384" width="11.42578125" style="220"/>
  </cols>
  <sheetData>
    <row r="1" spans="1:25">
      <c r="A1" s="379" t="s">
        <v>137</v>
      </c>
      <c r="B1" s="380"/>
      <c r="C1" s="380"/>
      <c r="D1" s="380"/>
      <c r="E1" s="380"/>
      <c r="F1" s="380"/>
      <c r="G1" s="380"/>
      <c r="H1" s="380"/>
      <c r="I1" s="380"/>
      <c r="J1" s="380"/>
      <c r="K1" s="380"/>
      <c r="L1" s="380"/>
      <c r="M1" s="380"/>
      <c r="N1" s="380"/>
      <c r="O1" s="381"/>
    </row>
    <row r="2" spans="1:25" ht="12" customHeight="1" thickBot="1">
      <c r="A2" s="382"/>
      <c r="B2" s="383"/>
      <c r="C2" s="383"/>
      <c r="D2" s="383"/>
      <c r="E2" s="383"/>
      <c r="F2" s="383"/>
      <c r="G2" s="383"/>
      <c r="H2" s="383"/>
      <c r="I2" s="383"/>
      <c r="J2" s="383"/>
      <c r="K2" s="383"/>
      <c r="L2" s="383"/>
      <c r="M2" s="383"/>
      <c r="N2" s="383"/>
      <c r="O2" s="384"/>
    </row>
    <row r="3" spans="1:25" ht="47.25">
      <c r="A3" s="71" t="s">
        <v>52</v>
      </c>
      <c r="B3" s="229" t="s">
        <v>45</v>
      </c>
      <c r="C3" s="358" t="s">
        <v>267</v>
      </c>
      <c r="D3" s="230" t="s">
        <v>46</v>
      </c>
      <c r="E3" s="230" t="s">
        <v>47</v>
      </c>
      <c r="F3" s="230" t="s">
        <v>14</v>
      </c>
      <c r="G3" s="231" t="s">
        <v>0</v>
      </c>
      <c r="H3" s="230" t="s">
        <v>13</v>
      </c>
      <c r="I3" s="230" t="s">
        <v>48</v>
      </c>
      <c r="J3" s="230" t="s">
        <v>106</v>
      </c>
      <c r="K3" s="230" t="s">
        <v>105</v>
      </c>
      <c r="L3" s="230" t="s">
        <v>49</v>
      </c>
      <c r="M3" s="239" t="s">
        <v>118</v>
      </c>
      <c r="N3" s="230" t="s">
        <v>50</v>
      </c>
      <c r="O3" s="232" t="s">
        <v>51</v>
      </c>
      <c r="P3" s="220"/>
    </row>
    <row r="4" spans="1:25" s="234" customFormat="1">
      <c r="A4" s="70">
        <v>1</v>
      </c>
      <c r="B4" s="309" t="s">
        <v>8</v>
      </c>
      <c r="C4" s="359"/>
      <c r="D4" s="310">
        <v>318917</v>
      </c>
      <c r="E4" s="311"/>
      <c r="F4" s="312" t="s">
        <v>57</v>
      </c>
      <c r="G4" s="313">
        <v>80837</v>
      </c>
      <c r="H4" s="314" t="s">
        <v>57</v>
      </c>
      <c r="I4" s="315">
        <v>248862</v>
      </c>
      <c r="J4" s="316" t="s">
        <v>108</v>
      </c>
      <c r="K4" s="316" t="s">
        <v>108</v>
      </c>
      <c r="L4" s="285" t="s">
        <v>242</v>
      </c>
      <c r="M4" s="315"/>
      <c r="N4" s="317" t="s">
        <v>30</v>
      </c>
      <c r="O4" s="318"/>
    </row>
    <row r="5" spans="1:25" s="234" customFormat="1">
      <c r="A5" s="70">
        <v>3</v>
      </c>
      <c r="B5" s="330"/>
      <c r="C5" s="324"/>
      <c r="D5" s="331"/>
      <c r="E5" s="347"/>
      <c r="F5" s="348"/>
      <c r="G5" s="349"/>
      <c r="H5" s="349"/>
      <c r="I5" s="350"/>
      <c r="J5" s="350"/>
      <c r="K5" s="350"/>
      <c r="L5" s="351"/>
      <c r="M5" s="352"/>
      <c r="N5" s="344"/>
      <c r="O5" s="340"/>
    </row>
    <row r="6" spans="1:25" s="234" customFormat="1">
      <c r="A6" s="70">
        <v>4</v>
      </c>
      <c r="B6" s="353"/>
      <c r="C6" s="360"/>
      <c r="D6" s="354"/>
      <c r="E6" s="355"/>
      <c r="F6" s="356"/>
      <c r="G6" s="357"/>
      <c r="H6" s="356"/>
      <c r="I6" s="357"/>
      <c r="J6" s="357"/>
      <c r="K6" s="357"/>
      <c r="L6" s="355"/>
      <c r="M6" s="355"/>
      <c r="N6" s="356"/>
      <c r="O6" s="340"/>
    </row>
    <row r="7" spans="1:25">
      <c r="A7" s="70">
        <v>6</v>
      </c>
      <c r="B7" s="243" t="s">
        <v>144</v>
      </c>
      <c r="C7" s="243" t="s">
        <v>268</v>
      </c>
      <c r="D7" s="244">
        <v>134835</v>
      </c>
      <c r="E7" s="245" t="s">
        <v>117</v>
      </c>
      <c r="F7" s="245">
        <v>7148</v>
      </c>
      <c r="G7" s="250">
        <v>78900</v>
      </c>
      <c r="H7" s="245">
        <v>4520165742</v>
      </c>
      <c r="I7" s="245">
        <v>246026</v>
      </c>
      <c r="J7" s="245" t="s">
        <v>108</v>
      </c>
      <c r="K7" s="245" t="s">
        <v>108</v>
      </c>
      <c r="L7" s="245">
        <v>94972</v>
      </c>
      <c r="M7" s="248" t="s">
        <v>197</v>
      </c>
      <c r="N7" s="251" t="s">
        <v>86</v>
      </c>
      <c r="O7" s="249"/>
      <c r="P7" s="220"/>
      <c r="S7" s="221"/>
      <c r="T7" s="221"/>
      <c r="U7" s="221"/>
      <c r="V7" s="221"/>
      <c r="W7" s="221"/>
      <c r="X7" s="221"/>
      <c r="Y7" s="221"/>
    </row>
    <row r="8" spans="1:25">
      <c r="A8" s="70">
        <v>7</v>
      </c>
      <c r="B8" s="243" t="s">
        <v>131</v>
      </c>
      <c r="C8" s="243" t="s">
        <v>268</v>
      </c>
      <c r="D8" s="244">
        <v>241010</v>
      </c>
      <c r="E8" s="245" t="s">
        <v>117</v>
      </c>
      <c r="F8" s="245">
        <v>7248</v>
      </c>
      <c r="G8" s="246">
        <v>77664</v>
      </c>
      <c r="H8" s="245">
        <v>4700018431</v>
      </c>
      <c r="I8" s="245">
        <v>243716</v>
      </c>
      <c r="J8" s="247">
        <v>43237</v>
      </c>
      <c r="K8" s="245">
        <v>1000046765</v>
      </c>
      <c r="L8" s="245">
        <v>94774</v>
      </c>
      <c r="M8" s="248" t="s">
        <v>143</v>
      </c>
      <c r="N8" s="248" t="s">
        <v>87</v>
      </c>
      <c r="O8" s="249"/>
      <c r="P8" s="220"/>
      <c r="S8" s="221"/>
      <c r="T8" s="221"/>
      <c r="U8" s="221"/>
      <c r="V8" s="221"/>
      <c r="W8" s="221"/>
      <c r="X8" s="221"/>
      <c r="Y8" s="221"/>
    </row>
    <row r="9" spans="1:25" ht="14.25" customHeight="1">
      <c r="A9" s="70">
        <v>8</v>
      </c>
      <c r="B9" s="243" t="s">
        <v>131</v>
      </c>
      <c r="C9" s="243" t="s">
        <v>268</v>
      </c>
      <c r="D9" s="244">
        <v>4800</v>
      </c>
      <c r="E9" s="245" t="s">
        <v>117</v>
      </c>
      <c r="F9" s="245">
        <v>7213</v>
      </c>
      <c r="G9" s="246">
        <v>73458</v>
      </c>
      <c r="H9" s="245">
        <v>4700016603</v>
      </c>
      <c r="I9" s="245">
        <v>237305</v>
      </c>
      <c r="J9" s="247">
        <v>43237</v>
      </c>
      <c r="K9" s="245">
        <v>1000047201</v>
      </c>
      <c r="L9" s="245">
        <v>95420</v>
      </c>
      <c r="M9" s="248" t="s">
        <v>143</v>
      </c>
      <c r="N9" s="248" t="s">
        <v>87</v>
      </c>
      <c r="O9" s="249"/>
      <c r="P9" s="220"/>
      <c r="S9" s="221"/>
      <c r="T9" s="221"/>
      <c r="U9" s="221"/>
      <c r="V9" s="221"/>
      <c r="W9" s="221"/>
      <c r="X9" s="221"/>
      <c r="Y9" s="221"/>
    </row>
    <row r="10" spans="1:25" s="222" customFormat="1">
      <c r="A10" s="70">
        <v>9</v>
      </c>
      <c r="B10" s="243" t="s">
        <v>149</v>
      </c>
      <c r="C10" s="243" t="s">
        <v>268</v>
      </c>
      <c r="D10" s="244">
        <v>250000</v>
      </c>
      <c r="E10" s="245" t="s">
        <v>117</v>
      </c>
      <c r="F10" s="245">
        <v>7270</v>
      </c>
      <c r="G10" s="250">
        <v>78921</v>
      </c>
      <c r="H10" s="245">
        <v>179147</v>
      </c>
      <c r="I10" s="245">
        <v>246024</v>
      </c>
      <c r="J10" s="245" t="s">
        <v>108</v>
      </c>
      <c r="K10" s="245" t="s">
        <v>108</v>
      </c>
      <c r="L10" s="245">
        <v>94968</v>
      </c>
      <c r="M10" s="248" t="s">
        <v>153</v>
      </c>
      <c r="N10" s="251" t="s">
        <v>87</v>
      </c>
      <c r="O10" s="249"/>
      <c r="S10" s="223"/>
      <c r="T10" s="223"/>
      <c r="U10" s="223"/>
      <c r="V10" s="223"/>
      <c r="W10" s="223"/>
      <c r="X10" s="223"/>
      <c r="Y10" s="223"/>
    </row>
    <row r="11" spans="1:25">
      <c r="A11" s="70">
        <v>10</v>
      </c>
      <c r="B11" s="243" t="s">
        <v>110</v>
      </c>
      <c r="C11" s="243" t="s">
        <v>268</v>
      </c>
      <c r="D11" s="257">
        <v>144466</v>
      </c>
      <c r="E11" s="245" t="s">
        <v>117</v>
      </c>
      <c r="F11" s="245">
        <v>7229</v>
      </c>
      <c r="G11" s="250">
        <v>79475</v>
      </c>
      <c r="H11" s="245">
        <v>781682</v>
      </c>
      <c r="I11" s="245">
        <v>246664</v>
      </c>
      <c r="J11" s="258" t="s">
        <v>108</v>
      </c>
      <c r="K11" s="258" t="s">
        <v>108</v>
      </c>
      <c r="L11" s="245">
        <v>95870</v>
      </c>
      <c r="M11" s="251" t="s">
        <v>143</v>
      </c>
      <c r="N11" s="251" t="s">
        <v>86</v>
      </c>
      <c r="O11" s="249"/>
      <c r="P11" s="220"/>
      <c r="S11" s="221"/>
      <c r="T11" s="221"/>
      <c r="U11" s="221"/>
      <c r="V11" s="221"/>
      <c r="W11" s="221"/>
      <c r="X11" s="221"/>
      <c r="Y11" s="221"/>
    </row>
    <row r="12" spans="1:25">
      <c r="A12" s="70">
        <v>11</v>
      </c>
      <c r="B12" s="243" t="s">
        <v>90</v>
      </c>
      <c r="C12" s="243" t="s">
        <v>268</v>
      </c>
      <c r="D12" s="257">
        <v>394760</v>
      </c>
      <c r="E12" s="245" t="s">
        <v>117</v>
      </c>
      <c r="F12" s="245">
        <v>7267</v>
      </c>
      <c r="G12" s="250">
        <v>77944</v>
      </c>
      <c r="H12" s="245">
        <v>179658</v>
      </c>
      <c r="I12" s="245">
        <v>244205</v>
      </c>
      <c r="J12" s="245" t="s">
        <v>108</v>
      </c>
      <c r="K12" s="245" t="s">
        <v>108</v>
      </c>
      <c r="L12" s="245">
        <v>97061</v>
      </c>
      <c r="M12" s="251"/>
      <c r="N12" s="251" t="s">
        <v>87</v>
      </c>
      <c r="O12" s="249"/>
      <c r="P12" s="220"/>
      <c r="S12" s="221"/>
      <c r="T12" s="221"/>
      <c r="U12" s="221"/>
      <c r="V12" s="221"/>
      <c r="W12" s="221"/>
      <c r="X12" s="221"/>
      <c r="Y12" s="221"/>
    </row>
    <row r="13" spans="1:25" s="222" customFormat="1">
      <c r="A13" s="70">
        <v>12</v>
      </c>
      <c r="B13" s="243" t="s">
        <v>90</v>
      </c>
      <c r="C13" s="243" t="s">
        <v>268</v>
      </c>
      <c r="D13" s="257">
        <v>443760</v>
      </c>
      <c r="E13" s="258" t="s">
        <v>117</v>
      </c>
      <c r="F13" s="258">
        <v>7271</v>
      </c>
      <c r="G13" s="245">
        <v>79712</v>
      </c>
      <c r="H13" s="301">
        <v>179657</v>
      </c>
      <c r="I13" s="245">
        <v>247161</v>
      </c>
      <c r="J13" s="245" t="s">
        <v>108</v>
      </c>
      <c r="K13" s="245" t="s">
        <v>108</v>
      </c>
      <c r="L13" s="245">
        <v>97060</v>
      </c>
      <c r="M13" s="248"/>
      <c r="N13" s="251" t="s">
        <v>87</v>
      </c>
      <c r="O13" s="305"/>
      <c r="S13" s="223"/>
      <c r="T13" s="223"/>
      <c r="U13" s="223"/>
      <c r="V13" s="223"/>
      <c r="W13" s="223"/>
      <c r="X13" s="223"/>
      <c r="Y13" s="223"/>
    </row>
    <row r="14" spans="1:25">
      <c r="A14" s="70">
        <v>13</v>
      </c>
      <c r="B14" s="300" t="s">
        <v>131</v>
      </c>
      <c r="C14" s="305" t="s">
        <v>268</v>
      </c>
      <c r="D14" s="257">
        <v>60000</v>
      </c>
      <c r="E14" s="245" t="s">
        <v>117</v>
      </c>
      <c r="F14" s="248">
        <v>7245</v>
      </c>
      <c r="G14" s="245">
        <v>79489</v>
      </c>
      <c r="H14" s="301">
        <v>4700017982</v>
      </c>
      <c r="I14" s="303">
        <v>246662</v>
      </c>
      <c r="J14" s="304">
        <v>43249</v>
      </c>
      <c r="K14" s="258">
        <v>1000047208</v>
      </c>
      <c r="L14" s="245">
        <v>97059</v>
      </c>
      <c r="M14" s="248"/>
      <c r="N14" s="248" t="s">
        <v>87</v>
      </c>
      <c r="O14" s="302"/>
    </row>
    <row r="15" spans="1:25" s="222" customFormat="1">
      <c r="A15" s="70">
        <v>14</v>
      </c>
      <c r="B15" s="243" t="s">
        <v>131</v>
      </c>
      <c r="C15" s="305" t="s">
        <v>268</v>
      </c>
      <c r="D15" s="257">
        <v>250000</v>
      </c>
      <c r="E15" s="245" t="s">
        <v>117</v>
      </c>
      <c r="F15" s="245">
        <v>7251</v>
      </c>
      <c r="G15" s="245">
        <v>79491</v>
      </c>
      <c r="H15" s="301">
        <v>4700018608</v>
      </c>
      <c r="I15" s="303">
        <v>246661</v>
      </c>
      <c r="J15" s="304">
        <v>43248</v>
      </c>
      <c r="K15" s="258">
        <v>1000047223</v>
      </c>
      <c r="L15" s="245">
        <v>97062</v>
      </c>
      <c r="M15" s="251"/>
      <c r="N15" s="251" t="s">
        <v>86</v>
      </c>
      <c r="O15" s="249"/>
      <c r="S15" s="223"/>
      <c r="T15" s="223"/>
      <c r="U15" s="223"/>
      <c r="V15" s="223"/>
      <c r="W15" s="223"/>
      <c r="X15" s="223"/>
      <c r="Y15" s="223"/>
    </row>
    <row r="16" spans="1:25">
      <c r="A16" s="70">
        <v>15</v>
      </c>
      <c r="B16" s="243" t="s">
        <v>115</v>
      </c>
      <c r="C16" s="305" t="s">
        <v>268</v>
      </c>
      <c r="D16" s="257">
        <v>250000</v>
      </c>
      <c r="E16" s="245" t="s">
        <v>117</v>
      </c>
      <c r="F16" s="245">
        <v>7008</v>
      </c>
      <c r="G16" s="245">
        <v>79661</v>
      </c>
      <c r="H16" s="245">
        <v>116245</v>
      </c>
      <c r="I16" s="245">
        <v>247162</v>
      </c>
      <c r="J16" s="245" t="s">
        <v>108</v>
      </c>
      <c r="K16" s="245" t="s">
        <v>108</v>
      </c>
      <c r="L16" s="245">
        <v>97071</v>
      </c>
      <c r="M16" s="251"/>
      <c r="N16" s="251" t="s">
        <v>86</v>
      </c>
      <c r="O16" s="249"/>
      <c r="P16" s="220"/>
      <c r="S16" s="221"/>
      <c r="T16" s="221"/>
      <c r="U16" s="221"/>
      <c r="V16" s="221"/>
      <c r="W16" s="221"/>
      <c r="X16" s="221"/>
      <c r="Y16" s="221"/>
    </row>
    <row r="17" spans="1:25" ht="30">
      <c r="A17" s="70">
        <v>16</v>
      </c>
      <c r="B17" s="300" t="s">
        <v>129</v>
      </c>
      <c r="C17" s="305" t="s">
        <v>268</v>
      </c>
      <c r="D17" s="257">
        <v>884520</v>
      </c>
      <c r="E17" s="248"/>
      <c r="F17" s="248" t="s">
        <v>185</v>
      </c>
      <c r="G17" s="245">
        <v>79932</v>
      </c>
      <c r="H17" s="301" t="s">
        <v>130</v>
      </c>
      <c r="I17" s="248">
        <v>247391</v>
      </c>
      <c r="J17" s="258" t="s">
        <v>108</v>
      </c>
      <c r="K17" s="258" t="s">
        <v>108</v>
      </c>
      <c r="L17" s="245">
        <v>97063</v>
      </c>
      <c r="M17" s="248"/>
      <c r="N17" s="248" t="s">
        <v>84</v>
      </c>
      <c r="O17" s="302"/>
      <c r="P17" s="220"/>
      <c r="S17" s="221"/>
      <c r="T17" s="221"/>
      <c r="U17" s="221"/>
      <c r="V17" s="221"/>
      <c r="W17" s="221"/>
      <c r="X17" s="221"/>
      <c r="Y17" s="221"/>
    </row>
    <row r="18" spans="1:25">
      <c r="A18" s="70">
        <v>17</v>
      </c>
      <c r="B18" s="243" t="s">
        <v>138</v>
      </c>
      <c r="C18" s="243" t="s">
        <v>268</v>
      </c>
      <c r="D18" s="244">
        <v>314160</v>
      </c>
      <c r="E18" s="245" t="s">
        <v>117</v>
      </c>
      <c r="F18" s="245">
        <v>7002</v>
      </c>
      <c r="G18" s="250">
        <v>79849</v>
      </c>
      <c r="H18" s="245" t="s">
        <v>139</v>
      </c>
      <c r="I18" s="246">
        <v>247213</v>
      </c>
      <c r="J18" s="245" t="s">
        <v>108</v>
      </c>
      <c r="K18" s="245" t="s">
        <v>108</v>
      </c>
      <c r="L18" s="245">
        <v>96084</v>
      </c>
      <c r="M18" s="248"/>
      <c r="N18" s="251" t="s">
        <v>88</v>
      </c>
      <c r="O18" s="249"/>
      <c r="P18" s="220"/>
      <c r="S18" s="221"/>
      <c r="T18" s="221"/>
      <c r="U18" s="221"/>
      <c r="V18" s="221"/>
      <c r="W18" s="221"/>
      <c r="X18" s="221"/>
      <c r="Y18" s="221"/>
    </row>
    <row r="19" spans="1:25" s="222" customFormat="1">
      <c r="A19" s="70">
        <v>18</v>
      </c>
      <c r="B19" s="243" t="s">
        <v>134</v>
      </c>
      <c r="C19" s="243" t="s">
        <v>268</v>
      </c>
      <c r="D19" s="244">
        <v>134835</v>
      </c>
      <c r="E19" s="245" t="s">
        <v>117</v>
      </c>
      <c r="F19" s="245">
        <v>7197</v>
      </c>
      <c r="G19" s="250">
        <v>79676</v>
      </c>
      <c r="H19" s="245">
        <v>290341</v>
      </c>
      <c r="I19" s="245">
        <v>247164</v>
      </c>
      <c r="J19" s="245" t="s">
        <v>108</v>
      </c>
      <c r="K19" s="245" t="s">
        <v>108</v>
      </c>
      <c r="L19" s="245">
        <v>97143</v>
      </c>
      <c r="M19" s="251"/>
      <c r="N19" s="251" t="s">
        <v>86</v>
      </c>
      <c r="O19" s="249"/>
      <c r="S19" s="223"/>
      <c r="T19" s="223"/>
      <c r="U19" s="223"/>
      <c r="V19" s="223"/>
      <c r="W19" s="223"/>
      <c r="X19" s="223"/>
      <c r="Y19" s="223"/>
    </row>
    <row r="20" spans="1:25">
      <c r="A20" s="70">
        <v>19</v>
      </c>
      <c r="B20" s="288" t="s">
        <v>157</v>
      </c>
      <c r="C20" s="243" t="s">
        <v>268</v>
      </c>
      <c r="D20" s="257">
        <v>1801090</v>
      </c>
      <c r="E20" s="245" t="s">
        <v>158</v>
      </c>
      <c r="F20" s="245">
        <v>90109</v>
      </c>
      <c r="G20" s="245">
        <v>79953</v>
      </c>
      <c r="H20" s="245">
        <v>672</v>
      </c>
      <c r="I20" s="245">
        <v>247393</v>
      </c>
      <c r="J20" s="245" t="s">
        <v>108</v>
      </c>
      <c r="K20" s="245" t="s">
        <v>108</v>
      </c>
      <c r="L20" s="245">
        <v>96623</v>
      </c>
      <c r="M20" s="248" t="s">
        <v>265</v>
      </c>
      <c r="N20" s="258" t="s">
        <v>86</v>
      </c>
      <c r="O20" s="249"/>
      <c r="P20" s="220"/>
      <c r="S20" s="221"/>
      <c r="T20" s="221"/>
      <c r="U20" s="221"/>
      <c r="V20" s="221"/>
      <c r="W20" s="221"/>
      <c r="X20" s="221"/>
      <c r="Y20" s="221"/>
    </row>
    <row r="21" spans="1:25" ht="29.25" customHeight="1">
      <c r="A21" s="70">
        <v>20</v>
      </c>
      <c r="B21" s="300" t="s">
        <v>129</v>
      </c>
      <c r="C21" s="243" t="s">
        <v>269</v>
      </c>
      <c r="D21" s="257">
        <v>9886993</v>
      </c>
      <c r="E21" s="245"/>
      <c r="F21" s="245" t="s">
        <v>186</v>
      </c>
      <c r="G21" s="306"/>
      <c r="H21" s="307"/>
      <c r="I21" s="306"/>
      <c r="J21" s="297"/>
      <c r="K21" s="297"/>
      <c r="L21" s="245">
        <v>97163</v>
      </c>
      <c r="M21" s="298"/>
      <c r="N21" s="258" t="s">
        <v>88</v>
      </c>
      <c r="O21" s="249"/>
      <c r="P21" s="220"/>
      <c r="S21" s="221"/>
      <c r="T21" s="221"/>
      <c r="U21" s="221"/>
      <c r="V21" s="221"/>
      <c r="W21" s="221"/>
      <c r="X21" s="221"/>
      <c r="Y21" s="221"/>
    </row>
    <row r="22" spans="1:25">
      <c r="A22" s="70">
        <v>21</v>
      </c>
      <c r="B22" s="296" t="s">
        <v>195</v>
      </c>
      <c r="C22" s="243" t="s">
        <v>269</v>
      </c>
      <c r="D22" s="257">
        <v>84700</v>
      </c>
      <c r="E22" s="245" t="s">
        <v>117</v>
      </c>
      <c r="F22" s="245">
        <v>7128</v>
      </c>
      <c r="G22" s="245">
        <v>80785</v>
      </c>
      <c r="H22" s="245" t="s">
        <v>196</v>
      </c>
      <c r="I22" s="245">
        <v>248571</v>
      </c>
      <c r="J22" s="245" t="s">
        <v>108</v>
      </c>
      <c r="K22" s="297" t="s">
        <v>108</v>
      </c>
      <c r="L22" s="245">
        <v>97092</v>
      </c>
      <c r="M22" s="298"/>
      <c r="N22" s="258" t="s">
        <v>86</v>
      </c>
      <c r="O22" s="249"/>
      <c r="P22" s="220"/>
      <c r="S22" s="221"/>
      <c r="T22" s="221"/>
      <c r="U22" s="221"/>
      <c r="V22" s="221"/>
      <c r="W22" s="221"/>
      <c r="X22" s="221"/>
      <c r="Y22" s="221"/>
    </row>
    <row r="23" spans="1:25">
      <c r="A23" s="70">
        <v>22</v>
      </c>
      <c r="B23" s="296" t="s">
        <v>188</v>
      </c>
      <c r="C23" s="243" t="s">
        <v>269</v>
      </c>
      <c r="D23" s="257">
        <v>1969214</v>
      </c>
      <c r="E23" s="245" t="s">
        <v>117</v>
      </c>
      <c r="F23" s="245">
        <v>2602</v>
      </c>
      <c r="G23" s="245">
        <v>80612</v>
      </c>
      <c r="H23" s="299" t="s">
        <v>190</v>
      </c>
      <c r="I23" s="245">
        <v>248411</v>
      </c>
      <c r="J23" s="245" t="s">
        <v>108</v>
      </c>
      <c r="K23" s="245" t="s">
        <v>108</v>
      </c>
      <c r="L23" s="245">
        <v>97093</v>
      </c>
      <c r="M23" s="251"/>
      <c r="N23" s="258" t="s">
        <v>84</v>
      </c>
      <c r="O23" s="249"/>
      <c r="P23" s="220"/>
      <c r="S23" s="221"/>
      <c r="T23" s="221"/>
      <c r="U23" s="221"/>
      <c r="V23" s="221"/>
      <c r="W23" s="221"/>
      <c r="X23" s="221"/>
      <c r="Y23" s="221"/>
    </row>
    <row r="24" spans="1:25">
      <c r="A24" s="70">
        <v>23</v>
      </c>
      <c r="B24" s="243" t="s">
        <v>191</v>
      </c>
      <c r="C24" s="243" t="s">
        <v>269</v>
      </c>
      <c r="D24" s="257">
        <v>71920</v>
      </c>
      <c r="E24" s="245" t="s">
        <v>189</v>
      </c>
      <c r="F24" s="245">
        <v>7083</v>
      </c>
      <c r="G24" s="320">
        <v>80614</v>
      </c>
      <c r="H24" s="299" t="s">
        <v>192</v>
      </c>
      <c r="I24" s="245">
        <v>248864</v>
      </c>
      <c r="J24" s="245" t="s">
        <v>108</v>
      </c>
      <c r="K24" s="245" t="s">
        <v>108</v>
      </c>
      <c r="L24" s="245">
        <v>97369</v>
      </c>
      <c r="M24" s="251" t="s">
        <v>265</v>
      </c>
      <c r="N24" s="258" t="s">
        <v>86</v>
      </c>
      <c r="O24" s="249"/>
      <c r="P24" s="220"/>
      <c r="S24" s="221"/>
      <c r="T24" s="221"/>
      <c r="U24" s="221"/>
      <c r="V24" s="221"/>
      <c r="W24" s="221"/>
      <c r="X24" s="221"/>
      <c r="Y24" s="221"/>
    </row>
    <row r="25" spans="1:25">
      <c r="A25" s="70">
        <v>24</v>
      </c>
      <c r="B25" s="341"/>
      <c r="C25" s="361"/>
      <c r="D25" s="331"/>
      <c r="E25" s="332"/>
      <c r="F25" s="342"/>
      <c r="G25" s="332"/>
      <c r="H25" s="343"/>
      <c r="I25" s="332"/>
      <c r="J25" s="342"/>
      <c r="K25" s="342"/>
      <c r="L25" s="333"/>
      <c r="M25" s="344"/>
      <c r="N25" s="345"/>
      <c r="O25" s="346"/>
      <c r="P25" s="220"/>
      <c r="S25" s="221"/>
      <c r="T25" s="221"/>
      <c r="U25" s="221"/>
      <c r="V25" s="221"/>
      <c r="W25" s="221"/>
      <c r="X25" s="221"/>
      <c r="Y25" s="221"/>
    </row>
    <row r="26" spans="1:25">
      <c r="A26" s="70">
        <v>25</v>
      </c>
      <c r="B26" s="296" t="s">
        <v>193</v>
      </c>
      <c r="C26" s="243" t="s">
        <v>269</v>
      </c>
      <c r="D26" s="257">
        <v>229354</v>
      </c>
      <c r="E26" s="245" t="s">
        <v>117</v>
      </c>
      <c r="F26" s="245">
        <v>7078</v>
      </c>
      <c r="G26" s="245">
        <v>80794</v>
      </c>
      <c r="H26" s="299" t="s">
        <v>194</v>
      </c>
      <c r="I26" s="245">
        <v>248827</v>
      </c>
      <c r="J26" s="245" t="s">
        <v>108</v>
      </c>
      <c r="K26" s="245" t="s">
        <v>108</v>
      </c>
      <c r="L26" s="245">
        <v>97371</v>
      </c>
      <c r="M26" s="251" t="s">
        <v>265</v>
      </c>
      <c r="N26" s="258" t="s">
        <v>86</v>
      </c>
      <c r="O26" s="249"/>
      <c r="P26" s="220"/>
      <c r="S26" s="221"/>
      <c r="T26" s="221"/>
      <c r="U26" s="221"/>
      <c r="V26" s="221"/>
      <c r="W26" s="221"/>
      <c r="X26" s="221"/>
      <c r="Y26" s="221"/>
    </row>
    <row r="27" spans="1:25" s="222" customFormat="1">
      <c r="A27" s="70">
        <v>26</v>
      </c>
      <c r="B27" s="243" t="s">
        <v>131</v>
      </c>
      <c r="C27" s="243" t="s">
        <v>269</v>
      </c>
      <c r="D27" s="257">
        <v>411800</v>
      </c>
      <c r="E27" s="245" t="s">
        <v>117</v>
      </c>
      <c r="F27" s="245">
        <v>7228</v>
      </c>
      <c r="G27" s="250">
        <v>80861</v>
      </c>
      <c r="H27" s="245">
        <v>4700017950</v>
      </c>
      <c r="I27" s="245">
        <v>248852</v>
      </c>
      <c r="J27" s="247">
        <v>43262</v>
      </c>
      <c r="K27" s="245">
        <v>1000047835</v>
      </c>
      <c r="L27" s="245">
        <v>97372</v>
      </c>
      <c r="M27" s="321" t="s">
        <v>266</v>
      </c>
      <c r="N27" s="251" t="s">
        <v>87</v>
      </c>
      <c r="O27" s="249"/>
      <c r="S27" s="223"/>
      <c r="T27" s="223"/>
      <c r="U27" s="223"/>
      <c r="V27" s="223"/>
      <c r="W27" s="223"/>
      <c r="X27" s="223"/>
      <c r="Y27" s="223"/>
    </row>
    <row r="28" spans="1:25">
      <c r="A28" s="70">
        <v>27</v>
      </c>
      <c r="B28" s="243" t="s">
        <v>131</v>
      </c>
      <c r="C28" s="243" t="s">
        <v>269</v>
      </c>
      <c r="D28" s="257">
        <v>951499</v>
      </c>
      <c r="E28" s="245" t="s">
        <v>117</v>
      </c>
      <c r="F28" s="245">
        <v>7218</v>
      </c>
      <c r="G28" s="250">
        <v>80862</v>
      </c>
      <c r="H28" s="245">
        <v>4700017355</v>
      </c>
      <c r="I28" s="245">
        <v>248853</v>
      </c>
      <c r="J28" s="247">
        <v>43262</v>
      </c>
      <c r="K28" s="245">
        <v>1000047801</v>
      </c>
      <c r="L28" s="245">
        <v>97373</v>
      </c>
      <c r="M28" s="321" t="s">
        <v>266</v>
      </c>
      <c r="N28" s="251" t="s">
        <v>87</v>
      </c>
      <c r="O28" s="249"/>
      <c r="P28" s="220"/>
      <c r="S28" s="221"/>
      <c r="T28" s="221"/>
      <c r="U28" s="221"/>
      <c r="V28" s="221"/>
      <c r="W28" s="221"/>
      <c r="X28" s="221"/>
      <c r="Y28" s="221"/>
    </row>
    <row r="29" spans="1:25">
      <c r="A29" s="70">
        <v>28</v>
      </c>
      <c r="B29" s="330"/>
      <c r="C29" s="324"/>
      <c r="D29" s="331"/>
      <c r="E29" s="332"/>
      <c r="F29" s="334"/>
      <c r="G29" s="335"/>
      <c r="H29" s="336"/>
      <c r="I29" s="333"/>
      <c r="J29" s="337"/>
      <c r="K29" s="332"/>
      <c r="L29" s="338"/>
      <c r="M29" s="339"/>
      <c r="N29" s="339"/>
      <c r="O29" s="340"/>
      <c r="P29" s="220"/>
      <c r="S29" s="221"/>
      <c r="T29" s="221"/>
      <c r="U29" s="221"/>
      <c r="V29" s="221"/>
      <c r="W29" s="221"/>
      <c r="X29" s="221"/>
      <c r="Y29" s="221"/>
    </row>
    <row r="30" spans="1:25">
      <c r="A30" s="70">
        <v>29</v>
      </c>
      <c r="B30" s="243" t="s">
        <v>131</v>
      </c>
      <c r="C30" s="243" t="s">
        <v>269</v>
      </c>
      <c r="D30" s="257">
        <v>241010</v>
      </c>
      <c r="E30" s="245" t="s">
        <v>117</v>
      </c>
      <c r="F30" s="322">
        <v>7242</v>
      </c>
      <c r="G30" s="248">
        <v>80864</v>
      </c>
      <c r="H30" s="250">
        <v>4700017983</v>
      </c>
      <c r="I30" s="245">
        <v>248855</v>
      </c>
      <c r="J30" s="247">
        <v>43262</v>
      </c>
      <c r="K30" s="245">
        <v>1000047803</v>
      </c>
      <c r="L30" s="245">
        <v>97374</v>
      </c>
      <c r="M30" s="321" t="s">
        <v>266</v>
      </c>
      <c r="N30" s="322" t="s">
        <v>87</v>
      </c>
      <c r="O30" s="323"/>
      <c r="P30" s="220"/>
      <c r="S30" s="221"/>
      <c r="T30" s="221"/>
      <c r="U30" s="221"/>
      <c r="V30" s="221"/>
      <c r="W30" s="221"/>
      <c r="X30" s="221"/>
      <c r="Y30" s="221"/>
    </row>
    <row r="31" spans="1:25">
      <c r="A31" s="70">
        <v>31</v>
      </c>
      <c r="B31" s="243" t="s">
        <v>149</v>
      </c>
      <c r="C31" s="243" t="s">
        <v>269</v>
      </c>
      <c r="D31" s="257">
        <v>514320</v>
      </c>
      <c r="E31" s="245" t="s">
        <v>117</v>
      </c>
      <c r="F31" s="245">
        <v>7275</v>
      </c>
      <c r="G31" s="245">
        <v>79883</v>
      </c>
      <c r="H31" s="245">
        <v>180247</v>
      </c>
      <c r="I31" s="245">
        <v>247289</v>
      </c>
      <c r="J31" s="245" t="s">
        <v>108</v>
      </c>
      <c r="K31" s="245" t="s">
        <v>108</v>
      </c>
      <c r="L31" s="245">
        <v>97416</v>
      </c>
      <c r="M31" s="251"/>
      <c r="N31" s="251" t="s">
        <v>87</v>
      </c>
      <c r="O31" s="323"/>
      <c r="P31" s="220"/>
      <c r="S31" s="221"/>
      <c r="T31" s="221"/>
      <c r="U31" s="221"/>
      <c r="V31" s="221"/>
      <c r="W31" s="221"/>
      <c r="X31" s="221"/>
      <c r="Y31" s="221"/>
    </row>
    <row r="32" spans="1:25">
      <c r="A32" s="70">
        <v>32</v>
      </c>
      <c r="B32" s="243" t="s">
        <v>149</v>
      </c>
      <c r="C32" s="243" t="s">
        <v>269</v>
      </c>
      <c r="D32" s="257">
        <v>2208200</v>
      </c>
      <c r="E32" s="245" t="s">
        <v>117</v>
      </c>
      <c r="F32" s="245">
        <v>7277</v>
      </c>
      <c r="G32" s="245">
        <v>79886</v>
      </c>
      <c r="H32" s="245">
        <v>180246</v>
      </c>
      <c r="I32" s="245">
        <v>248566</v>
      </c>
      <c r="J32" s="245" t="s">
        <v>108</v>
      </c>
      <c r="K32" s="245" t="s">
        <v>108</v>
      </c>
      <c r="L32" s="245">
        <v>97415</v>
      </c>
      <c r="M32" s="251"/>
      <c r="N32" s="251" t="s">
        <v>87</v>
      </c>
      <c r="O32" s="249"/>
      <c r="P32" s="220"/>
      <c r="S32" s="221"/>
      <c r="T32" s="221"/>
      <c r="U32" s="221"/>
      <c r="V32" s="221"/>
      <c r="W32" s="221"/>
      <c r="X32" s="221"/>
      <c r="Y32" s="221"/>
    </row>
    <row r="33" spans="1:25">
      <c r="A33" s="70">
        <v>33</v>
      </c>
      <c r="B33" s="243" t="s">
        <v>110</v>
      </c>
      <c r="C33" s="243" t="s">
        <v>269</v>
      </c>
      <c r="D33" s="257">
        <v>2631890</v>
      </c>
      <c r="E33" s="245" t="s">
        <v>117</v>
      </c>
      <c r="F33" s="245">
        <v>7232</v>
      </c>
      <c r="G33" s="245">
        <v>80897</v>
      </c>
      <c r="H33" s="245">
        <v>784868</v>
      </c>
      <c r="I33" s="245">
        <v>248867</v>
      </c>
      <c r="J33" s="245" t="s">
        <v>108</v>
      </c>
      <c r="K33" s="245" t="s">
        <v>108</v>
      </c>
      <c r="L33" s="245">
        <v>97379</v>
      </c>
      <c r="M33" s="248" t="s">
        <v>197</v>
      </c>
      <c r="N33" s="258" t="s">
        <v>84</v>
      </c>
      <c r="O33" s="249"/>
      <c r="P33" s="220"/>
      <c r="S33" s="221"/>
      <c r="T33" s="221"/>
      <c r="U33" s="221"/>
      <c r="V33" s="221"/>
      <c r="W33" s="221"/>
      <c r="X33" s="221"/>
      <c r="Y33" s="221"/>
    </row>
    <row r="34" spans="1:25">
      <c r="A34" s="70">
        <v>34</v>
      </c>
      <c r="B34" s="243" t="s">
        <v>206</v>
      </c>
      <c r="C34" s="243" t="s">
        <v>269</v>
      </c>
      <c r="D34" s="257">
        <v>4800</v>
      </c>
      <c r="E34" s="245" t="s">
        <v>168</v>
      </c>
      <c r="F34" s="245" t="s">
        <v>169</v>
      </c>
      <c r="G34" s="245">
        <v>79823</v>
      </c>
      <c r="H34" s="245" t="s">
        <v>170</v>
      </c>
      <c r="I34" s="245">
        <v>243349</v>
      </c>
      <c r="J34" s="245" t="s">
        <v>108</v>
      </c>
      <c r="K34" s="245" t="s">
        <v>108</v>
      </c>
      <c r="L34" s="245" t="s">
        <v>270</v>
      </c>
      <c r="M34" s="251" t="s">
        <v>175</v>
      </c>
      <c r="N34" s="258" t="s">
        <v>86</v>
      </c>
      <c r="O34" s="249"/>
      <c r="P34" s="220"/>
      <c r="S34" s="221"/>
      <c r="T34" s="221"/>
      <c r="U34" s="221"/>
      <c r="V34" s="221"/>
      <c r="W34" s="221"/>
      <c r="X34" s="221"/>
      <c r="Y34" s="221"/>
    </row>
    <row r="35" spans="1:25" ht="15.75" thickBot="1">
      <c r="A35" s="70">
        <v>35</v>
      </c>
      <c r="B35" s="324"/>
      <c r="C35" s="324"/>
      <c r="D35" s="325"/>
      <c r="E35" s="326"/>
      <c r="F35" s="326"/>
      <c r="G35" s="326"/>
      <c r="H35" s="327"/>
      <c r="I35" s="326"/>
      <c r="J35" s="326"/>
      <c r="K35" s="326"/>
      <c r="L35" s="327"/>
      <c r="M35" s="328"/>
      <c r="N35" s="328"/>
      <c r="O35" s="329"/>
      <c r="P35" s="220"/>
      <c r="S35" s="221"/>
      <c r="T35" s="221"/>
      <c r="U35" s="221"/>
      <c r="V35" s="221"/>
      <c r="W35" s="221"/>
      <c r="X35" s="221"/>
      <c r="Y35" s="221"/>
    </row>
    <row r="36" spans="1:25" ht="18.75">
      <c r="B36" s="104" t="s">
        <v>2</v>
      </c>
      <c r="C36" s="362"/>
      <c r="D36" s="105">
        <f>SUM(D7:D35)</f>
        <v>24513936</v>
      </c>
      <c r="F36" s="377" t="s">
        <v>56</v>
      </c>
      <c r="G36" s="378"/>
      <c r="H36" s="136" t="s">
        <v>58</v>
      </c>
      <c r="I36" s="385" t="s">
        <v>69</v>
      </c>
      <c r="J36" s="386"/>
      <c r="K36" s="386"/>
      <c r="L36" s="387"/>
      <c r="M36" s="237"/>
    </row>
    <row r="37" spans="1:25" ht="18.75">
      <c r="B37" s="132" t="s">
        <v>1</v>
      </c>
      <c r="C37" s="362"/>
      <c r="D37" s="81">
        <f>SUM(D4:D5)</f>
        <v>318917</v>
      </c>
      <c r="F37" s="155" t="s">
        <v>86</v>
      </c>
      <c r="G37" s="161">
        <v>3000000</v>
      </c>
      <c r="H37" s="152">
        <f>SUMIF(Tabla1[ENCARGADO], F37,(Tabla1[MONTO NETO]))</f>
        <v>3106000</v>
      </c>
      <c r="I37" s="374"/>
      <c r="J37" s="375"/>
      <c r="K37" s="375"/>
      <c r="L37" s="376"/>
      <c r="M37" s="237"/>
    </row>
    <row r="38" spans="1:25" ht="18.75">
      <c r="B38" s="74" t="s">
        <v>104</v>
      </c>
      <c r="C38" s="362"/>
      <c r="D38" s="78">
        <f>D39-D40</f>
        <v>4832853</v>
      </c>
      <c r="F38" s="155" t="s">
        <v>84</v>
      </c>
      <c r="G38" s="161">
        <v>5000000</v>
      </c>
      <c r="H38" s="152">
        <f>SUMIF(Tabla1[ENCARGADO], F38,(Tabla1[MONTO NETO]))</f>
        <v>5485624</v>
      </c>
      <c r="I38" s="374"/>
      <c r="J38" s="375"/>
      <c r="K38" s="375"/>
      <c r="L38" s="376"/>
      <c r="M38" s="237"/>
    </row>
    <row r="39" spans="1:25" ht="21.75" customHeight="1">
      <c r="B39" s="74" t="s">
        <v>55</v>
      </c>
      <c r="C39" s="362"/>
      <c r="D39" s="79">
        <f>D36+D37</f>
        <v>24832853</v>
      </c>
      <c r="F39" s="153" t="s">
        <v>88</v>
      </c>
      <c r="G39" s="161">
        <v>3000000</v>
      </c>
      <c r="H39" s="152">
        <f>SUMIF(Tabla1[ENCARGADO], F39,(Tabla1[MONTO NETO]))</f>
        <v>10201153</v>
      </c>
      <c r="I39" s="374"/>
      <c r="J39" s="375"/>
      <c r="K39" s="375"/>
      <c r="L39" s="376"/>
      <c r="M39" s="237"/>
    </row>
    <row r="40" spans="1:25" ht="19.5" thickBot="1">
      <c r="B40" s="75" t="s">
        <v>3</v>
      </c>
      <c r="C40" s="363"/>
      <c r="D40" s="80">
        <v>20000000</v>
      </c>
      <c r="F40" s="154" t="s">
        <v>89</v>
      </c>
      <c r="G40" s="161">
        <v>3000000</v>
      </c>
      <c r="H40" s="152">
        <f>SUMIF(Tabla1[ENCARGADO], F40,(Tabla1[MONTO NETO]))</f>
        <v>0</v>
      </c>
      <c r="I40" s="374"/>
      <c r="J40" s="375"/>
      <c r="K40" s="375"/>
      <c r="L40" s="376"/>
      <c r="M40" s="237"/>
      <c r="N40" s="82"/>
    </row>
    <row r="41" spans="1:25" ht="18.75">
      <c r="A41" s="63"/>
      <c r="B41" s="135"/>
      <c r="C41" s="364"/>
      <c r="D41" s="135"/>
      <c r="F41" s="154" t="s">
        <v>87</v>
      </c>
      <c r="G41" s="161">
        <v>5000000</v>
      </c>
      <c r="H41" s="152">
        <f>SUMIF(Tabla1[ENCARGADO], F41,(Tabla1[MONTO NETO]))</f>
        <v>5721159</v>
      </c>
      <c r="I41" s="374"/>
      <c r="J41" s="375"/>
      <c r="K41" s="375"/>
      <c r="L41" s="376"/>
      <c r="M41" s="237"/>
      <c r="N41" s="82"/>
    </row>
    <row r="42" spans="1:25" ht="15.75" thickBot="1">
      <c r="A42" s="242"/>
      <c r="B42" s="107" t="s">
        <v>126</v>
      </c>
      <c r="C42" s="365"/>
      <c r="D42" s="107"/>
      <c r="F42" s="156"/>
      <c r="G42" s="157"/>
      <c r="H42" s="158"/>
      <c r="I42" s="159"/>
      <c r="J42" s="159"/>
      <c r="K42" s="159"/>
      <c r="L42" s="160"/>
      <c r="M42" s="238"/>
    </row>
    <row r="43" spans="1:25">
      <c r="B43" s="107"/>
      <c r="C43" s="365"/>
      <c r="D43" s="107"/>
    </row>
    <row r="44" spans="1:25">
      <c r="B44" s="107"/>
      <c r="C44" s="365"/>
      <c r="D44" s="107"/>
    </row>
    <row r="46" spans="1:25">
      <c r="G46" s="308">
        <v>1159666</v>
      </c>
    </row>
    <row r="47" spans="1:25">
      <c r="G47" s="308">
        <v>300000</v>
      </c>
    </row>
    <row r="53" spans="8:8">
      <c r="H53" s="42">
        <v>75460</v>
      </c>
    </row>
    <row r="54" spans="8:8">
      <c r="H54" s="42">
        <v>59300</v>
      </c>
    </row>
    <row r="55" spans="8:8">
      <c r="H55" s="42">
        <v>260000</v>
      </c>
    </row>
  </sheetData>
  <mergeCells count="8">
    <mergeCell ref="I41:L41"/>
    <mergeCell ref="F36:G36"/>
    <mergeCell ref="A1:O2"/>
    <mergeCell ref="I40:L40"/>
    <mergeCell ref="I39:L39"/>
    <mergeCell ref="I38:L38"/>
    <mergeCell ref="I36:L36"/>
    <mergeCell ref="I37:L37"/>
  </mergeCells>
  <conditionalFormatting sqref="H37">
    <cfRule type="cellIs" dxfId="21" priority="5" operator="greaterThan">
      <formula>$G$37</formula>
    </cfRule>
  </conditionalFormatting>
  <conditionalFormatting sqref="H38">
    <cfRule type="cellIs" dxfId="20" priority="4" operator="greaterThan">
      <formula>$G$38</formula>
    </cfRule>
  </conditionalFormatting>
  <conditionalFormatting sqref="H39">
    <cfRule type="cellIs" dxfId="19" priority="3" operator="greaterThan">
      <formula>$G$39</formula>
    </cfRule>
  </conditionalFormatting>
  <conditionalFormatting sqref="H40">
    <cfRule type="cellIs" dxfId="18" priority="2" operator="greaterThan">
      <formula>$G$40</formula>
    </cfRule>
  </conditionalFormatting>
  <conditionalFormatting sqref="H41">
    <cfRule type="cellIs" dxfId="17" priority="1" operator="greaterThan">
      <formula>$G$41</formula>
    </cfRule>
  </conditionalFormatting>
  <pageMargins left="0.25" right="0.25" top="0.75" bottom="0.75" header="0.3" footer="0.3"/>
  <pageSetup scale="40" orientation="landscape" verticalDpi="300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8"/>
  <sheetViews>
    <sheetView topLeftCell="B1" workbookViewId="0">
      <selection activeCell="I37" sqref="I37"/>
    </sheetView>
  </sheetViews>
  <sheetFormatPr baseColWidth="10" defaultRowHeight="15"/>
  <cols>
    <col min="1" max="1" width="5.5703125" customWidth="1"/>
    <col min="2" max="2" width="32" customWidth="1"/>
    <col min="3" max="3" width="38.140625" customWidth="1"/>
    <col min="4" max="4" width="7.140625" customWidth="1"/>
    <col min="5" max="5" width="9.42578125" customWidth="1"/>
    <col min="6" max="6" width="21.7109375" customWidth="1"/>
    <col min="7" max="7" width="20.85546875" customWidth="1"/>
    <col min="8" max="8" width="30.140625" customWidth="1"/>
    <col min="9" max="9" width="16.42578125" customWidth="1"/>
  </cols>
  <sheetData>
    <row r="1" spans="2:10" ht="15.75" thickBot="1"/>
    <row r="2" spans="2:10" ht="19.5" thickBot="1">
      <c r="B2" s="388" t="s">
        <v>26</v>
      </c>
      <c r="C2" s="389"/>
    </row>
    <row r="3" spans="2:10">
      <c r="B3" s="64">
        <v>9910000003</v>
      </c>
      <c r="C3" s="66" t="s">
        <v>54</v>
      </c>
      <c r="E3" s="225" t="s">
        <v>70</v>
      </c>
      <c r="F3" s="226" t="s">
        <v>73</v>
      </c>
      <c r="G3" s="394" t="s">
        <v>71</v>
      </c>
      <c r="H3" s="394"/>
      <c r="I3" s="225" t="s">
        <v>72</v>
      </c>
      <c r="J3" s="43"/>
    </row>
    <row r="4" spans="2:10" ht="16.5" thickBot="1">
      <c r="B4" s="130" t="s">
        <v>27</v>
      </c>
      <c r="C4" s="131" t="s">
        <v>81</v>
      </c>
      <c r="E4" s="224">
        <v>1</v>
      </c>
      <c r="F4" s="95" t="s">
        <v>240</v>
      </c>
      <c r="G4" s="390" t="s">
        <v>241</v>
      </c>
      <c r="H4" s="391"/>
      <c r="I4" s="129">
        <v>2556625</v>
      </c>
      <c r="J4" s="82">
        <f>E4*I4</f>
        <v>2556625</v>
      </c>
    </row>
    <row r="5" spans="2:10" ht="15.75">
      <c r="B5" s="39">
        <v>3200000000</v>
      </c>
      <c r="C5" s="85" t="s">
        <v>28</v>
      </c>
      <c r="D5" s="128"/>
      <c r="E5" s="256">
        <v>1</v>
      </c>
      <c r="F5" s="95">
        <v>111110000</v>
      </c>
      <c r="G5" s="390" t="s">
        <v>29</v>
      </c>
      <c r="H5" s="391"/>
      <c r="I5" s="129">
        <v>75265</v>
      </c>
      <c r="J5" s="82">
        <f t="shared" ref="J5:J13" si="0">E5*I5</f>
        <v>75265</v>
      </c>
    </row>
    <row r="6" spans="2:10" ht="15.75">
      <c r="B6" s="39">
        <v>11112222</v>
      </c>
      <c r="C6" s="85" t="s">
        <v>187</v>
      </c>
      <c r="E6" s="224"/>
      <c r="F6" s="95"/>
      <c r="G6" s="277"/>
      <c r="H6" s="276"/>
      <c r="I6" s="129"/>
      <c r="J6" s="82">
        <f t="shared" si="0"/>
        <v>0</v>
      </c>
    </row>
    <row r="7" spans="2:10" s="63" customFormat="1" ht="15.75">
      <c r="B7" s="240">
        <v>38827</v>
      </c>
      <c r="C7" s="241" t="s">
        <v>119</v>
      </c>
      <c r="E7" s="224"/>
      <c r="F7" s="95"/>
      <c r="G7" s="395"/>
      <c r="H7" s="396"/>
      <c r="I7" s="129"/>
      <c r="J7" s="82">
        <f t="shared" si="0"/>
        <v>0</v>
      </c>
    </row>
    <row r="8" spans="2:10" s="63" customFormat="1" ht="15.75">
      <c r="B8" s="240">
        <v>18942</v>
      </c>
      <c r="C8" s="241" t="s">
        <v>120</v>
      </c>
      <c r="E8" s="224"/>
      <c r="F8" s="95"/>
      <c r="G8" s="395"/>
      <c r="H8" s="396"/>
      <c r="I8" s="129"/>
      <c r="J8" s="82">
        <f t="shared" si="0"/>
        <v>0</v>
      </c>
    </row>
    <row r="9" spans="2:10" ht="16.5" thickBot="1">
      <c r="B9" s="133">
        <v>111110000</v>
      </c>
      <c r="C9" s="86" t="s">
        <v>29</v>
      </c>
      <c r="E9" s="224"/>
      <c r="F9" s="95"/>
      <c r="G9" s="390"/>
      <c r="H9" s="391"/>
      <c r="I9" s="84"/>
      <c r="J9" s="82">
        <f t="shared" si="0"/>
        <v>0</v>
      </c>
    </row>
    <row r="10" spans="2:10" s="63" customFormat="1" ht="15.75">
      <c r="B10" s="67"/>
      <c r="C10" s="68"/>
      <c r="E10" s="224"/>
      <c r="F10" s="95"/>
      <c r="G10" s="390"/>
      <c r="H10" s="391"/>
      <c r="I10" s="84"/>
      <c r="J10" s="82">
        <f t="shared" si="0"/>
        <v>0</v>
      </c>
    </row>
    <row r="11" spans="2:10" s="63" customFormat="1" ht="16.5" thickBot="1">
      <c r="E11" s="224"/>
      <c r="F11" s="95"/>
      <c r="G11" s="390"/>
      <c r="H11" s="391"/>
      <c r="I11" s="84"/>
      <c r="J11" s="82">
        <f t="shared" si="0"/>
        <v>0</v>
      </c>
    </row>
    <row r="12" spans="2:10" s="90" customFormat="1" ht="19.5" thickBot="1">
      <c r="B12" s="89" t="s">
        <v>26</v>
      </c>
      <c r="C12" s="89" t="s">
        <v>74</v>
      </c>
      <c r="E12" s="224"/>
      <c r="F12" s="95"/>
      <c r="G12" s="390"/>
      <c r="H12" s="391"/>
      <c r="I12" s="84"/>
      <c r="J12" s="82">
        <f t="shared" si="0"/>
        <v>0</v>
      </c>
    </row>
    <row r="13" spans="2:10" s="83" customFormat="1" ht="15.75" thickBot="1">
      <c r="B13" s="91" t="s">
        <v>59</v>
      </c>
      <c r="C13" s="92" t="s">
        <v>60</v>
      </c>
      <c r="E13" s="224"/>
      <c r="F13" s="255"/>
      <c r="G13" s="392"/>
      <c r="H13" s="393"/>
      <c r="I13" s="252"/>
      <c r="J13" s="82">
        <f t="shared" si="0"/>
        <v>0</v>
      </c>
    </row>
    <row r="14" spans="2:10" s="83" customFormat="1" ht="15.75" thickBot="1">
      <c r="B14" s="93" t="s">
        <v>61</v>
      </c>
      <c r="C14" s="110" t="s">
        <v>62</v>
      </c>
      <c r="D14" s="111"/>
      <c r="E14" s="112"/>
      <c r="F14" s="113"/>
      <c r="G14" s="112"/>
      <c r="H14" s="253" t="s">
        <v>152</v>
      </c>
      <c r="I14" s="254">
        <f>SUM(I4:I13)</f>
        <v>2631890</v>
      </c>
      <c r="J14" s="227">
        <f>SUM(J4:J13)</f>
        <v>2631890</v>
      </c>
    </row>
    <row r="15" spans="2:10" s="83" customFormat="1" ht="15.75">
      <c r="B15" s="93" t="s">
        <v>63</v>
      </c>
      <c r="C15" s="110" t="s">
        <v>64</v>
      </c>
      <c r="D15" s="114"/>
      <c r="E15" s="116" t="s">
        <v>44</v>
      </c>
      <c r="F15" s="117"/>
      <c r="G15" s="115"/>
    </row>
    <row r="16" spans="2:10" s="83" customFormat="1" ht="15.75" thickBot="1">
      <c r="B16" s="93" t="s">
        <v>65</v>
      </c>
      <c r="C16" s="94" t="s">
        <v>66</v>
      </c>
      <c r="E16" s="116" t="s">
        <v>75</v>
      </c>
      <c r="F16" s="43"/>
      <c r="G16" s="119" t="s">
        <v>78</v>
      </c>
      <c r="J16" s="227"/>
    </row>
    <row r="17" spans="2:9" s="83" customFormat="1" ht="15.75" thickBot="1">
      <c r="B17" s="93" t="s">
        <v>67</v>
      </c>
      <c r="C17" s="94" t="s">
        <v>68</v>
      </c>
      <c r="E17" s="96" t="s">
        <v>70</v>
      </c>
      <c r="F17" s="97" t="s">
        <v>73</v>
      </c>
      <c r="G17" s="97" t="s">
        <v>71</v>
      </c>
      <c r="H17" s="97" t="s">
        <v>72</v>
      </c>
    </row>
    <row r="18" spans="2:9" ht="15.75" thickBot="1">
      <c r="B18" s="87"/>
      <c r="C18" s="88"/>
      <c r="E18" s="98">
        <v>1</v>
      </c>
      <c r="F18" s="99">
        <v>3200000000</v>
      </c>
      <c r="G18" s="100" t="s">
        <v>28</v>
      </c>
      <c r="H18" s="101" t="s">
        <v>82</v>
      </c>
      <c r="I18" s="134" t="s">
        <v>85</v>
      </c>
    </row>
    <row r="19" spans="2:9" ht="29.25" customHeight="1">
      <c r="C19">
        <f>27042*5</f>
        <v>135210</v>
      </c>
      <c r="D19" s="102"/>
      <c r="E19" s="108"/>
      <c r="F19" s="108"/>
      <c r="G19" s="108"/>
      <c r="H19" s="109"/>
      <c r="I19" s="102"/>
    </row>
    <row r="20" spans="2:9">
      <c r="E20" s="118" t="s">
        <v>76</v>
      </c>
      <c r="F20" s="119"/>
    </row>
    <row r="21" spans="2:9" ht="15.75" thickBot="1">
      <c r="B21" s="120"/>
      <c r="C21" s="121"/>
      <c r="D21" s="63"/>
      <c r="E21" s="116" t="s">
        <v>77</v>
      </c>
      <c r="F21" s="119"/>
      <c r="G21" s="119" t="s">
        <v>78</v>
      </c>
    </row>
    <row r="22" spans="2:9" ht="15.75" thickBot="1">
      <c r="B22" s="120" t="s">
        <v>7</v>
      </c>
      <c r="C22" s="122"/>
      <c r="D22" s="63"/>
      <c r="E22" s="96" t="s">
        <v>70</v>
      </c>
      <c r="F22" s="97" t="s">
        <v>73</v>
      </c>
      <c r="G22" s="97" t="s">
        <v>71</v>
      </c>
      <c r="H22" s="97" t="s">
        <v>72</v>
      </c>
    </row>
    <row r="23" spans="2:9" ht="15.75" thickBot="1">
      <c r="E23" s="98">
        <v>1</v>
      </c>
      <c r="F23" s="99">
        <v>3200000000</v>
      </c>
      <c r="G23" s="100" t="s">
        <v>28</v>
      </c>
      <c r="H23" s="101">
        <v>668271</v>
      </c>
    </row>
    <row r="24" spans="2:9" ht="41.25" customHeight="1"/>
    <row r="25" spans="2:9">
      <c r="E25" s="119" t="s">
        <v>8</v>
      </c>
      <c r="F25" s="119"/>
    </row>
    <row r="26" spans="2:9" ht="15.75" thickBot="1">
      <c r="E26" s="119" t="s">
        <v>79</v>
      </c>
      <c r="F26" s="119"/>
      <c r="G26" s="119" t="s">
        <v>78</v>
      </c>
    </row>
    <row r="27" spans="2:9" ht="15.75" thickBot="1">
      <c r="E27" s="96" t="s">
        <v>70</v>
      </c>
      <c r="F27" s="97" t="s">
        <v>73</v>
      </c>
      <c r="G27" s="97" t="s">
        <v>71</v>
      </c>
      <c r="H27" s="97" t="s">
        <v>72</v>
      </c>
    </row>
    <row r="28" spans="2:9" ht="15.75" thickBot="1">
      <c r="E28" s="98">
        <v>1</v>
      </c>
      <c r="F28" s="99">
        <v>3200000000</v>
      </c>
      <c r="G28" s="100" t="s">
        <v>28</v>
      </c>
      <c r="H28" s="101" t="s">
        <v>80</v>
      </c>
    </row>
  </sheetData>
  <mergeCells count="11">
    <mergeCell ref="B2:C2"/>
    <mergeCell ref="G12:H12"/>
    <mergeCell ref="G13:H13"/>
    <mergeCell ref="G10:H10"/>
    <mergeCell ref="G11:H11"/>
    <mergeCell ref="G3:H3"/>
    <mergeCell ref="G4:H4"/>
    <mergeCell ref="G5:H5"/>
    <mergeCell ref="G9:H9"/>
    <mergeCell ref="G7:H7"/>
    <mergeCell ref="G8:H8"/>
  </mergeCells>
  <hyperlinks>
    <hyperlink ref="E20" r:id="rId1" display="http://www.mercantil.com/empresa/hospital-regional-de-copiapo/copiapo/300013193/esp"/>
    <hyperlink ref="I18" r:id="rId2"/>
  </hyperlinks>
  <pageMargins left="0.7" right="0.7" top="0.75" bottom="0.75" header="0.3" footer="0.3"/>
  <pageSetup paperSize="9" orientation="portrait" horizontalDpi="300" verticalDpi="300"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23"/>
  <sheetViews>
    <sheetView workbookViewId="0">
      <selection activeCell="G18" sqref="G17:G18"/>
    </sheetView>
  </sheetViews>
  <sheetFormatPr baseColWidth="10" defaultRowHeight="15"/>
  <cols>
    <col min="2" max="2" width="57" customWidth="1"/>
    <col min="3" max="3" width="24.28515625" customWidth="1"/>
  </cols>
  <sheetData>
    <row r="2" spans="2:3">
      <c r="B2" s="235" t="s">
        <v>112</v>
      </c>
      <c r="C2" s="235" t="s">
        <v>5</v>
      </c>
    </row>
    <row r="3" spans="2:3">
      <c r="B3" s="236" t="s">
        <v>110</v>
      </c>
      <c r="C3" s="236" t="s">
        <v>111</v>
      </c>
    </row>
    <row r="4" spans="2:3">
      <c r="B4" s="236" t="s">
        <v>109</v>
      </c>
      <c r="C4" s="236" t="s">
        <v>113</v>
      </c>
    </row>
    <row r="5" spans="2:3">
      <c r="B5" s="236" t="s">
        <v>8</v>
      </c>
      <c r="C5" s="236" t="s">
        <v>114</v>
      </c>
    </row>
    <row r="6" spans="2:3">
      <c r="B6" s="236" t="s">
        <v>76</v>
      </c>
      <c r="C6" s="236" t="s">
        <v>83</v>
      </c>
    </row>
    <row r="7" spans="2:3">
      <c r="B7" s="236" t="s">
        <v>121</v>
      </c>
      <c r="C7" s="236" t="s">
        <v>122</v>
      </c>
    </row>
    <row r="8" spans="2:3">
      <c r="B8" s="236" t="s">
        <v>123</v>
      </c>
      <c r="C8" s="236" t="s">
        <v>124</v>
      </c>
    </row>
    <row r="9" spans="2:3">
      <c r="B9" s="236" t="s">
        <v>125</v>
      </c>
      <c r="C9" s="236" t="s">
        <v>116</v>
      </c>
    </row>
    <row r="10" spans="2:3">
      <c r="B10" s="236" t="s">
        <v>127</v>
      </c>
      <c r="C10" s="236" t="s">
        <v>128</v>
      </c>
    </row>
    <row r="11" spans="2:3">
      <c r="B11" s="236" t="s">
        <v>44</v>
      </c>
      <c r="C11" s="236" t="s">
        <v>53</v>
      </c>
    </row>
    <row r="12" spans="2:3">
      <c r="B12" s="236" t="s">
        <v>132</v>
      </c>
      <c r="C12" s="236" t="s">
        <v>133</v>
      </c>
    </row>
    <row r="13" spans="2:3">
      <c r="B13" s="236" t="s">
        <v>135</v>
      </c>
      <c r="C13" s="236" t="s">
        <v>136</v>
      </c>
    </row>
    <row r="14" spans="2:3">
      <c r="B14" s="236" t="s">
        <v>145</v>
      </c>
      <c r="C14" s="236" t="s">
        <v>146</v>
      </c>
    </row>
    <row r="15" spans="2:3">
      <c r="B15" s="236" t="s">
        <v>176</v>
      </c>
      <c r="C15" s="236" t="s">
        <v>177</v>
      </c>
    </row>
    <row r="16" spans="2:3">
      <c r="B16" s="236" t="s">
        <v>218</v>
      </c>
      <c r="C16" s="236" t="s">
        <v>219</v>
      </c>
    </row>
    <row r="17" spans="2:3">
      <c r="B17" s="236" t="s">
        <v>191</v>
      </c>
      <c r="C17" s="236" t="s">
        <v>245</v>
      </c>
    </row>
    <row r="18" spans="2:3">
      <c r="B18" s="236"/>
      <c r="C18" s="236"/>
    </row>
    <row r="19" spans="2:3">
      <c r="B19" s="236"/>
      <c r="C19" s="236"/>
    </row>
    <row r="20" spans="2:3">
      <c r="B20" s="236"/>
      <c r="C20" s="236"/>
    </row>
    <row r="21" spans="2:3">
      <c r="B21" s="236"/>
      <c r="C21" s="236"/>
    </row>
    <row r="22" spans="2:3">
      <c r="B22" s="236"/>
      <c r="C22" s="236"/>
    </row>
    <row r="23" spans="2:3">
      <c r="B23" s="236"/>
      <c r="C23" s="236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1-4</vt:lpstr>
      <vt:lpstr>5-10</vt:lpstr>
      <vt:lpstr>11-15</vt:lpstr>
      <vt:lpstr>16-20</vt:lpstr>
      <vt:lpstr>21-25</vt:lpstr>
      <vt:lpstr>26-30</vt:lpstr>
      <vt:lpstr>31-35</vt:lpstr>
      <vt:lpstr>RMA</vt:lpstr>
      <vt:lpstr>Detalle de Facturacion </vt:lpstr>
      <vt:lpstr>Codigos </vt:lpstr>
      <vt:lpstr>LISTADO CLINICAS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Rosse Bustamante</dc:creator>
  <cp:lastModifiedBy>Secretaria Servicio Tecnico</cp:lastModifiedBy>
  <cp:lastPrinted>2018-06-29T23:18:16Z</cp:lastPrinted>
  <dcterms:created xsi:type="dcterms:W3CDTF">2016-04-27T13:00:55Z</dcterms:created>
  <dcterms:modified xsi:type="dcterms:W3CDTF">2018-11-30T20:00:29Z</dcterms:modified>
</cp:coreProperties>
</file>