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FACTURACION\FACTURACION 2018\"/>
    </mc:Choice>
  </mc:AlternateContent>
  <bookViews>
    <workbookView xWindow="0" yWindow="0" windowWidth="20490" windowHeight="7755" tabRatio="574" activeTab="6"/>
  </bookViews>
  <sheets>
    <sheet name="CONTRATOS" sheetId="20" r:id="rId1"/>
    <sheet name="1" sheetId="2" r:id="rId2"/>
    <sheet name="2" sheetId="3" r:id="rId3"/>
    <sheet name="3" sheetId="21" r:id="rId4"/>
    <sheet name="4" sheetId="23" r:id="rId5"/>
    <sheet name="5" sheetId="22" r:id="rId6"/>
    <sheet name="Detalle de Facturacion " sheetId="1" r:id="rId7"/>
    <sheet name="Codigos " sheetId="4" r:id="rId8"/>
    <sheet name="LISTADO CLINICAS" sheetId="24" r:id="rId9"/>
  </sheets>
  <calcPr calcId="152511"/>
</workbook>
</file>

<file path=xl/calcChain.xml><?xml version="1.0" encoding="utf-8"?>
<calcChain xmlns="http://schemas.openxmlformats.org/spreadsheetml/2006/main">
  <c r="C27" i="1" l="1"/>
  <c r="C28" i="1"/>
  <c r="F46" i="20" l="1"/>
  <c r="C19" i="4" l="1"/>
  <c r="F36" i="2" l="1"/>
  <c r="F32" i="2"/>
  <c r="F31" i="2"/>
  <c r="F33" i="2"/>
  <c r="F34" i="2"/>
  <c r="F30" i="2"/>
  <c r="F51" i="2" l="1"/>
  <c r="F52" i="2"/>
  <c r="F14" i="23" l="1"/>
  <c r="F15" i="23" s="1"/>
  <c r="J5" i="4" l="1"/>
  <c r="J6" i="4"/>
  <c r="J9" i="4"/>
  <c r="J10" i="4"/>
  <c r="J11" i="4"/>
  <c r="J12" i="4"/>
  <c r="J4" i="4"/>
  <c r="J16" i="4" l="1"/>
  <c r="F74" i="21"/>
  <c r="F75" i="21"/>
  <c r="F59" i="21"/>
  <c r="F60" i="21" s="1"/>
  <c r="F74" i="22"/>
  <c r="F75" i="22" s="1"/>
  <c r="F59" i="22"/>
  <c r="F60" i="22" s="1"/>
  <c r="F44" i="22"/>
  <c r="F45" i="22" s="1"/>
  <c r="F29" i="22"/>
  <c r="F30" i="22" s="1"/>
  <c r="F14" i="22"/>
  <c r="F15" i="22" s="1"/>
  <c r="F74" i="23"/>
  <c r="F75" i="23" s="1"/>
  <c r="F59" i="23"/>
  <c r="F60" i="23" s="1"/>
  <c r="F44" i="23"/>
  <c r="F45" i="23" s="1"/>
  <c r="F29" i="23"/>
  <c r="F30" i="23" s="1"/>
  <c r="F44" i="21"/>
  <c r="F45" i="21" s="1"/>
  <c r="F29" i="21"/>
  <c r="F30" i="21" s="1"/>
  <c r="F14" i="21"/>
  <c r="F15" i="21" s="1"/>
  <c r="F59" i="3"/>
  <c r="F60" i="3" s="1"/>
  <c r="F44" i="3"/>
  <c r="F45" i="3" s="1"/>
  <c r="F29" i="3"/>
  <c r="F30" i="3" s="1"/>
  <c r="F74" i="3"/>
  <c r="F76" i="3" s="1"/>
  <c r="F75" i="3"/>
  <c r="F14" i="3"/>
  <c r="F15" i="3" s="1"/>
  <c r="F98" i="2"/>
  <c r="F99" i="2" s="1"/>
  <c r="F83" i="2"/>
  <c r="F84" i="2" s="1"/>
  <c r="F68" i="2"/>
  <c r="F69" i="2" s="1"/>
  <c r="F53" i="2"/>
  <c r="F54" i="2" s="1"/>
  <c r="F61" i="20"/>
  <c r="F62" i="20" s="1"/>
  <c r="F45" i="20"/>
  <c r="F47" i="20" s="1"/>
  <c r="F29" i="20"/>
  <c r="F30" i="20" s="1"/>
  <c r="F13" i="20"/>
  <c r="F14" i="20" s="1"/>
  <c r="G32" i="1"/>
  <c r="G31" i="1"/>
  <c r="G30" i="1"/>
  <c r="G29" i="1"/>
  <c r="G28" i="1"/>
  <c r="F35" i="2"/>
  <c r="F37" i="2" s="1"/>
  <c r="F15" i="2"/>
  <c r="F16" i="2" s="1"/>
  <c r="F76" i="21" l="1"/>
  <c r="C30" i="1"/>
  <c r="C29" i="1" s="1"/>
</calcChain>
</file>

<file path=xl/sharedStrings.xml><?xml version="1.0" encoding="utf-8"?>
<sst xmlns="http://schemas.openxmlformats.org/spreadsheetml/2006/main" count="919" uniqueCount="212">
  <si>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</si>
  <si>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</si>
  <si>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</si>
  <si>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</si>
  <si>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</si>
  <si>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</si>
  <si>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</si>
  <si>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</si>
  <si>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</si>
  <si>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</si>
  <si>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</si>
  <si>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</si>
  <si>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</si>
  <si>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</si>
  <si>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</si>
  <si>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</si>
  <si>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</si>
  <si>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</si>
  <si>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</si>
  <si>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</si>
  <si>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</si>
  <si>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</si>
  <si>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</si>
  <si>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</si>
  <si>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</si>
  <si>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</si>
  <si>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</si>
  <si>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</si>
  <si>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</si>
  <si>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</si>
  <si>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</si>
  <si>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Hospital de Copiapo</t>
  </si>
  <si>
    <t>Cristian Yañez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</si>
  <si>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</si>
  <si>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</si>
  <si>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</si>
  <si>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</si>
  <si>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</si>
  <si>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</si>
  <si>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</si>
  <si>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</si>
  <si>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</si>
  <si>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</si>
  <si>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</si>
  <si>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</si>
  <si>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</si>
  <si>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</si>
  <si>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</si>
  <si>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</si>
  <si>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</si>
  <si>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</si>
  <si>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</si>
  <si>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</si>
  <si>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</si>
  <si>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</si>
  <si>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</si>
  <si>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</si>
  <si>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</si>
  <si>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</si>
  <si>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</si>
  <si>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</si>
  <si>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</si>
  <si>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</si>
  <si>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</si>
  <si>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</si>
  <si>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</si>
  <si>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</si>
  <si>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</si>
  <si>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</si>
  <si>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</si>
  <si>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</si>
  <si>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LOGRO DE METAS</t>
  </si>
  <si>
    <t>25 UF MENSUALES</t>
  </si>
  <si>
    <t>Cantidad</t>
  </si>
  <si>
    <t>Detalle</t>
  </si>
  <si>
    <t>Precio Unitario</t>
  </si>
  <si>
    <t>Código</t>
  </si>
  <si>
    <t>VALORES</t>
  </si>
  <si>
    <t>Rut: 9.930.000-7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</si>
  <si>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</si>
  <si>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</si>
  <si>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</si>
  <si>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</si>
  <si>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</si>
  <si>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ClÍnica Las Condes</t>
  </si>
  <si>
    <t>PROGRAMACIÓN</t>
  </si>
  <si>
    <t>2.539.445.-</t>
  </si>
  <si>
    <t>1554-2273-SE17</t>
  </si>
  <si>
    <t>61.606.307-3</t>
  </si>
  <si>
    <t xml:space="preserve">Andres Yañez </t>
  </si>
  <si>
    <t>secretariast@cencomex.cl</t>
  </si>
  <si>
    <t xml:space="preserve">Bruno Leyton </t>
  </si>
  <si>
    <t>Sebastian Rojas</t>
  </si>
  <si>
    <t>Carlos Alfaro</t>
  </si>
  <si>
    <t>Nelson Reyes</t>
  </si>
  <si>
    <t>Clínica Vespucio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</si>
  <si>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</si>
  <si>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</si>
  <si>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</si>
  <si>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</si>
  <si>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</si>
  <si>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</si>
  <si>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</si>
  <si>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</si>
  <si>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</si>
  <si>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</si>
  <si>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</si>
  <si>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</si>
  <si>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</si>
  <si>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Monto faltante para la meta</t>
  </si>
  <si>
    <t>Facturación Mes de MAYO</t>
  </si>
  <si>
    <t>5089-330-se18</t>
  </si>
  <si>
    <t>Hospital Sotero del Rio</t>
  </si>
  <si>
    <t>Clínica Santa María</t>
  </si>
  <si>
    <t>mantenciones marzo 2018</t>
  </si>
  <si>
    <t>baterias de litio tags</t>
  </si>
  <si>
    <t>HES</t>
  </si>
  <si>
    <t>SOLICITUD DE HES</t>
  </si>
  <si>
    <t>Facturación 21</t>
  </si>
  <si>
    <t>pera de llamado r5</t>
  </si>
  <si>
    <t>modulo de baño r5</t>
  </si>
  <si>
    <t>NO APLICA</t>
  </si>
  <si>
    <t>CABLES DVI</t>
  </si>
  <si>
    <t>CLINICA VESPUCIO</t>
  </si>
  <si>
    <t>CLINICA SANTA MARIA S.A.</t>
  </si>
  <si>
    <t>90.753.000-0</t>
  </si>
  <si>
    <t>CLIENTE</t>
  </si>
  <si>
    <t>96.898.980-4</t>
  </si>
  <si>
    <t>76.515.070-1</t>
  </si>
  <si>
    <t>DVI-D-25FT</t>
  </si>
  <si>
    <t>CABLE DVI 25FT</t>
  </si>
  <si>
    <t>PULL-CORD STATION</t>
  </si>
  <si>
    <t>Clínica Bicentenario</t>
  </si>
  <si>
    <t>LICENCIA TAG BEBES</t>
  </si>
  <si>
    <t>Hospital Ovalle</t>
  </si>
  <si>
    <t>2128-2670-se18</t>
  </si>
  <si>
    <t>CLINICA BICENTENARIO S.P.A.</t>
  </si>
  <si>
    <t>96.885.930-7</t>
  </si>
  <si>
    <t>CCDIN</t>
  </si>
  <si>
    <t>PERAS DE LLAMADO R4000</t>
  </si>
  <si>
    <t>242080 - 242341</t>
  </si>
  <si>
    <t>SI</t>
  </si>
  <si>
    <t>COMPLEJO ASISTENCIAL DR. SOTERO DEL RIO</t>
  </si>
  <si>
    <t>61.608.502-6</t>
  </si>
  <si>
    <t>LP7040</t>
  </si>
  <si>
    <t>WALTER FILTER</t>
  </si>
  <si>
    <t>QD CONECTORS FOR WATER FILTER</t>
  </si>
  <si>
    <t>LP7038</t>
  </si>
  <si>
    <t>ENCARGADO ENTREGA DE FACTURA</t>
  </si>
  <si>
    <t>enviada por email a facturas@ssmso.cl</t>
  </si>
  <si>
    <t>fue enviada via tnt</t>
  </si>
  <si>
    <t>enviado tnt</t>
  </si>
  <si>
    <t>enviado por email</t>
  </si>
  <si>
    <t>242315 - 241799</t>
  </si>
  <si>
    <t>R4KCB12</t>
  </si>
  <si>
    <t>R4KCSC</t>
  </si>
  <si>
    <t>R4K11V</t>
  </si>
  <si>
    <t>R4KANN</t>
  </si>
  <si>
    <t>CLV144</t>
  </si>
  <si>
    <t>CODIGO AZUL</t>
  </si>
  <si>
    <t>TAPA ACRILICO CODIGO AZUL</t>
  </si>
  <si>
    <t>MODULO DE LLAMADO SIN AUDIO</t>
  </si>
  <si>
    <t>PERA DE LLAMADO R4000</t>
  </si>
  <si>
    <t>PANEL DE ANUNCIO</t>
  </si>
  <si>
    <t>LAMPARA DE PASILLO SIN AUDIO</t>
  </si>
  <si>
    <t xml:space="preserve">FACTURA CORRESPONDIENTE AL MES DE MAYO DE 2018 </t>
  </si>
  <si>
    <r>
      <rPr>
        <sz val="11"/>
        <color theme="1"/>
        <rFont val="Calibri"/>
        <family val="2"/>
        <scheme val="minor"/>
      </rPr>
      <t>FAVOR REALIZAR EL SIGUIENTE COMENTARIO EN FACTURA:</t>
    </r>
    <r>
      <rPr>
        <b/>
        <sz val="11"/>
        <color theme="1"/>
        <rFont val="Calibri"/>
        <family val="2"/>
        <scheme val="minor"/>
      </rPr>
      <t xml:space="preserve">    "N° DE HES 1000045867"</t>
    </r>
  </si>
  <si>
    <t>92399</t>
  </si>
  <si>
    <t>Clínica los Coihues</t>
  </si>
  <si>
    <t>Macrocom</t>
  </si>
  <si>
    <t>PINTURA LAIGHT NEUTRAL</t>
  </si>
  <si>
    <t>PINTURA TOUPE</t>
  </si>
  <si>
    <t>TRANSFERENCIA DIRECTA</t>
  </si>
  <si>
    <t>Clínica Avansalud</t>
  </si>
  <si>
    <t>Compra directa (ENTREGAR EFECTIVO A LORENA OLIVA)</t>
  </si>
  <si>
    <t>CLINICA LOS COIHUES</t>
  </si>
  <si>
    <t>96.921.660-4</t>
  </si>
  <si>
    <t>MACROCOM SERVICE LTDA</t>
  </si>
  <si>
    <t>76.005.367-8</t>
  </si>
  <si>
    <t>CLINICA BICENTENARIO SPA</t>
  </si>
  <si>
    <t>VENTA DIRECTA</t>
  </si>
  <si>
    <t>PAINT LIGHT NEUTRAL</t>
  </si>
  <si>
    <t>PROGRAMACION</t>
  </si>
  <si>
    <t>SERVICIOS MEDICOS VESPUCIO LTDA.</t>
  </si>
  <si>
    <t>76.696.200-9</t>
  </si>
  <si>
    <t>PIMAXM2450</t>
  </si>
  <si>
    <t>PILA MATSISHIMA CR2450</t>
  </si>
  <si>
    <t>CLINICA AVANSALUD SPA.</t>
  </si>
  <si>
    <t>78.040.520-1</t>
  </si>
  <si>
    <t>1111PROGRAMACION</t>
  </si>
  <si>
    <t>N° HES 1000046201</t>
  </si>
  <si>
    <t>3119-3118-3114-3121</t>
  </si>
  <si>
    <t>LP7400</t>
  </si>
  <si>
    <t>COMERCIAL INTHEGRA ELECTRICA LIMITADA</t>
  </si>
  <si>
    <t>76.136.176-7</t>
  </si>
  <si>
    <t>Compra directa PAGA CON CHEQUE</t>
  </si>
  <si>
    <t xml:space="preserve">Hospital de Maipú </t>
  </si>
  <si>
    <t>T01504-OC-2018-0196</t>
  </si>
  <si>
    <t>TOUCH SCREEN DISPLAY</t>
  </si>
  <si>
    <t>METAS  MES DE ABRIL</t>
  </si>
  <si>
    <t>LOGRADO</t>
  </si>
  <si>
    <t>SAN JOSE CONSTRUCTORA CHILE S.A.</t>
  </si>
  <si>
    <t>76.093.454-2</t>
  </si>
  <si>
    <t>COMPRA DIRECTA</t>
  </si>
  <si>
    <t>PERA DE LLAMADO</t>
  </si>
  <si>
    <t>entrega via email</t>
  </si>
  <si>
    <t>SOLICITUD DE STOCK</t>
  </si>
  <si>
    <t>5-ERS08035</t>
  </si>
  <si>
    <t>Tag Match Extension for Tag Escort and Match Tests</t>
  </si>
  <si>
    <t>entregada</t>
  </si>
  <si>
    <t>Nota de Credito</t>
  </si>
  <si>
    <t>NOTA DE CREDITO DEBIDO A CAMBIO DE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</si>
</sst>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_ * #,##0.00_ ;_ * \-#,##0.00_ ;_ * &quot;-&quot;??_ ;_ @_ "/>
    <numFmt numFmtId="166" formatCode="[$$-340A]\ #,##0"/>
    <numFmt numFmtId="167" formatCode="_(&quot;Ch$&quot;* #,##0.00_);_(&quot;Ch$&quot;* \(#,##0.00\);_(&quot;Ch$&quot;* &quot;-&quot;??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&quot;$&quot;\ * #,##0_-;\-&quot;$&quot;\ * #,##0_-;_-&quot;$&quot;\ * &quot;-&quot;??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166" fontId="1" fillId="0" borderId="0"/>
    <xf numFmtId="166" fontId="3" fillId="0" borderId="0"/>
    <xf numFmtId="166" fontId="3" fillId="0" borderId="0"/>
    <xf numFmtId="167" fontId="3" fillId="0" borderId="0" applyFont="0" applyFill="0" applyBorder="0" applyAlignment="0" applyProtection="0"/>
    <xf numFmtId="166" fontId="1" fillId="0" borderId="0"/>
    <xf numFmtId="166" fontId="4" fillId="0" borderId="0"/>
    <xf numFmtId="166" fontId="3" fillId="0" borderId="0"/>
    <xf numFmtId="166" fontId="5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5" fillId="0" borderId="0"/>
    <xf numFmtId="0" fontId="14" fillId="0" borderId="0"/>
    <xf numFmtId="0" fontId="5" fillId="0" borderId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68">
    <xf numFmtId="0" fontId="0" fillId="0" borderId="0" xfId="0"/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6" fontId="11" fillId="5" borderId="0" xfId="1" applyFont="1" applyFill="1" applyAlignment="1">
      <alignment horizontal="center" vertical="center"/>
    </xf>
    <xf numFmtId="166" fontId="12" fillId="5" borderId="0" xfId="1" applyFont="1" applyFill="1" applyAlignment="1">
      <alignment vertical="center"/>
    </xf>
    <xf numFmtId="166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6" fontId="11" fillId="5" borderId="0" xfId="1" applyFont="1" applyFill="1" applyAlignment="1">
      <alignment horizontal="center"/>
    </xf>
    <xf numFmtId="166" fontId="12" fillId="5" borderId="0" xfId="1" applyFont="1" applyFill="1" applyAlignment="1">
      <alignment horizontal="center"/>
    </xf>
    <xf numFmtId="166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6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6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6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6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6" fontId="10" fillId="6" borderId="25" xfId="1" applyFont="1" applyFill="1" applyBorder="1" applyAlignment="1">
      <alignment horizontal="center"/>
    </xf>
    <xf numFmtId="166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6" fontId="10" fillId="6" borderId="24" xfId="1" applyFont="1" applyFill="1" applyBorder="1" applyAlignment="1">
      <alignment horizontal="center"/>
    </xf>
    <xf numFmtId="166" fontId="10" fillId="6" borderId="22" xfId="1" applyNumberFormat="1" applyFont="1" applyFill="1" applyBorder="1" applyAlignment="1">
      <alignment horizontal="left"/>
    </xf>
    <xf numFmtId="166" fontId="10" fillId="6" borderId="21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right"/>
    </xf>
    <xf numFmtId="166" fontId="11" fillId="5" borderId="0" xfId="1" applyFont="1" applyFill="1" applyAlignment="1">
      <alignment horizontal="center" vertical="center"/>
    </xf>
    <xf numFmtId="166" fontId="12" fillId="5" borderId="0" xfId="1" applyFont="1" applyFill="1" applyAlignment="1">
      <alignment vertical="center"/>
    </xf>
    <xf numFmtId="166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6" fontId="11" fillId="5" borderId="0" xfId="1" applyFont="1" applyFill="1" applyAlignment="1">
      <alignment horizontal="center"/>
    </xf>
    <xf numFmtId="166" fontId="12" fillId="5" borderId="0" xfId="1" applyFont="1" applyFill="1" applyAlignment="1">
      <alignment horizontal="center"/>
    </xf>
    <xf numFmtId="166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6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6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166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6" fontId="11" fillId="5" borderId="0" xfId="1" applyNumberFormat="1" applyFont="1" applyFill="1" applyBorder="1" applyAlignment="1">
      <alignment horizontal="right"/>
    </xf>
    <xf numFmtId="166" fontId="11" fillId="5" borderId="0" xfId="1" applyFont="1" applyFill="1" applyAlignment="1">
      <alignment horizontal="center" vertical="center"/>
    </xf>
    <xf numFmtId="166" fontId="12" fillId="5" borderId="0" xfId="1" applyFont="1" applyFill="1" applyAlignment="1">
      <alignment vertical="center"/>
    </xf>
    <xf numFmtId="166" fontId="11" fillId="5" borderId="0" xfId="1" applyNumberFormat="1" applyFont="1" applyFill="1" applyAlignment="1">
      <alignment horizontal="right" vertical="center"/>
    </xf>
    <xf numFmtId="166" fontId="12" fillId="5" borderId="0" xfId="1" applyFont="1" applyFill="1" applyAlignment="1">
      <alignment vertical="center"/>
    </xf>
    <xf numFmtId="166" fontId="11" fillId="5" borderId="0" xfId="1" applyNumberFormat="1" applyFont="1" applyFill="1" applyAlignment="1">
      <alignment horizontal="right" vertical="center"/>
    </xf>
    <xf numFmtId="166" fontId="11" fillId="5" borderId="0" xfId="1" applyNumberFormat="1" applyFont="1" applyFill="1" applyAlignment="1">
      <alignment horizontal="right"/>
    </xf>
    <xf numFmtId="166" fontId="11" fillId="5" borderId="0" xfId="1" applyFont="1" applyFill="1"/>
    <xf numFmtId="166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6" fontId="11" fillId="5" borderId="0" xfId="1" applyNumberFormat="1" applyFont="1" applyFill="1" applyBorder="1" applyAlignment="1">
      <alignment horizontal="right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0" fillId="6" borderId="1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166" fontId="12" fillId="5" borderId="0" xfId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6" fontId="11" fillId="5" borderId="0" xfId="1" applyFont="1" applyFill="1" applyBorder="1"/>
    <xf numFmtId="166" fontId="11" fillId="5" borderId="0" xfId="1" applyFont="1" applyFill="1" applyBorder="1" applyAlignment="1">
      <alignment horizontal="right"/>
    </xf>
    <xf numFmtId="166" fontId="12" fillId="5" borderId="0" xfId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/>
    </xf>
    <xf numFmtId="166" fontId="8" fillId="6" borderId="25" xfId="1" applyFont="1" applyFill="1" applyBorder="1" applyAlignment="1">
      <alignment horizontal="center"/>
    </xf>
    <xf numFmtId="166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6" fontId="8" fillId="6" borderId="22" xfId="1" applyNumberFormat="1" applyFont="1" applyFill="1" applyBorder="1" applyAlignment="1">
      <alignment horizontal="left"/>
    </xf>
    <xf numFmtId="166" fontId="8" fillId="6" borderId="21" xfId="1" applyNumberFormat="1" applyFont="1" applyFill="1" applyBorder="1" applyAlignment="1">
      <alignment horizontal="right"/>
    </xf>
    <xf numFmtId="0" fontId="21" fillId="10" borderId="0" xfId="0" applyFont="1" applyFill="1" applyAlignment="1">
      <alignment vertical="top" wrapText="1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6" fontId="8" fillId="6" borderId="24" xfId="1" applyFont="1" applyFill="1" applyBorder="1" applyAlignment="1">
      <alignment horizontal="center"/>
    </xf>
    <xf numFmtId="0" fontId="0" fillId="0" borderId="0" xfId="0"/>
    <xf numFmtId="0" fontId="1" fillId="8" borderId="13" xfId="9" applyNumberFormat="1" applyFill="1" applyBorder="1" applyAlignment="1">
      <alignment horizontal="left"/>
    </xf>
    <xf numFmtId="166" fontId="10" fillId="6" borderId="1" xfId="1" applyFont="1" applyFill="1" applyBorder="1" applyAlignment="1">
      <alignment horizontal="center"/>
    </xf>
    <xf numFmtId="166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6" fontId="0" fillId="2" borderId="0" xfId="9" applyFont="1" applyFill="1" applyBorder="1"/>
    <xf numFmtId="166" fontId="10" fillId="6" borderId="1" xfId="1" applyNumberFormat="1" applyFont="1" applyFill="1" applyBorder="1" applyAlignment="1">
      <alignment horizontal="center"/>
    </xf>
    <xf numFmtId="0" fontId="22" fillId="12" borderId="0" xfId="0" applyFont="1" applyFill="1" applyBorder="1" applyAlignment="1">
      <alignment horizontal="center" vertical="center"/>
    </xf>
    <xf numFmtId="0" fontId="18" fillId="13" borderId="0" xfId="0" applyFont="1" applyFill="1" applyAlignment="1">
      <alignment horizontal="center" vertical="center"/>
    </xf>
    <xf numFmtId="166" fontId="11" fillId="5" borderId="0" xfId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14" borderId="45" xfId="0" applyFont="1" applyFill="1" applyBorder="1" applyAlignment="1">
      <alignment horizontal="left" vertical="center"/>
    </xf>
    <xf numFmtId="0" fontId="2" fillId="14" borderId="46" xfId="0" applyFont="1" applyFill="1" applyBorder="1" applyAlignment="1">
      <alignment horizontal="left" vertical="center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6" fontId="20" fillId="14" borderId="38" xfId="0" applyNumberFormat="1" applyFont="1" applyFill="1" applyBorder="1" applyAlignment="1">
      <alignment horizontal="center" vertical="center"/>
    </xf>
    <xf numFmtId="166" fontId="23" fillId="14" borderId="38" xfId="0" applyNumberFormat="1" applyFont="1" applyFill="1" applyBorder="1" applyAlignment="1">
      <alignment horizontal="center" vertical="center"/>
    </xf>
    <xf numFmtId="166" fontId="20" fillId="14" borderId="28" xfId="0" applyNumberFormat="1" applyFont="1" applyFill="1" applyBorder="1" applyAlignment="1">
      <alignment horizontal="center" vertical="center"/>
    </xf>
    <xf numFmtId="166" fontId="20" fillId="3" borderId="38" xfId="0" applyNumberFormat="1" applyFont="1" applyFill="1" applyBorder="1" applyAlignment="1">
      <alignment horizontal="center" vertical="center"/>
    </xf>
    <xf numFmtId="6" fontId="17" fillId="0" borderId="0" xfId="0" applyNumberFormat="1" applyFont="1"/>
    <xf numFmtId="0" fontId="0" fillId="0" borderId="0" xfId="0" applyFont="1"/>
    <xf numFmtId="6" fontId="27" fillId="4" borderId="1" xfId="0" applyNumberFormat="1" applyFont="1" applyFill="1" applyBorder="1" applyAlignment="1">
      <alignment horizontal="center"/>
    </xf>
    <xf numFmtId="166" fontId="0" fillId="8" borderId="16" xfId="9" applyFont="1" applyFill="1" applyBorder="1"/>
    <xf numFmtId="166" fontId="0" fillId="8" borderId="21" xfId="9" applyFont="1" applyFill="1" applyBorder="1"/>
    <xf numFmtId="0" fontId="17" fillId="8" borderId="20" xfId="0" applyFont="1" applyFill="1" applyBorder="1"/>
    <xf numFmtId="0" fontId="17" fillId="8" borderId="21" xfId="0" applyFont="1" applyFill="1" applyBorder="1"/>
    <xf numFmtId="0" fontId="29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33" fillId="4" borderId="1" xfId="0" applyFont="1" applyFill="1" applyBorder="1" applyAlignment="1">
      <alignment horizontal="center"/>
    </xf>
    <xf numFmtId="0" fontId="34" fillId="9" borderId="23" xfId="0" applyFont="1" applyFill="1" applyBorder="1" applyAlignment="1">
      <alignment horizontal="center" vertical="center"/>
    </xf>
    <xf numFmtId="0" fontId="34" fillId="9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34" fillId="4" borderId="33" xfId="0" applyFont="1" applyFill="1" applyBorder="1" applyAlignment="1">
      <alignment horizontal="center" vertical="center"/>
    </xf>
    <xf numFmtId="0" fontId="34" fillId="4" borderId="47" xfId="0" applyFont="1" applyFill="1" applyBorder="1" applyAlignment="1">
      <alignment horizontal="center" vertical="center"/>
    </xf>
    <xf numFmtId="6" fontId="34" fillId="4" borderId="33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/>
    <xf numFmtId="0" fontId="2" fillId="14" borderId="17" xfId="0" applyFont="1" applyFill="1" applyBorder="1" applyAlignment="1">
      <alignment horizontal="left" vertical="center"/>
    </xf>
    <xf numFmtId="166" fontId="20" fillId="14" borderId="3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Border="1"/>
    <xf numFmtId="0" fontId="17" fillId="2" borderId="0" xfId="0" applyFont="1" applyFill="1" applyBorder="1" applyAlignment="1">
      <alignment horizontal="center"/>
    </xf>
    <xf numFmtId="6" fontId="17" fillId="2" borderId="0" xfId="0" applyNumberFormat="1" applyFont="1" applyFill="1" applyBorder="1" applyAlignment="1">
      <alignment horizontal="center"/>
    </xf>
    <xf numFmtId="0" fontId="0" fillId="8" borderId="32" xfId="0" applyFont="1" applyFill="1" applyBorder="1"/>
    <xf numFmtId="0" fontId="27" fillId="4" borderId="8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30" fillId="2" borderId="0" xfId="0" applyFont="1" applyFill="1" applyBorder="1"/>
    <xf numFmtId="0" fontId="30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32" fillId="2" borderId="0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2" borderId="0" xfId="0" applyFont="1" applyFill="1" applyBorder="1" applyAlignment="1">
      <alignment horizontal="center" vertical="center"/>
    </xf>
    <xf numFmtId="0" fontId="37" fillId="0" borderId="0" xfId="33" applyFont="1" applyAlignment="1">
      <alignment vertical="center"/>
    </xf>
    <xf numFmtId="0" fontId="37" fillId="0" borderId="0" xfId="0" applyFont="1"/>
    <xf numFmtId="0" fontId="39" fillId="4" borderId="34" xfId="0" applyFont="1" applyFill="1" applyBorder="1" applyAlignment="1">
      <alignment horizontal="right" vertical="center"/>
    </xf>
    <xf numFmtId="0" fontId="40" fillId="4" borderId="33" xfId="0" applyFont="1" applyFill="1" applyBorder="1" applyAlignment="1">
      <alignment horizontal="center" vertical="center" wrapText="1"/>
    </xf>
    <xf numFmtId="0" fontId="40" fillId="4" borderId="33" xfId="0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/>
    </xf>
    <xf numFmtId="166" fontId="8" fillId="3" borderId="12" xfId="1" applyFont="1" applyFill="1" applyBorder="1" applyAlignment="1">
      <alignment horizontal="center"/>
    </xf>
    <xf numFmtId="166" fontId="8" fillId="3" borderId="23" xfId="1" applyFont="1" applyFill="1" applyBorder="1" applyAlignment="1">
      <alignment horizontal="center"/>
    </xf>
    <xf numFmtId="166" fontId="8" fillId="3" borderId="23" xfId="1" applyNumberFormat="1" applyFont="1" applyFill="1" applyBorder="1" applyAlignment="1">
      <alignment horizontal="right"/>
    </xf>
    <xf numFmtId="0" fontId="8" fillId="6" borderId="28" xfId="1" applyNumberFormat="1" applyFont="1" applyFill="1" applyBorder="1"/>
    <xf numFmtId="0" fontId="24" fillId="0" borderId="0" xfId="0" applyNumberFormat="1" applyFont="1" applyFill="1" applyBorder="1" applyAlignment="1" applyProtection="1">
      <alignment vertical="center"/>
    </xf>
    <xf numFmtId="6" fontId="27" fillId="4" borderId="10" xfId="0" applyNumberFormat="1" applyFont="1" applyFill="1" applyBorder="1" applyAlignment="1">
      <alignment horizontal="center"/>
    </xf>
    <xf numFmtId="0" fontId="35" fillId="4" borderId="34" xfId="0" applyFont="1" applyFill="1" applyBorder="1" applyAlignment="1">
      <alignment horizontal="left" vertical="center"/>
    </xf>
    <xf numFmtId="0" fontId="35" fillId="4" borderId="33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0" fillId="8" borderId="20" xfId="9" applyNumberFormat="1" applyFont="1" applyFill="1" applyBorder="1" applyAlignment="1">
      <alignment horizontal="left"/>
    </xf>
    <xf numFmtId="0" fontId="17" fillId="3" borderId="2" xfId="0" applyFont="1" applyFill="1" applyBorder="1" applyAlignment="1">
      <alignment horizontal="left" vertical="center"/>
    </xf>
    <xf numFmtId="166" fontId="17" fillId="3" borderId="8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166" fontId="17" fillId="3" borderId="9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36" fillId="0" borderId="0" xfId="33"/>
    <xf numFmtId="0" fontId="0" fillId="0" borderId="0" xfId="0" applyAlignment="1"/>
    <xf numFmtId="0" fontId="26" fillId="2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left" vertical="center"/>
    </xf>
    <xf numFmtId="0" fontId="41" fillId="14" borderId="29" xfId="0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6" fontId="11" fillId="5" borderId="0" xfId="1" applyFont="1" applyFill="1" applyAlignment="1">
      <alignment horizontal="center" vertical="center"/>
    </xf>
    <xf numFmtId="0" fontId="10" fillId="6" borderId="13" xfId="1" applyNumberFormat="1" applyFont="1" applyFill="1" applyBorder="1" applyAlignment="1">
      <alignment horizontal="right"/>
    </xf>
    <xf numFmtId="166" fontId="11" fillId="5" borderId="0" xfId="1" applyFont="1" applyFill="1" applyAlignment="1">
      <alignment horizontal="center"/>
    </xf>
    <xf numFmtId="166" fontId="12" fillId="5" borderId="0" xfId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right"/>
    </xf>
    <xf numFmtId="166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6" fontId="11" fillId="5" borderId="0" xfId="1" applyNumberFormat="1" applyFont="1" applyFill="1" applyBorder="1" applyAlignment="1">
      <alignment horizontal="center"/>
    </xf>
    <xf numFmtId="166" fontId="41" fillId="16" borderId="1" xfId="0" applyNumberFormat="1" applyFont="1" applyFill="1" applyBorder="1" applyAlignment="1">
      <alignment horizontal="right" vertical="center"/>
    </xf>
    <xf numFmtId="6" fontId="41" fillId="16" borderId="1" xfId="0" applyNumberFormat="1" applyFont="1" applyFill="1" applyBorder="1" applyAlignment="1">
      <alignment horizontal="right" vertical="center"/>
    </xf>
    <xf numFmtId="6" fontId="41" fillId="16" borderId="1" xfId="0" applyNumberFormat="1" applyFont="1" applyFill="1" applyBorder="1" applyAlignment="1">
      <alignment horizontal="right"/>
    </xf>
    <xf numFmtId="166" fontId="2" fillId="16" borderId="15" xfId="0" applyNumberFormat="1" applyFont="1" applyFill="1" applyBorder="1" applyAlignment="1">
      <alignment horizontal="center" vertical="center"/>
    </xf>
    <xf numFmtId="166" fontId="2" fillId="16" borderId="15" xfId="0" applyNumberFormat="1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19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19" fillId="0" borderId="43" xfId="0" applyFont="1" applyBorder="1"/>
    <xf numFmtId="0" fontId="0" fillId="0" borderId="43" xfId="0" applyBorder="1" applyAlignment="1"/>
    <xf numFmtId="0" fontId="0" fillId="0" borderId="33" xfId="0" applyBorder="1" applyAlignment="1"/>
    <xf numFmtId="170" fontId="2" fillId="16" borderId="1" xfId="34" applyNumberFormat="1" applyFont="1" applyFill="1" applyBorder="1" applyAlignment="1">
      <alignment horizontal="center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166" fontId="11" fillId="5" borderId="0" xfId="1" applyFont="1" applyFill="1" applyBorder="1" applyAlignment="1">
      <alignment horizontal="center" vertical="center"/>
    </xf>
    <xf numFmtId="166" fontId="12" fillId="5" borderId="0" xfId="1" applyFont="1" applyFill="1" applyBorder="1" applyAlignment="1">
      <alignment vertical="center"/>
    </xf>
    <xf numFmtId="166" fontId="11" fillId="5" borderId="0" xfId="1" applyNumberFormat="1" applyFont="1" applyFill="1" applyBorder="1" applyAlignment="1">
      <alignment horizontal="right" vertical="center"/>
    </xf>
    <xf numFmtId="0" fontId="10" fillId="6" borderId="1" xfId="1" applyNumberFormat="1" applyFont="1" applyFill="1" applyBorder="1" applyAlignment="1">
      <alignment horizontal="right"/>
    </xf>
    <xf numFmtId="0" fontId="13" fillId="6" borderId="1" xfId="1" applyNumberFormat="1" applyFont="1" applyFill="1" applyBorder="1" applyAlignment="1">
      <alignment horizontal="center" wrapText="1"/>
    </xf>
    <xf numFmtId="0" fontId="13" fillId="6" borderId="1" xfId="1" applyNumberFormat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45" fillId="3" borderId="1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center"/>
    </xf>
    <xf numFmtId="166" fontId="8" fillId="3" borderId="1" xfId="1" applyFont="1" applyFill="1" applyBorder="1" applyAlignment="1">
      <alignment horizontal="center"/>
    </xf>
    <xf numFmtId="166" fontId="8" fillId="3" borderId="1" xfId="1" applyNumberFormat="1" applyFont="1" applyFill="1" applyBorder="1" applyAlignment="1">
      <alignment horizontal="center"/>
    </xf>
    <xf numFmtId="166" fontId="10" fillId="6" borderId="1" xfId="1" applyNumberFormat="1" applyFont="1" applyFill="1" applyBorder="1" applyAlignment="1">
      <alignment horizontal="right"/>
    </xf>
    <xf numFmtId="0" fontId="10" fillId="6" borderId="1" xfId="1" applyNumberFormat="1" applyFont="1" applyFill="1" applyBorder="1"/>
    <xf numFmtId="166" fontId="10" fillId="6" borderId="1" xfId="1" applyNumberFormat="1" applyFont="1" applyFill="1" applyBorder="1" applyAlignment="1">
      <alignment horizontal="left"/>
    </xf>
    <xf numFmtId="166" fontId="12" fillId="5" borderId="0" xfId="1" applyFont="1" applyFill="1" applyBorder="1" applyAlignment="1">
      <alignment horizontal="center" vertical="center"/>
    </xf>
    <xf numFmtId="166" fontId="11" fillId="5" borderId="0" xfId="1" applyNumberFormat="1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left" vertical="center"/>
    </xf>
    <xf numFmtId="166" fontId="8" fillId="6" borderId="6" xfId="1" applyFont="1" applyFill="1" applyBorder="1" applyAlignment="1">
      <alignment horizontal="center"/>
    </xf>
    <xf numFmtId="166" fontId="8" fillId="6" borderId="31" xfId="1" applyNumberFormat="1" applyFont="1" applyFill="1" applyBorder="1" applyAlignment="1">
      <alignment horizontal="right"/>
    </xf>
    <xf numFmtId="0" fontId="8" fillId="6" borderId="10" xfId="1" applyNumberFormat="1" applyFont="1" applyFill="1" applyBorder="1" applyAlignment="1">
      <alignment horizontal="center"/>
    </xf>
    <xf numFmtId="0" fontId="7" fillId="4" borderId="48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6" borderId="13" xfId="1" applyNumberFormat="1" applyFont="1" applyFill="1" applyBorder="1" applyAlignment="1">
      <alignment horizontal="right" vertical="center"/>
    </xf>
    <xf numFmtId="0" fontId="13" fillId="6" borderId="1" xfId="1" applyNumberFormat="1" applyFont="1" applyFill="1" applyBorder="1" applyAlignment="1">
      <alignment horizontal="center" vertical="center" wrapText="1"/>
    </xf>
    <xf numFmtId="0" fontId="10" fillId="6" borderId="15" xfId="1" applyNumberFormat="1" applyFont="1" applyFill="1" applyBorder="1" applyAlignment="1">
      <alignment horizontal="right" vertical="center"/>
    </xf>
    <xf numFmtId="0" fontId="13" fillId="6" borderId="1" xfId="1" applyNumberFormat="1" applyFont="1" applyFill="1" applyBorder="1" applyAlignment="1">
      <alignment horizontal="center" vertical="center"/>
    </xf>
    <xf numFmtId="166" fontId="11" fillId="5" borderId="17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0" fontId="10" fillId="6" borderId="16" xfId="1" applyNumberFormat="1" applyFont="1" applyFill="1" applyBorder="1" applyAlignment="1">
      <alignment horizontal="center" vertical="center"/>
    </xf>
    <xf numFmtId="14" fontId="11" fillId="5" borderId="17" xfId="1" applyNumberFormat="1" applyFont="1" applyFill="1" applyBorder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15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center" vertical="center"/>
    </xf>
    <xf numFmtId="166" fontId="11" fillId="5" borderId="0" xfId="1" applyFont="1" applyFill="1" applyAlignment="1">
      <alignment vertical="center"/>
    </xf>
    <xf numFmtId="0" fontId="10" fillId="6" borderId="18" xfId="1" applyNumberFormat="1" applyFont="1" applyFill="1" applyBorder="1" applyAlignment="1">
      <alignment horizontal="right" vertical="center"/>
    </xf>
    <xf numFmtId="0" fontId="10" fillId="6" borderId="19" xfId="1" applyNumberFormat="1" applyFont="1" applyFill="1" applyBorder="1" applyAlignment="1">
      <alignment horizontal="center" vertical="center"/>
    </xf>
    <xf numFmtId="166" fontId="11" fillId="5" borderId="0" xfId="1" applyFont="1" applyFill="1" applyAlignment="1">
      <alignment horizontal="right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10" fillId="6" borderId="20" xfId="1" applyNumberFormat="1" applyFont="1" applyFill="1" applyBorder="1" applyAlignment="1">
      <alignment horizontal="right" vertical="center"/>
    </xf>
    <xf numFmtId="0" fontId="8" fillId="3" borderId="23" xfId="1" applyNumberFormat="1" applyFont="1" applyFill="1" applyBorder="1" applyAlignment="1">
      <alignment horizontal="center" vertical="center"/>
    </xf>
    <xf numFmtId="166" fontId="8" fillId="3" borderId="12" xfId="1" applyFont="1" applyFill="1" applyBorder="1" applyAlignment="1">
      <alignment horizontal="center" vertical="center"/>
    </xf>
    <xf numFmtId="166" fontId="8" fillId="3" borderId="23" xfId="1" applyFont="1" applyFill="1" applyBorder="1" applyAlignment="1">
      <alignment horizontal="center" vertical="center"/>
    </xf>
    <xf numFmtId="166" fontId="8" fillId="3" borderId="23" xfId="1" applyNumberFormat="1" applyFont="1" applyFill="1" applyBorder="1" applyAlignment="1">
      <alignment horizontal="right" vertical="center"/>
    </xf>
    <xf numFmtId="0" fontId="8" fillId="6" borderId="27" xfId="1" applyNumberFormat="1" applyFont="1" applyFill="1" applyBorder="1" applyAlignment="1">
      <alignment horizontal="center" vertical="center"/>
    </xf>
    <xf numFmtId="166" fontId="8" fillId="6" borderId="25" xfId="1" applyFont="1" applyFill="1" applyBorder="1" applyAlignment="1">
      <alignment horizontal="center" vertical="center"/>
    </xf>
    <xf numFmtId="166" fontId="8" fillId="6" borderId="14" xfId="1" applyNumberFormat="1" applyFont="1" applyFill="1" applyBorder="1" applyAlignment="1">
      <alignment horizontal="right" vertical="center"/>
    </xf>
    <xf numFmtId="0" fontId="8" fillId="6" borderId="28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vertical="center"/>
    </xf>
    <xf numFmtId="166" fontId="8" fillId="6" borderId="24" xfId="1" applyFont="1" applyFill="1" applyBorder="1" applyAlignment="1">
      <alignment horizontal="center" vertical="center"/>
    </xf>
    <xf numFmtId="166" fontId="8" fillId="6" borderId="22" xfId="1" applyNumberFormat="1" applyFont="1" applyFill="1" applyBorder="1" applyAlignment="1">
      <alignment horizontal="left" vertical="center"/>
    </xf>
    <xf numFmtId="166" fontId="8" fillId="6" borderId="21" xfId="1" applyNumberFormat="1" applyFont="1" applyFill="1" applyBorder="1" applyAlignment="1">
      <alignment horizontal="right" vertical="center"/>
    </xf>
    <xf numFmtId="0" fontId="8" fillId="6" borderId="37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13" xfId="1" applyNumberFormat="1" applyFont="1" applyFill="1" applyBorder="1" applyAlignment="1">
      <alignment horizontal="center" vertical="center"/>
    </xf>
    <xf numFmtId="166" fontId="8" fillId="6" borderId="7" xfId="1" applyFont="1" applyFill="1" applyBorder="1" applyAlignment="1">
      <alignment horizontal="center" vertical="center"/>
    </xf>
    <xf numFmtId="166" fontId="8" fillId="6" borderId="29" xfId="1" applyFont="1" applyFill="1" applyBorder="1" applyAlignment="1">
      <alignment horizontal="center" vertical="center"/>
    </xf>
    <xf numFmtId="166" fontId="8" fillId="6" borderId="40" xfId="1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Border="1"/>
    <xf numFmtId="0" fontId="46" fillId="0" borderId="0" xfId="0" applyFont="1" applyFill="1"/>
    <xf numFmtId="0" fontId="46" fillId="0" borderId="0" xfId="0" applyFont="1" applyFill="1" applyBorder="1"/>
    <xf numFmtId="0" fontId="27" fillId="4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/>
    </xf>
    <xf numFmtId="6" fontId="0" fillId="0" borderId="0" xfId="0" applyNumberFormat="1" applyFont="1"/>
    <xf numFmtId="9" fontId="8" fillId="6" borderId="27" xfId="1" applyNumberFormat="1" applyFont="1" applyFill="1" applyBorder="1" applyAlignment="1">
      <alignment horizontal="center"/>
    </xf>
    <xf numFmtId="0" fontId="47" fillId="13" borderId="0" xfId="0" applyFont="1" applyFill="1" applyAlignment="1">
      <alignment horizontal="center" vertical="center"/>
    </xf>
    <xf numFmtId="0" fontId="48" fillId="13" borderId="0" xfId="0" applyFont="1" applyFill="1" applyAlignment="1">
      <alignment horizontal="center" vertical="center"/>
    </xf>
    <xf numFmtId="0" fontId="48" fillId="13" borderId="30" xfId="0" applyFont="1" applyFill="1" applyBorder="1" applyAlignment="1">
      <alignment horizontal="center" vertical="center"/>
    </xf>
    <xf numFmtId="0" fontId="48" fillId="13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ont="1" applyFill="1"/>
    <xf numFmtId="0" fontId="42" fillId="17" borderId="0" xfId="0" applyFont="1" applyFill="1" applyAlignment="1">
      <alignment horizontal="center" vertical="center"/>
    </xf>
    <xf numFmtId="0" fontId="0" fillId="0" borderId="1" xfId="0" applyBorder="1"/>
    <xf numFmtId="0" fontId="26" fillId="18" borderId="5" xfId="0" applyFont="1" applyFill="1" applyBorder="1" applyAlignment="1">
      <alignment horizontal="left" vertical="center"/>
    </xf>
    <xf numFmtId="166" fontId="26" fillId="18" borderId="30" xfId="0" applyNumberFormat="1" applyFont="1" applyFill="1" applyBorder="1" applyAlignment="1">
      <alignment horizontal="center" vertical="center"/>
    </xf>
    <xf numFmtId="0" fontId="26" fillId="18" borderId="30" xfId="0" applyFont="1" applyFill="1" applyBorder="1" applyAlignment="1">
      <alignment horizontal="center" vertical="center"/>
    </xf>
    <xf numFmtId="0" fontId="26" fillId="18" borderId="0" xfId="0" applyFont="1" applyFill="1" applyAlignment="1">
      <alignment horizontal="center" vertical="center"/>
    </xf>
    <xf numFmtId="0" fontId="26" fillId="18" borderId="1" xfId="0" applyFont="1" applyFill="1" applyBorder="1" applyAlignment="1">
      <alignment horizontal="center" vertical="center"/>
    </xf>
    <xf numFmtId="0" fontId="26" fillId="18" borderId="30" xfId="0" applyFont="1" applyFill="1" applyBorder="1" applyAlignment="1">
      <alignment horizontal="left" vertical="center"/>
    </xf>
    <xf numFmtId="0" fontId="26" fillId="18" borderId="1" xfId="0" applyFont="1" applyFill="1" applyBorder="1" applyAlignment="1">
      <alignment horizontal="left" vertical="center"/>
    </xf>
    <xf numFmtId="0" fontId="26" fillId="18" borderId="6" xfId="0" applyFont="1" applyFill="1" applyBorder="1" applyAlignment="1">
      <alignment horizontal="center" vertical="center"/>
    </xf>
    <xf numFmtId="0" fontId="8" fillId="6" borderId="50" xfId="1" applyNumberFormat="1" applyFont="1" applyFill="1" applyBorder="1" applyAlignment="1">
      <alignment horizontal="center"/>
    </xf>
    <xf numFmtId="0" fontId="8" fillId="6" borderId="38" xfId="1" applyNumberFormat="1" applyFont="1" applyFill="1" applyBorder="1" applyAlignment="1">
      <alignment horizontal="center"/>
    </xf>
    <xf numFmtId="0" fontId="8" fillId="6" borderId="51" xfId="1" applyNumberFormat="1" applyFont="1" applyFill="1" applyBorder="1" applyAlignment="1">
      <alignment horizontal="center"/>
    </xf>
    <xf numFmtId="0" fontId="8" fillId="6" borderId="15" xfId="1" applyNumberFormat="1" applyFont="1" applyFill="1" applyBorder="1" applyAlignment="1">
      <alignment horizontal="center"/>
    </xf>
    <xf numFmtId="166" fontId="8" fillId="6" borderId="26" xfId="1" applyFont="1" applyFill="1" applyBorder="1" applyAlignment="1">
      <alignment horizontal="center"/>
    </xf>
    <xf numFmtId="166" fontId="8" fillId="6" borderId="1" xfId="1" applyFont="1" applyFill="1" applyBorder="1" applyAlignment="1">
      <alignment horizontal="center"/>
    </xf>
    <xf numFmtId="166" fontId="8" fillId="6" borderId="52" xfId="1" applyNumberFormat="1" applyFont="1" applyFill="1" applyBorder="1" applyAlignment="1">
      <alignment horizontal="right"/>
    </xf>
    <xf numFmtId="166" fontId="8" fillId="6" borderId="16" xfId="1" applyNumberFormat="1" applyFont="1" applyFill="1" applyBorder="1" applyAlignment="1">
      <alignment horizontal="right"/>
    </xf>
    <xf numFmtId="0" fontId="26" fillId="3" borderId="4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42" fillId="15" borderId="0" xfId="0" applyFont="1" applyFill="1" applyBorder="1" applyAlignment="1">
      <alignment horizontal="center"/>
    </xf>
    <xf numFmtId="6" fontId="43" fillId="0" borderId="0" xfId="0" applyNumberFormat="1" applyFont="1" applyFill="1" applyBorder="1" applyAlignment="1">
      <alignment horizontal="center"/>
    </xf>
    <xf numFmtId="0" fontId="0" fillId="0" borderId="0" xfId="0" applyBorder="1" applyAlignment="1"/>
    <xf numFmtId="0" fontId="48" fillId="13" borderId="0" xfId="0" applyFont="1" applyFill="1" applyAlignment="1">
      <alignment horizontal="center" vertical="center" wrapText="1"/>
    </xf>
    <xf numFmtId="0" fontId="8" fillId="6" borderId="37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6" fontId="8" fillId="6" borderId="7" xfId="1" applyFont="1" applyFill="1" applyBorder="1" applyAlignment="1">
      <alignment horizontal="center"/>
    </xf>
    <xf numFmtId="166" fontId="8" fillId="6" borderId="40" xfId="1" applyNumberFormat="1" applyFont="1" applyFill="1" applyBorder="1" applyAlignment="1">
      <alignment horizontal="right"/>
    </xf>
    <xf numFmtId="0" fontId="8" fillId="6" borderId="13" xfId="1" applyNumberFormat="1" applyFont="1" applyFill="1" applyBorder="1" applyAlignment="1">
      <alignment horizontal="center"/>
    </xf>
    <xf numFmtId="0" fontId="8" fillId="6" borderId="48" xfId="1" applyNumberFormat="1" applyFont="1" applyFill="1" applyBorder="1" applyAlignment="1">
      <alignment horizontal="center"/>
    </xf>
    <xf numFmtId="14" fontId="26" fillId="18" borderId="30" xfId="0" applyNumberFormat="1" applyFont="1" applyFill="1" applyBorder="1" applyAlignment="1">
      <alignment horizontal="center" vertical="center"/>
    </xf>
    <xf numFmtId="0" fontId="1" fillId="8" borderId="18" xfId="9" applyNumberFormat="1" applyFill="1" applyBorder="1" applyAlignment="1">
      <alignment horizontal="left"/>
    </xf>
    <xf numFmtId="166" fontId="0" fillId="8" borderId="19" xfId="9" applyFont="1" applyFill="1" applyBorder="1"/>
    <xf numFmtId="166" fontId="26" fillId="2" borderId="9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166" fontId="26" fillId="18" borderId="1" xfId="0" applyNumberFormat="1" applyFont="1" applyFill="1" applyBorder="1" applyAlignment="1">
      <alignment horizontal="center" vertical="center"/>
    </xf>
    <xf numFmtId="0" fontId="26" fillId="18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6" fontId="41" fillId="18" borderId="1" xfId="0" applyNumberFormat="1" applyFont="1" applyFill="1" applyBorder="1" applyAlignment="1">
      <alignment horizontal="right" vertical="center"/>
    </xf>
    <xf numFmtId="0" fontId="41" fillId="14" borderId="29" xfId="0" applyFont="1" applyFill="1" applyBorder="1" applyAlignment="1">
      <alignment horizontal="center" vertical="center"/>
    </xf>
    <xf numFmtId="166" fontId="41" fillId="16" borderId="1" xfId="0" applyNumberFormat="1" applyFont="1" applyFill="1" applyBorder="1" applyAlignment="1">
      <alignment horizontal="right" vertical="center"/>
    </xf>
    <xf numFmtId="6" fontId="41" fillId="16" borderId="1" xfId="0" applyNumberFormat="1" applyFont="1" applyFill="1" applyBorder="1" applyAlignment="1">
      <alignment horizontal="right" vertical="center"/>
    </xf>
    <xf numFmtId="6" fontId="41" fillId="16" borderId="1" xfId="0" applyNumberFormat="1" applyFont="1" applyFill="1" applyBorder="1" applyAlignment="1">
      <alignment horizontal="right"/>
    </xf>
    <xf numFmtId="166" fontId="2" fillId="16" borderId="15" xfId="0" applyNumberFormat="1" applyFont="1" applyFill="1" applyBorder="1" applyAlignment="1">
      <alignment horizontal="center" vertical="center"/>
    </xf>
    <xf numFmtId="166" fontId="2" fillId="16" borderId="15" xfId="0" applyNumberFormat="1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170" fontId="2" fillId="16" borderId="1" xfId="34" applyNumberFormat="1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/>
    </xf>
    <xf numFmtId="166" fontId="26" fillId="18" borderId="9" xfId="0" applyNumberFormat="1" applyFont="1" applyFill="1" applyBorder="1" applyAlignment="1">
      <alignment horizontal="center" vertical="center"/>
    </xf>
    <xf numFmtId="0" fontId="26" fillId="18" borderId="9" xfId="0" applyFont="1" applyFill="1" applyBorder="1" applyAlignment="1">
      <alignment horizontal="center" vertical="center"/>
    </xf>
    <xf numFmtId="0" fontId="26" fillId="18" borderId="8" xfId="0" applyFont="1" applyFill="1" applyBorder="1" applyAlignment="1">
      <alignment horizontal="center" vertical="center"/>
    </xf>
    <xf numFmtId="0" fontId="26" fillId="18" borderId="9" xfId="0" applyFont="1" applyFill="1" applyBorder="1" applyAlignment="1">
      <alignment horizontal="center" vertical="center" wrapText="1"/>
    </xf>
    <xf numFmtId="0" fontId="26" fillId="18" borderId="4" xfId="0" applyFont="1" applyFill="1" applyBorder="1" applyAlignment="1">
      <alignment horizontal="center" vertical="center"/>
    </xf>
    <xf numFmtId="0" fontId="26" fillId="18" borderId="8" xfId="0" applyFont="1" applyFill="1" applyBorder="1" applyAlignment="1">
      <alignment horizontal="left" vertical="center"/>
    </xf>
    <xf numFmtId="0" fontId="17" fillId="18" borderId="0" xfId="0" applyFont="1" applyFill="1" applyAlignment="1">
      <alignment horizontal="center" vertical="center"/>
    </xf>
    <xf numFmtId="0" fontId="17" fillId="18" borderId="3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166" fontId="2" fillId="3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44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6" fontId="43" fillId="0" borderId="1" xfId="0" applyNumberFormat="1" applyFont="1" applyFill="1" applyBorder="1" applyAlignment="1">
      <alignment horizontal="center"/>
    </xf>
    <xf numFmtId="6" fontId="43" fillId="0" borderId="32" xfId="0" applyNumberFormat="1" applyFont="1" applyFill="1" applyBorder="1" applyAlignment="1">
      <alignment horizontal="center"/>
    </xf>
    <xf numFmtId="6" fontId="43" fillId="0" borderId="16" xfId="0" applyNumberFormat="1" applyFont="1" applyFill="1" applyBorder="1" applyAlignment="1">
      <alignment horizontal="center"/>
    </xf>
    <xf numFmtId="0" fontId="41" fillId="14" borderId="41" xfId="0" applyFont="1" applyFill="1" applyBorder="1" applyAlignment="1">
      <alignment horizontal="center" vertical="center" wrapText="1"/>
    </xf>
    <xf numFmtId="0" fontId="41" fillId="14" borderId="25" xfId="0" applyFont="1" applyFill="1" applyBorder="1" applyAlignment="1">
      <alignment horizontal="center" vertical="center" wrapText="1"/>
    </xf>
    <xf numFmtId="0" fontId="25" fillId="11" borderId="39" xfId="0" applyFont="1" applyFill="1" applyBorder="1" applyAlignment="1">
      <alignment horizontal="center" vertical="center"/>
    </xf>
    <xf numFmtId="0" fontId="25" fillId="11" borderId="36" xfId="0" applyFont="1" applyFill="1" applyBorder="1" applyAlignment="1">
      <alignment horizontal="center" vertical="center"/>
    </xf>
    <xf numFmtId="0" fontId="25" fillId="11" borderId="35" xfId="0" applyFont="1" applyFill="1" applyBorder="1" applyAlignment="1">
      <alignment horizontal="center" vertical="center"/>
    </xf>
    <xf numFmtId="0" fontId="25" fillId="11" borderId="42" xfId="0" applyFont="1" applyFill="1" applyBorder="1" applyAlignment="1">
      <alignment horizontal="center" vertical="center"/>
    </xf>
    <xf numFmtId="0" fontId="25" fillId="11" borderId="43" xfId="0" applyFont="1" applyFill="1" applyBorder="1" applyAlignment="1">
      <alignment horizontal="center" vertical="center"/>
    </xf>
    <xf numFmtId="0" fontId="25" fillId="11" borderId="33" xfId="0" applyFont="1" applyFill="1" applyBorder="1" applyAlignment="1">
      <alignment horizontal="center" vertical="center"/>
    </xf>
    <xf numFmtId="0" fontId="42" fillId="15" borderId="29" xfId="0" applyFont="1" applyFill="1" applyBorder="1" applyAlignment="1">
      <alignment horizontal="center"/>
    </xf>
    <xf numFmtId="0" fontId="42" fillId="15" borderId="49" xfId="0" applyFont="1" applyFill="1" applyBorder="1" applyAlignment="1">
      <alignment horizontal="center"/>
    </xf>
    <xf numFmtId="0" fontId="42" fillId="15" borderId="14" xfId="0" applyFont="1" applyFill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27" fillId="4" borderId="32" xfId="0" applyFont="1" applyFill="1" applyBorder="1" applyAlignment="1">
      <alignment horizontal="center"/>
    </xf>
    <xf numFmtId="0" fontId="27" fillId="4" borderId="10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  <xf numFmtId="0" fontId="29" fillId="8" borderId="11" xfId="0" applyFont="1" applyFill="1" applyBorder="1" applyAlignment="1">
      <alignment horizontal="center"/>
    </xf>
    <xf numFmtId="0" fontId="29" fillId="8" borderId="12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</cellXfs>
  <cellStyles count="52">
    <cellStyle name="Comma 2" xfId="20"/>
    <cellStyle name="Comma 2 2" xfId="28"/>
    <cellStyle name="Comma 2 2 2" xfId="36"/>
    <cellStyle name="Comma 2 2 2 2" xfId="45"/>
    <cellStyle name="Comma 2 2 3" xfId="40"/>
    <cellStyle name="Comma 2 3" xfId="49"/>
    <cellStyle name="Currency 2" xfId="22"/>
    <cellStyle name="Currency 2 2" xfId="30"/>
    <cellStyle name="Currency 2 2 2" xfId="38"/>
    <cellStyle name="Currency 2 2 2 2" xfId="47"/>
    <cellStyle name="Currency 2 2 3" xfId="42"/>
    <cellStyle name="Currency 2 3" xfId="51"/>
    <cellStyle name="Hipervínculo" xfId="33" builtinId="8"/>
    <cellStyle name="Millares 2" xfId="19"/>
    <cellStyle name="Millares 2 2" xfId="27"/>
    <cellStyle name="Millares 2 2 2" xfId="35"/>
    <cellStyle name="Millares 2 2 2 2" xfId="44"/>
    <cellStyle name="Millares 2 2 3" xfId="39"/>
    <cellStyle name="Millares 2 3" xfId="48"/>
    <cellStyle name="Moneda" xfId="34" builtinId="4"/>
    <cellStyle name="Moneda 2" xfId="4"/>
    <cellStyle name="Moneda 2 2" xfId="21"/>
    <cellStyle name="Moneda 2 2 2" xfId="29"/>
    <cellStyle name="Moneda 2 2 2 2" xfId="37"/>
    <cellStyle name="Moneda 2 2 2 2 2" xfId="46"/>
    <cellStyle name="Moneda 2 2 2 3" xfId="41"/>
    <cellStyle name="Moneda 2 2 3" xfId="50"/>
    <cellStyle name="Moneda 3" xfId="43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21">
    <dxf>
      <font>
        <b/>
      </font>
      <alignment horizontal="left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6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66FF99"/>
      <color rgb="FF66FFFF"/>
      <color rgb="FFFFCCCC"/>
      <color rgb="FFE20076"/>
      <color rgb="FFCCFFFF"/>
      <color rgb="FFFF99FF"/>
      <color rgb="FF99FF99"/>
      <color rgb="FF66FF66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a1" displayName="Tabla1" ref="A3:N26" totalsRowShown="0" headerRowDxfId="15" dataDxfId="14">
  <autoFilter ref="A3:N26"/>
  <sortState ref="A4:N26">
    <sortCondition ref="A3:A26"/>
  </sortState>
  <tableColumns count="14">
    <tableColumn id="1" name="N°" dataDxfId="13"/>
    <tableColumn id="2" name="CLINICA/HOSPITAL" dataDxfId="12"/>
    <tableColumn id="3" name="MONTO NETO" dataDxfId="11"/>
    <tableColumn id="4" name="REALIZADO" dataDxfId="10"/>
    <tableColumn id="5" name="PRESUPUESTO" dataDxfId="9"/>
    <tableColumn id="6" name="O/V" dataDxfId="8"/>
    <tableColumn id="7" name="ORDEN DE COMPRA" dataDxfId="7"/>
    <tableColumn id="8" name="GUIA DESPACHO" dataDxfId="6"/>
    <tableColumn id="10" name="SOLICITUD DE HES" dataDxfId="5"/>
    <tableColumn id="13" name="HES" dataDxfId="4"/>
    <tableColumn id="9" name="FACTURA" dataDxfId="3"/>
    <tableColumn id="14" name="ENCARGADO ENTREGA DE FACTURA" dataDxfId="2"/>
    <tableColumn id="11" name="ENCARGADO" dataDxfId="1"/>
    <tableColumn id="12" name="OBSERVACIÓN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ecretariast@cencomex.cl" TargetMode="External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2"/>
  <sheetViews>
    <sheetView topLeftCell="A10" workbookViewId="0">
      <selection activeCell="H19" sqref="H19"/>
    </sheetView>
  </sheetViews>
  <sheetFormatPr baseColWidth="10" defaultRowHeight="15"/>
  <cols>
    <col min="1" max="1" width="11.42578125" style="84"/>
    <col min="2" max="2" width="31.5703125" style="84" customWidth="1"/>
    <col min="3" max="3" width="40.85546875" style="84" customWidth="1"/>
    <col min="4" max="16384" width="11.42578125" style="84"/>
  </cols>
  <sheetData>
    <row r="1" spans="2:7">
      <c r="B1" s="344" t="s">
        <v>165</v>
      </c>
      <c r="C1" s="344"/>
      <c r="D1" s="344"/>
      <c r="E1" s="344"/>
      <c r="F1" s="344"/>
      <c r="G1" s="124"/>
    </row>
    <row r="2" spans="2:7">
      <c r="B2" s="200"/>
      <c r="C2" s="201" t="s">
        <v>4</v>
      </c>
      <c r="D2" s="202"/>
      <c r="E2" s="203"/>
      <c r="F2" s="204"/>
      <c r="G2" s="124"/>
    </row>
    <row r="3" spans="2:7">
      <c r="B3" s="205" t="s">
        <v>5</v>
      </c>
      <c r="C3" s="206" t="s">
        <v>128</v>
      </c>
      <c r="D3" s="93"/>
      <c r="E3" s="66" t="s">
        <v>6</v>
      </c>
      <c r="F3" s="58"/>
      <c r="G3" s="124"/>
    </row>
    <row r="4" spans="2:7">
      <c r="B4" s="205" t="s">
        <v>7</v>
      </c>
      <c r="C4" s="207" t="s">
        <v>8</v>
      </c>
      <c r="D4" s="93"/>
      <c r="E4" s="67"/>
      <c r="F4" s="58"/>
      <c r="G4" s="124"/>
    </row>
    <row r="5" spans="2:7">
      <c r="B5" s="205" t="s">
        <v>9</v>
      </c>
      <c r="C5" s="61">
        <v>245382</v>
      </c>
      <c r="D5" s="208"/>
      <c r="E5" s="67" t="s">
        <v>10</v>
      </c>
      <c r="F5" s="58"/>
      <c r="G5" s="124"/>
    </row>
    <row r="6" spans="2:7">
      <c r="B6" s="205" t="s">
        <v>11</v>
      </c>
      <c r="C6" s="61"/>
      <c r="D6" s="93"/>
      <c r="E6" s="68"/>
      <c r="F6" s="58"/>
      <c r="G6" s="124"/>
    </row>
    <row r="7" spans="2:7">
      <c r="B7" s="209" t="s">
        <v>12</v>
      </c>
      <c r="C7" s="210">
        <v>78648</v>
      </c>
      <c r="D7" s="93"/>
      <c r="E7" s="69"/>
      <c r="F7" s="58"/>
      <c r="G7" s="124"/>
    </row>
    <row r="8" spans="2:7">
      <c r="B8" s="205" t="s">
        <v>13</v>
      </c>
      <c r="C8" s="61" t="s">
        <v>45</v>
      </c>
      <c r="D8" s="93"/>
      <c r="E8" s="69"/>
      <c r="F8" s="58"/>
      <c r="G8" s="124"/>
    </row>
    <row r="9" spans="2:7">
      <c r="B9" s="205" t="s">
        <v>14</v>
      </c>
      <c r="C9" s="61" t="s">
        <v>45</v>
      </c>
      <c r="D9" s="93"/>
      <c r="E9" s="70"/>
      <c r="F9" s="58"/>
      <c r="G9" s="124"/>
    </row>
    <row r="10" spans="2:7">
      <c r="B10" s="205" t="s">
        <v>15</v>
      </c>
      <c r="C10" s="61"/>
      <c r="D10" s="93"/>
      <c r="E10" s="70"/>
      <c r="F10" s="58"/>
      <c r="G10" s="124"/>
    </row>
    <row r="11" spans="2:7">
      <c r="B11" s="205" t="s">
        <v>16</v>
      </c>
      <c r="C11" s="61"/>
      <c r="D11" s="93"/>
      <c r="E11" s="70"/>
      <c r="F11" s="58"/>
      <c r="G11" s="124"/>
    </row>
    <row r="12" spans="2:7">
      <c r="B12" s="211" t="s">
        <v>17</v>
      </c>
      <c r="C12" s="211" t="s">
        <v>18</v>
      </c>
      <c r="D12" s="212" t="s">
        <v>19</v>
      </c>
      <c r="E12" s="212" t="s">
        <v>20</v>
      </c>
      <c r="F12" s="213" t="s">
        <v>21</v>
      </c>
    </row>
    <row r="13" spans="2:7">
      <c r="B13" s="61">
        <v>3200000000</v>
      </c>
      <c r="C13" s="61" t="s">
        <v>28</v>
      </c>
      <c r="D13" s="61">
        <v>1</v>
      </c>
      <c r="E13" s="86">
        <v>318917</v>
      </c>
      <c r="F13" s="214">
        <f>E13*D13</f>
        <v>318917</v>
      </c>
    </row>
    <row r="14" spans="2:7">
      <c r="B14" s="61"/>
      <c r="C14" s="215"/>
      <c r="D14" s="86"/>
      <c r="E14" s="216" t="s">
        <v>22</v>
      </c>
      <c r="F14" s="214">
        <f>F13</f>
        <v>318917</v>
      </c>
    </row>
    <row r="17" spans="2:7">
      <c r="B17" s="344" t="s">
        <v>165</v>
      </c>
      <c r="C17" s="344"/>
      <c r="D17" s="344"/>
      <c r="E17" s="344"/>
      <c r="F17" s="344"/>
    </row>
    <row r="18" spans="2:7">
      <c r="B18" s="200"/>
      <c r="C18" s="201" t="s">
        <v>23</v>
      </c>
      <c r="D18" s="202"/>
      <c r="E18" s="217"/>
      <c r="F18" s="218"/>
      <c r="G18" s="124"/>
    </row>
    <row r="19" spans="2:7">
      <c r="B19" s="205" t="s">
        <v>5</v>
      </c>
      <c r="C19" s="206" t="s">
        <v>88</v>
      </c>
      <c r="D19" s="93"/>
      <c r="E19" s="66" t="s">
        <v>6</v>
      </c>
      <c r="F19" s="187"/>
      <c r="G19" s="124"/>
    </row>
    <row r="20" spans="2:7">
      <c r="B20" s="205" t="s">
        <v>7</v>
      </c>
      <c r="C20" s="207" t="s">
        <v>79</v>
      </c>
      <c r="D20" s="93"/>
      <c r="E20" s="67"/>
      <c r="F20" s="187"/>
      <c r="G20" s="124"/>
    </row>
    <row r="21" spans="2:7">
      <c r="B21" s="205" t="s">
        <v>9</v>
      </c>
      <c r="C21" s="61">
        <v>245379</v>
      </c>
      <c r="D21" s="208"/>
      <c r="E21" s="67" t="s">
        <v>10</v>
      </c>
      <c r="F21" s="187"/>
      <c r="G21" s="124"/>
    </row>
    <row r="22" spans="2:7">
      <c r="B22" s="205" t="s">
        <v>11</v>
      </c>
      <c r="C22" s="61"/>
      <c r="D22" s="93"/>
      <c r="E22" s="68"/>
      <c r="F22" s="187"/>
      <c r="G22" s="124"/>
    </row>
    <row r="23" spans="2:7">
      <c r="B23" s="209" t="s">
        <v>12</v>
      </c>
      <c r="C23" s="211">
        <v>78650</v>
      </c>
      <c r="D23" s="93"/>
      <c r="E23" s="93"/>
      <c r="F23" s="187"/>
      <c r="G23" s="124"/>
    </row>
    <row r="24" spans="2:7">
      <c r="B24" s="205" t="s">
        <v>13</v>
      </c>
      <c r="C24" s="61" t="s">
        <v>87</v>
      </c>
      <c r="D24" s="93"/>
      <c r="E24" s="93"/>
      <c r="F24" s="187"/>
      <c r="G24" s="124"/>
    </row>
    <row r="25" spans="2:7">
      <c r="B25" s="205" t="s">
        <v>14</v>
      </c>
      <c r="C25" s="61"/>
      <c r="D25" s="93"/>
      <c r="E25" s="93"/>
      <c r="F25" s="187"/>
      <c r="G25" s="124"/>
    </row>
    <row r="26" spans="2:7">
      <c r="B26" s="205" t="s">
        <v>15</v>
      </c>
      <c r="C26" s="61"/>
      <c r="D26" s="93"/>
      <c r="E26" s="93"/>
      <c r="F26" s="187"/>
      <c r="G26" s="124"/>
    </row>
    <row r="27" spans="2:7">
      <c r="B27" s="205" t="s">
        <v>16</v>
      </c>
      <c r="C27" s="61"/>
      <c r="D27" s="93"/>
      <c r="E27" s="93"/>
      <c r="F27" s="187"/>
      <c r="G27" s="124"/>
    </row>
    <row r="28" spans="2:7">
      <c r="B28" s="211" t="s">
        <v>17</v>
      </c>
      <c r="C28" s="211" t="s">
        <v>18</v>
      </c>
      <c r="D28" s="212" t="s">
        <v>19</v>
      </c>
      <c r="E28" s="212" t="s">
        <v>20</v>
      </c>
      <c r="F28" s="213" t="s">
        <v>21</v>
      </c>
    </row>
    <row r="29" spans="2:7">
      <c r="B29" s="61">
        <v>3200000000</v>
      </c>
      <c r="C29" s="62" t="s">
        <v>28</v>
      </c>
      <c r="D29" s="61">
        <v>1</v>
      </c>
      <c r="E29" s="86">
        <v>669867</v>
      </c>
      <c r="F29" s="90">
        <f>E29*D29</f>
        <v>669867</v>
      </c>
    </row>
    <row r="30" spans="2:7">
      <c r="B30" s="61"/>
      <c r="C30" s="215"/>
      <c r="D30" s="86"/>
      <c r="E30" s="90" t="s">
        <v>22</v>
      </c>
      <c r="F30" s="90">
        <f>F29</f>
        <v>669867</v>
      </c>
    </row>
    <row r="33" spans="2:7">
      <c r="D33" s="124"/>
      <c r="E33" s="124"/>
      <c r="F33" s="124"/>
    </row>
    <row r="34" spans="2:7">
      <c r="B34" s="200"/>
      <c r="C34" s="201" t="s">
        <v>24</v>
      </c>
      <c r="D34" s="202"/>
      <c r="E34" s="217"/>
      <c r="F34" s="218"/>
      <c r="G34" s="124"/>
    </row>
    <row r="35" spans="2:7">
      <c r="B35" s="205" t="s">
        <v>5</v>
      </c>
      <c r="C35" s="206" t="s">
        <v>125</v>
      </c>
      <c r="D35" s="93"/>
      <c r="E35" s="66" t="s">
        <v>6</v>
      </c>
      <c r="F35" s="187"/>
      <c r="G35" s="124"/>
    </row>
    <row r="36" spans="2:7">
      <c r="B36" s="205" t="s">
        <v>7</v>
      </c>
      <c r="C36" s="207" t="s">
        <v>124</v>
      </c>
      <c r="D36" s="93"/>
      <c r="E36" s="67"/>
      <c r="F36" s="187"/>
      <c r="G36" s="124"/>
    </row>
    <row r="37" spans="2:7">
      <c r="B37" s="205" t="s">
        <v>9</v>
      </c>
      <c r="C37" s="61">
        <v>244884</v>
      </c>
      <c r="D37" s="208"/>
      <c r="E37" s="67" t="s">
        <v>10</v>
      </c>
      <c r="F37" s="187"/>
      <c r="G37" s="124"/>
    </row>
    <row r="38" spans="2:7">
      <c r="B38" s="205" t="s">
        <v>11</v>
      </c>
      <c r="C38" s="61"/>
      <c r="D38" s="93"/>
      <c r="E38" s="68"/>
      <c r="F38" s="187"/>
      <c r="G38" s="124"/>
    </row>
    <row r="39" spans="2:7">
      <c r="B39" s="209" t="s">
        <v>12</v>
      </c>
      <c r="C39" s="211">
        <v>78269</v>
      </c>
      <c r="D39" s="93"/>
      <c r="E39" s="93"/>
      <c r="F39" s="187"/>
      <c r="G39" s="124"/>
    </row>
    <row r="40" spans="2:7">
      <c r="B40" s="205" t="s">
        <v>13</v>
      </c>
      <c r="C40" s="61">
        <v>781573</v>
      </c>
      <c r="D40" s="93"/>
      <c r="E40" s="93"/>
      <c r="F40" s="187"/>
      <c r="G40" s="124"/>
    </row>
    <row r="41" spans="2:7">
      <c r="B41" s="205" t="s">
        <v>14</v>
      </c>
      <c r="C41" s="61">
        <v>7230</v>
      </c>
      <c r="D41" s="93"/>
      <c r="E41" s="93"/>
      <c r="F41" s="187"/>
      <c r="G41" s="124"/>
    </row>
    <row r="42" spans="2:7">
      <c r="B42" s="205" t="s">
        <v>15</v>
      </c>
      <c r="C42" s="61"/>
      <c r="D42" s="93"/>
      <c r="E42" s="93"/>
      <c r="F42" s="187"/>
      <c r="G42" s="124"/>
    </row>
    <row r="43" spans="2:7">
      <c r="B43" s="205" t="s">
        <v>16</v>
      </c>
      <c r="C43" s="61"/>
      <c r="D43" s="93"/>
      <c r="E43" s="93"/>
      <c r="F43" s="187"/>
      <c r="G43" s="124"/>
    </row>
    <row r="44" spans="2:7">
      <c r="B44" s="211" t="s">
        <v>17</v>
      </c>
      <c r="C44" s="211" t="s">
        <v>18</v>
      </c>
      <c r="D44" s="212" t="s">
        <v>19</v>
      </c>
      <c r="E44" s="212" t="s">
        <v>20</v>
      </c>
      <c r="F44" s="213" t="s">
        <v>21</v>
      </c>
    </row>
    <row r="45" spans="2:7">
      <c r="B45" s="61" t="s">
        <v>192</v>
      </c>
      <c r="C45" s="62" t="s">
        <v>198</v>
      </c>
      <c r="D45" s="61">
        <v>1</v>
      </c>
      <c r="E45" s="86">
        <v>2556625</v>
      </c>
      <c r="F45" s="90">
        <f>E45*D45</f>
        <v>2556625</v>
      </c>
    </row>
    <row r="46" spans="2:7">
      <c r="B46" s="61">
        <v>111110000</v>
      </c>
      <c r="C46" s="62" t="s">
        <v>30</v>
      </c>
      <c r="D46" s="61">
        <v>1</v>
      </c>
      <c r="E46" s="86">
        <v>75265</v>
      </c>
      <c r="F46" s="90">
        <f>E46*D46</f>
        <v>75265</v>
      </c>
    </row>
    <row r="47" spans="2:7">
      <c r="B47" s="61"/>
      <c r="C47" s="215"/>
      <c r="D47" s="86"/>
      <c r="E47" s="90" t="s">
        <v>22</v>
      </c>
      <c r="F47" s="90">
        <f>SUM(F45:F46)</f>
        <v>2631890</v>
      </c>
    </row>
    <row r="50" spans="2:6">
      <c r="B50" s="200"/>
      <c r="C50" s="201" t="s">
        <v>96</v>
      </c>
      <c r="D50" s="202"/>
      <c r="E50" s="217"/>
      <c r="F50" s="218"/>
    </row>
    <row r="51" spans="2:6">
      <c r="B51" s="205" t="s">
        <v>5</v>
      </c>
      <c r="C51" s="206" t="s">
        <v>194</v>
      </c>
      <c r="D51" s="93"/>
      <c r="E51" s="66" t="s">
        <v>6</v>
      </c>
      <c r="F51" s="187"/>
    </row>
    <row r="52" spans="2:6">
      <c r="B52" s="205" t="s">
        <v>7</v>
      </c>
      <c r="C52" s="207" t="s">
        <v>193</v>
      </c>
      <c r="D52" s="93"/>
      <c r="E52" s="67"/>
      <c r="F52" s="187"/>
    </row>
    <row r="53" spans="2:6">
      <c r="B53" s="205" t="s">
        <v>9</v>
      </c>
      <c r="C53" s="61">
        <v>244957</v>
      </c>
      <c r="D53" s="208"/>
      <c r="E53" s="67" t="s">
        <v>10</v>
      </c>
      <c r="F53" s="187"/>
    </row>
    <row r="54" spans="2:6">
      <c r="B54" s="205" t="s">
        <v>11</v>
      </c>
      <c r="C54" s="61"/>
      <c r="D54" s="93"/>
      <c r="E54" s="68"/>
      <c r="F54" s="187"/>
    </row>
    <row r="55" spans="2:6">
      <c r="B55" s="209" t="s">
        <v>12</v>
      </c>
      <c r="C55" s="211">
        <v>78270</v>
      </c>
      <c r="D55" s="93"/>
      <c r="E55" s="93"/>
      <c r="F55" s="187"/>
    </row>
    <row r="56" spans="2:6">
      <c r="B56" s="205" t="s">
        <v>13</v>
      </c>
      <c r="C56" s="61" t="s">
        <v>203</v>
      </c>
      <c r="D56" s="93"/>
      <c r="E56" s="93"/>
      <c r="F56" s="187"/>
    </row>
    <row r="57" spans="2:6">
      <c r="B57" s="205" t="s">
        <v>14</v>
      </c>
      <c r="C57" s="61">
        <v>7127</v>
      </c>
      <c r="D57" s="93"/>
      <c r="E57" s="93"/>
      <c r="F57" s="187"/>
    </row>
    <row r="58" spans="2:6">
      <c r="B58" s="205" t="s">
        <v>15</v>
      </c>
      <c r="C58" s="61"/>
      <c r="D58" s="93"/>
      <c r="E58" s="93"/>
      <c r="F58" s="187"/>
    </row>
    <row r="59" spans="2:6">
      <c r="B59" s="205" t="s">
        <v>16</v>
      </c>
      <c r="C59" s="61"/>
      <c r="D59" s="93"/>
      <c r="E59" s="93"/>
      <c r="F59" s="187"/>
    </row>
    <row r="60" spans="2:6">
      <c r="B60" s="211" t="s">
        <v>17</v>
      </c>
      <c r="C60" s="211" t="s">
        <v>18</v>
      </c>
      <c r="D60" s="212" t="s">
        <v>19</v>
      </c>
      <c r="E60" s="212" t="s">
        <v>20</v>
      </c>
      <c r="F60" s="213" t="s">
        <v>21</v>
      </c>
    </row>
    <row r="61" spans="2:6">
      <c r="B61" s="61" t="s">
        <v>138</v>
      </c>
      <c r="C61" s="62" t="s">
        <v>204</v>
      </c>
      <c r="D61" s="61">
        <v>4</v>
      </c>
      <c r="E61" s="86">
        <v>42350</v>
      </c>
      <c r="F61" s="90">
        <f>E61*D61</f>
        <v>169400</v>
      </c>
    </row>
    <row r="62" spans="2:6">
      <c r="B62" s="61"/>
      <c r="C62" s="215"/>
      <c r="D62" s="86"/>
      <c r="E62" s="90" t="s">
        <v>22</v>
      </c>
      <c r="F62" s="90">
        <f>F61</f>
        <v>169400</v>
      </c>
    </row>
  </sheetData>
  <mergeCells count="2">
    <mergeCell ref="B1:F1"/>
    <mergeCell ref="B17:F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9"/>
  <sheetViews>
    <sheetView topLeftCell="A37" workbookViewId="0">
      <selection activeCell="J60" sqref="J60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79"/>
    </row>
    <row r="3" spans="2:6" ht="15.75" thickBot="1"/>
    <row r="4" spans="2:6" ht="15.75" thickBot="1">
      <c r="B4" s="97"/>
      <c r="C4" s="98" t="s">
        <v>25</v>
      </c>
      <c r="D4" s="3"/>
      <c r="E4" s="4"/>
      <c r="F4" s="5"/>
    </row>
    <row r="5" spans="2:6">
      <c r="B5" s="6" t="s">
        <v>5</v>
      </c>
      <c r="C5" s="206" t="s">
        <v>202</v>
      </c>
      <c r="D5" s="7"/>
      <c r="E5" s="8" t="s">
        <v>6</v>
      </c>
      <c r="F5" s="9"/>
    </row>
    <row r="6" spans="2:6">
      <c r="B6" s="10" t="s">
        <v>7</v>
      </c>
      <c r="C6" s="207" t="s">
        <v>201</v>
      </c>
      <c r="D6" s="11"/>
      <c r="E6" s="12"/>
      <c r="F6" s="9"/>
    </row>
    <row r="7" spans="2:6">
      <c r="B7" s="10" t="s">
        <v>9</v>
      </c>
      <c r="C7" s="13"/>
      <c r="D7" s="14"/>
      <c r="E7" s="12" t="s">
        <v>10</v>
      </c>
      <c r="F7" s="9"/>
    </row>
    <row r="8" spans="2:6">
      <c r="B8" s="10" t="s">
        <v>11</v>
      </c>
      <c r="C8" s="13"/>
      <c r="D8" s="7"/>
      <c r="E8" s="15"/>
      <c r="F8" s="9"/>
    </row>
    <row r="9" spans="2:6">
      <c r="B9" s="1" t="s">
        <v>12</v>
      </c>
      <c r="C9" s="2"/>
      <c r="D9" s="7"/>
      <c r="E9" s="16"/>
      <c r="F9" s="9"/>
    </row>
    <row r="10" spans="2:6">
      <c r="B10" s="10" t="s">
        <v>13</v>
      </c>
      <c r="C10" s="13" t="s">
        <v>197</v>
      </c>
      <c r="D10" s="7"/>
      <c r="E10" s="16"/>
      <c r="F10" s="9"/>
    </row>
    <row r="11" spans="2:6">
      <c r="B11" s="17" t="s">
        <v>14</v>
      </c>
      <c r="C11" s="18">
        <v>7179</v>
      </c>
      <c r="D11" s="7"/>
      <c r="E11" s="19"/>
      <c r="F11" s="9"/>
    </row>
    <row r="12" spans="2:6">
      <c r="B12" s="17" t="s">
        <v>15</v>
      </c>
      <c r="C12" s="18">
        <v>3039</v>
      </c>
      <c r="D12" s="7"/>
      <c r="E12" s="19"/>
      <c r="F12" s="9"/>
    </row>
    <row r="13" spans="2:6" ht="15.75" thickBot="1">
      <c r="B13" s="20" t="s">
        <v>16</v>
      </c>
      <c r="C13" s="18"/>
      <c r="D13" s="7"/>
      <c r="E13" s="19"/>
      <c r="F13" s="21"/>
    </row>
    <row r="14" spans="2:6" ht="15.75" thickBot="1">
      <c r="B14" s="146" t="s">
        <v>17</v>
      </c>
      <c r="C14" s="146" t="s">
        <v>18</v>
      </c>
      <c r="D14" s="147" t="s">
        <v>19</v>
      </c>
      <c r="E14" s="148" t="s">
        <v>20</v>
      </c>
      <c r="F14" s="149" t="s">
        <v>21</v>
      </c>
    </row>
    <row r="15" spans="2:6">
      <c r="B15" s="22">
        <v>9910000003</v>
      </c>
      <c r="C15" s="22" t="s">
        <v>56</v>
      </c>
      <c r="D15" s="23">
        <v>1</v>
      </c>
      <c r="E15" s="24">
        <v>135210</v>
      </c>
      <c r="F15" s="25">
        <f>E15*D15</f>
        <v>135210</v>
      </c>
    </row>
    <row r="16" spans="2:6" ht="15.75" thickBot="1">
      <c r="B16" s="26"/>
      <c r="C16" s="27"/>
      <c r="D16" s="28"/>
      <c r="E16" s="29" t="s">
        <v>22</v>
      </c>
      <c r="F16" s="30">
        <f>F15</f>
        <v>135210</v>
      </c>
    </row>
    <row r="18" spans="2:6" ht="15.75" thickBot="1"/>
    <row r="19" spans="2:6" ht="15.75" thickBot="1">
      <c r="B19" s="97"/>
      <c r="C19" s="98" t="s">
        <v>33</v>
      </c>
      <c r="D19" s="32"/>
      <c r="E19" s="33"/>
      <c r="F19" s="34"/>
    </row>
    <row r="20" spans="2:6">
      <c r="B20" s="35" t="s">
        <v>5</v>
      </c>
      <c r="C20" s="206" t="s">
        <v>127</v>
      </c>
      <c r="D20" s="36"/>
      <c r="E20" s="37" t="s">
        <v>6</v>
      </c>
      <c r="F20" s="38"/>
    </row>
    <row r="21" spans="2:6">
      <c r="B21" s="39" t="s">
        <v>7</v>
      </c>
      <c r="C21" s="207" t="s">
        <v>123</v>
      </c>
      <c r="D21" s="40"/>
      <c r="E21" s="41"/>
      <c r="F21" s="38"/>
    </row>
    <row r="22" spans="2:6">
      <c r="B22" s="39" t="s">
        <v>9</v>
      </c>
      <c r="C22" s="182" t="s">
        <v>153</v>
      </c>
      <c r="D22" s="42"/>
      <c r="E22" s="41" t="s">
        <v>10</v>
      </c>
      <c r="F22" s="38"/>
    </row>
    <row r="23" spans="2:6">
      <c r="B23" s="39" t="s">
        <v>11</v>
      </c>
      <c r="C23" s="182"/>
      <c r="D23" s="36"/>
      <c r="E23" s="43"/>
      <c r="F23" s="38"/>
    </row>
    <row r="24" spans="2:6">
      <c r="B24" s="31" t="s">
        <v>12</v>
      </c>
      <c r="C24" s="174">
        <v>76398</v>
      </c>
      <c r="D24" s="36"/>
      <c r="E24" s="44"/>
      <c r="F24" s="38"/>
    </row>
    <row r="25" spans="2:6">
      <c r="B25" s="39" t="s">
        <v>13</v>
      </c>
      <c r="C25" s="182">
        <v>174856</v>
      </c>
      <c r="D25" s="36"/>
      <c r="E25" s="44"/>
      <c r="F25" s="38"/>
    </row>
    <row r="26" spans="2:6">
      <c r="B26" s="45" t="s">
        <v>14</v>
      </c>
      <c r="C26" s="186">
        <v>7266</v>
      </c>
      <c r="D26" s="36"/>
      <c r="E26" s="46"/>
      <c r="F26" s="38"/>
    </row>
    <row r="27" spans="2:6">
      <c r="B27" s="45" t="s">
        <v>15</v>
      </c>
      <c r="C27" s="80">
        <v>3135</v>
      </c>
      <c r="D27" s="36"/>
      <c r="E27" s="46"/>
      <c r="F27" s="38"/>
    </row>
    <row r="28" spans="2:6" ht="15.75" thickBot="1">
      <c r="B28" s="47" t="s">
        <v>16</v>
      </c>
      <c r="C28" s="80"/>
      <c r="D28" s="36"/>
      <c r="E28" s="46"/>
      <c r="F28" s="48"/>
    </row>
    <row r="29" spans="2:6" ht="15.75" thickBot="1">
      <c r="B29" s="146" t="s">
        <v>17</v>
      </c>
      <c r="C29" s="146" t="s">
        <v>18</v>
      </c>
      <c r="D29" s="147" t="s">
        <v>19</v>
      </c>
      <c r="E29" s="148" t="s">
        <v>20</v>
      </c>
      <c r="F29" s="149" t="s">
        <v>21</v>
      </c>
    </row>
    <row r="30" spans="2:6" s="84" customFormat="1">
      <c r="B30" s="73" t="s">
        <v>154</v>
      </c>
      <c r="C30" s="73" t="s">
        <v>159</v>
      </c>
      <c r="D30" s="307">
        <v>7</v>
      </c>
      <c r="E30" s="74">
        <v>75460</v>
      </c>
      <c r="F30" s="75">
        <f t="shared" ref="F30:F36" si="0">E30*D30</f>
        <v>528220</v>
      </c>
    </row>
    <row r="31" spans="2:6" s="84" customFormat="1">
      <c r="B31" s="303" t="s">
        <v>155</v>
      </c>
      <c r="C31" s="303" t="s">
        <v>160</v>
      </c>
      <c r="D31" s="292">
        <v>7</v>
      </c>
      <c r="E31" s="305">
        <v>59300</v>
      </c>
      <c r="F31" s="306">
        <f t="shared" si="0"/>
        <v>415100</v>
      </c>
    </row>
    <row r="32" spans="2:6" s="84" customFormat="1">
      <c r="B32" s="303" t="s">
        <v>156</v>
      </c>
      <c r="C32" s="303" t="s">
        <v>161</v>
      </c>
      <c r="D32" s="292">
        <v>6</v>
      </c>
      <c r="E32" s="305">
        <v>73150</v>
      </c>
      <c r="F32" s="306">
        <f t="shared" si="0"/>
        <v>438900</v>
      </c>
    </row>
    <row r="33" spans="2:6" s="84" customFormat="1">
      <c r="B33" s="303" t="s">
        <v>138</v>
      </c>
      <c r="C33" s="303" t="s">
        <v>162</v>
      </c>
      <c r="D33" s="292">
        <v>6</v>
      </c>
      <c r="E33" s="305">
        <v>42350</v>
      </c>
      <c r="F33" s="306">
        <f t="shared" si="0"/>
        <v>254100</v>
      </c>
    </row>
    <row r="34" spans="2:6" s="84" customFormat="1">
      <c r="B34" s="303" t="s">
        <v>157</v>
      </c>
      <c r="C34" s="303" t="s">
        <v>163</v>
      </c>
      <c r="D34" s="292">
        <v>1</v>
      </c>
      <c r="E34" s="305">
        <v>679140</v>
      </c>
      <c r="F34" s="306">
        <f t="shared" si="0"/>
        <v>679140</v>
      </c>
    </row>
    <row r="35" spans="2:6">
      <c r="B35" s="303" t="s">
        <v>158</v>
      </c>
      <c r="C35" s="303" t="s">
        <v>164</v>
      </c>
      <c r="D35" s="292">
        <v>6</v>
      </c>
      <c r="E35" s="305">
        <v>207900</v>
      </c>
      <c r="F35" s="306">
        <f t="shared" si="0"/>
        <v>1247400</v>
      </c>
    </row>
    <row r="36" spans="2:6" s="84" customFormat="1">
      <c r="B36" s="308">
        <v>111110000</v>
      </c>
      <c r="C36" s="308" t="s">
        <v>30</v>
      </c>
      <c r="D36" s="304">
        <v>1</v>
      </c>
      <c r="E36" s="223">
        <v>420000</v>
      </c>
      <c r="F36" s="306">
        <f t="shared" si="0"/>
        <v>420000</v>
      </c>
    </row>
    <row r="37" spans="2:6" ht="15.75" thickBot="1">
      <c r="B37" s="76"/>
      <c r="C37" s="150"/>
      <c r="D37" s="83"/>
      <c r="E37" s="77" t="s">
        <v>22</v>
      </c>
      <c r="F37" s="78">
        <f>SUM(F30:F36)</f>
        <v>3982860</v>
      </c>
    </row>
    <row r="39" spans="2:6" ht="15.75" thickBot="1"/>
    <row r="40" spans="2:6" ht="15.75" thickBot="1">
      <c r="B40" s="97"/>
      <c r="C40" s="98" t="s">
        <v>34</v>
      </c>
      <c r="D40" s="49"/>
      <c r="E40" s="50"/>
      <c r="F40" s="51"/>
    </row>
    <row r="41" spans="2:6">
      <c r="B41" s="176" t="s">
        <v>5</v>
      </c>
      <c r="C41" s="206" t="s">
        <v>143</v>
      </c>
      <c r="D41" s="177"/>
      <c r="E41" s="178" t="s">
        <v>6</v>
      </c>
      <c r="F41" s="54"/>
    </row>
    <row r="42" spans="2:6">
      <c r="B42" s="179" t="s">
        <v>7</v>
      </c>
      <c r="C42" s="207" t="s">
        <v>142</v>
      </c>
      <c r="D42" s="180"/>
      <c r="E42" s="181"/>
      <c r="F42" s="54"/>
    </row>
    <row r="43" spans="2:6">
      <c r="B43" s="179" t="s">
        <v>9</v>
      </c>
      <c r="C43" s="182" t="s">
        <v>140</v>
      </c>
      <c r="D43" s="183"/>
      <c r="E43" s="181" t="s">
        <v>10</v>
      </c>
      <c r="F43" s="54"/>
    </row>
    <row r="44" spans="2:6">
      <c r="B44" s="179" t="s">
        <v>11</v>
      </c>
      <c r="C44" s="182"/>
      <c r="D44" s="177"/>
      <c r="E44" s="184"/>
      <c r="F44" s="54"/>
    </row>
    <row r="45" spans="2:6">
      <c r="B45" s="173" t="s">
        <v>12</v>
      </c>
      <c r="C45" s="174">
        <v>76617</v>
      </c>
      <c r="D45" s="177"/>
      <c r="E45" s="55"/>
      <c r="F45" s="54"/>
    </row>
    <row r="46" spans="2:6">
      <c r="B46" s="179" t="s">
        <v>13</v>
      </c>
      <c r="C46" s="182" t="s">
        <v>111</v>
      </c>
      <c r="D46" s="177"/>
      <c r="E46" s="55"/>
      <c r="F46" s="54"/>
    </row>
    <row r="47" spans="2:6">
      <c r="B47" s="185" t="s">
        <v>14</v>
      </c>
      <c r="C47" s="186">
        <v>7154</v>
      </c>
      <c r="D47" s="177"/>
      <c r="E47" s="56"/>
      <c r="F47" s="54"/>
    </row>
    <row r="48" spans="2:6">
      <c r="B48" s="185" t="s">
        <v>15</v>
      </c>
      <c r="C48" s="80">
        <v>3776</v>
      </c>
      <c r="D48" s="177"/>
      <c r="E48" s="56"/>
      <c r="F48" s="54"/>
    </row>
    <row r="49" spans="2:6" ht="15.75" thickBot="1">
      <c r="B49" s="57" t="s">
        <v>16</v>
      </c>
      <c r="C49" s="80"/>
      <c r="D49" s="177"/>
      <c r="E49" s="56"/>
      <c r="F49" s="58"/>
    </row>
    <row r="50" spans="2:6" ht="15.75" thickBot="1">
      <c r="B50" s="146" t="s">
        <v>17</v>
      </c>
      <c r="C50" s="146" t="s">
        <v>18</v>
      </c>
      <c r="D50" s="147" t="s">
        <v>19</v>
      </c>
      <c r="E50" s="148" t="s">
        <v>20</v>
      </c>
      <c r="F50" s="149" t="s">
        <v>21</v>
      </c>
    </row>
    <row r="51" spans="2:6" s="84" customFormat="1">
      <c r="B51" s="289">
        <v>3200000000</v>
      </c>
      <c r="C51" s="289" t="s">
        <v>28</v>
      </c>
      <c r="D51" s="82">
        <v>1</v>
      </c>
      <c r="E51" s="293">
        <v>220000</v>
      </c>
      <c r="F51" s="295">
        <f t="shared" ref="F51:F52" si="1">E51*D51</f>
        <v>220000</v>
      </c>
    </row>
    <row r="52" spans="2:6" s="84" customFormat="1">
      <c r="B52" s="290" t="s">
        <v>144</v>
      </c>
      <c r="C52" s="290" t="s">
        <v>145</v>
      </c>
      <c r="D52" s="292">
        <v>1</v>
      </c>
      <c r="E52" s="294">
        <v>171056</v>
      </c>
      <c r="F52" s="296">
        <f t="shared" si="1"/>
        <v>171056</v>
      </c>
    </row>
    <row r="53" spans="2:6">
      <c r="B53" s="291" t="s">
        <v>147</v>
      </c>
      <c r="C53" s="290" t="s">
        <v>146</v>
      </c>
      <c r="D53" s="292">
        <v>2</v>
      </c>
      <c r="E53" s="294">
        <v>57644</v>
      </c>
      <c r="F53" s="296">
        <f>E53*D53</f>
        <v>115288</v>
      </c>
    </row>
    <row r="54" spans="2:6" ht="15.75" thickBot="1">
      <c r="B54" s="76"/>
      <c r="C54" s="150"/>
      <c r="D54" s="83"/>
      <c r="E54" s="77" t="s">
        <v>22</v>
      </c>
      <c r="F54" s="78">
        <f>SUM(F51:F53)</f>
        <v>506344</v>
      </c>
    </row>
    <row r="56" spans="2:6" ht="15.75" thickBot="1"/>
    <row r="57" spans="2:6" ht="15.75" thickBot="1">
      <c r="B57" s="97"/>
      <c r="C57" s="98" t="s">
        <v>35</v>
      </c>
      <c r="D57" s="175"/>
      <c r="E57" s="52"/>
      <c r="F57" s="53"/>
    </row>
    <row r="58" spans="2:6">
      <c r="B58" s="176" t="s">
        <v>5</v>
      </c>
      <c r="C58" s="206" t="s">
        <v>202</v>
      </c>
      <c r="D58" s="177"/>
      <c r="E58" s="178" t="s">
        <v>6</v>
      </c>
      <c r="F58" s="54"/>
    </row>
    <row r="59" spans="2:6">
      <c r="B59" s="179" t="s">
        <v>7</v>
      </c>
      <c r="C59" s="207" t="s">
        <v>201</v>
      </c>
      <c r="D59" s="180"/>
      <c r="E59" s="181"/>
      <c r="F59" s="54"/>
    </row>
    <row r="60" spans="2:6">
      <c r="B60" s="179" t="s">
        <v>9</v>
      </c>
      <c r="C60" s="182">
        <v>245158</v>
      </c>
      <c r="D60" s="183"/>
      <c r="E60" s="181" t="s">
        <v>10</v>
      </c>
      <c r="F60" s="54"/>
    </row>
    <row r="61" spans="2:6">
      <c r="B61" s="179" t="s">
        <v>11</v>
      </c>
      <c r="C61" s="182"/>
      <c r="D61" s="177"/>
      <c r="E61" s="184"/>
      <c r="F61" s="54"/>
    </row>
    <row r="62" spans="2:6">
      <c r="B62" s="173" t="s">
        <v>12</v>
      </c>
      <c r="C62" s="174">
        <v>78579</v>
      </c>
      <c r="D62" s="177"/>
      <c r="E62" s="55"/>
      <c r="F62" s="54"/>
    </row>
    <row r="63" spans="2:6">
      <c r="B63" s="179" t="s">
        <v>13</v>
      </c>
      <c r="C63" s="182" t="s">
        <v>197</v>
      </c>
      <c r="D63" s="177"/>
      <c r="E63" s="55"/>
      <c r="F63" s="54"/>
    </row>
    <row r="64" spans="2:6">
      <c r="B64" s="185" t="s">
        <v>14</v>
      </c>
      <c r="C64" s="186">
        <v>7179</v>
      </c>
      <c r="D64" s="177"/>
      <c r="E64" s="56"/>
      <c r="F64" s="54"/>
    </row>
    <row r="65" spans="2:6">
      <c r="B65" s="185" t="s">
        <v>15</v>
      </c>
      <c r="C65" s="80"/>
      <c r="D65" s="177"/>
      <c r="E65" s="56"/>
      <c r="F65" s="54"/>
    </row>
    <row r="66" spans="2:6" ht="15.75" thickBot="1">
      <c r="B66" s="57" t="s">
        <v>16</v>
      </c>
      <c r="C66" s="80"/>
      <c r="D66" s="177"/>
      <c r="E66" s="56"/>
      <c r="F66" s="58"/>
    </row>
    <row r="67" spans="2:6" ht="15.75" thickBot="1">
      <c r="B67" s="146" t="s">
        <v>17</v>
      </c>
      <c r="C67" s="146" t="s">
        <v>18</v>
      </c>
      <c r="D67" s="147" t="s">
        <v>19</v>
      </c>
      <c r="E67" s="148" t="s">
        <v>20</v>
      </c>
      <c r="F67" s="149" t="s">
        <v>21</v>
      </c>
    </row>
    <row r="68" spans="2:6">
      <c r="B68" s="73">
        <v>9910000003</v>
      </c>
      <c r="C68" s="73" t="s">
        <v>56</v>
      </c>
      <c r="D68" s="82">
        <v>1</v>
      </c>
      <c r="E68" s="74">
        <v>135210</v>
      </c>
      <c r="F68" s="75">
        <f>E68*D68</f>
        <v>135210</v>
      </c>
    </row>
    <row r="69" spans="2:6" ht="15.75" thickBot="1">
      <c r="B69" s="76"/>
      <c r="C69" s="150"/>
      <c r="D69" s="83"/>
      <c r="E69" s="77" t="s">
        <v>22</v>
      </c>
      <c r="F69" s="78">
        <f>F68</f>
        <v>135210</v>
      </c>
    </row>
    <row r="71" spans="2:6" ht="15.75" thickBot="1"/>
    <row r="72" spans="2:6" ht="15.75" thickBot="1">
      <c r="B72" s="97"/>
      <c r="C72" s="98" t="s">
        <v>36</v>
      </c>
      <c r="D72" s="175"/>
      <c r="E72" s="52"/>
      <c r="F72" s="53"/>
    </row>
    <row r="73" spans="2:6">
      <c r="B73" s="176" t="s">
        <v>5</v>
      </c>
      <c r="C73" s="206" t="s">
        <v>127</v>
      </c>
      <c r="D73" s="177"/>
      <c r="E73" s="178" t="s">
        <v>6</v>
      </c>
      <c r="F73" s="54"/>
    </row>
    <row r="74" spans="2:6">
      <c r="B74" s="179" t="s">
        <v>7</v>
      </c>
      <c r="C74" s="207" t="s">
        <v>123</v>
      </c>
      <c r="D74" s="180"/>
      <c r="E74" s="181"/>
      <c r="F74" s="54"/>
    </row>
    <row r="75" spans="2:6">
      <c r="B75" s="179" t="s">
        <v>9</v>
      </c>
      <c r="C75" s="182">
        <v>242230</v>
      </c>
      <c r="D75" s="183"/>
      <c r="E75" s="181" t="s">
        <v>10</v>
      </c>
      <c r="F75" s="54"/>
    </row>
    <row r="76" spans="2:6">
      <c r="B76" s="179" t="s">
        <v>11</v>
      </c>
      <c r="C76" s="182"/>
      <c r="D76" s="177"/>
      <c r="E76" s="184"/>
      <c r="F76" s="54"/>
    </row>
    <row r="77" spans="2:6">
      <c r="B77" s="173" t="s">
        <v>12</v>
      </c>
      <c r="C77" s="174">
        <v>76665</v>
      </c>
      <c r="D77" s="177"/>
      <c r="E77" s="55"/>
      <c r="F77" s="54"/>
    </row>
    <row r="78" spans="2:6">
      <c r="B78" s="179" t="s">
        <v>13</v>
      </c>
      <c r="C78" s="182">
        <v>177108</v>
      </c>
      <c r="D78" s="177"/>
      <c r="E78" s="55"/>
      <c r="F78" s="54"/>
    </row>
    <row r="79" spans="2:6">
      <c r="B79" s="185" t="s">
        <v>14</v>
      </c>
      <c r="C79" s="186">
        <v>7258</v>
      </c>
      <c r="D79" s="177"/>
      <c r="E79" s="56"/>
      <c r="F79" s="54"/>
    </row>
    <row r="80" spans="2:6">
      <c r="B80" s="185" t="s">
        <v>15</v>
      </c>
      <c r="C80" s="80"/>
      <c r="D80" s="177"/>
      <c r="E80" s="56"/>
      <c r="F80" s="54"/>
    </row>
    <row r="81" spans="2:6" ht="15.75" thickBot="1">
      <c r="B81" s="57" t="s">
        <v>16</v>
      </c>
      <c r="C81" s="80"/>
      <c r="D81" s="177"/>
      <c r="E81" s="56"/>
      <c r="F81" s="58"/>
    </row>
    <row r="82" spans="2:6" ht="15.75" thickBot="1">
      <c r="B82" s="146" t="s">
        <v>17</v>
      </c>
      <c r="C82" s="146" t="s">
        <v>18</v>
      </c>
      <c r="D82" s="147" t="s">
        <v>19</v>
      </c>
      <c r="E82" s="148" t="s">
        <v>20</v>
      </c>
      <c r="F82" s="149" t="s">
        <v>21</v>
      </c>
    </row>
    <row r="83" spans="2:6">
      <c r="B83" s="73">
        <v>354001</v>
      </c>
      <c r="C83" s="73" t="s">
        <v>131</v>
      </c>
      <c r="D83" s="82">
        <v>1</v>
      </c>
      <c r="E83" s="74">
        <v>131989</v>
      </c>
      <c r="F83" s="75">
        <f>E83*D83</f>
        <v>131989</v>
      </c>
    </row>
    <row r="84" spans="2:6" ht="15.75" thickBot="1">
      <c r="B84" s="76"/>
      <c r="C84" s="150"/>
      <c r="D84" s="83"/>
      <c r="E84" s="77" t="s">
        <v>22</v>
      </c>
      <c r="F84" s="78">
        <f>F83</f>
        <v>131989</v>
      </c>
    </row>
    <row r="86" spans="2:6" ht="15.75" thickBot="1"/>
    <row r="87" spans="2:6" ht="15.75" thickBot="1">
      <c r="B87" s="97"/>
      <c r="C87" s="98" t="s">
        <v>37</v>
      </c>
      <c r="D87" s="175"/>
      <c r="E87" s="52"/>
      <c r="F87" s="53"/>
    </row>
    <row r="88" spans="2:6">
      <c r="B88" s="176" t="s">
        <v>5</v>
      </c>
      <c r="C88" s="206" t="s">
        <v>125</v>
      </c>
      <c r="D88" s="177"/>
      <c r="E88" s="178" t="s">
        <v>6</v>
      </c>
      <c r="F88" s="54"/>
    </row>
    <row r="89" spans="2:6">
      <c r="B89" s="179" t="s">
        <v>7</v>
      </c>
      <c r="C89" s="207" t="s">
        <v>124</v>
      </c>
      <c r="D89" s="180"/>
      <c r="E89" s="181"/>
      <c r="F89" s="54"/>
    </row>
    <row r="90" spans="2:6">
      <c r="B90" s="179" t="s">
        <v>9</v>
      </c>
      <c r="C90" s="182">
        <v>242243</v>
      </c>
      <c r="D90" s="183"/>
      <c r="E90" s="181" t="s">
        <v>10</v>
      </c>
      <c r="F90" s="54"/>
    </row>
    <row r="91" spans="2:6">
      <c r="B91" s="179" t="s">
        <v>11</v>
      </c>
      <c r="C91" s="182"/>
      <c r="D91" s="177"/>
      <c r="E91" s="184"/>
      <c r="F91" s="54"/>
    </row>
    <row r="92" spans="2:6">
      <c r="B92" s="173" t="s">
        <v>12</v>
      </c>
      <c r="C92" s="174">
        <v>76668</v>
      </c>
      <c r="D92" s="177"/>
      <c r="E92" s="55"/>
      <c r="F92" s="54"/>
    </row>
    <row r="93" spans="2:6">
      <c r="B93" s="179" t="s">
        <v>13</v>
      </c>
      <c r="C93" s="182">
        <v>780431</v>
      </c>
      <c r="D93" s="177"/>
      <c r="E93" s="55"/>
      <c r="F93" s="54"/>
    </row>
    <row r="94" spans="2:6">
      <c r="B94" s="185" t="s">
        <v>14</v>
      </c>
      <c r="C94" s="186">
        <v>7227</v>
      </c>
      <c r="D94" s="177"/>
      <c r="E94" s="56"/>
      <c r="F94" s="54"/>
    </row>
    <row r="95" spans="2:6">
      <c r="B95" s="185" t="s">
        <v>15</v>
      </c>
      <c r="C95" s="80"/>
      <c r="D95" s="177"/>
      <c r="E95" s="56"/>
      <c r="F95" s="54"/>
    </row>
    <row r="96" spans="2:6" ht="15.75" thickBot="1">
      <c r="B96" s="57" t="s">
        <v>16</v>
      </c>
      <c r="C96" s="80"/>
      <c r="D96" s="177"/>
      <c r="E96" s="56"/>
      <c r="F96" s="58"/>
    </row>
    <row r="97" spans="2:6" ht="15.75" thickBot="1">
      <c r="B97" s="146" t="s">
        <v>17</v>
      </c>
      <c r="C97" s="146" t="s">
        <v>18</v>
      </c>
      <c r="D97" s="147" t="s">
        <v>19</v>
      </c>
      <c r="E97" s="148" t="s">
        <v>20</v>
      </c>
      <c r="F97" s="149" t="s">
        <v>21</v>
      </c>
    </row>
    <row r="98" spans="2:6">
      <c r="B98" s="73" t="s">
        <v>129</v>
      </c>
      <c r="C98" s="73" t="s">
        <v>130</v>
      </c>
      <c r="D98" s="82">
        <v>10</v>
      </c>
      <c r="E98" s="74">
        <v>95000</v>
      </c>
      <c r="F98" s="75">
        <f>E98*D98</f>
        <v>950000</v>
      </c>
    </row>
    <row r="99" spans="2:6" ht="15.75" thickBot="1">
      <c r="B99" s="76"/>
      <c r="C99" s="150"/>
      <c r="D99" s="83"/>
      <c r="E99" s="77" t="s">
        <v>22</v>
      </c>
      <c r="F99" s="78">
        <f>F98</f>
        <v>950000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9" workbookViewId="0">
      <selection activeCell="I21" sqref="I21"/>
    </sheetView>
  </sheetViews>
  <sheetFormatPr baseColWidth="10" defaultRowHeight="15"/>
  <cols>
    <col min="2" max="2" width="35.28515625" style="64" customWidth="1"/>
    <col min="3" max="3" width="41.28515625" style="72" customWidth="1"/>
    <col min="4" max="4" width="11.42578125" style="72"/>
    <col min="5" max="5" width="12.28515625" style="81" customWidth="1"/>
    <col min="6" max="6" width="11.42578125" style="81"/>
  </cols>
  <sheetData>
    <row r="1" spans="2:6">
      <c r="B1" s="346" t="s">
        <v>166</v>
      </c>
      <c r="C1" s="346"/>
      <c r="D1" s="346"/>
      <c r="E1" s="346"/>
      <c r="F1" s="346"/>
    </row>
    <row r="2" spans="2:6" s="59" customFormat="1" ht="15.75" thickBot="1">
      <c r="B2" s="64"/>
      <c r="C2" s="72"/>
      <c r="D2" s="72"/>
      <c r="E2" s="81"/>
      <c r="F2" s="81"/>
    </row>
    <row r="3" spans="2:6" ht="15.75" thickBot="1">
      <c r="B3" s="97"/>
      <c r="C3" s="98" t="s">
        <v>97</v>
      </c>
      <c r="D3" s="175"/>
      <c r="E3" s="52"/>
      <c r="F3" s="53"/>
    </row>
    <row r="4" spans="2:6">
      <c r="B4" s="176" t="s">
        <v>5</v>
      </c>
      <c r="C4" s="206" t="s">
        <v>55</v>
      </c>
      <c r="D4" s="177"/>
      <c r="E4" s="178" t="s">
        <v>6</v>
      </c>
      <c r="F4" s="54"/>
    </row>
    <row r="5" spans="2:6">
      <c r="B5" s="179" t="s">
        <v>7</v>
      </c>
      <c r="C5" s="207" t="s">
        <v>46</v>
      </c>
      <c r="D5" s="180"/>
      <c r="E5" s="181"/>
      <c r="F5" s="54"/>
    </row>
    <row r="6" spans="2:6">
      <c r="B6" s="179" t="s">
        <v>9</v>
      </c>
      <c r="C6" s="182">
        <v>242868</v>
      </c>
      <c r="D6" s="183"/>
      <c r="E6" s="181" t="s">
        <v>10</v>
      </c>
      <c r="F6" s="54"/>
    </row>
    <row r="7" spans="2:6">
      <c r="B7" s="179" t="s">
        <v>11</v>
      </c>
      <c r="C7" s="182"/>
      <c r="D7" s="177"/>
      <c r="E7" s="184"/>
      <c r="F7" s="54"/>
    </row>
    <row r="8" spans="2:6">
      <c r="B8" s="173" t="s">
        <v>12</v>
      </c>
      <c r="C8" s="174">
        <v>77040</v>
      </c>
      <c r="D8" s="177"/>
      <c r="E8" s="55"/>
      <c r="F8" s="54"/>
    </row>
    <row r="9" spans="2:6">
      <c r="B9" s="179" t="s">
        <v>13</v>
      </c>
      <c r="C9" s="182">
        <v>4700018039</v>
      </c>
      <c r="D9" s="177"/>
      <c r="E9" s="55"/>
      <c r="F9" s="54"/>
    </row>
    <row r="10" spans="2:6">
      <c r="B10" s="185" t="s">
        <v>14</v>
      </c>
      <c r="C10" s="186">
        <v>7236</v>
      </c>
      <c r="D10" s="177"/>
      <c r="E10" s="56"/>
      <c r="F10" s="54"/>
    </row>
    <row r="11" spans="2:6">
      <c r="B11" s="185" t="s">
        <v>15</v>
      </c>
      <c r="C11" s="80"/>
      <c r="D11" s="177"/>
      <c r="E11" s="56"/>
      <c r="F11" s="54"/>
    </row>
    <row r="12" spans="2:6" ht="15.75" thickBot="1">
      <c r="B12" s="57" t="s">
        <v>16</v>
      </c>
      <c r="C12" s="80"/>
      <c r="D12" s="177"/>
      <c r="E12" s="56"/>
      <c r="F12" s="58"/>
    </row>
    <row r="13" spans="2:6" ht="15.75" thickBot="1">
      <c r="B13" s="146" t="s">
        <v>17</v>
      </c>
      <c r="C13" s="146" t="s">
        <v>18</v>
      </c>
      <c r="D13" s="147" t="s">
        <v>19</v>
      </c>
      <c r="E13" s="148" t="s">
        <v>20</v>
      </c>
      <c r="F13" s="149" t="s">
        <v>21</v>
      </c>
    </row>
    <row r="14" spans="2:6">
      <c r="B14" s="73">
        <v>3200000000</v>
      </c>
      <c r="C14" s="73" t="s">
        <v>28</v>
      </c>
      <c r="D14" s="82">
        <v>1</v>
      </c>
      <c r="E14" s="74">
        <v>997779</v>
      </c>
      <c r="F14" s="75">
        <f>E14*D14</f>
        <v>997779</v>
      </c>
    </row>
    <row r="15" spans="2:6" ht="15.75" thickBot="1">
      <c r="B15" s="76"/>
      <c r="C15" s="150"/>
      <c r="D15" s="83"/>
      <c r="E15" s="77" t="s">
        <v>22</v>
      </c>
      <c r="F15" s="78">
        <f>F14</f>
        <v>997779</v>
      </c>
    </row>
    <row r="16" spans="2:6">
      <c r="B16" s="84"/>
      <c r="C16" s="84"/>
      <c r="D16" s="84"/>
      <c r="E16" s="84"/>
      <c r="F16" s="84"/>
    </row>
    <row r="17" spans="1:6" ht="15.75" thickBot="1">
      <c r="B17" s="345" t="s">
        <v>190</v>
      </c>
      <c r="C17" s="345"/>
      <c r="D17" s="345"/>
      <c r="E17" s="345"/>
      <c r="F17" s="345"/>
    </row>
    <row r="18" spans="1:6" ht="15.75" thickBot="1">
      <c r="A18" s="84"/>
      <c r="B18" s="97"/>
      <c r="C18" s="98" t="s">
        <v>38</v>
      </c>
      <c r="D18" s="175"/>
      <c r="E18" s="52"/>
      <c r="F18" s="53"/>
    </row>
    <row r="19" spans="1:6">
      <c r="B19" s="176" t="s">
        <v>5</v>
      </c>
      <c r="C19" s="206" t="s">
        <v>55</v>
      </c>
      <c r="D19" s="177"/>
      <c r="E19" s="178" t="s">
        <v>6</v>
      </c>
      <c r="F19" s="54"/>
    </row>
    <row r="20" spans="1:6">
      <c r="B20" s="179" t="s">
        <v>7</v>
      </c>
      <c r="C20" s="207" t="s">
        <v>46</v>
      </c>
      <c r="D20" s="180"/>
      <c r="E20" s="181"/>
      <c r="F20" s="54"/>
    </row>
    <row r="21" spans="1:6">
      <c r="B21" s="179" t="s">
        <v>9</v>
      </c>
      <c r="C21" s="182">
        <v>243731</v>
      </c>
      <c r="D21" s="183"/>
      <c r="E21" s="181" t="s">
        <v>10</v>
      </c>
      <c r="F21" s="54"/>
    </row>
    <row r="22" spans="1:6">
      <c r="B22" s="179" t="s">
        <v>11</v>
      </c>
      <c r="C22" s="182"/>
      <c r="D22" s="177"/>
      <c r="E22" s="184"/>
      <c r="F22" s="54"/>
    </row>
    <row r="23" spans="1:6">
      <c r="B23" s="173" t="s">
        <v>12</v>
      </c>
      <c r="C23" s="174">
        <v>77707</v>
      </c>
      <c r="D23" s="177"/>
      <c r="E23" s="55"/>
      <c r="F23" s="54"/>
    </row>
    <row r="24" spans="1:6">
      <c r="B24" s="179" t="s">
        <v>13</v>
      </c>
      <c r="C24" s="182">
        <v>4700018199</v>
      </c>
      <c r="D24" s="177"/>
      <c r="E24" s="55"/>
      <c r="F24" s="54"/>
    </row>
    <row r="25" spans="1:6">
      <c r="B25" s="185" t="s">
        <v>14</v>
      </c>
      <c r="C25" s="186">
        <v>7235</v>
      </c>
      <c r="D25" s="177"/>
      <c r="E25" s="56"/>
      <c r="F25" s="54"/>
    </row>
    <row r="26" spans="1:6">
      <c r="B26" s="185" t="s">
        <v>15</v>
      </c>
      <c r="C26" s="80" t="s">
        <v>191</v>
      </c>
      <c r="D26" s="177"/>
      <c r="E26" s="56"/>
      <c r="F26" s="54"/>
    </row>
    <row r="27" spans="1:6" ht="15.75" thickBot="1">
      <c r="B27" s="57" t="s">
        <v>16</v>
      </c>
      <c r="C27" s="80"/>
      <c r="D27" s="177"/>
      <c r="E27" s="56"/>
      <c r="F27" s="58"/>
    </row>
    <row r="28" spans="1:6" ht="15.75" thickBot="1">
      <c r="B28" s="146" t="s">
        <v>17</v>
      </c>
      <c r="C28" s="146" t="s">
        <v>18</v>
      </c>
      <c r="D28" s="147" t="s">
        <v>19</v>
      </c>
      <c r="E28" s="148" t="s">
        <v>20</v>
      </c>
      <c r="F28" s="149" t="s">
        <v>21</v>
      </c>
    </row>
    <row r="29" spans="1:6">
      <c r="B29" s="73">
        <v>3200000000</v>
      </c>
      <c r="C29" s="73" t="s">
        <v>28</v>
      </c>
      <c r="D29" s="82">
        <v>1</v>
      </c>
      <c r="E29" s="74">
        <v>1564086</v>
      </c>
      <c r="F29" s="75">
        <f>D29*E29</f>
        <v>1564086</v>
      </c>
    </row>
    <row r="30" spans="1:6" ht="15.75" thickBot="1">
      <c r="B30" s="76"/>
      <c r="C30" s="150"/>
      <c r="D30" s="83"/>
      <c r="E30" s="77" t="s">
        <v>22</v>
      </c>
      <c r="F30" s="78">
        <f>F29</f>
        <v>1564086</v>
      </c>
    </row>
    <row r="32" spans="1:6" ht="15.75" thickBot="1">
      <c r="B32" s="345"/>
      <c r="C32" s="345"/>
      <c r="D32" s="345"/>
      <c r="E32" s="345"/>
      <c r="F32" s="345"/>
    </row>
    <row r="33" spans="2:6" ht="15.75" thickBot="1">
      <c r="B33" s="97"/>
      <c r="C33" s="98" t="s">
        <v>39</v>
      </c>
      <c r="D33" s="175"/>
      <c r="E33" s="52"/>
      <c r="F33" s="53"/>
    </row>
    <row r="34" spans="2:6">
      <c r="B34" s="176" t="s">
        <v>5</v>
      </c>
      <c r="C34" s="206" t="s">
        <v>55</v>
      </c>
      <c r="D34" s="177"/>
      <c r="E34" s="178" t="s">
        <v>6</v>
      </c>
      <c r="F34" s="54"/>
    </row>
    <row r="35" spans="2:6">
      <c r="B35" s="179" t="s">
        <v>7</v>
      </c>
      <c r="C35" s="207" t="s">
        <v>46</v>
      </c>
      <c r="D35" s="180"/>
      <c r="E35" s="181"/>
      <c r="F35" s="54"/>
    </row>
    <row r="36" spans="2:6">
      <c r="B36" s="179" t="s">
        <v>9</v>
      </c>
      <c r="C36" s="182">
        <v>241231</v>
      </c>
      <c r="D36" s="183"/>
      <c r="E36" s="181" t="s">
        <v>10</v>
      </c>
      <c r="F36" s="54"/>
    </row>
    <row r="37" spans="2:6">
      <c r="B37" s="179" t="s">
        <v>11</v>
      </c>
      <c r="C37" s="182"/>
      <c r="D37" s="177"/>
      <c r="E37" s="184"/>
      <c r="F37" s="54"/>
    </row>
    <row r="38" spans="2:6">
      <c r="B38" s="173" t="s">
        <v>12</v>
      </c>
      <c r="C38" s="174">
        <v>76179</v>
      </c>
      <c r="D38" s="177"/>
      <c r="E38" s="55"/>
      <c r="F38" s="54"/>
    </row>
    <row r="39" spans="2:6">
      <c r="B39" s="179" t="s">
        <v>13</v>
      </c>
      <c r="C39" s="182">
        <v>4700017986</v>
      </c>
      <c r="D39" s="177"/>
      <c r="E39" s="55"/>
      <c r="F39" s="54"/>
    </row>
    <row r="40" spans="2:6">
      <c r="B40" s="185" t="s">
        <v>14</v>
      </c>
      <c r="C40" s="186">
        <v>7239</v>
      </c>
      <c r="D40" s="177"/>
      <c r="E40" s="56"/>
      <c r="F40" s="54"/>
    </row>
    <row r="41" spans="2:6">
      <c r="B41" s="185" t="s">
        <v>15</v>
      </c>
      <c r="C41" s="80"/>
      <c r="D41" s="177"/>
      <c r="E41" s="56"/>
      <c r="F41" s="54"/>
    </row>
    <row r="42" spans="2:6" ht="15.75" thickBot="1">
      <c r="B42" s="57" t="s">
        <v>16</v>
      </c>
      <c r="C42" s="80"/>
      <c r="D42" s="177"/>
      <c r="E42" s="56"/>
      <c r="F42" s="58"/>
    </row>
    <row r="43" spans="2:6" ht="15.75" thickBot="1">
      <c r="B43" s="146" t="s">
        <v>17</v>
      </c>
      <c r="C43" s="146" t="s">
        <v>18</v>
      </c>
      <c r="D43" s="147" t="s">
        <v>19</v>
      </c>
      <c r="E43" s="148" t="s">
        <v>20</v>
      </c>
      <c r="F43" s="149" t="s">
        <v>21</v>
      </c>
    </row>
    <row r="44" spans="2:6">
      <c r="B44" s="73" t="s">
        <v>185</v>
      </c>
      <c r="C44" s="73" t="s">
        <v>186</v>
      </c>
      <c r="D44" s="82">
        <v>100</v>
      </c>
      <c r="E44" s="74">
        <v>2609</v>
      </c>
      <c r="F44" s="75">
        <f>D44*E44</f>
        <v>260900</v>
      </c>
    </row>
    <row r="45" spans="2:6" ht="15.75" thickBot="1">
      <c r="B45" s="76"/>
      <c r="C45" s="150"/>
      <c r="D45" s="83"/>
      <c r="E45" s="77" t="s">
        <v>22</v>
      </c>
      <c r="F45" s="78">
        <f>F44</f>
        <v>260900</v>
      </c>
    </row>
    <row r="47" spans="2:6" ht="15.75" thickBot="1"/>
    <row r="48" spans="2:6" ht="15.75" thickBot="1">
      <c r="B48" s="97"/>
      <c r="C48" s="98" t="s">
        <v>40</v>
      </c>
      <c r="D48" s="175"/>
      <c r="E48" s="52"/>
      <c r="F48" s="53"/>
    </row>
    <row r="49" spans="2:6">
      <c r="B49" s="176" t="s">
        <v>5</v>
      </c>
      <c r="C49" s="206" t="s">
        <v>137</v>
      </c>
      <c r="D49" s="177"/>
      <c r="E49" s="178" t="s">
        <v>6</v>
      </c>
      <c r="F49" s="54"/>
    </row>
    <row r="50" spans="2:6">
      <c r="B50" s="179" t="s">
        <v>7</v>
      </c>
      <c r="C50" s="207" t="s">
        <v>136</v>
      </c>
      <c r="D50" s="180"/>
      <c r="E50" s="181"/>
      <c r="F50" s="54"/>
    </row>
    <row r="51" spans="2:6">
      <c r="B51" s="179" t="s">
        <v>9</v>
      </c>
      <c r="C51" s="182">
        <v>242368</v>
      </c>
      <c r="D51" s="183"/>
      <c r="E51" s="181" t="s">
        <v>10</v>
      </c>
      <c r="F51" s="54"/>
    </row>
    <row r="52" spans="2:6">
      <c r="B52" s="179" t="s">
        <v>11</v>
      </c>
      <c r="C52" s="182"/>
      <c r="D52" s="177"/>
      <c r="E52" s="184" t="s">
        <v>167</v>
      </c>
      <c r="F52" s="54"/>
    </row>
    <row r="53" spans="2:6">
      <c r="B53" s="173" t="s">
        <v>12</v>
      </c>
      <c r="C53" s="174">
        <v>76752</v>
      </c>
      <c r="D53" s="177"/>
      <c r="E53" s="55"/>
      <c r="F53" s="54"/>
    </row>
    <row r="54" spans="2:6">
      <c r="B54" s="179" t="s">
        <v>13</v>
      </c>
      <c r="C54" s="182">
        <v>115042</v>
      </c>
      <c r="D54" s="177"/>
      <c r="E54" s="55"/>
      <c r="F54" s="54"/>
    </row>
    <row r="55" spans="2:6">
      <c r="B55" s="185" t="s">
        <v>14</v>
      </c>
      <c r="C55" s="186">
        <v>7005</v>
      </c>
      <c r="D55" s="177"/>
      <c r="E55" s="56"/>
      <c r="F55" s="54"/>
    </row>
    <row r="56" spans="2:6">
      <c r="B56" s="185" t="s">
        <v>15</v>
      </c>
      <c r="C56" s="80"/>
      <c r="D56" s="177"/>
      <c r="E56" s="56"/>
      <c r="F56" s="54"/>
    </row>
    <row r="57" spans="2:6" ht="15.75" thickBot="1">
      <c r="B57" s="57" t="s">
        <v>16</v>
      </c>
      <c r="C57" s="80"/>
      <c r="D57" s="177"/>
      <c r="E57" s="56"/>
      <c r="F57" s="58"/>
    </row>
    <row r="58" spans="2:6" ht="15.75" thickBot="1">
      <c r="B58" s="146" t="s">
        <v>17</v>
      </c>
      <c r="C58" s="146" t="s">
        <v>18</v>
      </c>
      <c r="D58" s="147" t="s">
        <v>19</v>
      </c>
      <c r="E58" s="148" t="s">
        <v>20</v>
      </c>
      <c r="F58" s="149" t="s">
        <v>21</v>
      </c>
    </row>
    <row r="59" spans="2:6">
      <c r="B59" s="73" t="s">
        <v>138</v>
      </c>
      <c r="C59" s="73" t="s">
        <v>139</v>
      </c>
      <c r="D59" s="82">
        <v>6</v>
      </c>
      <c r="E59" s="74">
        <v>42350</v>
      </c>
      <c r="F59" s="75">
        <f>D59*E59</f>
        <v>254100</v>
      </c>
    </row>
    <row r="60" spans="2:6" ht="15.75" thickBot="1">
      <c r="B60" s="76"/>
      <c r="C60" s="150"/>
      <c r="D60" s="83"/>
      <c r="E60" s="77" t="s">
        <v>22</v>
      </c>
      <c r="F60" s="78">
        <f>F59</f>
        <v>254100</v>
      </c>
    </row>
    <row r="62" spans="2:6" ht="15.75" thickBot="1"/>
    <row r="63" spans="2:6" ht="15.75" thickBot="1">
      <c r="B63" s="97"/>
      <c r="C63" s="98" t="s">
        <v>98</v>
      </c>
      <c r="D63" s="175"/>
      <c r="E63" s="52"/>
      <c r="F63" s="53"/>
    </row>
    <row r="64" spans="2:6">
      <c r="B64" s="176" t="s">
        <v>5</v>
      </c>
      <c r="C64" s="206" t="s">
        <v>55</v>
      </c>
      <c r="D64" s="177"/>
      <c r="E64" s="178" t="s">
        <v>6</v>
      </c>
      <c r="F64" s="54"/>
    </row>
    <row r="65" spans="2:6">
      <c r="B65" s="179" t="s">
        <v>7</v>
      </c>
      <c r="C65" s="207" t="s">
        <v>46</v>
      </c>
      <c r="D65" s="180"/>
      <c r="E65" s="181"/>
      <c r="F65" s="54"/>
    </row>
    <row r="66" spans="2:6">
      <c r="B66" s="179" t="s">
        <v>9</v>
      </c>
      <c r="C66" s="207">
        <v>245262</v>
      </c>
      <c r="D66" s="183"/>
      <c r="E66" s="181" t="s">
        <v>10</v>
      </c>
      <c r="F66" s="54"/>
    </row>
    <row r="67" spans="2:6">
      <c r="B67" s="179" t="s">
        <v>11</v>
      </c>
      <c r="C67" s="182"/>
      <c r="D67" s="177"/>
      <c r="E67" s="184"/>
      <c r="F67" s="54"/>
    </row>
    <row r="68" spans="2:6">
      <c r="B68" s="173" t="s">
        <v>12</v>
      </c>
      <c r="C68" s="174">
        <v>78628</v>
      </c>
      <c r="D68" s="177"/>
      <c r="E68" s="55"/>
      <c r="F68" s="54"/>
    </row>
    <row r="69" spans="2:6">
      <c r="B69" s="179" t="s">
        <v>13</v>
      </c>
      <c r="C69" s="182">
        <v>4700017979</v>
      </c>
      <c r="D69" s="177"/>
      <c r="E69" s="55"/>
      <c r="F69" s="54"/>
    </row>
    <row r="70" spans="2:6">
      <c r="B70" s="185" t="s">
        <v>14</v>
      </c>
      <c r="C70" s="186">
        <v>7238</v>
      </c>
      <c r="D70" s="177"/>
      <c r="E70" s="56"/>
      <c r="F70" s="54"/>
    </row>
    <row r="71" spans="2:6">
      <c r="B71" s="185" t="s">
        <v>15</v>
      </c>
      <c r="C71" s="80">
        <v>3775</v>
      </c>
      <c r="D71" s="177"/>
      <c r="E71" s="56"/>
      <c r="F71" s="54"/>
    </row>
    <row r="72" spans="2:6" ht="15.75" thickBot="1">
      <c r="B72" s="57" t="s">
        <v>16</v>
      </c>
      <c r="C72" s="80"/>
      <c r="D72" s="177"/>
      <c r="E72" s="56"/>
      <c r="F72" s="58"/>
    </row>
    <row r="73" spans="2:6" ht="15.75" thickBot="1">
      <c r="B73" s="146" t="s">
        <v>17</v>
      </c>
      <c r="C73" s="146" t="s">
        <v>18</v>
      </c>
      <c r="D73" s="147" t="s">
        <v>19</v>
      </c>
      <c r="E73" s="148" t="s">
        <v>20</v>
      </c>
      <c r="F73" s="149" t="s">
        <v>21</v>
      </c>
    </row>
    <row r="74" spans="2:6">
      <c r="B74" s="73" t="s">
        <v>207</v>
      </c>
      <c r="C74" s="73" t="s">
        <v>208</v>
      </c>
      <c r="D74" s="82">
        <v>1</v>
      </c>
      <c r="E74" s="74">
        <v>1547000</v>
      </c>
      <c r="F74" s="75">
        <f>D74*E74</f>
        <v>1547000</v>
      </c>
    </row>
    <row r="75" spans="2:6" s="84" customFormat="1">
      <c r="B75" s="226"/>
      <c r="C75" s="227"/>
      <c r="D75" s="225"/>
      <c r="E75" s="223"/>
      <c r="F75" s="224">
        <f>D75*E75</f>
        <v>0</v>
      </c>
    </row>
    <row r="76" spans="2:6" ht="15.75" thickBot="1">
      <c r="B76" s="76"/>
      <c r="C76" s="150"/>
      <c r="D76" s="83"/>
      <c r="E76" s="77" t="s">
        <v>22</v>
      </c>
      <c r="F76" s="78">
        <f>SUM(F74:F75)</f>
        <v>1547000</v>
      </c>
    </row>
  </sheetData>
  <mergeCells count="3">
    <mergeCell ref="B17:F17"/>
    <mergeCell ref="B1:F1"/>
    <mergeCell ref="B32:F3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6"/>
  <sheetViews>
    <sheetView workbookViewId="0">
      <selection activeCell="I10" sqref="I10:I11"/>
    </sheetView>
  </sheetViews>
  <sheetFormatPr baseColWidth="10" defaultRowHeight="15"/>
  <cols>
    <col min="2" max="2" width="35.28515625" style="228" customWidth="1"/>
    <col min="3" max="3" width="45.5703125" style="228" customWidth="1"/>
    <col min="4" max="4" width="11.42578125" style="228"/>
    <col min="5" max="5" width="12.28515625" style="228" customWidth="1"/>
    <col min="6" max="6" width="11.42578125" style="228"/>
  </cols>
  <sheetData>
    <row r="2" spans="2:6" ht="15.75" thickBot="1"/>
    <row r="3" spans="2:6" ht="15.75" thickBot="1">
      <c r="B3" s="97"/>
      <c r="C3" s="98" t="s">
        <v>99</v>
      </c>
      <c r="D3" s="175"/>
      <c r="E3" s="52"/>
      <c r="F3" s="53"/>
    </row>
    <row r="4" spans="2:6">
      <c r="B4" s="229" t="s">
        <v>5</v>
      </c>
      <c r="C4" s="230"/>
      <c r="D4" s="233"/>
      <c r="E4" s="71" t="s">
        <v>6</v>
      </c>
      <c r="F4" s="53"/>
    </row>
    <row r="5" spans="2:6">
      <c r="B5" s="231" t="s">
        <v>7</v>
      </c>
      <c r="C5" s="232"/>
      <c r="D5" s="233"/>
      <c r="E5" s="234"/>
      <c r="F5" s="53"/>
    </row>
    <row r="6" spans="2:6">
      <c r="B6" s="231" t="s">
        <v>9</v>
      </c>
      <c r="C6" s="235"/>
      <c r="D6" s="236"/>
      <c r="E6" s="234" t="s">
        <v>10</v>
      </c>
      <c r="F6" s="53"/>
    </row>
    <row r="7" spans="2:6">
      <c r="B7" s="231" t="s">
        <v>11</v>
      </c>
      <c r="C7" s="235"/>
      <c r="D7" s="175"/>
      <c r="E7" s="237"/>
      <c r="F7" s="53"/>
    </row>
    <row r="8" spans="2:6">
      <c r="B8" s="238" t="s">
        <v>12</v>
      </c>
      <c r="C8" s="239"/>
      <c r="D8" s="175"/>
      <c r="E8" s="240"/>
      <c r="F8" s="53"/>
    </row>
    <row r="9" spans="2:6">
      <c r="B9" s="231" t="s">
        <v>13</v>
      </c>
      <c r="C9" s="235"/>
      <c r="D9" s="175"/>
      <c r="E9" s="240"/>
      <c r="F9" s="53"/>
    </row>
    <row r="10" spans="2:6">
      <c r="B10" s="241" t="s">
        <v>14</v>
      </c>
      <c r="C10" s="242"/>
      <c r="D10" s="175"/>
      <c r="E10" s="243"/>
      <c r="F10" s="53"/>
    </row>
    <row r="11" spans="2:6">
      <c r="B11" s="241" t="s">
        <v>15</v>
      </c>
      <c r="C11" s="244"/>
      <c r="D11" s="175"/>
      <c r="E11" s="243"/>
      <c r="F11" s="53"/>
    </row>
    <row r="12" spans="2:6" ht="15.75" thickBot="1">
      <c r="B12" s="245" t="s">
        <v>16</v>
      </c>
      <c r="C12" s="244"/>
      <c r="D12" s="175"/>
      <c r="E12" s="243"/>
      <c r="F12" s="204"/>
    </row>
    <row r="13" spans="2:6" ht="15.75" thickBot="1">
      <c r="B13" s="246" t="s">
        <v>17</v>
      </c>
      <c r="C13" s="246" t="s">
        <v>18</v>
      </c>
      <c r="D13" s="247" t="s">
        <v>19</v>
      </c>
      <c r="E13" s="248" t="s">
        <v>20</v>
      </c>
      <c r="F13" s="249" t="s">
        <v>21</v>
      </c>
    </row>
    <row r="14" spans="2:6">
      <c r="B14" s="73"/>
      <c r="C14" s="73"/>
      <c r="D14" s="82"/>
      <c r="E14" s="74"/>
      <c r="F14" s="252">
        <f>E14*D14</f>
        <v>0</v>
      </c>
    </row>
    <row r="15" spans="2:6" ht="15.75" thickBot="1">
      <c r="B15" s="253"/>
      <c r="C15" s="254"/>
      <c r="D15" s="255"/>
      <c r="E15" s="256" t="s">
        <v>22</v>
      </c>
      <c r="F15" s="257">
        <f>F14</f>
        <v>0</v>
      </c>
    </row>
    <row r="17" spans="2:9" ht="15.75" thickBot="1"/>
    <row r="18" spans="2:9" ht="15.75" thickBot="1">
      <c r="B18" s="97"/>
      <c r="C18" s="98" t="s">
        <v>41</v>
      </c>
      <c r="D18" s="175"/>
      <c r="E18" s="52"/>
      <c r="F18" s="53"/>
    </row>
    <row r="19" spans="2:9">
      <c r="B19" s="229" t="s">
        <v>5</v>
      </c>
      <c r="C19" s="230" t="s">
        <v>137</v>
      </c>
      <c r="D19" s="233"/>
      <c r="E19" s="71" t="s">
        <v>6</v>
      </c>
      <c r="F19" s="53"/>
    </row>
    <row r="20" spans="2:9">
      <c r="B20" s="231" t="s">
        <v>7</v>
      </c>
      <c r="C20" s="232" t="s">
        <v>179</v>
      </c>
      <c r="D20" s="233"/>
      <c r="E20" s="234"/>
      <c r="F20" s="53"/>
    </row>
    <row r="21" spans="2:9">
      <c r="B21" s="231" t="s">
        <v>9</v>
      </c>
      <c r="C21" s="235">
        <v>243331</v>
      </c>
      <c r="D21" s="236"/>
      <c r="E21" s="234" t="s">
        <v>10</v>
      </c>
      <c r="F21" s="53"/>
    </row>
    <row r="22" spans="2:9">
      <c r="B22" s="231" t="s">
        <v>11</v>
      </c>
      <c r="C22" s="235"/>
      <c r="D22" s="175"/>
      <c r="E22" s="237"/>
      <c r="F22" s="53"/>
      <c r="H22" s="280"/>
      <c r="I22" s="280"/>
    </row>
    <row r="23" spans="2:9">
      <c r="B23" s="238" t="s">
        <v>12</v>
      </c>
      <c r="C23" s="239">
        <v>77312</v>
      </c>
      <c r="D23" s="175"/>
      <c r="E23" s="240"/>
      <c r="F23" s="53"/>
      <c r="H23" s="280" t="s">
        <v>177</v>
      </c>
      <c r="I23" s="280" t="s">
        <v>178</v>
      </c>
    </row>
    <row r="24" spans="2:9">
      <c r="B24" s="231" t="s">
        <v>13</v>
      </c>
      <c r="C24" s="235">
        <v>113975</v>
      </c>
      <c r="D24" s="175"/>
      <c r="E24" s="240"/>
      <c r="F24" s="53"/>
      <c r="H24" s="280"/>
      <c r="I24" s="280"/>
    </row>
    <row r="25" spans="2:9">
      <c r="B25" s="241" t="s">
        <v>14</v>
      </c>
      <c r="C25" s="242">
        <v>7005</v>
      </c>
      <c r="D25" s="175"/>
      <c r="E25" s="243"/>
      <c r="F25" s="53"/>
    </row>
    <row r="26" spans="2:9">
      <c r="B26" s="241" t="s">
        <v>15</v>
      </c>
      <c r="C26" s="244"/>
      <c r="D26" s="175"/>
      <c r="E26" s="243"/>
      <c r="F26" s="53"/>
    </row>
    <row r="27" spans="2:9" ht="15.75" thickBot="1">
      <c r="B27" s="245" t="s">
        <v>16</v>
      </c>
      <c r="C27" s="244"/>
      <c r="D27" s="175"/>
      <c r="E27" s="243"/>
      <c r="F27" s="204"/>
    </row>
    <row r="28" spans="2:9" ht="15.75" thickBot="1">
      <c r="B28" s="246" t="s">
        <v>17</v>
      </c>
      <c r="C28" s="246" t="s">
        <v>18</v>
      </c>
      <c r="D28" s="247" t="s">
        <v>19</v>
      </c>
      <c r="E28" s="248" t="s">
        <v>20</v>
      </c>
      <c r="F28" s="249" t="s">
        <v>21</v>
      </c>
    </row>
    <row r="29" spans="2:9">
      <c r="B29" s="73">
        <v>3200000000</v>
      </c>
      <c r="C29" s="73" t="s">
        <v>28</v>
      </c>
      <c r="D29" s="82">
        <v>1</v>
      </c>
      <c r="E29" s="251">
        <v>380000</v>
      </c>
      <c r="F29" s="252">
        <f>E29*D29</f>
        <v>380000</v>
      </c>
    </row>
    <row r="30" spans="2:9" ht="15.75" thickBot="1">
      <c r="B30" s="253"/>
      <c r="C30" s="254"/>
      <c r="D30" s="255"/>
      <c r="E30" s="256" t="s">
        <v>22</v>
      </c>
      <c r="F30" s="257">
        <f>F29</f>
        <v>380000</v>
      </c>
    </row>
    <row r="32" spans="2:9" ht="15.75" thickBot="1"/>
    <row r="33" spans="1:6" ht="15.75" thickBot="1">
      <c r="A33" s="84"/>
      <c r="B33" s="97"/>
      <c r="C33" s="98" t="s">
        <v>42</v>
      </c>
      <c r="D33" s="175"/>
      <c r="E33" s="52"/>
      <c r="F33" s="53"/>
    </row>
    <row r="34" spans="1:6">
      <c r="B34" s="229" t="s">
        <v>5</v>
      </c>
      <c r="C34" s="230" t="s">
        <v>176</v>
      </c>
      <c r="D34" s="233"/>
      <c r="E34" s="71" t="s">
        <v>6</v>
      </c>
      <c r="F34" s="53"/>
    </row>
    <row r="35" spans="1:6">
      <c r="B35" s="231" t="s">
        <v>7</v>
      </c>
      <c r="C35" s="232" t="s">
        <v>175</v>
      </c>
      <c r="D35" s="233"/>
      <c r="E35" s="234"/>
      <c r="F35" s="53"/>
    </row>
    <row r="36" spans="1:6">
      <c r="B36" s="231" t="s">
        <v>9</v>
      </c>
      <c r="C36" s="235">
        <v>243332</v>
      </c>
      <c r="D36" s="236"/>
      <c r="E36" s="234" t="s">
        <v>10</v>
      </c>
      <c r="F36" s="53"/>
    </row>
    <row r="37" spans="1:6">
      <c r="B37" s="231" t="s">
        <v>11</v>
      </c>
      <c r="C37" s="235"/>
      <c r="D37" s="175"/>
      <c r="E37" s="237"/>
      <c r="F37" s="53"/>
    </row>
    <row r="38" spans="1:6">
      <c r="B38" s="238" t="s">
        <v>12</v>
      </c>
      <c r="C38" s="239">
        <v>77311</v>
      </c>
      <c r="D38" s="175"/>
      <c r="E38" s="240"/>
      <c r="F38" s="53"/>
    </row>
    <row r="39" spans="1:6">
      <c r="B39" s="231" t="s">
        <v>13</v>
      </c>
      <c r="C39" s="235">
        <v>2939</v>
      </c>
      <c r="D39" s="175"/>
      <c r="E39" s="240"/>
      <c r="F39" s="53"/>
    </row>
    <row r="40" spans="1:6">
      <c r="B40" s="241" t="s">
        <v>14</v>
      </c>
      <c r="C40" s="242">
        <v>7155</v>
      </c>
      <c r="D40" s="175"/>
      <c r="E40" s="243"/>
      <c r="F40" s="53"/>
    </row>
    <row r="41" spans="1:6">
      <c r="B41" s="241" t="s">
        <v>15</v>
      </c>
      <c r="C41" s="244"/>
      <c r="D41" s="175"/>
      <c r="E41" s="243"/>
      <c r="F41" s="53"/>
    </row>
    <row r="42" spans="1:6" ht="15.75" thickBot="1">
      <c r="B42" s="245" t="s">
        <v>16</v>
      </c>
      <c r="C42" s="244"/>
      <c r="D42" s="175"/>
      <c r="E42" s="243"/>
      <c r="F42" s="204"/>
    </row>
    <row r="43" spans="1:6" ht="15.75" thickBot="1">
      <c r="B43" s="246" t="s">
        <v>17</v>
      </c>
      <c r="C43" s="246" t="s">
        <v>18</v>
      </c>
      <c r="D43" s="247" t="s">
        <v>19</v>
      </c>
      <c r="E43" s="248" t="s">
        <v>20</v>
      </c>
      <c r="F43" s="249" t="s">
        <v>21</v>
      </c>
    </row>
    <row r="44" spans="1:6">
      <c r="B44" s="73">
        <v>9910000003</v>
      </c>
      <c r="C44" s="73" t="s">
        <v>56</v>
      </c>
      <c r="D44" s="82">
        <v>1</v>
      </c>
      <c r="E44" s="251">
        <v>134635</v>
      </c>
      <c r="F44" s="252">
        <f>E44*D44</f>
        <v>134635</v>
      </c>
    </row>
    <row r="45" spans="1:6" ht="15.75" thickBot="1">
      <c r="B45" s="253"/>
      <c r="C45" s="254"/>
      <c r="D45" s="255"/>
      <c r="E45" s="256" t="s">
        <v>22</v>
      </c>
      <c r="F45" s="257">
        <f>F44</f>
        <v>134635</v>
      </c>
    </row>
    <row r="47" spans="1:6" ht="15.75" thickBot="1"/>
    <row r="48" spans="1:6" ht="15.75" thickBot="1">
      <c r="B48" s="97"/>
      <c r="C48" s="98" t="s">
        <v>43</v>
      </c>
      <c r="D48" s="175"/>
      <c r="E48" s="52"/>
      <c r="F48" s="53"/>
    </row>
    <row r="49" spans="2:6">
      <c r="B49" s="229" t="s">
        <v>5</v>
      </c>
      <c r="C49" s="230" t="s">
        <v>178</v>
      </c>
      <c r="D49" s="233"/>
      <c r="E49" s="71" t="s">
        <v>6</v>
      </c>
      <c r="F49" s="53"/>
    </row>
    <row r="50" spans="2:6">
      <c r="B50" s="231" t="s">
        <v>7</v>
      </c>
      <c r="C50" s="232" t="s">
        <v>177</v>
      </c>
      <c r="D50" s="233"/>
      <c r="E50" s="234"/>
      <c r="F50" s="53"/>
    </row>
    <row r="51" spans="2:6">
      <c r="B51" s="231" t="s">
        <v>9</v>
      </c>
      <c r="C51" s="235">
        <v>243333</v>
      </c>
      <c r="D51" s="236"/>
      <c r="E51" s="234" t="s">
        <v>10</v>
      </c>
      <c r="F51" s="53"/>
    </row>
    <row r="52" spans="2:6">
      <c r="B52" s="231" t="s">
        <v>11</v>
      </c>
      <c r="C52" s="235"/>
      <c r="D52" s="175"/>
      <c r="E52" s="237"/>
      <c r="F52" s="53"/>
    </row>
    <row r="53" spans="2:6">
      <c r="B53" s="238" t="s">
        <v>12</v>
      </c>
      <c r="C53" s="239">
        <v>77383</v>
      </c>
      <c r="D53" s="175"/>
      <c r="E53" s="240"/>
      <c r="F53" s="53"/>
    </row>
    <row r="54" spans="2:6">
      <c r="B54" s="231" t="s">
        <v>13</v>
      </c>
      <c r="C54" s="235" t="s">
        <v>180</v>
      </c>
      <c r="D54" s="175"/>
      <c r="E54" s="240"/>
      <c r="F54" s="53"/>
    </row>
    <row r="55" spans="2:6">
      <c r="B55" s="241" t="s">
        <v>14</v>
      </c>
      <c r="C55" s="242">
        <v>7104</v>
      </c>
      <c r="D55" s="175"/>
      <c r="E55" s="243"/>
      <c r="F55" s="53"/>
    </row>
    <row r="56" spans="2:6">
      <c r="B56" s="241" t="s">
        <v>15</v>
      </c>
      <c r="C56" s="244"/>
      <c r="D56" s="175"/>
      <c r="E56" s="243"/>
      <c r="F56" s="53"/>
    </row>
    <row r="57" spans="2:6" ht="15.75" thickBot="1">
      <c r="B57" s="245" t="s">
        <v>16</v>
      </c>
      <c r="C57" s="244"/>
      <c r="D57" s="175"/>
      <c r="E57" s="243"/>
      <c r="F57" s="204"/>
    </row>
    <row r="58" spans="2:6" ht="15.75" thickBot="1">
      <c r="B58" s="246" t="s">
        <v>17</v>
      </c>
      <c r="C58" s="246" t="s">
        <v>18</v>
      </c>
      <c r="D58" s="247" t="s">
        <v>19</v>
      </c>
      <c r="E58" s="248" t="s">
        <v>20</v>
      </c>
      <c r="F58" s="249" t="s">
        <v>21</v>
      </c>
    </row>
    <row r="59" spans="2:6">
      <c r="B59" s="73">
        <v>38827</v>
      </c>
      <c r="C59" s="73" t="s">
        <v>181</v>
      </c>
      <c r="D59" s="82">
        <v>20</v>
      </c>
      <c r="E59" s="251">
        <v>31098</v>
      </c>
      <c r="F59" s="252">
        <f>E59*D59</f>
        <v>621960</v>
      </c>
    </row>
    <row r="60" spans="2:6" ht="15.75" thickBot="1">
      <c r="B60" s="253"/>
      <c r="C60" s="254"/>
      <c r="D60" s="255"/>
      <c r="E60" s="256" t="s">
        <v>22</v>
      </c>
      <c r="F60" s="257">
        <f>F59</f>
        <v>621960</v>
      </c>
    </row>
    <row r="62" spans="2:6" ht="15.75" thickBot="1"/>
    <row r="63" spans="2:6" ht="15.75" thickBot="1">
      <c r="B63" s="97"/>
      <c r="C63" s="98" t="s">
        <v>44</v>
      </c>
      <c r="D63" s="233"/>
      <c r="E63" s="52"/>
      <c r="F63" s="53"/>
    </row>
    <row r="64" spans="2:6">
      <c r="B64" s="229" t="s">
        <v>5</v>
      </c>
      <c r="C64" s="230" t="s">
        <v>188</v>
      </c>
      <c r="D64" s="233"/>
      <c r="E64" s="71" t="s">
        <v>6</v>
      </c>
      <c r="F64" s="53"/>
    </row>
    <row r="65" spans="2:6">
      <c r="B65" s="231" t="s">
        <v>7</v>
      </c>
      <c r="C65" s="232" t="s">
        <v>187</v>
      </c>
      <c r="D65" s="233"/>
      <c r="E65" s="234"/>
      <c r="F65" s="53"/>
    </row>
    <row r="66" spans="2:6">
      <c r="B66" s="231" t="s">
        <v>9</v>
      </c>
      <c r="C66" s="235">
        <v>243714</v>
      </c>
      <c r="D66" s="236"/>
      <c r="E66" s="234" t="s">
        <v>10</v>
      </c>
      <c r="F66" s="53"/>
    </row>
    <row r="67" spans="2:6">
      <c r="B67" s="231" t="s">
        <v>11</v>
      </c>
      <c r="C67" s="235"/>
      <c r="D67" s="175"/>
      <c r="E67" s="237"/>
      <c r="F67" s="53"/>
    </row>
    <row r="68" spans="2:6">
      <c r="B68" s="238" t="s">
        <v>12</v>
      </c>
      <c r="C68" s="239">
        <v>77479</v>
      </c>
      <c r="D68" s="175"/>
      <c r="E68" s="240"/>
      <c r="F68" s="53"/>
    </row>
    <row r="69" spans="2:6">
      <c r="B69" s="231" t="s">
        <v>13</v>
      </c>
      <c r="C69" s="235">
        <v>549</v>
      </c>
      <c r="D69" s="175"/>
      <c r="E69" s="240"/>
      <c r="F69" s="53"/>
    </row>
    <row r="70" spans="2:6">
      <c r="B70" s="241" t="s">
        <v>14</v>
      </c>
      <c r="C70" s="242">
        <v>7077</v>
      </c>
      <c r="D70" s="175"/>
      <c r="E70" s="243"/>
      <c r="F70" s="53"/>
    </row>
    <row r="71" spans="2:6">
      <c r="B71" s="241" t="s">
        <v>15</v>
      </c>
      <c r="C71" s="244">
        <v>2231</v>
      </c>
      <c r="D71" s="175"/>
      <c r="E71" s="243"/>
      <c r="F71" s="53"/>
    </row>
    <row r="72" spans="2:6" ht="15.75" thickBot="1">
      <c r="B72" s="245" t="s">
        <v>16</v>
      </c>
      <c r="C72" s="244"/>
      <c r="D72" s="175"/>
      <c r="E72" s="243"/>
      <c r="F72" s="204"/>
    </row>
    <row r="73" spans="2:6" ht="15.75" thickBot="1">
      <c r="B73" s="246" t="s">
        <v>17</v>
      </c>
      <c r="C73" s="246" t="s">
        <v>18</v>
      </c>
      <c r="D73" s="247" t="s">
        <v>19</v>
      </c>
      <c r="E73" s="248" t="s">
        <v>20</v>
      </c>
      <c r="F73" s="249" t="s">
        <v>21</v>
      </c>
    </row>
    <row r="74" spans="2:6" s="84" customFormat="1">
      <c r="B74" s="250" t="s">
        <v>189</v>
      </c>
      <c r="C74" s="250" t="s">
        <v>182</v>
      </c>
      <c r="D74" s="260">
        <v>1</v>
      </c>
      <c r="E74" s="262">
        <v>250000</v>
      </c>
      <c r="F74" s="252">
        <f>E74*D74</f>
        <v>250000</v>
      </c>
    </row>
    <row r="75" spans="2:6">
      <c r="B75" s="258"/>
      <c r="C75" s="258"/>
      <c r="D75" s="259"/>
      <c r="E75" s="261"/>
      <c r="F75" s="263">
        <f>E75*D75</f>
        <v>0</v>
      </c>
    </row>
    <row r="76" spans="2:6" ht="15.75" thickBot="1">
      <c r="B76" s="253"/>
      <c r="C76" s="254"/>
      <c r="D76" s="255"/>
      <c r="E76" s="256" t="s">
        <v>22</v>
      </c>
      <c r="F76" s="257">
        <f>SUM(F74:F75)</f>
        <v>250000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workbookViewId="0">
      <selection activeCell="I69" sqref="I69"/>
    </sheetView>
  </sheetViews>
  <sheetFormatPr baseColWidth="10" defaultRowHeight="15"/>
  <cols>
    <col min="2" max="2" width="35.28515625" style="84" customWidth="1"/>
    <col min="3" max="3" width="41.28515625" style="84" customWidth="1"/>
    <col min="4" max="4" width="11.42578125" style="84"/>
    <col min="5" max="5" width="12.28515625" style="84" customWidth="1"/>
    <col min="6" max="6" width="11.42578125" style="84"/>
  </cols>
  <sheetData>
    <row r="2" spans="2:6" ht="15.75" thickBot="1"/>
    <row r="3" spans="2:6" ht="15.75" thickBot="1">
      <c r="B3" s="97"/>
      <c r="C3" s="98" t="s">
        <v>118</v>
      </c>
      <c r="D3" s="175"/>
      <c r="E3" s="52"/>
      <c r="F3" s="53"/>
    </row>
    <row r="4" spans="2:6">
      <c r="B4" s="176" t="s">
        <v>5</v>
      </c>
      <c r="C4" s="206"/>
      <c r="D4" s="177"/>
      <c r="E4" s="178" t="s">
        <v>6</v>
      </c>
      <c r="F4" s="54"/>
    </row>
    <row r="5" spans="2:6">
      <c r="B5" s="179" t="s">
        <v>7</v>
      </c>
      <c r="C5" s="207"/>
      <c r="D5" s="180"/>
      <c r="E5" s="181"/>
      <c r="F5" s="54"/>
    </row>
    <row r="6" spans="2:6">
      <c r="B6" s="179" t="s">
        <v>9</v>
      </c>
      <c r="C6" s="182"/>
      <c r="D6" s="183"/>
      <c r="E6" s="181" t="s">
        <v>10</v>
      </c>
      <c r="F6" s="54"/>
    </row>
    <row r="7" spans="2:6">
      <c r="B7" s="179" t="s">
        <v>11</v>
      </c>
      <c r="C7" s="182"/>
      <c r="D7" s="177"/>
      <c r="E7" s="184"/>
      <c r="F7" s="54"/>
    </row>
    <row r="8" spans="2:6">
      <c r="B8" s="173" t="s">
        <v>12</v>
      </c>
      <c r="C8" s="174"/>
      <c r="D8" s="177"/>
      <c r="E8" s="55"/>
      <c r="F8" s="54"/>
    </row>
    <row r="9" spans="2:6">
      <c r="B9" s="179" t="s">
        <v>13</v>
      </c>
      <c r="C9" s="182"/>
      <c r="D9" s="177"/>
      <c r="E9" s="55"/>
      <c r="F9" s="54"/>
    </row>
    <row r="10" spans="2:6">
      <c r="B10" s="185" t="s">
        <v>14</v>
      </c>
      <c r="C10" s="186"/>
      <c r="D10" s="177"/>
      <c r="E10" s="56"/>
      <c r="F10" s="54"/>
    </row>
    <row r="11" spans="2:6">
      <c r="B11" s="185" t="s">
        <v>15</v>
      </c>
      <c r="C11" s="80"/>
      <c r="D11" s="177"/>
      <c r="E11" s="56"/>
      <c r="F11" s="54"/>
    </row>
    <row r="12" spans="2:6" ht="15.75" thickBot="1">
      <c r="B12" s="57" t="s">
        <v>16</v>
      </c>
      <c r="C12" s="80"/>
      <c r="D12" s="177"/>
      <c r="E12" s="56"/>
      <c r="F12" s="58"/>
    </row>
    <row r="13" spans="2:6" ht="15.75" thickBot="1">
      <c r="B13" s="146" t="s">
        <v>17</v>
      </c>
      <c r="C13" s="146" t="s">
        <v>18</v>
      </c>
      <c r="D13" s="147" t="s">
        <v>19</v>
      </c>
      <c r="E13" s="148" t="s">
        <v>20</v>
      </c>
      <c r="F13" s="149" t="s">
        <v>21</v>
      </c>
    </row>
    <row r="14" spans="2:6">
      <c r="B14" s="272"/>
      <c r="C14" s="73"/>
      <c r="D14" s="82"/>
      <c r="E14" s="74"/>
      <c r="F14" s="75">
        <f>E14*D14</f>
        <v>0</v>
      </c>
    </row>
    <row r="15" spans="2:6" ht="15.75" thickBot="1">
      <c r="B15" s="76"/>
      <c r="C15" s="150"/>
      <c r="D15" s="83"/>
      <c r="E15" s="77" t="s">
        <v>22</v>
      </c>
      <c r="F15" s="78">
        <f>F14</f>
        <v>0</v>
      </c>
    </row>
    <row r="17" spans="2:6" ht="15.75" thickBot="1"/>
    <row r="18" spans="2:6" ht="15.75" thickBot="1">
      <c r="B18" s="97"/>
      <c r="C18" s="98" t="s">
        <v>100</v>
      </c>
      <c r="D18" s="175"/>
      <c r="E18" s="52"/>
      <c r="F18" s="53"/>
    </row>
    <row r="19" spans="2:6">
      <c r="B19" s="176" t="s">
        <v>5</v>
      </c>
      <c r="C19" s="230"/>
      <c r="D19" s="177"/>
      <c r="E19" s="178" t="s">
        <v>6</v>
      </c>
      <c r="F19" s="54"/>
    </row>
    <row r="20" spans="2:6">
      <c r="B20" s="179" t="s">
        <v>7</v>
      </c>
      <c r="C20" s="232"/>
      <c r="D20" s="180"/>
      <c r="E20" s="181"/>
      <c r="F20" s="54"/>
    </row>
    <row r="21" spans="2:6">
      <c r="B21" s="179" t="s">
        <v>9</v>
      </c>
      <c r="C21" s="182"/>
      <c r="D21" s="183"/>
      <c r="E21" s="181" t="s">
        <v>10</v>
      </c>
      <c r="F21" s="54"/>
    </row>
    <row r="22" spans="2:6">
      <c r="B22" s="179" t="s">
        <v>11</v>
      </c>
      <c r="C22" s="182"/>
      <c r="D22" s="177"/>
      <c r="E22" s="184"/>
      <c r="F22" s="54"/>
    </row>
    <row r="23" spans="2:6">
      <c r="B23" s="173" t="s">
        <v>12</v>
      </c>
      <c r="C23" s="174"/>
      <c r="D23" s="177"/>
      <c r="E23" s="55"/>
      <c r="F23" s="54"/>
    </row>
    <row r="24" spans="2:6">
      <c r="B24" s="179" t="s">
        <v>13</v>
      </c>
      <c r="C24" s="182"/>
      <c r="D24" s="177"/>
      <c r="E24" s="55"/>
      <c r="F24" s="54"/>
    </row>
    <row r="25" spans="2:6">
      <c r="B25" s="185" t="s">
        <v>14</v>
      </c>
      <c r="C25" s="186"/>
      <c r="D25" s="177"/>
      <c r="E25" s="56"/>
      <c r="F25" s="54"/>
    </row>
    <row r="26" spans="2:6">
      <c r="B26" s="185" t="s">
        <v>15</v>
      </c>
      <c r="C26" s="80"/>
      <c r="D26" s="177"/>
      <c r="E26" s="56"/>
      <c r="F26" s="54"/>
    </row>
    <row r="27" spans="2:6" ht="15.75" thickBot="1">
      <c r="B27" s="57" t="s">
        <v>16</v>
      </c>
      <c r="C27" s="80"/>
      <c r="D27" s="177"/>
      <c r="E27" s="56"/>
      <c r="F27" s="58"/>
    </row>
    <row r="28" spans="2:6" ht="15.75" thickBot="1">
      <c r="B28" s="146" t="s">
        <v>17</v>
      </c>
      <c r="C28" s="146" t="s">
        <v>18</v>
      </c>
      <c r="D28" s="147" t="s">
        <v>19</v>
      </c>
      <c r="E28" s="148" t="s">
        <v>20</v>
      </c>
      <c r="F28" s="149" t="s">
        <v>21</v>
      </c>
    </row>
    <row r="29" spans="2:6">
      <c r="B29" s="73"/>
      <c r="C29" s="73"/>
      <c r="D29" s="82"/>
      <c r="E29" s="74"/>
      <c r="F29" s="75">
        <f>E29*D29</f>
        <v>0</v>
      </c>
    </row>
    <row r="30" spans="2:6" ht="15.75" thickBot="1">
      <c r="B30" s="76"/>
      <c r="C30" s="150"/>
      <c r="D30" s="83"/>
      <c r="E30" s="77" t="s">
        <v>22</v>
      </c>
      <c r="F30" s="78">
        <f>F29</f>
        <v>0</v>
      </c>
    </row>
    <row r="32" spans="2:6" ht="15.75" thickBot="1"/>
    <row r="33" spans="2:6" ht="15.75" thickBot="1">
      <c r="B33" s="97"/>
      <c r="C33" s="98" t="s">
        <v>101</v>
      </c>
      <c r="D33" s="175"/>
      <c r="E33" s="52"/>
      <c r="F33" s="53"/>
    </row>
    <row r="34" spans="2:6">
      <c r="B34" s="176" t="s">
        <v>5</v>
      </c>
      <c r="C34" s="206"/>
      <c r="D34" s="177"/>
      <c r="E34" s="178" t="s">
        <v>6</v>
      </c>
      <c r="F34" s="54"/>
    </row>
    <row r="35" spans="2:6">
      <c r="B35" s="179" t="s">
        <v>7</v>
      </c>
      <c r="C35" s="207"/>
      <c r="D35" s="180"/>
      <c r="E35" s="181"/>
      <c r="F35" s="54"/>
    </row>
    <row r="36" spans="2:6">
      <c r="B36" s="179" t="s">
        <v>9</v>
      </c>
      <c r="C36" s="182"/>
      <c r="D36" s="183"/>
      <c r="E36" s="181" t="s">
        <v>10</v>
      </c>
      <c r="F36" s="54"/>
    </row>
    <row r="37" spans="2:6">
      <c r="B37" s="179" t="s">
        <v>11</v>
      </c>
      <c r="C37" s="182"/>
      <c r="D37" s="177"/>
      <c r="E37" s="184"/>
      <c r="F37" s="54"/>
    </row>
    <row r="38" spans="2:6">
      <c r="B38" s="173" t="s">
        <v>12</v>
      </c>
      <c r="C38" s="174"/>
      <c r="D38" s="177"/>
      <c r="E38" s="55"/>
      <c r="F38" s="54"/>
    </row>
    <row r="39" spans="2:6">
      <c r="B39" s="179" t="s">
        <v>13</v>
      </c>
      <c r="C39" s="182"/>
      <c r="D39" s="177"/>
      <c r="E39" s="55"/>
      <c r="F39" s="54"/>
    </row>
    <row r="40" spans="2:6">
      <c r="B40" s="185" t="s">
        <v>14</v>
      </c>
      <c r="C40" s="186"/>
      <c r="D40" s="177"/>
      <c r="E40" s="56"/>
      <c r="F40" s="54"/>
    </row>
    <row r="41" spans="2:6">
      <c r="B41" s="185" t="s">
        <v>15</v>
      </c>
      <c r="C41" s="80"/>
      <c r="D41" s="177"/>
      <c r="E41" s="56"/>
      <c r="F41" s="54"/>
    </row>
    <row r="42" spans="2:6" ht="15.75" thickBot="1">
      <c r="B42" s="57" t="s">
        <v>16</v>
      </c>
      <c r="C42" s="80"/>
      <c r="D42" s="177"/>
      <c r="E42" s="56"/>
      <c r="F42" s="58"/>
    </row>
    <row r="43" spans="2:6" ht="15.75" thickBot="1">
      <c r="B43" s="146" t="s">
        <v>17</v>
      </c>
      <c r="C43" s="146" t="s">
        <v>18</v>
      </c>
      <c r="D43" s="147" t="s">
        <v>19</v>
      </c>
      <c r="E43" s="148" t="s">
        <v>20</v>
      </c>
      <c r="F43" s="149" t="s">
        <v>21</v>
      </c>
    </row>
    <row r="44" spans="2:6">
      <c r="B44" s="73"/>
      <c r="C44" s="73"/>
      <c r="D44" s="82"/>
      <c r="E44" s="74"/>
      <c r="F44" s="75">
        <f>E44*D44</f>
        <v>0</v>
      </c>
    </row>
    <row r="45" spans="2:6" ht="15.75" thickBot="1">
      <c r="B45" s="76"/>
      <c r="C45" s="150"/>
      <c r="D45" s="83"/>
      <c r="E45" s="77" t="s">
        <v>22</v>
      </c>
      <c r="F45" s="78">
        <f>F44</f>
        <v>0</v>
      </c>
    </row>
    <row r="47" spans="2:6" ht="15.75" thickBot="1"/>
    <row r="48" spans="2:6" ht="15.75" thickBot="1">
      <c r="B48" s="97"/>
      <c r="C48" s="98" t="s">
        <v>102</v>
      </c>
      <c r="D48" s="175"/>
      <c r="E48" s="52"/>
      <c r="F48" s="53"/>
    </row>
    <row r="49" spans="2:6">
      <c r="B49" s="176" t="s">
        <v>5</v>
      </c>
      <c r="C49" s="230"/>
      <c r="D49" s="177"/>
      <c r="E49" s="178" t="s">
        <v>6</v>
      </c>
      <c r="F49" s="54"/>
    </row>
    <row r="50" spans="2:6">
      <c r="B50" s="179" t="s">
        <v>7</v>
      </c>
      <c r="C50" s="232"/>
      <c r="D50" s="180"/>
      <c r="E50" s="181"/>
      <c r="F50" s="54"/>
    </row>
    <row r="51" spans="2:6">
      <c r="B51" s="179" t="s">
        <v>9</v>
      </c>
      <c r="C51" s="182"/>
      <c r="D51" s="183"/>
      <c r="E51" s="181" t="s">
        <v>10</v>
      </c>
      <c r="F51" s="54"/>
    </row>
    <row r="52" spans="2:6">
      <c r="B52" s="179" t="s">
        <v>11</v>
      </c>
      <c r="C52" s="182"/>
      <c r="D52" s="177"/>
      <c r="E52" s="184"/>
      <c r="F52" s="54"/>
    </row>
    <row r="53" spans="2:6">
      <c r="B53" s="173" t="s">
        <v>12</v>
      </c>
      <c r="C53" s="174"/>
      <c r="D53" s="177"/>
      <c r="E53" s="55"/>
      <c r="F53" s="54"/>
    </row>
    <row r="54" spans="2:6">
      <c r="B54" s="179" t="s">
        <v>13</v>
      </c>
      <c r="C54" s="182"/>
      <c r="D54" s="177"/>
      <c r="E54" s="55"/>
      <c r="F54" s="54"/>
    </row>
    <row r="55" spans="2:6">
      <c r="B55" s="185" t="s">
        <v>14</v>
      </c>
      <c r="C55" s="186"/>
      <c r="D55" s="177"/>
      <c r="E55" s="56"/>
      <c r="F55" s="54"/>
    </row>
    <row r="56" spans="2:6">
      <c r="B56" s="185" t="s">
        <v>15</v>
      </c>
      <c r="C56" s="80"/>
      <c r="D56" s="177"/>
      <c r="E56" s="56"/>
      <c r="F56" s="54"/>
    </row>
    <row r="57" spans="2:6" ht="15.75" thickBot="1">
      <c r="B57" s="57" t="s">
        <v>16</v>
      </c>
      <c r="C57" s="80"/>
      <c r="D57" s="177"/>
      <c r="E57" s="56"/>
      <c r="F57" s="58"/>
    </row>
    <row r="58" spans="2:6" ht="15.75" thickBot="1">
      <c r="B58" s="146" t="s">
        <v>17</v>
      </c>
      <c r="C58" s="146" t="s">
        <v>18</v>
      </c>
      <c r="D58" s="147" t="s">
        <v>19</v>
      </c>
      <c r="E58" s="148" t="s">
        <v>20</v>
      </c>
      <c r="F58" s="149" t="s">
        <v>21</v>
      </c>
    </row>
    <row r="59" spans="2:6">
      <c r="B59" s="73"/>
      <c r="C59" s="73"/>
      <c r="D59" s="82"/>
      <c r="E59" s="74"/>
      <c r="F59" s="75">
        <f>E59*D59</f>
        <v>0</v>
      </c>
    </row>
    <row r="60" spans="2:6" ht="15.75" thickBot="1">
      <c r="B60" s="76"/>
      <c r="C60" s="150"/>
      <c r="D60" s="83"/>
      <c r="E60" s="77" t="s">
        <v>22</v>
      </c>
      <c r="F60" s="78">
        <f>F59</f>
        <v>0</v>
      </c>
    </row>
    <row r="62" spans="2:6" ht="15.75" thickBot="1"/>
    <row r="63" spans="2:6" ht="15.75" thickBot="1">
      <c r="B63" s="97"/>
      <c r="C63" s="98" t="s">
        <v>103</v>
      </c>
      <c r="D63" s="175"/>
      <c r="E63" s="52"/>
      <c r="F63" s="53"/>
    </row>
    <row r="64" spans="2:6">
      <c r="B64" s="176" t="s">
        <v>5</v>
      </c>
      <c r="C64" s="206"/>
      <c r="D64" s="177"/>
      <c r="E64" s="178" t="s">
        <v>6</v>
      </c>
      <c r="F64" s="54"/>
    </row>
    <row r="65" spans="2:6">
      <c r="B65" s="179" t="s">
        <v>7</v>
      </c>
      <c r="C65" s="207"/>
      <c r="D65" s="180"/>
      <c r="E65" s="181"/>
      <c r="F65" s="54"/>
    </row>
    <row r="66" spans="2:6">
      <c r="B66" s="179" t="s">
        <v>9</v>
      </c>
      <c r="C66" s="182"/>
      <c r="D66" s="183"/>
      <c r="E66" s="181" t="s">
        <v>10</v>
      </c>
      <c r="F66" s="54"/>
    </row>
    <row r="67" spans="2:6">
      <c r="B67" s="179" t="s">
        <v>11</v>
      </c>
      <c r="C67" s="182"/>
      <c r="D67" s="177"/>
      <c r="E67" s="184"/>
      <c r="F67" s="54"/>
    </row>
    <row r="68" spans="2:6">
      <c r="B68" s="173" t="s">
        <v>12</v>
      </c>
      <c r="C68" s="174"/>
      <c r="D68" s="177"/>
      <c r="E68" s="55"/>
      <c r="F68" s="54"/>
    </row>
    <row r="69" spans="2:6">
      <c r="B69" s="179" t="s">
        <v>13</v>
      </c>
      <c r="C69" s="182"/>
      <c r="D69" s="177"/>
      <c r="E69" s="55"/>
      <c r="F69" s="54"/>
    </row>
    <row r="70" spans="2:6">
      <c r="B70" s="185" t="s">
        <v>14</v>
      </c>
      <c r="C70" s="186"/>
      <c r="D70" s="177"/>
      <c r="E70" s="56"/>
      <c r="F70" s="54"/>
    </row>
    <row r="71" spans="2:6">
      <c r="B71" s="185" t="s">
        <v>15</v>
      </c>
      <c r="C71" s="80"/>
      <c r="D71" s="177"/>
      <c r="E71" s="56"/>
      <c r="F71" s="54"/>
    </row>
    <row r="72" spans="2:6" ht="15.75" thickBot="1">
      <c r="B72" s="57" t="s">
        <v>16</v>
      </c>
      <c r="C72" s="80"/>
      <c r="D72" s="177"/>
      <c r="E72" s="56"/>
      <c r="F72" s="58"/>
    </row>
    <row r="73" spans="2:6" ht="15.75" thickBot="1">
      <c r="B73" s="146" t="s">
        <v>17</v>
      </c>
      <c r="C73" s="146" t="s">
        <v>18</v>
      </c>
      <c r="D73" s="147" t="s">
        <v>19</v>
      </c>
      <c r="E73" s="148" t="s">
        <v>20</v>
      </c>
      <c r="F73" s="149" t="s">
        <v>21</v>
      </c>
    </row>
    <row r="74" spans="2:6">
      <c r="B74" s="73"/>
      <c r="C74" s="73"/>
      <c r="D74" s="82"/>
      <c r="E74" s="74"/>
      <c r="F74" s="75">
        <f>E74*D74</f>
        <v>0</v>
      </c>
    </row>
    <row r="75" spans="2:6" ht="15.75" thickBot="1">
      <c r="B75" s="76"/>
      <c r="C75" s="150"/>
      <c r="D75" s="83"/>
      <c r="E75" s="77" t="s">
        <v>22</v>
      </c>
      <c r="F75" s="78">
        <f>F74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workbookViewId="0">
      <selection activeCell="J57" sqref="J57"/>
    </sheetView>
  </sheetViews>
  <sheetFormatPr baseColWidth="10" defaultRowHeight="15"/>
  <cols>
    <col min="2" max="2" width="35.28515625" style="84" customWidth="1"/>
    <col min="3" max="3" width="41.28515625" style="84" customWidth="1"/>
    <col min="4" max="4" width="11.42578125" style="84"/>
    <col min="5" max="5" width="12.28515625" style="84" customWidth="1"/>
    <col min="6" max="6" width="11.42578125" style="84"/>
  </cols>
  <sheetData>
    <row r="2" spans="2:6" ht="15.75" thickBot="1"/>
    <row r="3" spans="2:6" ht="15.75" thickBot="1">
      <c r="B3" s="97"/>
      <c r="C3" s="98" t="s">
        <v>104</v>
      </c>
      <c r="D3" s="175"/>
      <c r="E3" s="52"/>
      <c r="F3" s="53"/>
    </row>
    <row r="4" spans="2:6">
      <c r="B4" s="176" t="s">
        <v>5</v>
      </c>
      <c r="C4" s="206"/>
      <c r="D4" s="177"/>
      <c r="E4" s="178" t="s">
        <v>6</v>
      </c>
      <c r="F4" s="54"/>
    </row>
    <row r="5" spans="2:6">
      <c r="B5" s="179" t="s">
        <v>7</v>
      </c>
      <c r="C5" s="207"/>
      <c r="D5" s="180"/>
      <c r="E5" s="181"/>
      <c r="F5" s="54"/>
    </row>
    <row r="6" spans="2:6">
      <c r="B6" s="179" t="s">
        <v>9</v>
      </c>
      <c r="C6" s="182"/>
      <c r="D6" s="183"/>
      <c r="E6" s="181" t="s">
        <v>10</v>
      </c>
      <c r="F6" s="54"/>
    </row>
    <row r="7" spans="2:6">
      <c r="B7" s="179" t="s">
        <v>11</v>
      </c>
      <c r="C7" s="182"/>
      <c r="D7" s="177"/>
      <c r="E7" s="184"/>
      <c r="F7" s="54"/>
    </row>
    <row r="8" spans="2:6">
      <c r="B8" s="173" t="s">
        <v>12</v>
      </c>
      <c r="C8" s="174"/>
      <c r="D8" s="177"/>
      <c r="E8" s="55"/>
      <c r="F8" s="54"/>
    </row>
    <row r="9" spans="2:6">
      <c r="B9" s="179" t="s">
        <v>13</v>
      </c>
      <c r="C9" s="182"/>
      <c r="D9" s="177"/>
      <c r="E9" s="55"/>
      <c r="F9" s="54"/>
    </row>
    <row r="10" spans="2:6">
      <c r="B10" s="185" t="s">
        <v>14</v>
      </c>
      <c r="C10" s="186"/>
      <c r="D10" s="177"/>
      <c r="E10" s="56"/>
      <c r="F10" s="54"/>
    </row>
    <row r="11" spans="2:6">
      <c r="B11" s="185" t="s">
        <v>15</v>
      </c>
      <c r="C11" s="80"/>
      <c r="D11" s="177"/>
      <c r="E11" s="56"/>
      <c r="F11" s="54"/>
    </row>
    <row r="12" spans="2:6" ht="15.75" thickBot="1">
      <c r="B12" s="57" t="s">
        <v>16</v>
      </c>
      <c r="C12" s="80"/>
      <c r="D12" s="177"/>
      <c r="E12" s="56"/>
      <c r="F12" s="58"/>
    </row>
    <row r="13" spans="2:6" ht="15.75" thickBot="1">
      <c r="B13" s="146" t="s">
        <v>17</v>
      </c>
      <c r="C13" s="146" t="s">
        <v>18</v>
      </c>
      <c r="D13" s="147" t="s">
        <v>19</v>
      </c>
      <c r="E13" s="148" t="s">
        <v>20</v>
      </c>
      <c r="F13" s="149" t="s">
        <v>21</v>
      </c>
    </row>
    <row r="14" spans="2:6">
      <c r="B14" s="73"/>
      <c r="C14" s="73"/>
      <c r="D14" s="82"/>
      <c r="E14" s="74"/>
      <c r="F14" s="75">
        <f>E14*D14</f>
        <v>0</v>
      </c>
    </row>
    <row r="15" spans="2:6" ht="15.75" thickBot="1">
      <c r="B15" s="76"/>
      <c r="C15" s="150"/>
      <c r="D15" s="83"/>
      <c r="E15" s="77" t="s">
        <v>22</v>
      </c>
      <c r="F15" s="78">
        <f>F14</f>
        <v>0</v>
      </c>
    </row>
    <row r="17" spans="2:6" ht="15.75" thickBot="1"/>
    <row r="18" spans="2:6" ht="15.75" thickBot="1">
      <c r="B18" s="97"/>
      <c r="C18" s="98" t="s">
        <v>105</v>
      </c>
      <c r="D18" s="175"/>
      <c r="E18" s="52"/>
      <c r="F18" s="53"/>
    </row>
    <row r="19" spans="2:6">
      <c r="B19" s="176" t="s">
        <v>5</v>
      </c>
      <c r="C19" s="206"/>
      <c r="D19" s="177"/>
      <c r="E19" s="178" t="s">
        <v>6</v>
      </c>
      <c r="F19" s="54"/>
    </row>
    <row r="20" spans="2:6">
      <c r="B20" s="179" t="s">
        <v>7</v>
      </c>
      <c r="C20" s="207"/>
      <c r="D20" s="180"/>
      <c r="E20" s="181"/>
      <c r="F20" s="54"/>
    </row>
    <row r="21" spans="2:6">
      <c r="B21" s="179" t="s">
        <v>9</v>
      </c>
      <c r="C21" s="182"/>
      <c r="D21" s="183"/>
      <c r="E21" s="181" t="s">
        <v>10</v>
      </c>
      <c r="F21" s="54"/>
    </row>
    <row r="22" spans="2:6">
      <c r="B22" s="179" t="s">
        <v>11</v>
      </c>
      <c r="C22" s="182"/>
      <c r="D22" s="177"/>
      <c r="E22" s="184"/>
      <c r="F22" s="54"/>
    </row>
    <row r="23" spans="2:6">
      <c r="B23" s="173" t="s">
        <v>12</v>
      </c>
      <c r="C23" s="174"/>
      <c r="D23" s="177"/>
      <c r="E23" s="55"/>
      <c r="F23" s="54"/>
    </row>
    <row r="24" spans="2:6">
      <c r="B24" s="179" t="s">
        <v>13</v>
      </c>
      <c r="C24" s="182"/>
      <c r="D24" s="177"/>
      <c r="E24" s="55"/>
      <c r="F24" s="54"/>
    </row>
    <row r="25" spans="2:6">
      <c r="B25" s="185" t="s">
        <v>14</v>
      </c>
      <c r="C25" s="186"/>
      <c r="D25" s="177"/>
      <c r="E25" s="56"/>
      <c r="F25" s="54"/>
    </row>
    <row r="26" spans="2:6">
      <c r="B26" s="185" t="s">
        <v>15</v>
      </c>
      <c r="C26" s="80"/>
      <c r="D26" s="177"/>
      <c r="E26" s="56"/>
      <c r="F26" s="54"/>
    </row>
    <row r="27" spans="2:6" ht="15.75" thickBot="1">
      <c r="B27" s="57" t="s">
        <v>16</v>
      </c>
      <c r="C27" s="80"/>
      <c r="D27" s="177"/>
      <c r="E27" s="56"/>
      <c r="F27" s="58"/>
    </row>
    <row r="28" spans="2:6" ht="15.75" thickBot="1">
      <c r="B28" s="146" t="s">
        <v>17</v>
      </c>
      <c r="C28" s="146" t="s">
        <v>18</v>
      </c>
      <c r="D28" s="147" t="s">
        <v>19</v>
      </c>
      <c r="E28" s="148" t="s">
        <v>20</v>
      </c>
      <c r="F28" s="149" t="s">
        <v>21</v>
      </c>
    </row>
    <row r="29" spans="2:6">
      <c r="B29" s="73"/>
      <c r="C29" s="73"/>
      <c r="D29" s="82"/>
      <c r="E29" s="74"/>
      <c r="F29" s="75">
        <f>E29*D29</f>
        <v>0</v>
      </c>
    </row>
    <row r="30" spans="2:6" ht="15.75" thickBot="1">
      <c r="B30" s="76"/>
      <c r="C30" s="150"/>
      <c r="D30" s="83"/>
      <c r="E30" s="77" t="s">
        <v>22</v>
      </c>
      <c r="F30" s="78">
        <f>F29</f>
        <v>0</v>
      </c>
    </row>
    <row r="32" spans="2:6" ht="15.75" thickBot="1"/>
    <row r="33" spans="2:6" ht="15.75" thickBot="1">
      <c r="B33" s="97"/>
      <c r="C33" s="98" t="s">
        <v>106</v>
      </c>
      <c r="D33" s="175"/>
      <c r="E33" s="52"/>
      <c r="F33" s="53"/>
    </row>
    <row r="34" spans="2:6">
      <c r="B34" s="176" t="s">
        <v>5</v>
      </c>
      <c r="C34" s="206"/>
      <c r="D34" s="177"/>
      <c r="E34" s="178" t="s">
        <v>6</v>
      </c>
      <c r="F34" s="54"/>
    </row>
    <row r="35" spans="2:6">
      <c r="B35" s="179" t="s">
        <v>7</v>
      </c>
      <c r="C35" s="207"/>
      <c r="D35" s="180"/>
      <c r="E35" s="181"/>
      <c r="F35" s="54"/>
    </row>
    <row r="36" spans="2:6">
      <c r="B36" s="179" t="s">
        <v>9</v>
      </c>
      <c r="C36" s="182"/>
      <c r="D36" s="183"/>
      <c r="E36" s="181" t="s">
        <v>10</v>
      </c>
      <c r="F36" s="54"/>
    </row>
    <row r="37" spans="2:6">
      <c r="B37" s="179" t="s">
        <v>11</v>
      </c>
      <c r="C37" s="182"/>
      <c r="D37" s="177"/>
      <c r="E37" s="184"/>
      <c r="F37" s="54"/>
    </row>
    <row r="38" spans="2:6">
      <c r="B38" s="173" t="s">
        <v>12</v>
      </c>
      <c r="C38" s="174"/>
      <c r="D38" s="177"/>
      <c r="E38" s="55"/>
      <c r="F38" s="54"/>
    </row>
    <row r="39" spans="2:6">
      <c r="B39" s="179" t="s">
        <v>13</v>
      </c>
      <c r="C39" s="182"/>
      <c r="D39" s="177"/>
      <c r="E39" s="55"/>
      <c r="F39" s="54"/>
    </row>
    <row r="40" spans="2:6">
      <c r="B40" s="185" t="s">
        <v>14</v>
      </c>
      <c r="C40" s="186"/>
      <c r="D40" s="177"/>
      <c r="E40" s="56"/>
      <c r="F40" s="54"/>
    </row>
    <row r="41" spans="2:6">
      <c r="B41" s="185" t="s">
        <v>15</v>
      </c>
      <c r="C41" s="80"/>
      <c r="D41" s="177"/>
      <c r="E41" s="56"/>
      <c r="F41" s="54"/>
    </row>
    <row r="42" spans="2:6" ht="15.75" thickBot="1">
      <c r="B42" s="57" t="s">
        <v>16</v>
      </c>
      <c r="C42" s="80"/>
      <c r="D42" s="177"/>
      <c r="E42" s="56"/>
      <c r="F42" s="58"/>
    </row>
    <row r="43" spans="2:6" ht="15.75" thickBot="1">
      <c r="B43" s="146" t="s">
        <v>17</v>
      </c>
      <c r="C43" s="146" t="s">
        <v>18</v>
      </c>
      <c r="D43" s="147" t="s">
        <v>19</v>
      </c>
      <c r="E43" s="148" t="s">
        <v>20</v>
      </c>
      <c r="F43" s="149" t="s">
        <v>21</v>
      </c>
    </row>
    <row r="44" spans="2:6">
      <c r="B44" s="73"/>
      <c r="C44" s="73"/>
      <c r="D44" s="82"/>
      <c r="E44" s="74"/>
      <c r="F44" s="75">
        <f>E44*D44</f>
        <v>0</v>
      </c>
    </row>
    <row r="45" spans="2:6" ht="15.75" thickBot="1">
      <c r="B45" s="76"/>
      <c r="C45" s="150"/>
      <c r="D45" s="83"/>
      <c r="E45" s="77" t="s">
        <v>22</v>
      </c>
      <c r="F45" s="78">
        <f>F44</f>
        <v>0</v>
      </c>
    </row>
    <row r="47" spans="2:6" ht="15.75" thickBot="1"/>
    <row r="48" spans="2:6" ht="15.75" thickBot="1">
      <c r="B48" s="97"/>
      <c r="C48" s="98" t="s">
        <v>107</v>
      </c>
      <c r="D48" s="175"/>
      <c r="E48" s="52"/>
      <c r="F48" s="53"/>
    </row>
    <row r="49" spans="2:6">
      <c r="B49" s="176" t="s">
        <v>5</v>
      </c>
      <c r="C49" s="206"/>
      <c r="D49" s="177"/>
      <c r="E49" s="178" t="s">
        <v>6</v>
      </c>
      <c r="F49" s="54"/>
    </row>
    <row r="50" spans="2:6">
      <c r="B50" s="179" t="s">
        <v>7</v>
      </c>
      <c r="C50" s="207"/>
      <c r="D50" s="180"/>
      <c r="E50" s="181"/>
      <c r="F50" s="54"/>
    </row>
    <row r="51" spans="2:6">
      <c r="B51" s="179" t="s">
        <v>9</v>
      </c>
      <c r="C51" s="182"/>
      <c r="D51" s="183"/>
      <c r="E51" s="181" t="s">
        <v>10</v>
      </c>
      <c r="F51" s="54"/>
    </row>
    <row r="52" spans="2:6">
      <c r="B52" s="179" t="s">
        <v>11</v>
      </c>
      <c r="C52" s="182"/>
      <c r="D52" s="177"/>
      <c r="E52" s="184"/>
      <c r="F52" s="54"/>
    </row>
    <row r="53" spans="2:6">
      <c r="B53" s="173" t="s">
        <v>12</v>
      </c>
      <c r="C53" s="174"/>
      <c r="D53" s="177"/>
      <c r="E53" s="55"/>
      <c r="F53" s="54"/>
    </row>
    <row r="54" spans="2:6">
      <c r="B54" s="179" t="s">
        <v>13</v>
      </c>
      <c r="C54" s="182"/>
      <c r="D54" s="177"/>
      <c r="E54" s="55"/>
      <c r="F54" s="54"/>
    </row>
    <row r="55" spans="2:6">
      <c r="B55" s="185" t="s">
        <v>14</v>
      </c>
      <c r="C55" s="186"/>
      <c r="D55" s="177"/>
      <c r="E55" s="56"/>
      <c r="F55" s="54"/>
    </row>
    <row r="56" spans="2:6">
      <c r="B56" s="185" t="s">
        <v>15</v>
      </c>
      <c r="C56" s="80"/>
      <c r="D56" s="177"/>
      <c r="E56" s="56"/>
      <c r="F56" s="54"/>
    </row>
    <row r="57" spans="2:6" ht="15.75" thickBot="1">
      <c r="B57" s="57" t="s">
        <v>16</v>
      </c>
      <c r="C57" s="80"/>
      <c r="D57" s="177"/>
      <c r="E57" s="56"/>
      <c r="F57" s="58"/>
    </row>
    <row r="58" spans="2:6" ht="15.75" thickBot="1">
      <c r="B58" s="146" t="s">
        <v>17</v>
      </c>
      <c r="C58" s="146" t="s">
        <v>18</v>
      </c>
      <c r="D58" s="147" t="s">
        <v>19</v>
      </c>
      <c r="E58" s="148" t="s">
        <v>20</v>
      </c>
      <c r="F58" s="149" t="s">
        <v>21</v>
      </c>
    </row>
    <row r="59" spans="2:6">
      <c r="B59" s="73"/>
      <c r="C59" s="73"/>
      <c r="D59" s="82"/>
      <c r="E59" s="74"/>
      <c r="F59" s="75">
        <f>E59*D59</f>
        <v>0</v>
      </c>
    </row>
    <row r="60" spans="2:6" ht="15.75" thickBot="1">
      <c r="B60" s="76"/>
      <c r="C60" s="150"/>
      <c r="D60" s="83"/>
      <c r="E60" s="77" t="s">
        <v>22</v>
      </c>
      <c r="F60" s="78">
        <f>F59</f>
        <v>0</v>
      </c>
    </row>
    <row r="62" spans="2:6" ht="15.75" thickBot="1"/>
    <row r="63" spans="2:6" ht="15.75" thickBot="1">
      <c r="B63" s="97"/>
      <c r="C63" s="98" t="s">
        <v>108</v>
      </c>
      <c r="D63" s="175"/>
      <c r="E63" s="52"/>
      <c r="F63" s="53"/>
    </row>
    <row r="64" spans="2:6">
      <c r="B64" s="176" t="s">
        <v>5</v>
      </c>
      <c r="C64" s="206"/>
      <c r="D64" s="177"/>
      <c r="E64" s="178" t="s">
        <v>6</v>
      </c>
      <c r="F64" s="54"/>
    </row>
    <row r="65" spans="2:6">
      <c r="B65" s="179" t="s">
        <v>7</v>
      </c>
      <c r="C65" s="207"/>
      <c r="D65" s="180"/>
      <c r="E65" s="181"/>
      <c r="F65" s="54"/>
    </row>
    <row r="66" spans="2:6">
      <c r="B66" s="179" t="s">
        <v>9</v>
      </c>
      <c r="C66" s="182"/>
      <c r="D66" s="183"/>
      <c r="E66" s="181" t="s">
        <v>10</v>
      </c>
      <c r="F66" s="54"/>
    </row>
    <row r="67" spans="2:6">
      <c r="B67" s="179" t="s">
        <v>11</v>
      </c>
      <c r="C67" s="182"/>
      <c r="D67" s="177"/>
      <c r="E67" s="184"/>
      <c r="F67" s="54"/>
    </row>
    <row r="68" spans="2:6">
      <c r="B68" s="173" t="s">
        <v>12</v>
      </c>
      <c r="C68" s="174"/>
      <c r="D68" s="177"/>
      <c r="E68" s="55"/>
      <c r="F68" s="54"/>
    </row>
    <row r="69" spans="2:6">
      <c r="B69" s="179" t="s">
        <v>13</v>
      </c>
      <c r="C69" s="182"/>
      <c r="D69" s="177"/>
      <c r="E69" s="55"/>
      <c r="F69" s="54"/>
    </row>
    <row r="70" spans="2:6">
      <c r="B70" s="185" t="s">
        <v>14</v>
      </c>
      <c r="C70" s="186"/>
      <c r="D70" s="177"/>
      <c r="E70" s="56"/>
      <c r="F70" s="54"/>
    </row>
    <row r="71" spans="2:6">
      <c r="B71" s="185" t="s">
        <v>15</v>
      </c>
      <c r="C71" s="80"/>
      <c r="D71" s="177"/>
      <c r="E71" s="56"/>
      <c r="F71" s="54"/>
    </row>
    <row r="72" spans="2:6" ht="15.75" thickBot="1">
      <c r="B72" s="57" t="s">
        <v>16</v>
      </c>
      <c r="C72" s="80"/>
      <c r="D72" s="177"/>
      <c r="E72" s="56"/>
      <c r="F72" s="58"/>
    </row>
    <row r="73" spans="2:6" ht="15.75" thickBot="1">
      <c r="B73" s="146" t="s">
        <v>17</v>
      </c>
      <c r="C73" s="146" t="s">
        <v>18</v>
      </c>
      <c r="D73" s="147" t="s">
        <v>19</v>
      </c>
      <c r="E73" s="148" t="s">
        <v>20</v>
      </c>
      <c r="F73" s="149" t="s">
        <v>21</v>
      </c>
    </row>
    <row r="74" spans="2:6">
      <c r="B74" s="73"/>
      <c r="C74" s="73"/>
      <c r="D74" s="82"/>
      <c r="E74" s="74"/>
      <c r="F74" s="75">
        <f>E74*D74</f>
        <v>0</v>
      </c>
    </row>
    <row r="75" spans="2:6" ht="15.75" thickBot="1">
      <c r="B75" s="76"/>
      <c r="C75" s="150"/>
      <c r="D75" s="83"/>
      <c r="E75" s="77" t="s">
        <v>22</v>
      </c>
      <c r="F75" s="78">
        <f>F74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zoomScale="70" zoomScaleNormal="70" workbookViewId="0">
      <selection activeCell="E3" sqref="E1:E1048576"/>
    </sheetView>
  </sheetViews>
  <sheetFormatPr baseColWidth="10" defaultRowHeight="15"/>
  <cols>
    <col min="1" max="1" width="4.7109375" customWidth="1"/>
    <col min="2" max="2" width="54" style="64" bestFit="1" customWidth="1"/>
    <col min="3" max="3" width="23.140625" style="64" customWidth="1"/>
    <col min="4" max="4" width="9.5703125" style="81" hidden="1" customWidth="1"/>
    <col min="5" max="5" width="26.28515625" style="94" customWidth="1"/>
    <col min="6" max="6" width="19.85546875" style="65" customWidth="1"/>
    <col min="7" max="7" width="33.140625" style="63" customWidth="1"/>
    <col min="8" max="8" width="24.28515625" style="65" customWidth="1"/>
    <col min="9" max="9" width="22.42578125" style="65" hidden="1" customWidth="1"/>
    <col min="10" max="10" width="18" style="65" hidden="1" customWidth="1"/>
    <col min="11" max="11" width="15.42578125" style="64" bestFit="1" customWidth="1"/>
    <col min="12" max="12" width="23.85546875" style="64" customWidth="1"/>
    <col min="13" max="13" width="19.5703125" style="64" customWidth="1"/>
    <col min="14" max="14" width="59.5703125" style="127" bestFit="1" customWidth="1"/>
    <col min="15" max="15" width="32" style="277" customWidth="1"/>
    <col min="16" max="16384" width="11.42578125" style="264"/>
  </cols>
  <sheetData>
    <row r="1" spans="1:24">
      <c r="A1" s="352" t="s">
        <v>110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4"/>
    </row>
    <row r="2" spans="1:24" ht="12" customHeight="1" thickBot="1">
      <c r="A2" s="355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7"/>
    </row>
    <row r="3" spans="1:24" ht="31.5">
      <c r="A3" s="92" t="s">
        <v>54</v>
      </c>
      <c r="B3" s="273" t="s">
        <v>47</v>
      </c>
      <c r="C3" s="274" t="s">
        <v>48</v>
      </c>
      <c r="D3" s="274" t="s">
        <v>49</v>
      </c>
      <c r="E3" s="274" t="s">
        <v>14</v>
      </c>
      <c r="F3" s="275" t="s">
        <v>0</v>
      </c>
      <c r="G3" s="274" t="s">
        <v>13</v>
      </c>
      <c r="H3" s="274" t="s">
        <v>50</v>
      </c>
      <c r="I3" s="274" t="s">
        <v>117</v>
      </c>
      <c r="J3" s="274" t="s">
        <v>116</v>
      </c>
      <c r="K3" s="274" t="s">
        <v>51</v>
      </c>
      <c r="L3" s="302" t="s">
        <v>148</v>
      </c>
      <c r="M3" s="274" t="s">
        <v>52</v>
      </c>
      <c r="N3" s="276" t="s">
        <v>53</v>
      </c>
      <c r="O3" s="264"/>
    </row>
    <row r="4" spans="1:24" s="278" customFormat="1">
      <c r="A4" s="91">
        <v>1</v>
      </c>
      <c r="B4" s="157" t="s">
        <v>8</v>
      </c>
      <c r="C4" s="158">
        <v>318917</v>
      </c>
      <c r="D4" s="159"/>
      <c r="E4" s="163" t="s">
        <v>59</v>
      </c>
      <c r="F4" s="167">
        <v>78648</v>
      </c>
      <c r="G4" s="167" t="s">
        <v>59</v>
      </c>
      <c r="H4" s="220">
        <v>245382</v>
      </c>
      <c r="I4" s="168"/>
      <c r="J4" s="168"/>
      <c r="K4" s="167">
        <v>94701</v>
      </c>
      <c r="L4" s="297"/>
      <c r="M4" s="169" t="s">
        <v>32</v>
      </c>
      <c r="N4" s="160"/>
    </row>
    <row r="5" spans="1:24" s="278" customFormat="1" ht="16.5" customHeight="1">
      <c r="A5" s="91">
        <v>2</v>
      </c>
      <c r="B5" s="161" t="s">
        <v>31</v>
      </c>
      <c r="C5" s="162">
        <v>669867</v>
      </c>
      <c r="D5" s="163"/>
      <c r="E5" s="163" t="s">
        <v>59</v>
      </c>
      <c r="F5" s="167">
        <v>78650</v>
      </c>
      <c r="G5" s="167" t="s">
        <v>59</v>
      </c>
      <c r="H5" s="220">
        <v>245379</v>
      </c>
      <c r="I5" s="168"/>
      <c r="J5" s="168"/>
      <c r="K5" s="167">
        <v>94700</v>
      </c>
      <c r="L5" s="298"/>
      <c r="M5" s="170" t="s">
        <v>32</v>
      </c>
      <c r="N5" s="160" t="s">
        <v>72</v>
      </c>
    </row>
    <row r="6" spans="1:24" s="266" customFormat="1">
      <c r="A6" s="91">
        <v>3</v>
      </c>
      <c r="B6" s="281" t="s">
        <v>113</v>
      </c>
      <c r="C6" s="327">
        <v>2631890</v>
      </c>
      <c r="D6" s="285" t="s">
        <v>141</v>
      </c>
      <c r="E6" s="283">
        <v>7230</v>
      </c>
      <c r="F6" s="284">
        <v>78269</v>
      </c>
      <c r="G6" s="283">
        <v>781573</v>
      </c>
      <c r="H6" s="283">
        <v>244884</v>
      </c>
      <c r="I6" s="328" t="s">
        <v>121</v>
      </c>
      <c r="J6" s="328" t="s">
        <v>121</v>
      </c>
      <c r="K6" s="329">
        <v>94340</v>
      </c>
      <c r="L6" s="288" t="s">
        <v>205</v>
      </c>
      <c r="M6" s="288" t="s">
        <v>89</v>
      </c>
      <c r="N6" s="286"/>
      <c r="R6" s="267"/>
      <c r="S6" s="267"/>
      <c r="T6" s="267"/>
      <c r="U6" s="267"/>
      <c r="V6" s="267"/>
      <c r="W6" s="267"/>
      <c r="X6" s="267"/>
    </row>
    <row r="7" spans="1:24">
      <c r="A7" s="91">
        <v>4</v>
      </c>
      <c r="B7" s="281" t="s">
        <v>193</v>
      </c>
      <c r="C7" s="327">
        <v>169400</v>
      </c>
      <c r="D7" s="285" t="s">
        <v>141</v>
      </c>
      <c r="E7" s="329">
        <v>7127</v>
      </c>
      <c r="F7" s="284">
        <v>78270</v>
      </c>
      <c r="G7" s="330" t="s">
        <v>195</v>
      </c>
      <c r="H7" s="329">
        <v>244957</v>
      </c>
      <c r="I7" s="328" t="s">
        <v>121</v>
      </c>
      <c r="J7" s="328" t="s">
        <v>121</v>
      </c>
      <c r="K7" s="329">
        <v>94341</v>
      </c>
      <c r="L7" s="331" t="s">
        <v>209</v>
      </c>
      <c r="M7" s="331" t="s">
        <v>91</v>
      </c>
      <c r="N7" s="332"/>
      <c r="O7" s="264"/>
      <c r="R7" s="265"/>
      <c r="S7" s="265"/>
      <c r="T7" s="265"/>
      <c r="U7" s="265"/>
      <c r="V7" s="265"/>
      <c r="W7" s="265"/>
      <c r="X7" s="265"/>
    </row>
    <row r="8" spans="1:24">
      <c r="A8" s="91">
        <v>5</v>
      </c>
      <c r="B8" s="281" t="s">
        <v>196</v>
      </c>
      <c r="C8" s="327">
        <v>135210</v>
      </c>
      <c r="D8" s="285" t="s">
        <v>141</v>
      </c>
      <c r="E8" s="329">
        <v>7179</v>
      </c>
      <c r="F8" s="285">
        <v>78579</v>
      </c>
      <c r="G8" s="284" t="s">
        <v>197</v>
      </c>
      <c r="H8" s="329">
        <v>245158</v>
      </c>
      <c r="I8" s="328" t="s">
        <v>121</v>
      </c>
      <c r="J8" s="328" t="s">
        <v>121</v>
      </c>
      <c r="K8" s="329">
        <v>94347</v>
      </c>
      <c r="L8" s="331" t="s">
        <v>209</v>
      </c>
      <c r="M8" s="329" t="s">
        <v>91</v>
      </c>
      <c r="N8" s="332"/>
      <c r="O8" s="264"/>
      <c r="R8" s="265"/>
      <c r="S8" s="265"/>
      <c r="T8" s="265"/>
      <c r="U8" s="265"/>
      <c r="V8" s="265"/>
      <c r="W8" s="265"/>
      <c r="X8" s="265"/>
    </row>
    <row r="9" spans="1:24">
      <c r="A9" s="91">
        <v>6</v>
      </c>
      <c r="B9" s="287" t="s">
        <v>95</v>
      </c>
      <c r="C9" s="314">
        <v>3982860</v>
      </c>
      <c r="D9" s="285" t="s">
        <v>141</v>
      </c>
      <c r="E9" s="285">
        <v>7266</v>
      </c>
      <c r="F9" s="285">
        <v>76398</v>
      </c>
      <c r="G9" s="285">
        <v>174856</v>
      </c>
      <c r="H9" s="285" t="s">
        <v>153</v>
      </c>
      <c r="I9" s="283" t="s">
        <v>121</v>
      </c>
      <c r="J9" s="283" t="s">
        <v>121</v>
      </c>
      <c r="K9" s="285">
        <v>92629</v>
      </c>
      <c r="L9" s="285" t="s">
        <v>91</v>
      </c>
      <c r="M9" s="285" t="s">
        <v>92</v>
      </c>
      <c r="N9" s="287"/>
      <c r="O9" s="264"/>
      <c r="R9" s="265"/>
      <c r="S9" s="265"/>
      <c r="T9" s="265"/>
      <c r="U9" s="265"/>
      <c r="V9" s="265"/>
      <c r="W9" s="265"/>
      <c r="X9" s="265"/>
    </row>
    <row r="10" spans="1:24">
      <c r="A10" s="91">
        <v>7</v>
      </c>
      <c r="B10" s="281" t="s">
        <v>112</v>
      </c>
      <c r="C10" s="282">
        <v>506344</v>
      </c>
      <c r="D10" s="283" t="s">
        <v>141</v>
      </c>
      <c r="E10" s="283">
        <v>7154</v>
      </c>
      <c r="F10" s="315">
        <v>76617</v>
      </c>
      <c r="G10" s="283" t="s">
        <v>111</v>
      </c>
      <c r="H10" s="283" t="s">
        <v>140</v>
      </c>
      <c r="I10" s="283" t="s">
        <v>121</v>
      </c>
      <c r="J10" s="283" t="s">
        <v>121</v>
      </c>
      <c r="K10" s="283">
        <v>92455</v>
      </c>
      <c r="L10" s="288" t="s">
        <v>152</v>
      </c>
      <c r="M10" s="288" t="s">
        <v>89</v>
      </c>
      <c r="N10" s="286" t="s">
        <v>149</v>
      </c>
      <c r="O10" s="264"/>
      <c r="R10" s="265"/>
      <c r="S10" s="265"/>
      <c r="T10" s="265"/>
      <c r="U10" s="265"/>
      <c r="V10" s="265"/>
      <c r="W10" s="265"/>
      <c r="X10" s="265"/>
    </row>
    <row r="11" spans="1:24">
      <c r="A11" s="91">
        <v>8</v>
      </c>
      <c r="B11" s="287" t="s">
        <v>95</v>
      </c>
      <c r="C11" s="282">
        <v>68302</v>
      </c>
      <c r="D11" s="283" t="s">
        <v>141</v>
      </c>
      <c r="E11" s="283">
        <v>7257</v>
      </c>
      <c r="F11" s="315">
        <v>76667</v>
      </c>
      <c r="G11" s="283">
        <v>177106</v>
      </c>
      <c r="H11" s="283">
        <v>242229</v>
      </c>
      <c r="I11" s="283" t="s">
        <v>121</v>
      </c>
      <c r="J11" s="283" t="s">
        <v>121</v>
      </c>
      <c r="K11" s="283">
        <v>92118</v>
      </c>
      <c r="L11" s="285" t="s">
        <v>91</v>
      </c>
      <c r="M11" s="288" t="s">
        <v>94</v>
      </c>
      <c r="N11" s="286" t="s">
        <v>119</v>
      </c>
      <c r="O11" s="264"/>
      <c r="R11" s="265"/>
      <c r="S11" s="265"/>
      <c r="T11" s="265"/>
      <c r="U11" s="265"/>
      <c r="V11" s="265"/>
      <c r="W11" s="265"/>
      <c r="X11" s="265"/>
    </row>
    <row r="12" spans="1:24">
      <c r="A12" s="91">
        <v>9</v>
      </c>
      <c r="B12" s="287" t="s">
        <v>95</v>
      </c>
      <c r="C12" s="282">
        <v>131989</v>
      </c>
      <c r="D12" s="283" t="s">
        <v>141</v>
      </c>
      <c r="E12" s="283">
        <v>7258</v>
      </c>
      <c r="F12" s="315">
        <v>76665</v>
      </c>
      <c r="G12" s="283">
        <v>177108</v>
      </c>
      <c r="H12" s="283">
        <v>242230</v>
      </c>
      <c r="I12" s="283" t="s">
        <v>121</v>
      </c>
      <c r="J12" s="283" t="s">
        <v>121</v>
      </c>
      <c r="K12" s="283">
        <v>92119</v>
      </c>
      <c r="L12" s="285" t="s">
        <v>91</v>
      </c>
      <c r="M12" s="288" t="s">
        <v>94</v>
      </c>
      <c r="N12" s="286" t="s">
        <v>120</v>
      </c>
      <c r="O12" s="264"/>
      <c r="R12" s="265"/>
      <c r="S12" s="265"/>
      <c r="T12" s="265"/>
      <c r="U12" s="265"/>
      <c r="V12" s="265"/>
      <c r="W12" s="265"/>
      <c r="X12" s="265"/>
    </row>
    <row r="13" spans="1:24" ht="14.25" customHeight="1">
      <c r="A13" s="91">
        <v>10</v>
      </c>
      <c r="B13" s="281" t="s">
        <v>113</v>
      </c>
      <c r="C13" s="282">
        <v>950000</v>
      </c>
      <c r="D13" s="283" t="s">
        <v>141</v>
      </c>
      <c r="E13" s="283">
        <v>7227</v>
      </c>
      <c r="F13" s="315">
        <v>76668</v>
      </c>
      <c r="G13" s="283">
        <v>780431</v>
      </c>
      <c r="H13" s="283">
        <v>2423243</v>
      </c>
      <c r="I13" s="283" t="s">
        <v>121</v>
      </c>
      <c r="J13" s="283" t="s">
        <v>121</v>
      </c>
      <c r="K13" s="283">
        <v>92120</v>
      </c>
      <c r="L13" s="285" t="s">
        <v>91</v>
      </c>
      <c r="M13" s="285" t="s">
        <v>91</v>
      </c>
      <c r="N13" s="286" t="s">
        <v>122</v>
      </c>
      <c r="O13" s="264"/>
      <c r="R13" s="265"/>
      <c r="S13" s="265"/>
      <c r="T13" s="265"/>
      <c r="U13" s="265"/>
      <c r="V13" s="265"/>
      <c r="W13" s="265"/>
      <c r="X13" s="265"/>
    </row>
    <row r="14" spans="1:24">
      <c r="A14" s="91">
        <v>11</v>
      </c>
      <c r="B14" s="281" t="s">
        <v>84</v>
      </c>
      <c r="C14" s="282">
        <v>997779</v>
      </c>
      <c r="D14" s="283" t="s">
        <v>141</v>
      </c>
      <c r="E14" s="283">
        <v>7236</v>
      </c>
      <c r="F14" s="315">
        <v>77040</v>
      </c>
      <c r="G14" s="283">
        <v>4700018039</v>
      </c>
      <c r="H14" s="283">
        <v>242868</v>
      </c>
      <c r="I14" s="309">
        <v>43214</v>
      </c>
      <c r="J14" s="283">
        <v>1000045867</v>
      </c>
      <c r="K14" s="283">
        <v>92647</v>
      </c>
      <c r="L14" s="288" t="s">
        <v>152</v>
      </c>
      <c r="M14" s="288" t="s">
        <v>32</v>
      </c>
      <c r="N14" s="286" t="s">
        <v>114</v>
      </c>
      <c r="O14" s="264"/>
      <c r="R14" s="265"/>
      <c r="S14" s="265"/>
      <c r="T14" s="265"/>
      <c r="U14" s="265"/>
      <c r="V14" s="265"/>
      <c r="W14" s="265"/>
      <c r="X14" s="265"/>
    </row>
    <row r="15" spans="1:24">
      <c r="A15" s="91">
        <v>12</v>
      </c>
      <c r="B15" s="281" t="s">
        <v>84</v>
      </c>
      <c r="C15" s="282">
        <v>1564086</v>
      </c>
      <c r="D15" s="283" t="s">
        <v>141</v>
      </c>
      <c r="E15" s="283">
        <v>7235</v>
      </c>
      <c r="F15" s="284">
        <v>77707</v>
      </c>
      <c r="G15" s="283">
        <v>4700018199</v>
      </c>
      <c r="H15" s="283">
        <v>243731</v>
      </c>
      <c r="I15" s="309">
        <v>43222</v>
      </c>
      <c r="J15" s="283">
        <v>1000046201</v>
      </c>
      <c r="K15" s="283">
        <v>93473</v>
      </c>
      <c r="L15" s="288" t="s">
        <v>152</v>
      </c>
      <c r="M15" s="288" t="s">
        <v>32</v>
      </c>
      <c r="N15" s="286" t="s">
        <v>114</v>
      </c>
      <c r="O15" s="264"/>
      <c r="R15" s="265"/>
      <c r="S15" s="265"/>
      <c r="T15" s="265"/>
      <c r="U15" s="265"/>
      <c r="V15" s="265"/>
      <c r="W15" s="265"/>
      <c r="X15" s="265"/>
    </row>
    <row r="16" spans="1:24">
      <c r="A16" s="91">
        <v>13</v>
      </c>
      <c r="B16" s="281" t="s">
        <v>84</v>
      </c>
      <c r="C16" s="282">
        <v>260928</v>
      </c>
      <c r="D16" s="283" t="s">
        <v>141</v>
      </c>
      <c r="E16" s="283">
        <v>7239</v>
      </c>
      <c r="F16" s="284">
        <v>76179</v>
      </c>
      <c r="G16" s="283">
        <v>4700017986</v>
      </c>
      <c r="H16" s="283">
        <v>241431</v>
      </c>
      <c r="I16" s="309">
        <v>43220</v>
      </c>
      <c r="J16" s="283">
        <v>1000046191</v>
      </c>
      <c r="K16" s="283">
        <v>93203</v>
      </c>
      <c r="L16" s="288" t="s">
        <v>152</v>
      </c>
      <c r="M16" s="288" t="s">
        <v>89</v>
      </c>
      <c r="N16" s="286" t="s">
        <v>115</v>
      </c>
      <c r="O16" s="264"/>
      <c r="R16" s="265"/>
      <c r="S16" s="265"/>
      <c r="T16" s="265"/>
      <c r="U16" s="265"/>
      <c r="V16" s="265"/>
      <c r="W16" s="265"/>
      <c r="X16" s="265"/>
    </row>
    <row r="17" spans="1:24">
      <c r="A17" s="91">
        <v>14</v>
      </c>
      <c r="B17" s="281" t="s">
        <v>132</v>
      </c>
      <c r="C17" s="282">
        <v>254100</v>
      </c>
      <c r="D17" s="283" t="s">
        <v>141</v>
      </c>
      <c r="E17" s="283">
        <v>7006</v>
      </c>
      <c r="F17" s="284">
        <v>76752</v>
      </c>
      <c r="G17" s="283">
        <v>115042</v>
      </c>
      <c r="H17" s="283">
        <v>242368</v>
      </c>
      <c r="I17" s="283" t="s">
        <v>121</v>
      </c>
      <c r="J17" s="283" t="s">
        <v>121</v>
      </c>
      <c r="K17" s="283">
        <v>92399</v>
      </c>
      <c r="L17" s="285" t="s">
        <v>91</v>
      </c>
      <c r="M17" s="288" t="s">
        <v>91</v>
      </c>
      <c r="N17" s="286"/>
      <c r="O17" s="264"/>
      <c r="R17" s="265"/>
      <c r="S17" s="265"/>
      <c r="T17" s="265"/>
      <c r="U17" s="265"/>
      <c r="V17" s="265"/>
      <c r="W17" s="265"/>
      <c r="X17" s="265"/>
    </row>
    <row r="18" spans="1:24">
      <c r="A18" s="91">
        <v>15</v>
      </c>
      <c r="B18" s="281" t="s">
        <v>84</v>
      </c>
      <c r="C18" s="282">
        <v>1547000</v>
      </c>
      <c r="D18" s="283" t="s">
        <v>141</v>
      </c>
      <c r="E18" s="283">
        <v>7238</v>
      </c>
      <c r="F18" s="333">
        <v>78628</v>
      </c>
      <c r="G18" s="283">
        <v>4700017979</v>
      </c>
      <c r="H18" s="283">
        <v>245262</v>
      </c>
      <c r="I18" s="309">
        <v>43227</v>
      </c>
      <c r="J18" s="283">
        <v>1000046334</v>
      </c>
      <c r="K18" s="334">
        <v>94461</v>
      </c>
      <c r="L18" s="288" t="s">
        <v>152</v>
      </c>
      <c r="M18" s="288" t="s">
        <v>89</v>
      </c>
      <c r="N18" s="286" t="s">
        <v>133</v>
      </c>
      <c r="O18" s="264"/>
      <c r="R18" s="265"/>
      <c r="S18" s="265"/>
      <c r="T18" s="265"/>
      <c r="U18" s="265"/>
      <c r="V18" s="265"/>
      <c r="W18" s="265"/>
      <c r="X18" s="265"/>
    </row>
    <row r="19" spans="1:24">
      <c r="A19" s="91">
        <v>16</v>
      </c>
      <c r="B19" s="281" t="s">
        <v>134</v>
      </c>
      <c r="C19" s="282">
        <v>727318</v>
      </c>
      <c r="D19" s="283" t="s">
        <v>141</v>
      </c>
      <c r="E19" s="283">
        <v>8043</v>
      </c>
      <c r="F19" s="284">
        <v>76971</v>
      </c>
      <c r="G19" s="283" t="s">
        <v>135</v>
      </c>
      <c r="H19" s="283">
        <v>242581</v>
      </c>
      <c r="I19" s="283" t="s">
        <v>121</v>
      </c>
      <c r="J19" s="283" t="s">
        <v>121</v>
      </c>
      <c r="K19" s="283">
        <v>92475</v>
      </c>
      <c r="L19" s="288" t="s">
        <v>151</v>
      </c>
      <c r="M19" s="288" t="s">
        <v>89</v>
      </c>
      <c r="N19" s="286" t="s">
        <v>150</v>
      </c>
      <c r="O19" s="264"/>
      <c r="R19" s="265"/>
      <c r="S19" s="265"/>
      <c r="T19" s="265"/>
      <c r="U19" s="265"/>
      <c r="V19" s="265"/>
      <c r="W19" s="265"/>
      <c r="X19" s="265"/>
    </row>
    <row r="20" spans="1:24">
      <c r="A20" s="91">
        <v>17</v>
      </c>
      <c r="B20" s="281" t="s">
        <v>132</v>
      </c>
      <c r="C20" s="282">
        <v>380000</v>
      </c>
      <c r="D20" s="283" t="s">
        <v>141</v>
      </c>
      <c r="E20" s="283">
        <v>7005</v>
      </c>
      <c r="F20" s="284">
        <v>77312</v>
      </c>
      <c r="G20" s="283">
        <v>113975</v>
      </c>
      <c r="H20" s="315">
        <v>243331</v>
      </c>
      <c r="I20" s="283" t="s">
        <v>121</v>
      </c>
      <c r="J20" s="283" t="s">
        <v>121</v>
      </c>
      <c r="K20" s="283">
        <v>92940</v>
      </c>
      <c r="L20" s="285" t="s">
        <v>91</v>
      </c>
      <c r="M20" s="288" t="s">
        <v>91</v>
      </c>
      <c r="N20" s="286"/>
      <c r="O20" s="264"/>
      <c r="R20" s="265"/>
      <c r="S20" s="265"/>
      <c r="T20" s="265"/>
      <c r="U20" s="265"/>
      <c r="V20" s="265"/>
      <c r="W20" s="265"/>
      <c r="X20" s="265"/>
    </row>
    <row r="21" spans="1:24">
      <c r="A21" s="91">
        <v>18</v>
      </c>
      <c r="B21" s="281" t="s">
        <v>168</v>
      </c>
      <c r="C21" s="282">
        <v>134835</v>
      </c>
      <c r="D21" s="283" t="s">
        <v>141</v>
      </c>
      <c r="E21" s="283">
        <v>7155</v>
      </c>
      <c r="F21" s="284">
        <v>77311</v>
      </c>
      <c r="G21" s="283">
        <v>2939</v>
      </c>
      <c r="H21" s="315">
        <v>243332</v>
      </c>
      <c r="I21" s="283" t="s">
        <v>121</v>
      </c>
      <c r="J21" s="283" t="s">
        <v>121</v>
      </c>
      <c r="K21" s="283">
        <v>92942</v>
      </c>
      <c r="L21" s="285" t="s">
        <v>32</v>
      </c>
      <c r="M21" s="288" t="s">
        <v>91</v>
      </c>
      <c r="N21" s="286"/>
      <c r="O21" s="264"/>
      <c r="R21" s="265"/>
      <c r="S21" s="265"/>
      <c r="T21" s="265"/>
      <c r="U21" s="265"/>
      <c r="V21" s="265"/>
      <c r="W21" s="265"/>
      <c r="X21" s="265"/>
    </row>
    <row r="22" spans="1:24" s="266" customFormat="1">
      <c r="A22" s="91">
        <v>19</v>
      </c>
      <c r="B22" s="281" t="s">
        <v>169</v>
      </c>
      <c r="C22" s="282">
        <v>621960</v>
      </c>
      <c r="D22" s="283" t="s">
        <v>141</v>
      </c>
      <c r="E22" s="283">
        <v>7104</v>
      </c>
      <c r="F22" s="284">
        <v>77383</v>
      </c>
      <c r="G22" s="283" t="s">
        <v>172</v>
      </c>
      <c r="H22" s="315">
        <v>243333</v>
      </c>
      <c r="I22" s="283" t="s">
        <v>121</v>
      </c>
      <c r="J22" s="283" t="s">
        <v>121</v>
      </c>
      <c r="K22" s="283">
        <v>92941</v>
      </c>
      <c r="L22" s="288" t="s">
        <v>152</v>
      </c>
      <c r="M22" s="288" t="s">
        <v>93</v>
      </c>
      <c r="N22" s="286"/>
      <c r="R22" s="267"/>
      <c r="S22" s="267"/>
      <c r="T22" s="267"/>
      <c r="U22" s="267"/>
      <c r="V22" s="267"/>
      <c r="W22" s="267"/>
      <c r="X22" s="267"/>
    </row>
    <row r="23" spans="1:24" s="266" customFormat="1">
      <c r="A23" s="91">
        <v>20</v>
      </c>
      <c r="B23" s="281" t="s">
        <v>173</v>
      </c>
      <c r="C23" s="282">
        <v>250000</v>
      </c>
      <c r="D23" s="283" t="s">
        <v>141</v>
      </c>
      <c r="E23" s="283">
        <v>7077</v>
      </c>
      <c r="F23" s="284">
        <v>77479</v>
      </c>
      <c r="G23" s="283">
        <v>549</v>
      </c>
      <c r="H23" s="283">
        <v>243714</v>
      </c>
      <c r="I23" s="283" t="s">
        <v>121</v>
      </c>
      <c r="J23" s="283" t="s">
        <v>121</v>
      </c>
      <c r="K23" s="283">
        <v>93204</v>
      </c>
      <c r="L23" s="285" t="s">
        <v>91</v>
      </c>
      <c r="M23" s="288" t="s">
        <v>91</v>
      </c>
      <c r="N23" s="286"/>
      <c r="R23" s="267"/>
      <c r="S23" s="267"/>
      <c r="T23" s="267"/>
      <c r="U23" s="267"/>
      <c r="V23" s="267"/>
      <c r="W23" s="267"/>
      <c r="X23" s="267"/>
    </row>
    <row r="24" spans="1:24" s="266" customFormat="1" ht="43.5" customHeight="1">
      <c r="A24" s="91">
        <v>21</v>
      </c>
      <c r="B24" s="335" t="s">
        <v>132</v>
      </c>
      <c r="C24" s="336">
        <v>4800</v>
      </c>
      <c r="D24" s="337" t="s">
        <v>141</v>
      </c>
      <c r="E24" s="337">
        <v>7007</v>
      </c>
      <c r="F24" s="338">
        <v>77478</v>
      </c>
      <c r="G24" s="339" t="s">
        <v>174</v>
      </c>
      <c r="H24" s="337">
        <v>243349</v>
      </c>
      <c r="I24" s="337" t="s">
        <v>121</v>
      </c>
      <c r="J24" s="337" t="s">
        <v>121</v>
      </c>
      <c r="K24" s="340">
        <v>93206</v>
      </c>
      <c r="L24" s="341" t="s">
        <v>210</v>
      </c>
      <c r="M24" s="342" t="s">
        <v>91</v>
      </c>
      <c r="N24" s="343" t="s">
        <v>211</v>
      </c>
      <c r="R24" s="267"/>
      <c r="S24" s="267"/>
      <c r="T24" s="267"/>
      <c r="U24" s="267"/>
      <c r="V24" s="267"/>
      <c r="W24" s="267"/>
      <c r="X24" s="267"/>
    </row>
    <row r="25" spans="1:24" ht="21.75" customHeight="1">
      <c r="A25" s="91">
        <v>22</v>
      </c>
      <c r="B25" s="287" t="s">
        <v>183</v>
      </c>
      <c r="C25" s="282">
        <v>250000</v>
      </c>
      <c r="D25" s="283" t="s">
        <v>141</v>
      </c>
      <c r="E25" s="283">
        <v>7269</v>
      </c>
      <c r="F25" s="285">
        <v>78584</v>
      </c>
      <c r="G25" s="283">
        <v>178157</v>
      </c>
      <c r="H25" s="329">
        <v>245159</v>
      </c>
      <c r="I25" s="283" t="s">
        <v>121</v>
      </c>
      <c r="J25" s="283" t="s">
        <v>121</v>
      </c>
      <c r="K25" s="283">
        <v>94348</v>
      </c>
      <c r="L25" s="331" t="s">
        <v>209</v>
      </c>
      <c r="M25" s="288" t="s">
        <v>92</v>
      </c>
      <c r="N25" s="286"/>
    </row>
    <row r="26" spans="1:24" s="266" customFormat="1" ht="15.75" thickBot="1">
      <c r="A26" s="91">
        <v>23</v>
      </c>
      <c r="B26" s="171"/>
      <c r="C26" s="312"/>
      <c r="D26" s="219"/>
      <c r="E26" s="219"/>
      <c r="F26" s="166"/>
      <c r="G26" s="219"/>
      <c r="H26" s="219"/>
      <c r="I26" s="313"/>
      <c r="J26" s="313"/>
      <c r="K26" s="316"/>
      <c r="L26" s="221"/>
      <c r="M26" s="221"/>
      <c r="N26" s="222"/>
      <c r="R26" s="267"/>
      <c r="S26" s="267"/>
      <c r="T26" s="267"/>
      <c r="U26" s="267"/>
      <c r="V26" s="267"/>
      <c r="W26" s="267"/>
      <c r="X26" s="267"/>
    </row>
    <row r="27" spans="1:24" ht="15.75">
      <c r="B27" s="125" t="s">
        <v>2</v>
      </c>
      <c r="C27" s="126">
        <f>SUM(C6:C24)</f>
        <v>15318801</v>
      </c>
      <c r="E27" s="350" t="s">
        <v>58</v>
      </c>
      <c r="F27" s="351"/>
      <c r="G27" s="172" t="s">
        <v>60</v>
      </c>
      <c r="H27" s="358" t="s">
        <v>71</v>
      </c>
      <c r="I27" s="359"/>
      <c r="J27" s="359"/>
      <c r="K27" s="360"/>
      <c r="L27" s="299"/>
    </row>
    <row r="28" spans="1:24" ht="18.75">
      <c r="B28" s="155" t="s">
        <v>1</v>
      </c>
      <c r="C28" s="102">
        <f>SUM(C4:C5)</f>
        <v>988784</v>
      </c>
      <c r="E28" s="193" t="s">
        <v>91</v>
      </c>
      <c r="F28" s="199">
        <v>4000000</v>
      </c>
      <c r="G28" s="188">
        <f>SUMIF(Tabla1[ENCARGADO], E28,(Tabla1[MONTO NETO]))</f>
        <v>2278345</v>
      </c>
      <c r="H28" s="347"/>
      <c r="I28" s="348"/>
      <c r="J28" s="348"/>
      <c r="K28" s="349"/>
      <c r="L28" s="300"/>
    </row>
    <row r="29" spans="1:24" ht="18.75">
      <c r="B29" s="95" t="s">
        <v>109</v>
      </c>
      <c r="C29" s="99">
        <f>C30-C31</f>
        <v>-3692415</v>
      </c>
      <c r="E29" s="193" t="s">
        <v>89</v>
      </c>
      <c r="F29" s="199">
        <v>4000000</v>
      </c>
      <c r="G29" s="189">
        <f>SUMIF(Tabla1[ENCARGADO], E29,(Tabla1[MONTO NETO]))</f>
        <v>5673480</v>
      </c>
      <c r="H29" s="347" t="s">
        <v>200</v>
      </c>
      <c r="I29" s="348"/>
      <c r="J29" s="348"/>
      <c r="K29" s="349"/>
      <c r="L29" s="300"/>
    </row>
    <row r="30" spans="1:24" ht="21.75" customHeight="1">
      <c r="B30" s="95" t="s">
        <v>57</v>
      </c>
      <c r="C30" s="100">
        <f>C27+C28</f>
        <v>16307585</v>
      </c>
      <c r="E30" s="191" t="s">
        <v>93</v>
      </c>
      <c r="F30" s="199">
        <v>4000000</v>
      </c>
      <c r="G30" s="188">
        <f>SUMIF(Tabla1[ENCARGADO], E30,(Tabla1[MONTO NETO]))</f>
        <v>621960</v>
      </c>
      <c r="H30" s="347"/>
      <c r="I30" s="348"/>
      <c r="J30" s="348"/>
      <c r="K30" s="349"/>
      <c r="L30" s="300"/>
    </row>
    <row r="31" spans="1:24" ht="19.5" thickBot="1">
      <c r="B31" s="96" t="s">
        <v>3</v>
      </c>
      <c r="C31" s="101">
        <v>20000000</v>
      </c>
      <c r="E31" s="192" t="s">
        <v>94</v>
      </c>
      <c r="F31" s="199">
        <v>4000000</v>
      </c>
      <c r="G31" s="190">
        <f>SUMIF(Tabla1[ENCARGADO], E31,(Tabla1[MONTO NETO]))</f>
        <v>200291</v>
      </c>
      <c r="H31" s="347"/>
      <c r="I31" s="348"/>
      <c r="J31" s="348"/>
      <c r="K31" s="349"/>
      <c r="L31" s="300"/>
      <c r="M31" s="103"/>
    </row>
    <row r="32" spans="1:24" ht="18.75">
      <c r="A32" s="84"/>
      <c r="B32" s="165"/>
      <c r="C32" s="165"/>
      <c r="E32" s="192" t="s">
        <v>92</v>
      </c>
      <c r="F32" s="199">
        <v>4000000</v>
      </c>
      <c r="G32" s="190">
        <f>SUMIF(Tabla1[ENCARGADO], E32,(Tabla1[MONTO NETO]))</f>
        <v>4232860</v>
      </c>
      <c r="H32" s="347" t="s">
        <v>200</v>
      </c>
      <c r="I32" s="348"/>
      <c r="J32" s="348"/>
      <c r="K32" s="349"/>
      <c r="L32" s="300"/>
      <c r="M32" s="103"/>
    </row>
    <row r="33" spans="1:12" ht="15.75" thickBot="1">
      <c r="A33" s="84"/>
      <c r="B33" s="128"/>
      <c r="C33" s="128"/>
      <c r="E33" s="194"/>
      <c r="F33" s="195"/>
      <c r="G33" s="196"/>
      <c r="H33" s="197"/>
      <c r="I33" s="197"/>
      <c r="J33" s="197"/>
      <c r="K33" s="198"/>
      <c r="L33" s="301"/>
    </row>
    <row r="34" spans="1:12">
      <c r="A34" s="84"/>
      <c r="C34" s="128"/>
    </row>
    <row r="35" spans="1:12">
      <c r="B35" s="128"/>
      <c r="C35" s="128"/>
    </row>
    <row r="37" spans="1:12" ht="15.75" thickBot="1">
      <c r="E37" s="361" t="s">
        <v>199</v>
      </c>
      <c r="F37" s="361"/>
      <c r="G37" s="361"/>
      <c r="H37" s="361"/>
      <c r="I37" s="361"/>
    </row>
    <row r="38" spans="1:12">
      <c r="E38" s="350" t="s">
        <v>58</v>
      </c>
      <c r="F38" s="351"/>
      <c r="G38" s="318" t="s">
        <v>60</v>
      </c>
      <c r="H38" s="358" t="s">
        <v>71</v>
      </c>
      <c r="I38" s="360"/>
    </row>
    <row r="39" spans="1:12" ht="18.75">
      <c r="E39" s="324" t="s">
        <v>91</v>
      </c>
      <c r="F39" s="325">
        <v>2500000</v>
      </c>
      <c r="G39" s="317">
        <v>3495275</v>
      </c>
      <c r="H39" s="347" t="s">
        <v>200</v>
      </c>
      <c r="I39" s="349"/>
    </row>
    <row r="40" spans="1:12" ht="18.75">
      <c r="E40" s="324" t="s">
        <v>89</v>
      </c>
      <c r="F40" s="325">
        <v>4000000</v>
      </c>
      <c r="G40" s="320">
        <v>134834</v>
      </c>
      <c r="H40" s="347"/>
      <c r="I40" s="349"/>
    </row>
    <row r="41" spans="1:12" ht="18.75">
      <c r="E41" s="322" t="s">
        <v>93</v>
      </c>
      <c r="F41" s="325">
        <v>2500000</v>
      </c>
      <c r="G41" s="319">
        <v>0</v>
      </c>
      <c r="H41" s="347"/>
      <c r="I41" s="349"/>
    </row>
    <row r="42" spans="1:12" ht="18.75">
      <c r="E42" s="323" t="s">
        <v>94</v>
      </c>
      <c r="F42" s="325">
        <v>2500000</v>
      </c>
      <c r="G42" s="321">
        <v>0</v>
      </c>
      <c r="H42" s="347"/>
      <c r="I42" s="349"/>
    </row>
    <row r="43" spans="1:12" ht="18.75">
      <c r="E43" s="323" t="s">
        <v>92</v>
      </c>
      <c r="F43" s="325">
        <v>2500000</v>
      </c>
      <c r="G43" s="321">
        <v>865045</v>
      </c>
      <c r="H43" s="347"/>
      <c r="I43" s="349"/>
    </row>
  </sheetData>
  <mergeCells count="16">
    <mergeCell ref="E37:I37"/>
    <mergeCell ref="H43:I43"/>
    <mergeCell ref="E38:F38"/>
    <mergeCell ref="H42:I42"/>
    <mergeCell ref="H41:I41"/>
    <mergeCell ref="H40:I40"/>
    <mergeCell ref="H38:I38"/>
    <mergeCell ref="H39:I39"/>
    <mergeCell ref="H32:K32"/>
    <mergeCell ref="E27:F27"/>
    <mergeCell ref="A1:N2"/>
    <mergeCell ref="H31:K31"/>
    <mergeCell ref="H30:K30"/>
    <mergeCell ref="H29:K29"/>
    <mergeCell ref="H27:K27"/>
    <mergeCell ref="H28:K28"/>
  </mergeCells>
  <conditionalFormatting sqref="G30">
    <cfRule type="cellIs" dxfId="20" priority="8" operator="greaterThan">
      <formula>2500000</formula>
    </cfRule>
  </conditionalFormatting>
  <conditionalFormatting sqref="G29">
    <cfRule type="cellIs" dxfId="19" priority="7" operator="greaterThan">
      <formula>4000000</formula>
    </cfRule>
  </conditionalFormatting>
  <conditionalFormatting sqref="G31">
    <cfRule type="cellIs" dxfId="18" priority="5" operator="greaterThan">
      <formula>2500000</formula>
    </cfRule>
  </conditionalFormatting>
  <conditionalFormatting sqref="G32">
    <cfRule type="cellIs" dxfId="17" priority="3" operator="greaterThan">
      <formula>2500000</formula>
    </cfRule>
  </conditionalFormatting>
  <conditionalFormatting sqref="G28">
    <cfRule type="cellIs" dxfId="16" priority="1" operator="greaterThan">
      <formula>2500000</formula>
    </cfRule>
  </conditionalFormatting>
  <pageMargins left="0.25" right="0.25" top="0.75" bottom="0.75" header="0.3" footer="0.3"/>
  <pageSetup scale="45" orientation="landscape" verticalDpi="300" r:id="rId1"/>
  <ignoredErrors>
    <ignoredError sqref="C28" formulaRange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opLeftCell="B1" workbookViewId="0">
      <selection activeCell="G10" sqref="G10:H10"/>
    </sheetView>
  </sheetViews>
  <sheetFormatPr baseColWidth="10" defaultRowHeight="15"/>
  <cols>
    <col min="1" max="1" width="5.570312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7109375" customWidth="1"/>
    <col min="7" max="7" width="20.85546875" customWidth="1"/>
    <col min="8" max="8" width="30.140625" customWidth="1"/>
    <col min="9" max="9" width="16.42578125" customWidth="1"/>
  </cols>
  <sheetData>
    <row r="1" spans="2:10" ht="15.75" thickBot="1"/>
    <row r="2" spans="2:10" ht="19.5" thickBot="1">
      <c r="B2" s="365" t="s">
        <v>26</v>
      </c>
      <c r="C2" s="366"/>
    </row>
    <row r="3" spans="2:10">
      <c r="B3" s="85">
        <v>9910000003</v>
      </c>
      <c r="C3" s="87" t="s">
        <v>56</v>
      </c>
      <c r="E3" s="269" t="s">
        <v>73</v>
      </c>
      <c r="F3" s="270" t="s">
        <v>76</v>
      </c>
      <c r="G3" s="364" t="s">
        <v>74</v>
      </c>
      <c r="H3" s="364"/>
      <c r="I3" s="269" t="s">
        <v>75</v>
      </c>
      <c r="J3" s="64"/>
    </row>
    <row r="4" spans="2:10" ht="16.5" thickBot="1">
      <c r="B4" s="153" t="s">
        <v>27</v>
      </c>
      <c r="C4" s="154" t="s">
        <v>85</v>
      </c>
      <c r="E4" s="268">
        <v>15</v>
      </c>
      <c r="F4" s="116">
        <v>9910000003</v>
      </c>
      <c r="G4" s="362" t="s">
        <v>56</v>
      </c>
      <c r="H4" s="363" t="s">
        <v>56</v>
      </c>
      <c r="I4" s="152">
        <v>1547000</v>
      </c>
      <c r="J4" s="103">
        <f>E4*I4</f>
        <v>23205000</v>
      </c>
    </row>
    <row r="5" spans="2:10" ht="15.75">
      <c r="B5" s="60">
        <v>3200000000</v>
      </c>
      <c r="C5" s="106" t="s">
        <v>28</v>
      </c>
      <c r="D5" s="151"/>
      <c r="E5" s="268">
        <v>15</v>
      </c>
      <c r="F5" s="116" t="s">
        <v>27</v>
      </c>
      <c r="G5" s="362" t="s">
        <v>85</v>
      </c>
      <c r="H5" s="363" t="s">
        <v>85</v>
      </c>
      <c r="I5" s="152">
        <v>75265</v>
      </c>
      <c r="J5" s="103">
        <f t="shared" ref="J5:J12" si="0">E5*I5</f>
        <v>1128975</v>
      </c>
    </row>
    <row r="6" spans="2:10" ht="15.75">
      <c r="B6" s="60">
        <v>11112222</v>
      </c>
      <c r="C6" s="106" t="s">
        <v>29</v>
      </c>
      <c r="E6" s="268">
        <v>15</v>
      </c>
      <c r="F6" s="116">
        <v>3200000000</v>
      </c>
      <c r="G6" s="362" t="s">
        <v>28</v>
      </c>
      <c r="H6" s="363"/>
      <c r="I6" s="152"/>
      <c r="J6" s="103">
        <f t="shared" si="0"/>
        <v>0</v>
      </c>
    </row>
    <row r="7" spans="2:10" s="84" customFormat="1" ht="15.75">
      <c r="B7" s="310">
        <v>38827</v>
      </c>
      <c r="C7" s="311" t="s">
        <v>170</v>
      </c>
      <c r="E7" s="268">
        <v>15</v>
      </c>
      <c r="F7" s="116">
        <v>11112222</v>
      </c>
      <c r="G7" s="362" t="s">
        <v>29</v>
      </c>
      <c r="H7" s="363"/>
      <c r="I7" s="152"/>
      <c r="J7" s="103"/>
    </row>
    <row r="8" spans="2:10" s="84" customFormat="1" ht="15.75">
      <c r="B8" s="310">
        <v>18942</v>
      </c>
      <c r="C8" s="311" t="s">
        <v>171</v>
      </c>
      <c r="E8" s="268">
        <v>15</v>
      </c>
      <c r="F8" s="116">
        <v>111110000</v>
      </c>
      <c r="G8" s="362" t="s">
        <v>30</v>
      </c>
      <c r="H8" s="363" t="s">
        <v>30</v>
      </c>
      <c r="I8" s="152"/>
      <c r="J8" s="103"/>
    </row>
    <row r="9" spans="2:10" ht="16.5" thickBot="1">
      <c r="B9" s="156">
        <v>111110000</v>
      </c>
      <c r="C9" s="107" t="s">
        <v>30</v>
      </c>
      <c r="E9" s="268"/>
      <c r="F9" s="116"/>
      <c r="G9" s="362"/>
      <c r="H9" s="363"/>
      <c r="I9" s="105"/>
      <c r="J9" s="103">
        <f t="shared" si="0"/>
        <v>0</v>
      </c>
    </row>
    <row r="10" spans="2:10" s="84" customFormat="1" ht="15.75">
      <c r="B10" s="88"/>
      <c r="C10" s="89"/>
      <c r="E10" s="268"/>
      <c r="F10" s="116"/>
      <c r="G10" s="362"/>
      <c r="H10" s="363"/>
      <c r="I10" s="105"/>
      <c r="J10" s="103">
        <f t="shared" si="0"/>
        <v>0</v>
      </c>
    </row>
    <row r="11" spans="2:10" s="84" customFormat="1" ht="16.5" thickBot="1">
      <c r="E11" s="268"/>
      <c r="F11" s="116"/>
      <c r="G11" s="362"/>
      <c r="H11" s="363"/>
      <c r="I11" s="105"/>
      <c r="J11" s="103">
        <f t="shared" si="0"/>
        <v>0</v>
      </c>
    </row>
    <row r="12" spans="2:10" s="111" customFormat="1" ht="19.5" thickBot="1">
      <c r="B12" s="110" t="s">
        <v>26</v>
      </c>
      <c r="C12" s="110" t="s">
        <v>77</v>
      </c>
      <c r="E12" s="268"/>
      <c r="F12" s="116"/>
      <c r="G12" s="362"/>
      <c r="H12" s="363"/>
      <c r="I12" s="105"/>
      <c r="J12" s="103">
        <f t="shared" si="0"/>
        <v>0</v>
      </c>
    </row>
    <row r="13" spans="2:10" s="104" customFormat="1">
      <c r="B13" s="112" t="s">
        <v>61</v>
      </c>
      <c r="C13" s="113" t="s">
        <v>62</v>
      </c>
      <c r="E13" s="132"/>
      <c r="F13" s="133"/>
      <c r="G13" s="367"/>
      <c r="H13" s="363"/>
      <c r="I13" s="105"/>
      <c r="J13" s="271"/>
    </row>
    <row r="14" spans="2:10" s="104" customFormat="1">
      <c r="B14" s="114" t="s">
        <v>63</v>
      </c>
      <c r="C14" s="131" t="s">
        <v>64</v>
      </c>
      <c r="D14" s="134"/>
      <c r="E14" s="135"/>
      <c r="F14" s="136"/>
      <c r="G14" s="135"/>
    </row>
    <row r="15" spans="2:10" s="104" customFormat="1" ht="15.75">
      <c r="B15" s="114" t="s">
        <v>65</v>
      </c>
      <c r="C15" s="131" t="s">
        <v>66</v>
      </c>
      <c r="D15" s="137"/>
      <c r="E15" s="139" t="s">
        <v>46</v>
      </c>
      <c r="F15" s="140"/>
      <c r="G15" s="138"/>
    </row>
    <row r="16" spans="2:10" s="104" customFormat="1" ht="15.75" thickBot="1">
      <c r="B16" s="114" t="s">
        <v>67</v>
      </c>
      <c r="C16" s="115" t="s">
        <v>68</v>
      </c>
      <c r="E16" s="139" t="s">
        <v>78</v>
      </c>
      <c r="F16" s="64"/>
      <c r="G16" s="142" t="s">
        <v>81</v>
      </c>
      <c r="J16" s="271">
        <f>SUM(J4:J13)</f>
        <v>24333975</v>
      </c>
    </row>
    <row r="17" spans="2:9" s="104" customFormat="1" ht="15.75" thickBot="1">
      <c r="B17" s="114" t="s">
        <v>69</v>
      </c>
      <c r="C17" s="115" t="s">
        <v>70</v>
      </c>
      <c r="E17" s="117" t="s">
        <v>73</v>
      </c>
      <c r="F17" s="118" t="s">
        <v>76</v>
      </c>
      <c r="G17" s="118" t="s">
        <v>74</v>
      </c>
      <c r="H17" s="118" t="s">
        <v>75</v>
      </c>
    </row>
    <row r="18" spans="2:9" ht="15.75" thickBot="1">
      <c r="B18" s="108"/>
      <c r="C18" s="109"/>
      <c r="E18" s="119">
        <v>1</v>
      </c>
      <c r="F18" s="120">
        <v>3200000000</v>
      </c>
      <c r="G18" s="121" t="s">
        <v>28</v>
      </c>
      <c r="H18" s="122" t="s">
        <v>86</v>
      </c>
      <c r="I18" s="164" t="s">
        <v>90</v>
      </c>
    </row>
    <row r="19" spans="2:9" ht="29.25" customHeight="1">
      <c r="C19">
        <f>27042*5</f>
        <v>135210</v>
      </c>
      <c r="D19" s="123"/>
      <c r="E19" s="129"/>
      <c r="F19" s="129"/>
      <c r="G19" s="129"/>
      <c r="H19" s="130"/>
      <c r="I19" s="123"/>
    </row>
    <row r="20" spans="2:9">
      <c r="E20" s="141" t="s">
        <v>79</v>
      </c>
      <c r="F20" s="142"/>
    </row>
    <row r="21" spans="2:9" ht="15.75" thickBot="1">
      <c r="B21" s="143"/>
      <c r="C21" s="144"/>
      <c r="D21" s="84"/>
      <c r="E21" s="139" t="s">
        <v>80</v>
      </c>
      <c r="F21" s="142"/>
      <c r="G21" s="142" t="s">
        <v>81</v>
      </c>
    </row>
    <row r="22" spans="2:9" ht="15.75" thickBot="1">
      <c r="B22" s="143" t="s">
        <v>7</v>
      </c>
      <c r="C22" s="145"/>
      <c r="D22" s="84"/>
      <c r="E22" s="117" t="s">
        <v>73</v>
      </c>
      <c r="F22" s="118" t="s">
        <v>76</v>
      </c>
      <c r="G22" s="118" t="s">
        <v>74</v>
      </c>
      <c r="H22" s="118" t="s">
        <v>75</v>
      </c>
    </row>
    <row r="23" spans="2:9" ht="15.75" thickBot="1">
      <c r="E23" s="119">
        <v>1</v>
      </c>
      <c r="F23" s="120">
        <v>3200000000</v>
      </c>
      <c r="G23" s="121" t="s">
        <v>28</v>
      </c>
      <c r="H23" s="122">
        <v>668271</v>
      </c>
    </row>
    <row r="24" spans="2:9" ht="41.25" customHeight="1"/>
    <row r="25" spans="2:9">
      <c r="E25" s="142" t="s">
        <v>8</v>
      </c>
      <c r="F25" s="142"/>
    </row>
    <row r="26" spans="2:9" ht="15.75" thickBot="1">
      <c r="E26" s="142" t="s">
        <v>82</v>
      </c>
      <c r="F26" s="142"/>
      <c r="G26" s="142" t="s">
        <v>81</v>
      </c>
    </row>
    <row r="27" spans="2:9" ht="15.75" thickBot="1">
      <c r="E27" s="117" t="s">
        <v>73</v>
      </c>
      <c r="F27" s="118" t="s">
        <v>76</v>
      </c>
      <c r="G27" s="118" t="s">
        <v>74</v>
      </c>
      <c r="H27" s="118" t="s">
        <v>75</v>
      </c>
    </row>
    <row r="28" spans="2:9" ht="15.75" thickBot="1">
      <c r="E28" s="119">
        <v>1</v>
      </c>
      <c r="F28" s="120">
        <v>3200000000</v>
      </c>
      <c r="G28" s="121" t="s">
        <v>28</v>
      </c>
      <c r="H28" s="122" t="s">
        <v>83</v>
      </c>
    </row>
    <row r="30" spans="2:9">
      <c r="E30" s="142" t="s">
        <v>206</v>
      </c>
    </row>
    <row r="31" spans="2:9">
      <c r="E31" s="326" t="s">
        <v>73</v>
      </c>
      <c r="F31" s="270" t="s">
        <v>76</v>
      </c>
      <c r="G31" s="364" t="s">
        <v>74</v>
      </c>
      <c r="H31" s="364"/>
      <c r="I31" s="84"/>
    </row>
    <row r="32" spans="2:9" ht="15.75">
      <c r="E32" s="268">
        <v>12</v>
      </c>
      <c r="F32" s="116">
        <v>9910000003</v>
      </c>
      <c r="G32" s="362" t="s">
        <v>56</v>
      </c>
      <c r="H32" s="363" t="s">
        <v>56</v>
      </c>
      <c r="I32" s="84"/>
    </row>
    <row r="33" spans="5:9" ht="15.75">
      <c r="E33" s="268">
        <v>9</v>
      </c>
      <c r="F33" s="116" t="s">
        <v>27</v>
      </c>
      <c r="G33" s="362" t="s">
        <v>85</v>
      </c>
      <c r="H33" s="363" t="s">
        <v>85</v>
      </c>
      <c r="I33" s="84"/>
    </row>
    <row r="34" spans="5:9" ht="15.75">
      <c r="E34" s="268">
        <v>14</v>
      </c>
      <c r="F34" s="116">
        <v>3200000000</v>
      </c>
      <c r="G34" s="362" t="s">
        <v>28</v>
      </c>
      <c r="H34" s="363"/>
      <c r="I34" s="84"/>
    </row>
    <row r="35" spans="5:9" ht="15.75">
      <c r="E35" s="268">
        <v>8</v>
      </c>
      <c r="F35" s="116">
        <v>11112222</v>
      </c>
      <c r="G35" s="362" t="s">
        <v>29</v>
      </c>
      <c r="H35" s="363"/>
      <c r="I35" s="84"/>
    </row>
    <row r="36" spans="5:9" ht="15.75">
      <c r="E36" s="268">
        <v>8</v>
      </c>
      <c r="F36" s="116">
        <v>111110000</v>
      </c>
      <c r="G36" s="362" t="s">
        <v>30</v>
      </c>
      <c r="H36" s="363" t="s">
        <v>30</v>
      </c>
      <c r="I36" s="84"/>
    </row>
    <row r="37" spans="5:9" ht="15.75">
      <c r="E37" s="268"/>
      <c r="F37" s="116"/>
      <c r="G37" s="362"/>
      <c r="H37" s="363"/>
      <c r="I37" s="84"/>
    </row>
  </sheetData>
  <mergeCells count="19">
    <mergeCell ref="B2:C2"/>
    <mergeCell ref="G12:H12"/>
    <mergeCell ref="G13:H13"/>
    <mergeCell ref="G10:H10"/>
    <mergeCell ref="G11:H11"/>
    <mergeCell ref="G3:H3"/>
    <mergeCell ref="G4:H4"/>
    <mergeCell ref="G5:H5"/>
    <mergeCell ref="G6:H6"/>
    <mergeCell ref="G9:H9"/>
    <mergeCell ref="G7:H7"/>
    <mergeCell ref="G8:H8"/>
    <mergeCell ref="G36:H36"/>
    <mergeCell ref="G37:H37"/>
    <mergeCell ref="G31:H31"/>
    <mergeCell ref="G32:H32"/>
    <mergeCell ref="G33:H33"/>
    <mergeCell ref="G34:H34"/>
    <mergeCell ref="G35:H35"/>
  </mergeCells>
  <hyperlinks>
    <hyperlink ref="E20" r:id="rId1" display="http://www.mercantil.com/empresa/hospital-regional-de-copiapo/copiapo/300013193/esp"/>
    <hyperlink ref="I18" r:id="rId2"/>
  </hyperlinks>
  <pageMargins left="0.7" right="0.7" top="0.75" bottom="0.75" header="0.3" footer="0.3"/>
  <pageSetup paperSize="9" orientation="portrait" horizontalDpi="300" verticalDpi="30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workbookViewId="0">
      <selection activeCell="C10" sqref="C10"/>
    </sheetView>
  </sheetViews>
  <sheetFormatPr baseColWidth="10" defaultRowHeight="15"/>
  <cols>
    <col min="2" max="2" width="40" bestFit="1" customWidth="1"/>
    <col min="3" max="3" width="24.28515625" customWidth="1"/>
  </cols>
  <sheetData>
    <row r="2" spans="2:3">
      <c r="B2" s="279" t="s">
        <v>126</v>
      </c>
      <c r="C2" s="279" t="s">
        <v>5</v>
      </c>
    </row>
    <row r="3" spans="2:3">
      <c r="B3" s="280" t="s">
        <v>124</v>
      </c>
      <c r="C3" s="280" t="s">
        <v>125</v>
      </c>
    </row>
    <row r="4" spans="2:3">
      <c r="B4" s="280" t="s">
        <v>123</v>
      </c>
      <c r="C4" s="280" t="s">
        <v>127</v>
      </c>
    </row>
    <row r="5" spans="2:3">
      <c r="B5" s="280" t="s">
        <v>8</v>
      </c>
      <c r="C5" s="280" t="s">
        <v>128</v>
      </c>
    </row>
    <row r="6" spans="2:3">
      <c r="B6" s="280" t="s">
        <v>79</v>
      </c>
      <c r="C6" s="280" t="s">
        <v>88</v>
      </c>
    </row>
    <row r="7" spans="2:3">
      <c r="B7" s="280" t="s">
        <v>175</v>
      </c>
      <c r="C7" s="280" t="s">
        <v>176</v>
      </c>
    </row>
    <row r="8" spans="2:3">
      <c r="B8" s="280" t="s">
        <v>177</v>
      </c>
      <c r="C8" s="280" t="s">
        <v>178</v>
      </c>
    </row>
    <row r="9" spans="2:3">
      <c r="B9" s="280" t="s">
        <v>179</v>
      </c>
      <c r="C9" s="280" t="s">
        <v>137</v>
      </c>
    </row>
    <row r="10" spans="2:3">
      <c r="B10" s="280" t="s">
        <v>183</v>
      </c>
      <c r="C10" s="280" t="s">
        <v>184</v>
      </c>
    </row>
    <row r="11" spans="2:3">
      <c r="B11" s="280" t="s">
        <v>46</v>
      </c>
      <c r="C11" s="280" t="s">
        <v>55</v>
      </c>
    </row>
    <row r="12" spans="2:3">
      <c r="B12" s="280" t="s">
        <v>187</v>
      </c>
      <c r="C12" s="280" t="s">
        <v>188</v>
      </c>
    </row>
    <row r="13" spans="2:3">
      <c r="B13" s="280" t="s">
        <v>193</v>
      </c>
      <c r="C13" s="280" t="s">
        <v>194</v>
      </c>
    </row>
    <row r="14" spans="2:3">
      <c r="B14" s="280" t="s">
        <v>201</v>
      </c>
      <c r="C14" s="280" t="s">
        <v>202</v>
      </c>
    </row>
    <row r="15" spans="2:3">
      <c r="B15" s="280"/>
      <c r="C15" s="280"/>
    </row>
    <row r="16" spans="2:3">
      <c r="B16" s="280"/>
      <c r="C16" s="280"/>
    </row>
    <row r="17" spans="2:3">
      <c r="B17" s="280"/>
      <c r="C17" s="280"/>
    </row>
    <row r="18" spans="2:3">
      <c r="B18" s="280"/>
      <c r="C18" s="280"/>
    </row>
    <row r="19" spans="2:3">
      <c r="B19" s="280"/>
      <c r="C19" s="280"/>
    </row>
    <row r="20" spans="2:3">
      <c r="B20" s="280"/>
      <c r="C20" s="280"/>
    </row>
    <row r="21" spans="2:3">
      <c r="B21" s="280"/>
      <c r="C21" s="280"/>
    </row>
    <row r="22" spans="2:3">
      <c r="B22" s="280"/>
      <c r="C22" s="280"/>
    </row>
    <row r="23" spans="2:3">
      <c r="B23" s="280"/>
      <c r="C23" s="28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CONTRATOS</vt:lpstr>
      <vt:lpstr>1</vt:lpstr>
      <vt:lpstr>2</vt:lpstr>
      <vt:lpstr>3</vt:lpstr>
      <vt:lpstr>4</vt:lpstr>
      <vt:lpstr>5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2018-05-30T21:53:47Z</cp:lastPrinted>
  <dcterms:created xsi:type="dcterms:W3CDTF">2016-04-27T13:00:55Z</dcterms:created>
  <dcterms:modified xsi:type="dcterms:W3CDTF">2018-07-20T21:22:38Z</dcterms:modified>
</cp:coreProperties>
</file>