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FACTURACION\FACTURACION 2018\"/>
    </mc:Choice>
  </mc:AlternateContent>
  <bookViews>
    <workbookView xWindow="0" yWindow="0" windowWidth="20490" windowHeight="7755" tabRatio="574" activeTab="4"/>
  </bookViews>
  <sheets>
    <sheet name="CONTRATOS" sheetId="20" r:id="rId1"/>
    <sheet name="1" sheetId="2" r:id="rId2"/>
    <sheet name="2" sheetId="3" r:id="rId3"/>
    <sheet name="3" sheetId="5" r:id="rId4"/>
    <sheet name="Detalle de Facturacion " sheetId="1" r:id="rId5"/>
    <sheet name="Codigos " sheetId="4" r:id="rId6"/>
    <sheet name="Hoja5" sheetId="19" r:id="rId7"/>
    <sheet name="Hoja4" sheetId="18" r:id="rId8"/>
    <sheet name="Hoja1" sheetId="14" r:id="rId9"/>
    <sheet name="Hoja3" sheetId="16" r:id="rId10"/>
    <sheet name="Hoja2" sheetId="17" r:id="rId11"/>
  </sheets>
  <calcPr calcId="152511" iterateDelta="1E-4" concurrentCalc="0"/>
</workbook>
</file>

<file path=xl/calcChain.xml><?xml version="1.0" encoding="utf-8"?>
<calcChain xmlns="http://schemas.openxmlformats.org/spreadsheetml/2006/main">
  <c r="F29" i="5" l="1"/>
  <c r="F30" i="5"/>
  <c r="F45" i="20"/>
  <c r="F46" i="20"/>
  <c r="F29" i="20"/>
  <c r="F30" i="20"/>
  <c r="F13" i="20"/>
  <c r="F14" i="20"/>
  <c r="G28" i="1"/>
  <c r="G27" i="1"/>
  <c r="G26" i="1"/>
  <c r="G25" i="1"/>
  <c r="G24" i="1"/>
  <c r="G23" i="1"/>
  <c r="C23" i="1"/>
  <c r="C22" i="1"/>
  <c r="C25" i="1"/>
  <c r="C24" i="1"/>
</calcChain>
</file>

<file path=xl/sharedStrings.xml><?xml version="1.0" encoding="utf-8"?>
<sst xmlns="http://schemas.openxmlformats.org/spreadsheetml/2006/main" count="539" uniqueCount="221">
  <si>
    <t>O/V</t>
  </si>
  <si>
    <t>Contratos por mantencion</t>
  </si>
  <si>
    <t>Total Facturado</t>
  </si>
  <si>
    <t>Total por Facturar</t>
  </si>
  <si>
    <t>Meta Soporte</t>
  </si>
  <si>
    <t>Facturación 01</t>
  </si>
  <si>
    <t>RUT</t>
  </si>
  <si>
    <t xml:space="preserve"> </t>
  </si>
  <si>
    <t>RAZON SOCIAL</t>
  </si>
  <si>
    <t>Clínica Chillan</t>
  </si>
  <si>
    <t xml:space="preserve">REBAJAR DE GUÍA EN SISTEMA Nº </t>
  </si>
  <si>
    <t>Factura Nº</t>
  </si>
  <si>
    <t>MENCIONAR GUÍA MANUAL Nº</t>
  </si>
  <si>
    <t>ORDEN DE VENTA</t>
  </si>
  <si>
    <t>ORDEN DE COMPRA</t>
  </si>
  <si>
    <t>PRESUPUESTO</t>
  </si>
  <si>
    <t>INFORME TÉCNICO EN TERRENO</t>
  </si>
  <si>
    <t>SOLICITADO/AUTORIZADO POR</t>
  </si>
  <si>
    <t>CÓDIGO</t>
  </si>
  <si>
    <t>DETALLE</t>
  </si>
  <si>
    <t>CANTIDAD</t>
  </si>
  <si>
    <t>P.UNITARIO</t>
  </si>
  <si>
    <t>P. TOTAL</t>
  </si>
  <si>
    <t xml:space="preserve"> NETO</t>
  </si>
  <si>
    <t>Facturación 02</t>
  </si>
  <si>
    <t>Facturación 03</t>
  </si>
  <si>
    <t>Facturación 05</t>
  </si>
  <si>
    <t>CODIGOS</t>
  </si>
  <si>
    <t>111PROGRAMACION</t>
  </si>
  <si>
    <t>MANTENCION</t>
  </si>
  <si>
    <t>REPARACIONES VARIAS (PINTURA, )</t>
  </si>
  <si>
    <t>MANO DE OBRA</t>
  </si>
  <si>
    <t>Hospital de Copiapo</t>
  </si>
  <si>
    <t>Cristian Yañez</t>
  </si>
  <si>
    <t>Facturación 06</t>
  </si>
  <si>
    <t>Facturación 07</t>
  </si>
  <si>
    <t>Facturación 08</t>
  </si>
  <si>
    <t>Facturación 09</t>
  </si>
  <si>
    <t>Facturación 10</t>
  </si>
  <si>
    <t>90.753.000-0</t>
  </si>
  <si>
    <t>SI</t>
  </si>
  <si>
    <t>Facturación 12</t>
  </si>
  <si>
    <t>Facturación 13</t>
  </si>
  <si>
    <t>Facturación 14</t>
  </si>
  <si>
    <t>CONTRATO POR MANTENCION</t>
  </si>
  <si>
    <t>Clínica Las Condes</t>
  </si>
  <si>
    <t>NETO</t>
  </si>
  <si>
    <t>Clinica Santa Maria</t>
  </si>
  <si>
    <t>CLINICA/HOSPITAL</t>
  </si>
  <si>
    <t>MONTO NETO</t>
  </si>
  <si>
    <t>REALIZADO</t>
  </si>
  <si>
    <t>GUIA DESPACHO</t>
  </si>
  <si>
    <t>FACTURA</t>
  </si>
  <si>
    <t>ENCARGADO</t>
  </si>
  <si>
    <t xml:space="preserve">OBSERVACIÓN </t>
  </si>
  <si>
    <t>N°</t>
  </si>
  <si>
    <t>PAINT LIGHT NEUTRAL</t>
  </si>
  <si>
    <t>CCDIN</t>
  </si>
  <si>
    <t>R4K11V</t>
  </si>
  <si>
    <t>R4KESR</t>
  </si>
  <si>
    <t>93.930.000-7</t>
  </si>
  <si>
    <t>76515070-1</t>
  </si>
  <si>
    <t>VISITA TECNICA</t>
  </si>
  <si>
    <t>CAT5E</t>
  </si>
  <si>
    <t>TOTAL</t>
  </si>
  <si>
    <t>ESTACION DE REGISTRO/EMERGENCIA</t>
  </si>
  <si>
    <t>R4KCONN8</t>
  </si>
  <si>
    <t>R4KCONN6</t>
  </si>
  <si>
    <t>META PERSONAL</t>
  </si>
  <si>
    <t>C. mantencion</t>
  </si>
  <si>
    <t>FACTURADO</t>
  </si>
  <si>
    <t>VISITA TERRENO SANTIAGO TEC.</t>
  </si>
  <si>
    <t>5 UF</t>
  </si>
  <si>
    <t>VISITA TERRENO SANTIAGO SUP.</t>
  </si>
  <si>
    <t>7 UF</t>
  </si>
  <si>
    <t>MANTENCION DE LAMPARAS</t>
  </si>
  <si>
    <t>14 UF</t>
  </si>
  <si>
    <t>INSTALACION DE LAMPARAS</t>
  </si>
  <si>
    <t>18 UF</t>
  </si>
  <si>
    <t>PROGRAMACION DE SISTEMA</t>
  </si>
  <si>
    <t>12 UF</t>
  </si>
  <si>
    <t>96,963,660-3</t>
  </si>
  <si>
    <t>LOGRO DE METAS</t>
  </si>
  <si>
    <t>25 UF MENSUALES</t>
  </si>
  <si>
    <t>Cantidad</t>
  </si>
  <si>
    <t>Detalle</t>
  </si>
  <si>
    <t>Precio Unitario</t>
  </si>
  <si>
    <t>Código</t>
  </si>
  <si>
    <t>VALORES</t>
  </si>
  <si>
    <t>Columna1</t>
  </si>
  <si>
    <t>Rut: 9.930.000-7</t>
  </si>
  <si>
    <t>Hospital Regional de Copiapó</t>
  </si>
  <si>
    <t>Rut: 61606307-3</t>
  </si>
  <si>
    <t xml:space="preserve">O.C: CONTRATO POR MANTENCIÓN </t>
  </si>
  <si>
    <t>Rut: 76515070-1</t>
  </si>
  <si>
    <t>$318.917.-</t>
  </si>
  <si>
    <t>ClÍnica Las Condes</t>
  </si>
  <si>
    <t>PROGRAMACIÓN</t>
  </si>
  <si>
    <t xml:space="preserve">ENTREGAS </t>
  </si>
  <si>
    <t xml:space="preserve">PENDIENTES </t>
  </si>
  <si>
    <t>* DOCUMENTOS</t>
  </si>
  <si>
    <t>* PRODUCTOS</t>
  </si>
  <si>
    <t>CENCOMEX S.A</t>
  </si>
  <si>
    <t>SERVICIO TÉCNICO</t>
  </si>
  <si>
    <t>2.539.445.-</t>
  </si>
  <si>
    <t>Inmobiliaria CLC</t>
  </si>
  <si>
    <t>PERSONAL</t>
  </si>
  <si>
    <t>INSTITUCION</t>
  </si>
  <si>
    <t>DESCRIPCION</t>
  </si>
  <si>
    <t>VALOR</t>
  </si>
  <si>
    <t>N° PTO.</t>
  </si>
  <si>
    <t>N° O.C.</t>
  </si>
  <si>
    <t>ESTADO DE O/C</t>
  </si>
  <si>
    <t>NOTA</t>
  </si>
  <si>
    <t>OBS.</t>
  </si>
  <si>
    <t>Andres Yañez</t>
  </si>
  <si>
    <t>Montaje Piso 7</t>
  </si>
  <si>
    <t>Facturar</t>
  </si>
  <si>
    <t>Emilio Garrido</t>
  </si>
  <si>
    <t>CLC</t>
  </si>
  <si>
    <t>Pillow Speaker Full</t>
  </si>
  <si>
    <t>Antonio Aguilar</t>
  </si>
  <si>
    <t>CSM</t>
  </si>
  <si>
    <t>Cable Power Laser</t>
  </si>
  <si>
    <t>Entregado, Facturar</t>
  </si>
  <si>
    <t>Alejandro Rubio </t>
  </si>
  <si>
    <t>Reparación y Calibración Laser</t>
  </si>
  <si>
    <t>Espera de OC, Trabajo realizado</t>
  </si>
  <si>
    <t>Alejandro Rubio</t>
  </si>
  <si>
    <t>04 HDD Servers</t>
  </si>
  <si>
    <t>Espera OC, Entregar productos y Facturar</t>
  </si>
  <si>
    <t>Mauricio Matta</t>
  </si>
  <si>
    <t>Martha Pacheco</t>
  </si>
  <si>
    <t>martha@lmemiami.com</t>
  </si>
  <si>
    <t>305 594-0000</t>
  </si>
  <si>
    <t>Telefono:</t>
  </si>
  <si>
    <t>LIFE MEDICAL EQUIPMENT</t>
  </si>
  <si>
    <t>Yosmariaelen Cisneros</t>
  </si>
  <si>
    <t>Hidalgo Torres Optato y Otros</t>
  </si>
  <si>
    <t>Yosmariaelen Cisneros &lt;dicoval.ltda3@gmail.com&gt;</t>
  </si>
  <si>
    <t>Telefono Contacto. (22) 808 6647  </t>
  </si>
  <si>
    <t>DICOVAL LTDA.</t>
  </si>
  <si>
    <t>1554-2273-SE17</t>
  </si>
  <si>
    <t>61.606.307-3</t>
  </si>
  <si>
    <t xml:space="preserve">Andres Yañez </t>
  </si>
  <si>
    <t>secretariast@cencomex.cl</t>
  </si>
  <si>
    <t>96.898.980-4</t>
  </si>
  <si>
    <t xml:space="preserve">Clínica Vespucio </t>
  </si>
  <si>
    <t xml:space="preserve">ESTACION DE PACIENTE MEJORADA </t>
  </si>
  <si>
    <t>LAMPARA R5</t>
  </si>
  <si>
    <t>78.040.520-1</t>
  </si>
  <si>
    <t xml:space="preserve">Clínica Avansalud </t>
  </si>
  <si>
    <t xml:space="preserve">Facturación Mes de Marzo </t>
  </si>
  <si>
    <t>95 UF MENSUALES</t>
  </si>
  <si>
    <t xml:space="preserve">Discos duros </t>
  </si>
  <si>
    <t xml:space="preserve">Dispositivos tag </t>
  </si>
  <si>
    <t xml:space="preserve">Bruno Leyton </t>
  </si>
  <si>
    <t xml:space="preserve">Estación de paciente mejorada </t>
  </si>
  <si>
    <t>Clínica Santa María</t>
  </si>
  <si>
    <t>Jaiskel Costero</t>
  </si>
  <si>
    <t>Venta antena laser Odyssey e instalacion</t>
  </si>
  <si>
    <t>Sociedad Clínica Comercial Ltda.</t>
  </si>
  <si>
    <t>Mantención cama Chillan</t>
  </si>
  <si>
    <t>Sebastian Rojas</t>
  </si>
  <si>
    <t>estacion de paciente mejorada</t>
  </si>
  <si>
    <t>LP7222</t>
  </si>
  <si>
    <t>ASEMBLY FIBER MAST</t>
  </si>
  <si>
    <t>Carlos Alfaro</t>
  </si>
  <si>
    <t>Nelson Reyes</t>
  </si>
  <si>
    <t>76.018.118-8</t>
  </si>
  <si>
    <t>Clinica Vespucio</t>
  </si>
  <si>
    <t>Hospital Clínico Viña del mar</t>
  </si>
  <si>
    <t>EM 049-18</t>
  </si>
  <si>
    <t>8 coupling camas</t>
  </si>
  <si>
    <t>codigo azul r5 mas programacion / falta entrega de factura</t>
  </si>
  <si>
    <t>Clínica Avansalud</t>
  </si>
  <si>
    <t>Visita Técnica</t>
  </si>
  <si>
    <t>Clínica Maitenes</t>
  </si>
  <si>
    <t>Fer-elect</t>
  </si>
  <si>
    <t>40% proyecto Pensionado Hospital de Talca</t>
  </si>
  <si>
    <t>110/2018</t>
  </si>
  <si>
    <t>2 Latas de pintura</t>
  </si>
  <si>
    <t>Clinica Indisa</t>
  </si>
  <si>
    <t>PROYECTO</t>
  </si>
  <si>
    <t>FACTURAR EL 28 DE MARZO</t>
  </si>
  <si>
    <t>Facturación 04</t>
  </si>
  <si>
    <t>ESTACION DE PACIENTE MEJORADA</t>
  </si>
  <si>
    <t>9F-N066-035</t>
  </si>
  <si>
    <t>HP HARD DRIVES W-TRAY SAS 6GBITS 600 15000 RPM</t>
  </si>
  <si>
    <t>5-PBA00433/B2</t>
  </si>
  <si>
    <t>DISPOSITIVO TAG PARA DETECCION PERSONAL</t>
  </si>
  <si>
    <t>CODE STATION</t>
  </si>
  <si>
    <t>ROGRAMACION</t>
  </si>
  <si>
    <t>92.051.000-0</t>
  </si>
  <si>
    <t>Instituto de Diagnostico S.A.</t>
  </si>
  <si>
    <t>ESTACION DE PACIENTE SIN AUDIO</t>
  </si>
  <si>
    <t>CLV144</t>
  </si>
  <si>
    <t>LAMPARA DE PASILLO 4 LUCES</t>
  </si>
  <si>
    <t>CAJA DE CABLE CAT5e</t>
  </si>
  <si>
    <t>PERILLA LLAMADO DE PACIENTE</t>
  </si>
  <si>
    <t>R4KANNV2</t>
  </si>
  <si>
    <t xml:space="preserve">PANEL DE ANUNCIO </t>
  </si>
  <si>
    <t>CONECTOR DE 8 PINES</t>
  </si>
  <si>
    <t>CONECTOR DE 6 PINES</t>
  </si>
  <si>
    <t>R4KDY</t>
  </si>
  <si>
    <t>ESTACION DE GUARDIA</t>
  </si>
  <si>
    <t>DCA214D</t>
  </si>
  <si>
    <t>CONTROLADOR ESTACION DE GUARDIA</t>
  </si>
  <si>
    <t>Facturación 11</t>
  </si>
  <si>
    <t>Hospital Clínico  Viña del Mar</t>
  </si>
  <si>
    <t> 73194</t>
  </si>
  <si>
    <t>CUPLING ASSEMBLY</t>
  </si>
  <si>
    <t>77878170-0</t>
  </si>
  <si>
    <t>CLINICA MAITENES</t>
  </si>
  <si>
    <t>Facturación 15</t>
  </si>
  <si>
    <t>76.228.453-7</t>
  </si>
  <si>
    <t>FERNANDO JAVIER CACERES BRAVO FER-ELEC ELECTRICIDAD Y SERVICIOS E.I.R.</t>
  </si>
  <si>
    <t>40% PROYECTO PENSIONADO TALCA</t>
  </si>
  <si>
    <t>40% PROYECTO PENSIONADO, HOSPITAL DE TALCA</t>
  </si>
  <si>
    <t>LOGRADO</t>
  </si>
  <si>
    <t xml:space="preserve">FACTURA CORRESPONDIENTE AL MES DE MARZO DE 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</si>
</sst>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6" formatCode="&quot;$&quot;\ #,##0;[Red]\-&quot;$&quot;\ #,##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[$$-340A]\ #,##0"/>
    <numFmt numFmtId="165" formatCode="_(&quot;Ch$&quot;* #,##0.00_);_(&quot;Ch$&quot;* \(#,##0.00\);_(&quot;Ch$&quot;* &quot;-&quot;??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_-&quot;$&quot;\ * #,##0_-;\-&quot;$&quot;\ * #,##0_-;_-&quot;$&quot;\ * &quot;-&quot;??_-;_-@_-"/>
  </numFmts>
  <fonts count="7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Bookman Old Style"/>
      <family val="1"/>
    </font>
    <font>
      <sz val="11"/>
      <color theme="1"/>
      <name val="Arial"/>
      <family val="2"/>
    </font>
    <font>
      <sz val="10"/>
      <name val="Arial"/>
      <family val="2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5" tint="0.59999389629810485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name val="Arial MT Black"/>
    </font>
    <font>
      <sz val="8"/>
      <color indexed="8"/>
      <name val="Arial"/>
      <family val="2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2"/>
      <color rgb="FF1F497D"/>
      <name val="Times New Roman"/>
      <family val="1"/>
    </font>
    <font>
      <b/>
      <sz val="12"/>
      <color theme="1"/>
      <name val="Calibri"/>
      <family val="2"/>
      <scheme val="minor"/>
    </font>
    <font>
      <b/>
      <i/>
      <sz val="11"/>
      <color rgb="FF000000"/>
      <name val="Calibri"/>
      <family val="2"/>
    </font>
    <font>
      <sz val="12"/>
      <color rgb="FFFF0000"/>
      <name val="Calibri"/>
      <family val="2"/>
      <scheme val="minor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i/>
      <sz val="11"/>
      <color rgb="FF002060"/>
      <name val="Calibri"/>
      <family val="2"/>
      <scheme val="minor"/>
    </font>
    <font>
      <b/>
      <sz val="12"/>
      <color rgb="FF000000"/>
      <name val="Times New Roman"/>
      <family val="1"/>
    </font>
    <font>
      <sz val="9"/>
      <color theme="1"/>
      <name val="Calibri"/>
      <family val="2"/>
    </font>
    <font>
      <sz val="9"/>
      <color rgb="FF000000"/>
      <name val="Calibri"/>
      <family val="2"/>
    </font>
    <font>
      <b/>
      <sz val="95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i/>
      <sz val="18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rgb="FF000000"/>
      <name val="Calibri"/>
      <family val="2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2"/>
      <color rgb="FF1F497D"/>
      <name val="Calibri"/>
      <family val="2"/>
    </font>
    <font>
      <b/>
      <i/>
      <u/>
      <sz val="12"/>
      <color theme="10"/>
      <name val="Calibri"/>
      <family val="2"/>
      <scheme val="minor"/>
    </font>
    <font>
      <b/>
      <i/>
      <sz val="12"/>
      <color rgb="FF1F497D"/>
      <name val="Verdana"/>
      <family val="2"/>
    </font>
    <font>
      <b/>
      <i/>
      <u/>
      <sz val="16"/>
      <color rgb="FF1F497D"/>
      <name val="Calibri"/>
      <family val="2"/>
      <scheme val="minor"/>
    </font>
    <font>
      <b/>
      <i/>
      <u/>
      <sz val="16"/>
      <color theme="3"/>
      <name val="Calibri"/>
      <family val="2"/>
      <scheme val="minor"/>
    </font>
    <font>
      <b/>
      <i/>
      <sz val="12"/>
      <color theme="3"/>
      <name val="Calibri"/>
      <family val="2"/>
      <scheme val="minor"/>
    </font>
    <font>
      <b/>
      <i/>
      <sz val="16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name val="Calibri"/>
      <family val="2"/>
      <scheme val="minor"/>
    </font>
    <font>
      <b/>
      <sz val="11"/>
      <color theme="1"/>
      <name val="Calibri"/>
      <scheme val="minor"/>
    </font>
    <font>
      <sz val="10"/>
      <color theme="1"/>
      <name val="Times New Roman"/>
      <family val="1"/>
    </font>
    <font>
      <b/>
      <sz val="9"/>
      <color rgb="FF000000"/>
      <name val="Calibri"/>
      <family val="2"/>
    </font>
    <font>
      <sz val="9"/>
      <color rgb="FFE6B8B7"/>
      <name val="Calibri"/>
      <family val="2"/>
    </font>
    <font>
      <sz val="9"/>
      <color rgb="FFFF0000"/>
      <name val="Calibri"/>
      <family val="2"/>
    </font>
    <font>
      <b/>
      <sz val="9"/>
      <color theme="1"/>
      <name val="Calibri"/>
      <family val="2"/>
    </font>
    <font>
      <sz val="12"/>
      <color rgb="FF000000"/>
      <name val="Calibri"/>
      <family val="2"/>
    </font>
    <font>
      <i/>
      <sz val="11"/>
      <color rgb="FF000000"/>
      <name val="Calibri"/>
      <family val="2"/>
    </font>
    <font>
      <i/>
      <sz val="11"/>
      <color rgb="FF002060"/>
      <name val="Calibri"/>
      <family val="2"/>
      <scheme val="minor"/>
    </font>
    <font>
      <b/>
      <sz val="10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E26B0A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theme="1"/>
      </top>
      <bottom/>
      <diagonal/>
    </border>
    <border>
      <left style="medium">
        <color indexed="64"/>
      </left>
      <right/>
      <top style="thin">
        <color theme="1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9">
    <xf numFmtId="0" fontId="0" fillId="0" borderId="0"/>
    <xf numFmtId="164" fontId="1" fillId="0" borderId="0"/>
    <xf numFmtId="164" fontId="3" fillId="0" borderId="0"/>
    <xf numFmtId="164" fontId="3" fillId="0" borderId="0"/>
    <xf numFmtId="165" fontId="3" fillId="0" borderId="0" applyFont="0" applyFill="0" applyBorder="0" applyAlignment="0" applyProtection="0"/>
    <xf numFmtId="164" fontId="1" fillId="0" borderId="0"/>
    <xf numFmtId="164" fontId="4" fillId="0" borderId="0"/>
    <xf numFmtId="164" fontId="3" fillId="0" borderId="0"/>
    <xf numFmtId="164" fontId="5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5" fillId="0" borderId="0"/>
    <xf numFmtId="0" fontId="14" fillId="0" borderId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6" fillId="0" borderId="0"/>
    <xf numFmtId="0" fontId="5" fillId="0" borderId="0" applyBorder="0"/>
    <xf numFmtId="0" fontId="5" fillId="0" borderId="0" applyBorder="0"/>
    <xf numFmtId="0" fontId="5" fillId="0" borderId="0" applyBorder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3" fillId="0" borderId="0"/>
    <xf numFmtId="0" fontId="3" fillId="0" borderId="0"/>
    <xf numFmtId="0" fontId="36" fillId="0" borderId="0" applyNumberForma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</cellStyleXfs>
  <cellXfs count="322">
    <xf numFmtId="0" fontId="0" fillId="0" borderId="0" xfId="0"/>
    <xf numFmtId="164" fontId="11" fillId="5" borderId="0" xfId="1" applyNumberFormat="1" applyFont="1" applyFill="1" applyBorder="1" applyAlignment="1">
      <alignment horizontal="right"/>
    </xf>
    <xf numFmtId="0" fontId="0" fillId="0" borderId="0" xfId="0"/>
    <xf numFmtId="0" fontId="1" fillId="8" borderId="15" xfId="9" applyNumberFormat="1" applyFill="1" applyBorder="1" applyAlignment="1">
      <alignment horizontal="left"/>
    </xf>
    <xf numFmtId="0" fontId="10" fillId="6" borderId="1" xfId="1" applyNumberFormat="1" applyFont="1" applyFill="1" applyBorder="1" applyAlignment="1">
      <alignment horizontal="center"/>
    </xf>
    <xf numFmtId="0" fontId="15" fillId="4" borderId="1" xfId="17" applyFont="1" applyFill="1" applyBorder="1" applyAlignment="1" applyProtection="1">
      <alignment horizontal="center" vertical="center"/>
    </xf>
    <xf numFmtId="0" fontId="19" fillId="0" borderId="0" xfId="0" applyFont="1"/>
    <xf numFmtId="0" fontId="17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12" fillId="5" borderId="0" xfId="1" applyFont="1" applyFill="1" applyBorder="1" applyAlignment="1">
      <alignment horizontal="center"/>
    </xf>
    <xf numFmtId="14" fontId="12" fillId="5" borderId="0" xfId="1" applyNumberFormat="1" applyFont="1" applyFill="1" applyBorder="1" applyAlignment="1">
      <alignment horizontal="center"/>
    </xf>
    <xf numFmtId="49" fontId="9" fillId="7" borderId="0" xfId="1" applyNumberFormat="1" applyFont="1" applyFill="1" applyBorder="1" applyAlignment="1">
      <alignment horizontal="center"/>
    </xf>
    <xf numFmtId="164" fontId="11" fillId="5" borderId="0" xfId="1" applyFont="1" applyFill="1" applyBorder="1"/>
    <xf numFmtId="164" fontId="11" fillId="5" borderId="0" xfId="1" applyFont="1" applyFill="1" applyBorder="1" applyAlignment="1">
      <alignment horizontal="right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horizontal="center"/>
    </xf>
    <xf numFmtId="0" fontId="0" fillId="0" borderId="0" xfId="0"/>
    <xf numFmtId="0" fontId="1" fillId="8" borderId="13" xfId="9" applyNumberFormat="1" applyFill="1" applyBorder="1" applyAlignment="1">
      <alignment horizontal="left"/>
    </xf>
    <xf numFmtId="164" fontId="10" fillId="6" borderId="1" xfId="1" applyFont="1" applyFill="1" applyBorder="1" applyAlignment="1">
      <alignment horizontal="center"/>
    </xf>
    <xf numFmtId="164" fontId="0" fillId="8" borderId="14" xfId="9" applyFont="1" applyFill="1" applyBorder="1"/>
    <xf numFmtId="0" fontId="1" fillId="2" borderId="0" xfId="9" applyNumberFormat="1" applyFill="1" applyBorder="1" applyAlignment="1">
      <alignment horizontal="left"/>
    </xf>
    <xf numFmtId="164" fontId="0" fillId="2" borderId="0" xfId="9" applyFont="1" applyFill="1" applyBorder="1"/>
    <xf numFmtId="164" fontId="10" fillId="6" borderId="1" xfId="1" applyNumberFormat="1" applyFont="1" applyFill="1" applyBorder="1" applyAlignment="1">
      <alignment horizontal="center"/>
    </xf>
    <xf numFmtId="0" fontId="21" fillId="11" borderId="0" xfId="0" applyFont="1" applyFill="1" applyBorder="1" applyAlignment="1">
      <alignment horizontal="center" vertical="center"/>
    </xf>
    <xf numFmtId="0" fontId="18" fillId="12" borderId="0" xfId="0" applyFont="1" applyFill="1" applyAlignment="1">
      <alignment horizontal="center" vertical="center"/>
    </xf>
    <xf numFmtId="0" fontId="2" fillId="12" borderId="0" xfId="0" applyFont="1" applyFill="1" applyAlignment="1">
      <alignment horizontal="center" vertical="center"/>
    </xf>
    <xf numFmtId="0" fontId="20" fillId="12" borderId="0" xfId="0" applyFont="1" applyFill="1" applyAlignment="1">
      <alignment horizontal="center" vertical="center"/>
    </xf>
    <xf numFmtId="0" fontId="20" fillId="12" borderId="28" xfId="0" applyFont="1" applyFill="1" applyBorder="1" applyAlignment="1">
      <alignment horizontal="center" vertical="center"/>
    </xf>
    <xf numFmtId="164" fontId="11" fillId="5" borderId="0" xfId="1" applyFont="1" applyFill="1" applyBorder="1" applyAlignment="1">
      <alignment horizontal="center"/>
    </xf>
    <xf numFmtId="0" fontId="19" fillId="0" borderId="0" xfId="0" applyFont="1" applyAlignment="1">
      <alignment horizontal="center"/>
    </xf>
    <xf numFmtId="0" fontId="2" fillId="13" borderId="48" xfId="0" applyFont="1" applyFill="1" applyBorder="1" applyAlignment="1">
      <alignment horizontal="left" vertical="center"/>
    </xf>
    <xf numFmtId="0" fontId="2" fillId="13" borderId="49" xfId="0" applyFont="1" applyFill="1" applyBorder="1" applyAlignment="1">
      <alignment horizontal="left" vertical="center"/>
    </xf>
    <xf numFmtId="164" fontId="20" fillId="13" borderId="39" xfId="0" applyNumberFormat="1" applyFont="1" applyFill="1" applyBorder="1" applyAlignment="1">
      <alignment horizontal="center" vertical="center"/>
    </xf>
    <xf numFmtId="164" fontId="22" fillId="13" borderId="39" xfId="0" applyNumberFormat="1" applyFont="1" applyFill="1" applyBorder="1" applyAlignment="1">
      <alignment horizontal="center" vertical="center"/>
    </xf>
    <xf numFmtId="164" fontId="20" fillId="13" borderId="26" xfId="0" applyNumberFormat="1" applyFont="1" applyFill="1" applyBorder="1" applyAlignment="1">
      <alignment horizontal="center" vertical="center"/>
    </xf>
    <xf numFmtId="164" fontId="20" fillId="3" borderId="39" xfId="0" applyNumberFormat="1" applyFont="1" applyFill="1" applyBorder="1" applyAlignment="1">
      <alignment horizontal="center" vertical="center"/>
    </xf>
    <xf numFmtId="0" fontId="26" fillId="4" borderId="1" xfId="0" applyFont="1" applyFill="1" applyBorder="1" applyAlignment="1">
      <alignment horizontal="center"/>
    </xf>
    <xf numFmtId="6" fontId="17" fillId="0" borderId="0" xfId="0" applyNumberFormat="1" applyFont="1"/>
    <xf numFmtId="0" fontId="0" fillId="0" borderId="0" xfId="0" applyFont="1"/>
    <xf numFmtId="6" fontId="26" fillId="4" borderId="1" xfId="0" applyNumberFormat="1" applyFont="1" applyFill="1" applyBorder="1" applyAlignment="1">
      <alignment horizontal="center"/>
    </xf>
    <xf numFmtId="164" fontId="0" fillId="8" borderId="16" xfId="9" applyFont="1" applyFill="1" applyBorder="1"/>
    <xf numFmtId="164" fontId="0" fillId="8" borderId="20" xfId="9" applyFont="1" applyFill="1" applyBorder="1"/>
    <xf numFmtId="0" fontId="17" fillId="8" borderId="19" xfId="0" applyFont="1" applyFill="1" applyBorder="1"/>
    <xf numFmtId="0" fontId="17" fillId="8" borderId="20" xfId="0" applyFont="1" applyFill="1" applyBorder="1"/>
    <xf numFmtId="0" fontId="28" fillId="8" borderId="22" xfId="0" applyFont="1" applyFill="1" applyBorder="1"/>
    <xf numFmtId="0" fontId="6" fillId="0" borderId="0" xfId="0" applyFont="1"/>
    <xf numFmtId="0" fontId="0" fillId="8" borderId="13" xfId="0" applyFont="1" applyFill="1" applyBorder="1"/>
    <xf numFmtId="0" fontId="0" fillId="8" borderId="14" xfId="0" applyFont="1" applyFill="1" applyBorder="1"/>
    <xf numFmtId="0" fontId="0" fillId="8" borderId="15" xfId="0" applyFont="1" applyFill="1" applyBorder="1"/>
    <xf numFmtId="0" fontId="0" fillId="8" borderId="16" xfId="0" applyFont="1" applyFill="1" applyBorder="1"/>
    <xf numFmtId="0" fontId="32" fillId="4" borderId="1" xfId="0" applyFont="1" applyFill="1" applyBorder="1" applyAlignment="1">
      <alignment horizontal="center"/>
    </xf>
    <xf numFmtId="0" fontId="33" fillId="9" borderId="22" xfId="0" applyFont="1" applyFill="1" applyBorder="1" applyAlignment="1">
      <alignment horizontal="center" vertical="center"/>
    </xf>
    <xf numFmtId="0" fontId="33" fillId="9" borderId="12" xfId="0" applyFont="1" applyFill="1" applyBorder="1" applyAlignment="1">
      <alignment horizontal="center" vertical="center"/>
    </xf>
    <xf numFmtId="0" fontId="33" fillId="4" borderId="33" xfId="0" applyFont="1" applyFill="1" applyBorder="1" applyAlignment="1">
      <alignment horizontal="center" vertical="center"/>
    </xf>
    <xf numFmtId="0" fontId="33" fillId="4" borderId="32" xfId="0" applyFont="1" applyFill="1" applyBorder="1" applyAlignment="1">
      <alignment horizontal="center" vertical="center"/>
    </xf>
    <xf numFmtId="0" fontId="33" fillId="4" borderId="50" xfId="0" applyFont="1" applyFill="1" applyBorder="1" applyAlignment="1">
      <alignment horizontal="center" vertical="center"/>
    </xf>
    <xf numFmtId="6" fontId="33" fillId="4" borderId="32" xfId="0" applyNumberFormat="1" applyFont="1" applyFill="1" applyBorder="1" applyAlignment="1">
      <alignment horizontal="center" vertical="center"/>
    </xf>
    <xf numFmtId="0" fontId="0" fillId="2" borderId="0" xfId="0" applyFill="1" applyBorder="1"/>
    <xf numFmtId="0" fontId="0" fillId="0" borderId="0" xfId="0" applyBorder="1"/>
    <xf numFmtId="0" fontId="2" fillId="13" borderId="17" xfId="0" applyFont="1" applyFill="1" applyBorder="1" applyAlignment="1">
      <alignment horizontal="left" vertical="center"/>
    </xf>
    <xf numFmtId="164" fontId="20" fillId="13" borderId="37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left"/>
    </xf>
    <xf numFmtId="0" fontId="0" fillId="0" borderId="0" xfId="0" applyAlignment="1">
      <alignment horizontal="left"/>
    </xf>
    <xf numFmtId="0" fontId="34" fillId="12" borderId="0" xfId="0" applyFont="1" applyFill="1" applyAlignment="1">
      <alignment horizontal="left" vertical="center"/>
    </xf>
    <xf numFmtId="0" fontId="17" fillId="0" borderId="0" xfId="0" applyFont="1" applyBorder="1"/>
    <xf numFmtId="0" fontId="17" fillId="2" borderId="0" xfId="0" applyFont="1" applyFill="1" applyBorder="1" applyAlignment="1">
      <alignment horizontal="center"/>
    </xf>
    <xf numFmtId="6" fontId="17" fillId="2" borderId="0" xfId="0" applyNumberFormat="1" applyFont="1" applyFill="1" applyBorder="1" applyAlignment="1">
      <alignment horizontal="center"/>
    </xf>
    <xf numFmtId="0" fontId="0" fillId="8" borderId="31" xfId="0" applyFont="1" applyFill="1" applyBorder="1"/>
    <xf numFmtId="0" fontId="26" fillId="4" borderId="8" xfId="0" applyFont="1" applyFill="1" applyBorder="1" applyAlignment="1">
      <alignment horizontal="center"/>
    </xf>
    <xf numFmtId="0" fontId="17" fillId="4" borderId="8" xfId="0" applyFont="1" applyFill="1" applyBorder="1" applyAlignment="1">
      <alignment horizontal="center"/>
    </xf>
    <xf numFmtId="0" fontId="29" fillId="2" borderId="0" xfId="0" applyFont="1" applyFill="1" applyBorder="1"/>
    <xf numFmtId="0" fontId="29" fillId="2" borderId="0" xfId="0" applyFont="1" applyFill="1" applyBorder="1" applyAlignment="1">
      <alignment horizontal="center"/>
    </xf>
    <xf numFmtId="0" fontId="30" fillId="2" borderId="0" xfId="0" applyFont="1" applyFill="1" applyBorder="1" applyAlignment="1">
      <alignment horizontal="center"/>
    </xf>
    <xf numFmtId="0" fontId="0" fillId="2" borderId="0" xfId="0" applyFont="1" applyFill="1" applyBorder="1"/>
    <xf numFmtId="0" fontId="31" fillId="2" borderId="0" xfId="0" applyFont="1" applyFill="1" applyBorder="1" applyAlignment="1">
      <alignment horizontal="center" vertical="center"/>
    </xf>
    <xf numFmtId="0" fontId="37" fillId="0" borderId="0" xfId="0" applyFont="1" applyAlignment="1">
      <alignment vertical="center"/>
    </xf>
    <xf numFmtId="0" fontId="38" fillId="2" borderId="0" xfId="0" applyFont="1" applyFill="1" applyBorder="1" applyAlignment="1">
      <alignment horizontal="center" vertical="center"/>
    </xf>
    <xf numFmtId="0" fontId="37" fillId="0" borderId="0" xfId="33" applyFont="1" applyAlignment="1">
      <alignment vertical="center"/>
    </xf>
    <xf numFmtId="0" fontId="37" fillId="0" borderId="0" xfId="0" applyFont="1"/>
    <xf numFmtId="0" fontId="39" fillId="4" borderId="33" xfId="0" applyFont="1" applyFill="1" applyBorder="1" applyAlignment="1">
      <alignment horizontal="right" vertical="center"/>
    </xf>
    <xf numFmtId="0" fontId="40" fillId="4" borderId="32" xfId="0" applyFont="1" applyFill="1" applyBorder="1" applyAlignment="1">
      <alignment horizontal="center" vertical="center" wrapText="1"/>
    </xf>
    <xf numFmtId="0" fontId="40" fillId="4" borderId="32" xfId="0" applyFont="1" applyFill="1" applyBorder="1" applyAlignment="1">
      <alignment horizontal="center" vertical="center"/>
    </xf>
    <xf numFmtId="0" fontId="23" fillId="0" borderId="0" xfId="0" applyNumberFormat="1" applyFont="1" applyFill="1" applyBorder="1" applyAlignment="1" applyProtection="1">
      <alignment vertical="center"/>
    </xf>
    <xf numFmtId="6" fontId="26" fillId="4" borderId="10" xfId="0" applyNumberFormat="1" applyFont="1" applyFill="1" applyBorder="1" applyAlignment="1">
      <alignment horizontal="center"/>
    </xf>
    <xf numFmtId="0" fontId="35" fillId="4" borderId="33" xfId="0" applyFont="1" applyFill="1" applyBorder="1" applyAlignment="1">
      <alignment horizontal="left" vertical="center"/>
    </xf>
    <xf numFmtId="0" fontId="35" fillId="4" borderId="32" xfId="0" applyFont="1" applyFill="1" applyBorder="1" applyAlignment="1">
      <alignment horizontal="left" vertical="center"/>
    </xf>
    <xf numFmtId="0" fontId="2" fillId="3" borderId="17" xfId="0" applyFont="1" applyFill="1" applyBorder="1" applyAlignment="1">
      <alignment horizontal="left" vertical="center"/>
    </xf>
    <xf numFmtId="0" fontId="0" fillId="8" borderId="19" xfId="9" applyNumberFormat="1" applyFont="1" applyFill="1" applyBorder="1" applyAlignment="1">
      <alignment horizontal="left"/>
    </xf>
    <xf numFmtId="0" fontId="42" fillId="0" borderId="0" xfId="0" applyFont="1" applyBorder="1"/>
    <xf numFmtId="0" fontId="42" fillId="0" borderId="0" xfId="0" applyFont="1"/>
    <xf numFmtId="0" fontId="43" fillId="0" borderId="0" xfId="0" applyFont="1"/>
    <xf numFmtId="0" fontId="44" fillId="0" borderId="0" xfId="0" applyFont="1"/>
    <xf numFmtId="6" fontId="26" fillId="4" borderId="7" xfId="0" applyNumberFormat="1" applyFont="1" applyFill="1" applyBorder="1" applyAlignment="1">
      <alignment horizontal="center"/>
    </xf>
    <xf numFmtId="0" fontId="26" fillId="9" borderId="29" xfId="0" applyFont="1" applyFill="1" applyBorder="1" applyAlignment="1">
      <alignment horizontal="center"/>
    </xf>
    <xf numFmtId="6" fontId="27" fillId="4" borderId="38" xfId="0" applyNumberFormat="1" applyFont="1" applyFill="1" applyBorder="1" applyAlignment="1">
      <alignment horizontal="center"/>
    </xf>
    <xf numFmtId="0" fontId="0" fillId="2" borderId="0" xfId="0" applyFill="1"/>
    <xf numFmtId="0" fontId="17" fillId="3" borderId="2" xfId="0" applyFont="1" applyFill="1" applyBorder="1" applyAlignment="1">
      <alignment horizontal="left" vertical="center"/>
    </xf>
    <xf numFmtId="164" fontId="17" fillId="3" borderId="8" xfId="0" applyNumberFormat="1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left" vertical="center"/>
    </xf>
    <xf numFmtId="0" fontId="17" fillId="3" borderId="5" xfId="0" applyFont="1" applyFill="1" applyBorder="1" applyAlignment="1">
      <alignment horizontal="left" vertical="center"/>
    </xf>
    <xf numFmtId="164" fontId="17" fillId="3" borderId="9" xfId="0" applyNumberFormat="1" applyFont="1" applyFill="1" applyBorder="1" applyAlignment="1">
      <alignment horizontal="center" vertical="center"/>
    </xf>
    <xf numFmtId="0" fontId="17" fillId="3" borderId="2" xfId="0" applyFont="1" applyFill="1" applyBorder="1" applyAlignment="1">
      <alignment horizontal="center" vertical="center"/>
    </xf>
    <xf numFmtId="0" fontId="26" fillId="4" borderId="28" xfId="0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/>
    </xf>
    <xf numFmtId="0" fontId="2" fillId="13" borderId="0" xfId="0" applyFont="1" applyFill="1" applyBorder="1" applyAlignment="1">
      <alignment horizontal="left" vertical="center"/>
    </xf>
    <xf numFmtId="164" fontId="20" fillId="13" borderId="0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47" fillId="0" borderId="0" xfId="0" applyFont="1"/>
    <xf numFmtId="0" fontId="35" fillId="15" borderId="33" xfId="0" applyFont="1" applyFill="1" applyBorder="1" applyAlignment="1">
      <alignment vertical="center"/>
    </xf>
    <xf numFmtId="0" fontId="35" fillId="15" borderId="32" xfId="0" applyFont="1" applyFill="1" applyBorder="1" applyAlignment="1">
      <alignment horizontal="center" vertical="center"/>
    </xf>
    <xf numFmtId="0" fontId="35" fillId="15" borderId="32" xfId="0" applyFont="1" applyFill="1" applyBorder="1" applyAlignment="1">
      <alignment vertical="center"/>
    </xf>
    <xf numFmtId="0" fontId="48" fillId="16" borderId="33" xfId="0" applyFont="1" applyFill="1" applyBorder="1" applyAlignment="1">
      <alignment vertical="center"/>
    </xf>
    <xf numFmtId="0" fontId="48" fillId="16" borderId="32" xfId="0" applyFont="1" applyFill="1" applyBorder="1" applyAlignment="1">
      <alignment horizontal="center" vertical="center"/>
    </xf>
    <xf numFmtId="6" fontId="48" fillId="16" borderId="32" xfId="0" applyNumberFormat="1" applyFont="1" applyFill="1" applyBorder="1" applyAlignment="1">
      <alignment horizontal="center" vertical="center"/>
    </xf>
    <xf numFmtId="0" fontId="48" fillId="16" borderId="44" xfId="0" applyFont="1" applyFill="1" applyBorder="1" applyAlignment="1">
      <alignment vertical="center"/>
    </xf>
    <xf numFmtId="0" fontId="49" fillId="0" borderId="0" xfId="0" applyFont="1"/>
    <xf numFmtId="0" fontId="55" fillId="0" borderId="0" xfId="0" applyFont="1"/>
    <xf numFmtId="0" fontId="56" fillId="0" borderId="0" xfId="0" applyFont="1"/>
    <xf numFmtId="0" fontId="50" fillId="0" borderId="0" xfId="0" applyFont="1" applyBorder="1"/>
    <xf numFmtId="0" fontId="36" fillId="0" borderId="0" xfId="33" applyBorder="1" applyAlignment="1">
      <alignment horizontal="right" vertical="center"/>
    </xf>
    <xf numFmtId="0" fontId="54" fillId="0" borderId="40" xfId="0" applyFont="1" applyBorder="1"/>
    <xf numFmtId="0" fontId="17" fillId="0" borderId="36" xfId="0" applyFont="1" applyBorder="1"/>
    <xf numFmtId="0" fontId="0" fillId="0" borderId="35" xfId="0" applyBorder="1"/>
    <xf numFmtId="0" fontId="50" fillId="0" borderId="17" xfId="0" applyFont="1" applyBorder="1"/>
    <xf numFmtId="0" fontId="0" fillId="0" borderId="45" xfId="0" applyBorder="1"/>
    <xf numFmtId="0" fontId="51" fillId="0" borderId="17" xfId="0" applyFont="1" applyBorder="1" applyAlignment="1">
      <alignment vertical="center"/>
    </xf>
    <xf numFmtId="0" fontId="53" fillId="0" borderId="17" xfId="0" applyFont="1" applyBorder="1"/>
    <xf numFmtId="0" fontId="0" fillId="0" borderId="43" xfId="0" applyBorder="1"/>
    <xf numFmtId="0" fontId="0" fillId="0" borderId="44" xfId="0" applyBorder="1"/>
    <xf numFmtId="0" fontId="0" fillId="0" borderId="32" xfId="0" applyBorder="1"/>
    <xf numFmtId="0" fontId="55" fillId="0" borderId="40" xfId="0" applyFont="1" applyBorder="1" applyAlignment="1">
      <alignment vertical="center"/>
    </xf>
    <xf numFmtId="0" fontId="55" fillId="0" borderId="36" xfId="0" applyFont="1" applyBorder="1"/>
    <xf numFmtId="0" fontId="55" fillId="0" borderId="35" xfId="0" applyFont="1" applyBorder="1"/>
    <xf numFmtId="0" fontId="26" fillId="0" borderId="17" xfId="0" applyFont="1" applyBorder="1"/>
    <xf numFmtId="0" fontId="56" fillId="0" borderId="45" xfId="0" applyFont="1" applyBorder="1"/>
    <xf numFmtId="0" fontId="49" fillId="0" borderId="45" xfId="0" applyFont="1" applyBorder="1"/>
    <xf numFmtId="0" fontId="25" fillId="3" borderId="5" xfId="0" applyFont="1" applyFill="1" applyBorder="1" applyAlignment="1">
      <alignment horizontal="left" vertical="center"/>
    </xf>
    <xf numFmtId="164" fontId="25" fillId="3" borderId="9" xfId="0" applyNumberFormat="1" applyFont="1" applyFill="1" applyBorder="1" applyAlignment="1">
      <alignment horizontal="center" vertical="center"/>
    </xf>
    <xf numFmtId="0" fontId="25" fillId="3" borderId="2" xfId="0" applyFont="1" applyFill="1" applyBorder="1" applyAlignment="1">
      <alignment horizontal="center" vertical="center"/>
    </xf>
    <xf numFmtId="0" fontId="25" fillId="3" borderId="1" xfId="0" applyFont="1" applyFill="1" applyBorder="1" applyAlignment="1">
      <alignment horizontal="left" vertical="center"/>
    </xf>
    <xf numFmtId="0" fontId="17" fillId="17" borderId="0" xfId="0" applyFont="1" applyFill="1" applyAlignment="1">
      <alignment horizontal="left" vertical="center"/>
    </xf>
    <xf numFmtId="0" fontId="17" fillId="0" borderId="34" xfId="0" applyFont="1" applyBorder="1"/>
    <xf numFmtId="0" fontId="36" fillId="0" borderId="0" xfId="33"/>
    <xf numFmtId="0" fontId="17" fillId="18" borderId="0" xfId="0" applyFont="1" applyFill="1" applyAlignment="1">
      <alignment horizontal="left" vertical="center"/>
    </xf>
    <xf numFmtId="0" fontId="0" fillId="18" borderId="0" xfId="0" applyFill="1"/>
    <xf numFmtId="0" fontId="0" fillId="18" borderId="0" xfId="0" applyFill="1" applyBorder="1"/>
    <xf numFmtId="0" fontId="26" fillId="9" borderId="40" xfId="0" applyFont="1" applyFill="1" applyBorder="1" applyAlignment="1">
      <alignment horizontal="center"/>
    </xf>
    <xf numFmtId="0" fontId="26" fillId="4" borderId="42" xfId="0" applyFont="1" applyFill="1" applyBorder="1" applyAlignment="1">
      <alignment horizontal="center"/>
    </xf>
    <xf numFmtId="0" fontId="27" fillId="9" borderId="25" xfId="0" applyFont="1" applyFill="1" applyBorder="1" applyAlignment="1">
      <alignment horizontal="center"/>
    </xf>
    <xf numFmtId="0" fontId="0" fillId="0" borderId="0" xfId="0" applyAlignment="1"/>
    <xf numFmtId="0" fontId="50" fillId="4" borderId="28" xfId="0" applyFont="1" applyFill="1" applyBorder="1" applyAlignment="1">
      <alignment horizontal="center"/>
    </xf>
    <xf numFmtId="0" fontId="26" fillId="4" borderId="26" xfId="0" applyFont="1" applyFill="1" applyBorder="1" applyAlignment="1">
      <alignment horizontal="center" vertical="center"/>
    </xf>
    <xf numFmtId="0" fontId="25" fillId="2" borderId="1" xfId="0" applyFont="1" applyFill="1" applyBorder="1" applyAlignment="1">
      <alignment horizontal="center" vertical="center"/>
    </xf>
    <xf numFmtId="0" fontId="25" fillId="2" borderId="0" xfId="0" applyFont="1" applyFill="1" applyAlignment="1">
      <alignment horizontal="center" vertical="center"/>
    </xf>
    <xf numFmtId="164" fontId="25" fillId="2" borderId="1" xfId="0" applyNumberFormat="1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17" fillId="3" borderId="4" xfId="0" applyFont="1" applyFill="1" applyBorder="1" applyAlignment="1">
      <alignment horizontal="center" vertical="center" wrapText="1"/>
    </xf>
    <xf numFmtId="0" fontId="17" fillId="3" borderId="8" xfId="0" applyFont="1" applyFill="1" applyBorder="1" applyAlignment="1">
      <alignment horizontal="center" vertical="center" wrapText="1"/>
    </xf>
    <xf numFmtId="0" fontId="17" fillId="3" borderId="4" xfId="0" applyFont="1" applyFill="1" applyBorder="1" applyAlignment="1">
      <alignment horizontal="center" vertical="center"/>
    </xf>
    <xf numFmtId="0" fontId="17" fillId="3" borderId="6" xfId="0" applyFont="1" applyFill="1" applyBorder="1" applyAlignment="1">
      <alignment horizontal="center" vertical="center"/>
    </xf>
    <xf numFmtId="0" fontId="25" fillId="2" borderId="5" xfId="0" applyFont="1" applyFill="1" applyBorder="1" applyAlignment="1">
      <alignment horizontal="left" vertical="center"/>
    </xf>
    <xf numFmtId="0" fontId="25" fillId="2" borderId="4" xfId="0" applyFont="1" applyFill="1" applyBorder="1" applyAlignment="1">
      <alignment horizontal="center" vertical="center"/>
    </xf>
    <xf numFmtId="0" fontId="25" fillId="2" borderId="1" xfId="0" applyFont="1" applyFill="1" applyBorder="1" applyAlignment="1">
      <alignment horizontal="left" vertical="top"/>
    </xf>
    <xf numFmtId="0" fontId="25" fillId="2" borderId="1" xfId="0" applyFont="1" applyFill="1" applyBorder="1" applyAlignment="1">
      <alignment horizontal="left" vertical="center" wrapText="1"/>
    </xf>
    <xf numFmtId="0" fontId="46" fillId="19" borderId="5" xfId="0" applyFont="1" applyFill="1" applyBorder="1" applyAlignment="1">
      <alignment horizontal="left" vertical="center"/>
    </xf>
    <xf numFmtId="0" fontId="25" fillId="19" borderId="1" xfId="0" applyFont="1" applyFill="1" applyBorder="1" applyAlignment="1">
      <alignment horizontal="center" vertical="center"/>
    </xf>
    <xf numFmtId="0" fontId="25" fillId="19" borderId="4" xfId="0" applyFont="1" applyFill="1" applyBorder="1" applyAlignment="1">
      <alignment horizontal="center" vertical="center" wrapText="1"/>
    </xf>
    <xf numFmtId="0" fontId="25" fillId="19" borderId="1" xfId="0" applyFont="1" applyFill="1" applyBorder="1" applyAlignment="1">
      <alignment horizontal="left" vertical="center"/>
    </xf>
    <xf numFmtId="0" fontId="17" fillId="19" borderId="1" xfId="0" applyFont="1" applyFill="1" applyBorder="1" applyAlignment="1">
      <alignment horizontal="center" vertical="center"/>
    </xf>
    <xf numFmtId="0" fontId="25" fillId="19" borderId="1" xfId="0" applyFont="1" applyFill="1" applyBorder="1" applyAlignment="1">
      <alignment horizontal="center"/>
    </xf>
    <xf numFmtId="0" fontId="17" fillId="19" borderId="4" xfId="0" applyFont="1" applyFill="1" applyBorder="1" applyAlignment="1">
      <alignment horizontal="center" vertical="center" wrapText="1"/>
    </xf>
    <xf numFmtId="0" fontId="25" fillId="19" borderId="5" xfId="0" applyFont="1" applyFill="1" applyBorder="1" applyAlignment="1">
      <alignment horizontal="left" vertical="center"/>
    </xf>
    <xf numFmtId="6" fontId="25" fillId="19" borderId="1" xfId="0" applyNumberFormat="1" applyFont="1" applyFill="1" applyBorder="1" applyAlignment="1">
      <alignment horizontal="center"/>
    </xf>
    <xf numFmtId="0" fontId="25" fillId="19" borderId="0" xfId="0" applyFont="1" applyFill="1" applyAlignment="1">
      <alignment horizontal="center"/>
    </xf>
    <xf numFmtId="0" fontId="25" fillId="19" borderId="1" xfId="0" applyFont="1" applyFill="1" applyBorder="1" applyAlignment="1">
      <alignment horizontal="left"/>
    </xf>
    <xf numFmtId="164" fontId="46" fillId="19" borderId="1" xfId="0" applyNumberFormat="1" applyFont="1" applyFill="1" applyBorder="1" applyAlignment="1">
      <alignment horizontal="center" vertical="center"/>
    </xf>
    <xf numFmtId="0" fontId="25" fillId="19" borderId="0" xfId="0" applyFont="1" applyFill="1" applyAlignment="1">
      <alignment horizontal="center" vertical="center"/>
    </xf>
    <xf numFmtId="0" fontId="17" fillId="19" borderId="1" xfId="0" applyFont="1" applyFill="1" applyBorder="1" applyAlignment="1">
      <alignment horizontal="left" vertical="center"/>
    </xf>
    <xf numFmtId="164" fontId="17" fillId="19" borderId="1" xfId="0" applyNumberFormat="1" applyFont="1" applyFill="1" applyBorder="1" applyAlignment="1">
      <alignment horizontal="center" vertical="center"/>
    </xf>
    <xf numFmtId="0" fontId="17" fillId="20" borderId="0" xfId="0" applyFont="1" applyFill="1" applyAlignment="1">
      <alignment horizontal="left" vertical="center"/>
    </xf>
    <xf numFmtId="0" fontId="0" fillId="20" borderId="0" xfId="0" applyFill="1"/>
    <xf numFmtId="0" fontId="0" fillId="20" borderId="0" xfId="0" applyFill="1" applyBorder="1"/>
    <xf numFmtId="0" fontId="58" fillId="13" borderId="27" xfId="0" applyFont="1" applyFill="1" applyBorder="1" applyAlignment="1">
      <alignment horizontal="center" vertical="center"/>
    </xf>
    <xf numFmtId="164" fontId="11" fillId="5" borderId="0" xfId="1" applyNumberFormat="1" applyFont="1" applyFill="1" applyBorder="1" applyAlignment="1">
      <alignment horizontal="center"/>
    </xf>
    <xf numFmtId="164" fontId="58" fillId="21" borderId="1" xfId="0" applyNumberFormat="1" applyFont="1" applyFill="1" applyBorder="1" applyAlignment="1">
      <alignment horizontal="right" vertical="center"/>
    </xf>
    <xf numFmtId="6" fontId="58" fillId="21" borderId="1" xfId="0" applyNumberFormat="1" applyFont="1" applyFill="1" applyBorder="1" applyAlignment="1">
      <alignment horizontal="right" vertical="center"/>
    </xf>
    <xf numFmtId="6" fontId="58" fillId="21" borderId="1" xfId="0" applyNumberFormat="1" applyFont="1" applyFill="1" applyBorder="1" applyAlignment="1">
      <alignment horizontal="right"/>
    </xf>
    <xf numFmtId="6" fontId="58" fillId="21" borderId="21" xfId="0" applyNumberFormat="1" applyFont="1" applyFill="1" applyBorder="1" applyAlignment="1">
      <alignment horizontal="right"/>
    </xf>
    <xf numFmtId="164" fontId="2" fillId="21" borderId="15" xfId="0" applyNumberFormat="1" applyFont="1" applyFill="1" applyBorder="1" applyAlignment="1">
      <alignment horizontal="center"/>
    </xf>
    <xf numFmtId="164" fontId="2" fillId="21" borderId="19" xfId="0" applyNumberFormat="1" applyFont="1" applyFill="1" applyBorder="1" applyAlignment="1">
      <alignment horizontal="center"/>
    </xf>
    <xf numFmtId="0" fontId="2" fillId="21" borderId="18" xfId="0" applyFont="1" applyFill="1" applyBorder="1" applyAlignment="1">
      <alignment horizontal="center" vertical="center" wrapText="1"/>
    </xf>
    <xf numFmtId="0" fontId="19" fillId="0" borderId="43" xfId="0" applyFont="1" applyBorder="1" applyAlignment="1">
      <alignment horizontal="center"/>
    </xf>
    <xf numFmtId="0" fontId="2" fillId="0" borderId="44" xfId="0" applyFont="1" applyBorder="1" applyAlignment="1">
      <alignment horizontal="center"/>
    </xf>
    <xf numFmtId="0" fontId="19" fillId="0" borderId="44" xfId="0" applyFont="1" applyBorder="1"/>
    <xf numFmtId="0" fontId="0" fillId="0" borderId="44" xfId="0" applyBorder="1" applyAlignment="1"/>
    <xf numFmtId="0" fontId="0" fillId="0" borderId="32" xfId="0" applyBorder="1" applyAlignment="1"/>
    <xf numFmtId="168" fontId="2" fillId="21" borderId="1" xfId="34" applyNumberFormat="1" applyFont="1" applyFill="1" applyBorder="1" applyAlignment="1">
      <alignment horizontal="center" vertical="center"/>
    </xf>
    <xf numFmtId="168" fontId="2" fillId="21" borderId="21" xfId="34" applyNumberFormat="1" applyFont="1" applyFill="1" applyBorder="1" applyAlignment="1">
      <alignment horizontal="center" vertical="center"/>
    </xf>
    <xf numFmtId="0" fontId="25" fillId="19" borderId="4" xfId="0" applyFont="1" applyFill="1" applyBorder="1" applyAlignment="1">
      <alignment horizontal="center" vertical="center"/>
    </xf>
    <xf numFmtId="0" fontId="25" fillId="19" borderId="8" xfId="0" applyFont="1" applyFill="1" applyBorder="1" applyAlignment="1">
      <alignment horizontal="left" vertical="center" wrapText="1"/>
    </xf>
    <xf numFmtId="164" fontId="25" fillId="19" borderId="0" xfId="0" applyNumberFormat="1" applyFont="1" applyFill="1" applyAlignment="1">
      <alignment horizontal="center" vertical="center"/>
    </xf>
    <xf numFmtId="164" fontId="25" fillId="19" borderId="8" xfId="0" applyNumberFormat="1" applyFont="1" applyFill="1" applyBorder="1" applyAlignment="1">
      <alignment horizontal="center" vertical="center"/>
    </xf>
    <xf numFmtId="0" fontId="25" fillId="19" borderId="8" xfId="0" applyFont="1" applyFill="1" applyBorder="1" applyAlignment="1">
      <alignment horizontal="center" vertical="center"/>
    </xf>
    <xf numFmtId="0" fontId="17" fillId="19" borderId="8" xfId="0" applyFont="1" applyFill="1" applyBorder="1" applyAlignment="1">
      <alignment horizontal="center" vertical="center"/>
    </xf>
    <xf numFmtId="0" fontId="25" fillId="19" borderId="8" xfId="0" applyFont="1" applyFill="1" applyBorder="1" applyAlignment="1">
      <alignment horizontal="left" vertical="center"/>
    </xf>
    <xf numFmtId="6" fontId="25" fillId="19" borderId="28" xfId="0" applyNumberFormat="1" applyFont="1" applyFill="1" applyBorder="1" applyAlignment="1">
      <alignment horizontal="center" wrapText="1"/>
    </xf>
    <xf numFmtId="0" fontId="25" fillId="19" borderId="28" xfId="0" applyFont="1" applyFill="1" applyBorder="1" applyAlignment="1">
      <alignment horizontal="center" vertical="center"/>
    </xf>
    <xf numFmtId="0" fontId="17" fillId="19" borderId="28" xfId="0" applyFont="1" applyFill="1" applyBorder="1" applyAlignment="1">
      <alignment horizontal="center"/>
    </xf>
    <xf numFmtId="0" fontId="25" fillId="19" borderId="6" xfId="0" applyFont="1" applyFill="1" applyBorder="1" applyAlignment="1">
      <alignment horizontal="center" vertical="center" wrapText="1"/>
    </xf>
    <xf numFmtId="0" fontId="25" fillId="19" borderId="28" xfId="0" applyFont="1" applyFill="1" applyBorder="1" applyAlignment="1">
      <alignment horizontal="left" vertical="center"/>
    </xf>
    <xf numFmtId="164" fontId="25" fillId="19" borderId="1" xfId="0" applyNumberFormat="1" applyFont="1" applyFill="1" applyBorder="1" applyAlignment="1">
      <alignment horizontal="center" vertical="center"/>
    </xf>
    <xf numFmtId="0" fontId="61" fillId="19" borderId="1" xfId="0" applyFont="1" applyFill="1" applyBorder="1" applyAlignment="1">
      <alignment horizontal="left" vertical="center"/>
    </xf>
    <xf numFmtId="0" fontId="2" fillId="19" borderId="0" xfId="0" applyFont="1" applyFill="1" applyAlignment="1">
      <alignment horizontal="center" vertical="center"/>
    </xf>
    <xf numFmtId="0" fontId="2" fillId="19" borderId="1" xfId="0" applyFont="1" applyFill="1" applyBorder="1" applyAlignment="1">
      <alignment horizontal="center" vertical="center"/>
    </xf>
    <xf numFmtId="0" fontId="64" fillId="5" borderId="0" xfId="0" applyFont="1" applyFill="1" applyAlignment="1">
      <alignment horizontal="center" vertical="center"/>
    </xf>
    <xf numFmtId="0" fontId="65" fillId="5" borderId="0" xfId="0" applyFont="1" applyFill="1" applyAlignment="1">
      <alignment vertical="center"/>
    </xf>
    <xf numFmtId="0" fontId="64" fillId="5" borderId="0" xfId="0" applyFont="1" applyFill="1" applyAlignment="1">
      <alignment horizontal="right" vertical="center"/>
    </xf>
    <xf numFmtId="0" fontId="62" fillId="5" borderId="0" xfId="0" applyFont="1" applyFill="1"/>
    <xf numFmtId="0" fontId="65" fillId="5" borderId="0" xfId="0" applyFont="1" applyFill="1" applyAlignment="1">
      <alignment horizontal="center" vertical="center"/>
    </xf>
    <xf numFmtId="0" fontId="40" fillId="22" borderId="0" xfId="0" applyFont="1" applyFill="1" applyAlignment="1">
      <alignment horizontal="center" vertical="center"/>
    </xf>
    <xf numFmtId="0" fontId="64" fillId="5" borderId="0" xfId="0" applyFont="1" applyFill="1" applyAlignment="1">
      <alignment vertical="center"/>
    </xf>
    <xf numFmtId="0" fontId="40" fillId="3" borderId="1" xfId="0" applyFont="1" applyFill="1" applyBorder="1" applyAlignment="1">
      <alignment horizontal="center" vertical="center"/>
    </xf>
    <xf numFmtId="0" fontId="63" fillId="3" borderId="1" xfId="0" applyFont="1" applyFill="1" applyBorder="1" applyAlignment="1">
      <alignment horizontal="center" vertical="center"/>
    </xf>
    <xf numFmtId="0" fontId="39" fillId="4" borderId="1" xfId="0" applyFont="1" applyFill="1" applyBorder="1" applyAlignment="1">
      <alignment horizontal="right" vertical="center"/>
    </xf>
    <xf numFmtId="0" fontId="40" fillId="4" borderId="1" xfId="0" applyFont="1" applyFill="1" applyBorder="1" applyAlignment="1">
      <alignment horizontal="center" vertical="center" wrapText="1"/>
    </xf>
    <xf numFmtId="0" fontId="40" fillId="4" borderId="1" xfId="0" applyFont="1" applyFill="1" applyBorder="1" applyAlignment="1">
      <alignment horizontal="center" vertical="center"/>
    </xf>
    <xf numFmtId="0" fontId="39" fillId="4" borderId="1" xfId="0" applyFont="1" applyFill="1" applyBorder="1" applyAlignment="1">
      <alignment horizontal="center" vertical="center"/>
    </xf>
    <xf numFmtId="0" fontId="66" fillId="3" borderId="1" xfId="0" applyFont="1" applyFill="1" applyBorder="1" applyAlignment="1">
      <alignment horizontal="right" vertical="center"/>
    </xf>
    <xf numFmtId="0" fontId="66" fillId="3" borderId="1" xfId="0" applyFont="1" applyFill="1" applyBorder="1" applyAlignment="1">
      <alignment horizontal="center" vertical="center"/>
    </xf>
    <xf numFmtId="6" fontId="39" fillId="4" borderId="1" xfId="0" applyNumberFormat="1" applyFont="1" applyFill="1" applyBorder="1" applyAlignment="1">
      <alignment horizontal="center" vertical="center"/>
    </xf>
    <xf numFmtId="6" fontId="39" fillId="4" borderId="1" xfId="0" applyNumberFormat="1" applyFont="1" applyFill="1" applyBorder="1" applyAlignment="1">
      <alignment horizontal="right" vertical="center"/>
    </xf>
    <xf numFmtId="0" fontId="39" fillId="4" borderId="1" xfId="0" applyFont="1" applyFill="1" applyBorder="1" applyAlignment="1">
      <alignment vertical="center"/>
    </xf>
    <xf numFmtId="0" fontId="66" fillId="4" borderId="1" xfId="0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vertical="center"/>
    </xf>
    <xf numFmtId="0" fontId="66" fillId="0" borderId="0" xfId="0" applyFont="1" applyFill="1" applyBorder="1" applyAlignment="1">
      <alignment horizontal="center" vertical="center"/>
    </xf>
    <xf numFmtId="6" fontId="39" fillId="0" borderId="0" xfId="0" applyNumberFormat="1" applyFont="1" applyFill="1" applyBorder="1" applyAlignment="1">
      <alignment horizontal="right" vertical="center"/>
    </xf>
    <xf numFmtId="0" fontId="0" fillId="0" borderId="0" xfId="0" applyFill="1"/>
    <xf numFmtId="0" fontId="39" fillId="4" borderId="8" xfId="0" applyFont="1" applyFill="1" applyBorder="1" applyAlignment="1">
      <alignment horizontal="right" vertical="center"/>
    </xf>
    <xf numFmtId="0" fontId="39" fillId="4" borderId="8" xfId="0" applyFont="1" applyFill="1" applyBorder="1" applyAlignment="1">
      <alignment horizontal="center" vertical="center"/>
    </xf>
    <xf numFmtId="0" fontId="64" fillId="5" borderId="0" xfId="0" applyFont="1" applyFill="1" applyBorder="1" applyAlignment="1">
      <alignment horizontal="center" vertical="center"/>
    </xf>
    <xf numFmtId="0" fontId="65" fillId="5" borderId="0" xfId="0" applyFont="1" applyFill="1" applyBorder="1" applyAlignment="1">
      <alignment vertical="center"/>
    </xf>
    <xf numFmtId="0" fontId="64" fillId="5" borderId="0" xfId="0" applyFont="1" applyFill="1" applyBorder="1" applyAlignment="1">
      <alignment horizontal="right" vertical="center"/>
    </xf>
    <xf numFmtId="0" fontId="62" fillId="5" borderId="0" xfId="0" applyFont="1" applyFill="1" applyBorder="1"/>
    <xf numFmtId="0" fontId="65" fillId="5" borderId="0" xfId="0" applyFont="1" applyFill="1" applyBorder="1" applyAlignment="1">
      <alignment horizontal="center" vertical="center"/>
    </xf>
    <xf numFmtId="0" fontId="40" fillId="22" borderId="0" xfId="0" applyFont="1" applyFill="1" applyBorder="1" applyAlignment="1">
      <alignment horizontal="center" vertical="center"/>
    </xf>
    <xf numFmtId="0" fontId="64" fillId="5" borderId="0" xfId="0" applyFont="1" applyFill="1" applyBorder="1" applyAlignment="1">
      <alignment vertical="center"/>
    </xf>
    <xf numFmtId="14" fontId="11" fillId="5" borderId="0" xfId="1" applyNumberFormat="1" applyFont="1" applyFill="1" applyBorder="1" applyAlignment="1">
      <alignment horizontal="center"/>
    </xf>
    <xf numFmtId="0" fontId="9" fillId="3" borderId="1" xfId="1" applyNumberFormat="1" applyFont="1" applyFill="1" applyBorder="1" applyAlignment="1">
      <alignment horizontal="center" vertical="center"/>
    </xf>
    <xf numFmtId="0" fontId="7" fillId="3" borderId="1" xfId="1" applyNumberFormat="1" applyFont="1" applyFill="1" applyBorder="1" applyAlignment="1">
      <alignment horizontal="center" vertical="center"/>
    </xf>
    <xf numFmtId="0" fontId="10" fillId="6" borderId="1" xfId="1" applyNumberFormat="1" applyFont="1" applyFill="1" applyBorder="1" applyAlignment="1">
      <alignment horizontal="right"/>
    </xf>
    <xf numFmtId="0" fontId="13" fillId="6" borderId="1" xfId="1" applyNumberFormat="1" applyFont="1" applyFill="1" applyBorder="1" applyAlignment="1">
      <alignment horizontal="center" wrapText="1"/>
    </xf>
    <xf numFmtId="0" fontId="13" fillId="6" borderId="1" xfId="1" applyNumberFormat="1" applyFont="1" applyFill="1" applyBorder="1" applyAlignment="1">
      <alignment horizontal="center"/>
    </xf>
    <xf numFmtId="0" fontId="8" fillId="3" borderId="1" xfId="1" applyNumberFormat="1" applyFont="1" applyFill="1" applyBorder="1" applyAlignment="1">
      <alignment horizontal="right"/>
    </xf>
    <xf numFmtId="0" fontId="8" fillId="3" borderId="1" xfId="1" applyNumberFormat="1" applyFont="1" applyFill="1" applyBorder="1" applyAlignment="1">
      <alignment horizontal="center"/>
    </xf>
    <xf numFmtId="0" fontId="10" fillId="6" borderId="1" xfId="1" applyNumberFormat="1" applyFont="1" applyFill="1" applyBorder="1"/>
    <xf numFmtId="164" fontId="10" fillId="6" borderId="1" xfId="1" applyNumberFormat="1" applyFont="1" applyFill="1" applyBorder="1" applyAlignment="1">
      <alignment horizontal="right"/>
    </xf>
    <xf numFmtId="164" fontId="10" fillId="6" borderId="1" xfId="1" applyNumberFormat="1" applyFont="1" applyFill="1" applyBorder="1" applyAlignment="1">
      <alignment horizontal="left"/>
    </xf>
    <xf numFmtId="0" fontId="48" fillId="4" borderId="1" xfId="0" applyFont="1" applyFill="1" applyBorder="1" applyAlignment="1">
      <alignment horizontal="center" vertical="center"/>
    </xf>
    <xf numFmtId="0" fontId="63" fillId="3" borderId="1" xfId="0" applyFont="1" applyFill="1" applyBorder="1" applyAlignment="1">
      <alignment vertical="center"/>
    </xf>
    <xf numFmtId="0" fontId="67" fillId="4" borderId="1" xfId="0" applyFont="1" applyFill="1" applyBorder="1" applyAlignment="1">
      <alignment horizontal="center" vertical="center" wrapText="1"/>
    </xf>
    <xf numFmtId="0" fontId="68" fillId="4" borderId="1" xfId="0" applyFont="1" applyFill="1" applyBorder="1" applyAlignment="1">
      <alignment horizontal="center" vertical="center"/>
    </xf>
    <xf numFmtId="6" fontId="68" fillId="4" borderId="1" xfId="0" applyNumberFormat="1" applyFont="1" applyFill="1" applyBorder="1" applyAlignment="1">
      <alignment horizontal="center" vertical="center"/>
    </xf>
    <xf numFmtId="6" fontId="66" fillId="4" borderId="1" xfId="0" applyNumberFormat="1" applyFont="1" applyFill="1" applyBorder="1" applyAlignment="1">
      <alignment horizontal="center" vertical="center"/>
    </xf>
    <xf numFmtId="6" fontId="66" fillId="4" borderId="1" xfId="0" applyNumberFormat="1" applyFont="1" applyFill="1" applyBorder="1" applyAlignment="1">
      <alignment horizontal="right" vertical="center"/>
    </xf>
    <xf numFmtId="0" fontId="17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/>
    </xf>
    <xf numFmtId="0" fontId="66" fillId="4" borderId="1" xfId="0" applyFont="1" applyFill="1" applyBorder="1" applyAlignment="1">
      <alignment vertical="center"/>
    </xf>
    <xf numFmtId="164" fontId="8" fillId="3" borderId="1" xfId="1" applyFont="1" applyFill="1" applyBorder="1" applyAlignment="1">
      <alignment horizontal="center"/>
    </xf>
    <xf numFmtId="164" fontId="8" fillId="3" borderId="1" xfId="1" applyNumberFormat="1" applyFont="1" applyFill="1" applyBorder="1" applyAlignment="1">
      <alignment horizontal="center"/>
    </xf>
    <xf numFmtId="164" fontId="11" fillId="5" borderId="0" xfId="1" applyFont="1" applyFill="1" applyBorder="1" applyAlignment="1">
      <alignment horizontal="center" vertical="center"/>
    </xf>
    <xf numFmtId="164" fontId="12" fillId="5" borderId="0" xfId="1" applyFont="1" applyFill="1" applyBorder="1" applyAlignment="1">
      <alignment horizontal="center" vertical="center"/>
    </xf>
    <xf numFmtId="164" fontId="11" fillId="5" borderId="0" xfId="1" applyNumberFormat="1" applyFont="1" applyFill="1" applyBorder="1" applyAlignment="1">
      <alignment horizontal="center" vertical="center"/>
    </xf>
    <xf numFmtId="164" fontId="12" fillId="5" borderId="0" xfId="1" applyFont="1" applyFill="1" applyBorder="1" applyAlignment="1">
      <alignment vertical="center"/>
    </xf>
    <xf numFmtId="164" fontId="11" fillId="5" borderId="0" xfId="1" applyNumberFormat="1" applyFont="1" applyFill="1" applyBorder="1" applyAlignment="1">
      <alignment horizontal="right" vertical="center"/>
    </xf>
    <xf numFmtId="164" fontId="2" fillId="3" borderId="15" xfId="0" applyNumberFormat="1" applyFont="1" applyFill="1" applyBorder="1" applyAlignment="1">
      <alignment horizontal="center" vertical="center"/>
    </xf>
    <xf numFmtId="168" fontId="2" fillId="3" borderId="1" xfId="34" applyNumberFormat="1" applyFont="1" applyFill="1" applyBorder="1" applyAlignment="1">
      <alignment horizontal="center" vertical="center"/>
    </xf>
    <xf numFmtId="164" fontId="58" fillId="3" borderId="1" xfId="0" applyNumberFormat="1" applyFont="1" applyFill="1" applyBorder="1" applyAlignment="1">
      <alignment horizontal="right" vertical="center"/>
    </xf>
    <xf numFmtId="0" fontId="70" fillId="3" borderId="1" xfId="1" applyNumberFormat="1" applyFont="1" applyFill="1" applyBorder="1" applyAlignment="1">
      <alignment horizontal="center"/>
    </xf>
    <xf numFmtId="0" fontId="69" fillId="0" borderId="0" xfId="0" applyFont="1" applyAlignment="1">
      <alignment horizontal="left"/>
    </xf>
    <xf numFmtId="0" fontId="24" fillId="10" borderId="40" xfId="0" applyFont="1" applyFill="1" applyBorder="1" applyAlignment="1">
      <alignment horizontal="center" vertical="center"/>
    </xf>
    <xf numFmtId="0" fontId="24" fillId="10" borderId="36" xfId="0" applyFont="1" applyFill="1" applyBorder="1" applyAlignment="1">
      <alignment horizontal="center" vertical="center"/>
    </xf>
    <xf numFmtId="0" fontId="24" fillId="10" borderId="35" xfId="0" applyFont="1" applyFill="1" applyBorder="1" applyAlignment="1">
      <alignment horizontal="center" vertical="center"/>
    </xf>
    <xf numFmtId="0" fontId="24" fillId="10" borderId="43" xfId="0" applyFont="1" applyFill="1" applyBorder="1" applyAlignment="1">
      <alignment horizontal="center" vertical="center"/>
    </xf>
    <xf numFmtId="0" fontId="24" fillId="10" borderId="44" xfId="0" applyFont="1" applyFill="1" applyBorder="1" applyAlignment="1">
      <alignment horizontal="center" vertical="center"/>
    </xf>
    <xf numFmtId="0" fontId="24" fillId="10" borderId="32" xfId="0" applyFont="1" applyFill="1" applyBorder="1" applyAlignment="1">
      <alignment horizontal="center" vertical="center"/>
    </xf>
    <xf numFmtId="6" fontId="60" fillId="0" borderId="21" xfId="0" applyNumberFormat="1" applyFont="1" applyFill="1" applyBorder="1" applyAlignment="1">
      <alignment horizontal="center"/>
    </xf>
    <xf numFmtId="6" fontId="60" fillId="0" borderId="20" xfId="0" applyNumberFormat="1" applyFont="1" applyFill="1" applyBorder="1" applyAlignment="1">
      <alignment horizontal="center"/>
    </xf>
    <xf numFmtId="6" fontId="60" fillId="0" borderId="1" xfId="0" applyNumberFormat="1" applyFont="1" applyFill="1" applyBorder="1" applyAlignment="1">
      <alignment horizontal="center"/>
    </xf>
    <xf numFmtId="6" fontId="60" fillId="0" borderId="16" xfId="0" applyNumberFormat="1" applyFont="1" applyFill="1" applyBorder="1" applyAlignment="1">
      <alignment horizontal="center"/>
    </xf>
    <xf numFmtId="6" fontId="60" fillId="3" borderId="1" xfId="0" applyNumberFormat="1" applyFont="1" applyFill="1" applyBorder="1" applyAlignment="1">
      <alignment horizontal="center"/>
    </xf>
    <xf numFmtId="6" fontId="60" fillId="3" borderId="16" xfId="0" applyNumberFormat="1" applyFont="1" applyFill="1" applyBorder="1" applyAlignment="1">
      <alignment horizontal="center"/>
    </xf>
    <xf numFmtId="0" fontId="59" fillId="14" borderId="27" xfId="0" applyFont="1" applyFill="1" applyBorder="1" applyAlignment="1">
      <alignment horizontal="center"/>
    </xf>
    <xf numFmtId="0" fontId="59" fillId="14" borderId="14" xfId="0" applyFont="1" applyFill="1" applyBorder="1" applyAlignment="1">
      <alignment horizontal="center"/>
    </xf>
    <xf numFmtId="0" fontId="58" fillId="13" borderId="41" xfId="0" applyFont="1" applyFill="1" applyBorder="1" applyAlignment="1">
      <alignment horizontal="center" vertical="center" wrapText="1"/>
    </xf>
    <xf numFmtId="0" fontId="58" fillId="13" borderId="23" xfId="0" applyFont="1" applyFill="1" applyBorder="1" applyAlignment="1">
      <alignment horizontal="center" vertical="center" wrapText="1"/>
    </xf>
    <xf numFmtId="0" fontId="28" fillId="8" borderId="11" xfId="0" applyFont="1" applyFill="1" applyBorder="1" applyAlignment="1">
      <alignment horizontal="center"/>
    </xf>
    <xf numFmtId="0" fontId="28" fillId="8" borderId="12" xfId="0" applyFont="1" applyFill="1" applyBorder="1" applyAlignment="1">
      <alignment horizontal="center"/>
    </xf>
    <xf numFmtId="0" fontId="26" fillId="4" borderId="31" xfId="0" applyFont="1" applyFill="1" applyBorder="1" applyAlignment="1">
      <alignment horizontal="center"/>
    </xf>
    <xf numFmtId="0" fontId="26" fillId="4" borderId="10" xfId="0" applyFont="1" applyFill="1" applyBorder="1" applyAlignment="1">
      <alignment horizontal="center"/>
    </xf>
    <xf numFmtId="0" fontId="26" fillId="4" borderId="2" xfId="0" applyFont="1" applyFill="1" applyBorder="1" applyAlignment="1">
      <alignment horizontal="center"/>
    </xf>
    <xf numFmtId="0" fontId="26" fillId="9" borderId="24" xfId="0" applyFont="1" applyFill="1" applyBorder="1" applyAlignment="1">
      <alignment horizontal="center"/>
    </xf>
    <xf numFmtId="0" fontId="26" fillId="9" borderId="51" xfId="0" applyFont="1" applyFill="1" applyBorder="1" applyAlignment="1">
      <alignment horizontal="center"/>
    </xf>
    <xf numFmtId="0" fontId="26" fillId="4" borderId="46" xfId="0" applyFont="1" applyFill="1" applyBorder="1" applyAlignment="1">
      <alignment horizontal="center"/>
    </xf>
    <xf numFmtId="0" fontId="26" fillId="4" borderId="47" xfId="0" applyFont="1" applyFill="1" applyBorder="1" applyAlignment="1">
      <alignment horizontal="center"/>
    </xf>
    <xf numFmtId="0" fontId="26" fillId="4" borderId="28" xfId="0" applyFont="1" applyFill="1" applyBorder="1" applyAlignment="1">
      <alignment horizontal="center"/>
    </xf>
    <xf numFmtId="0" fontId="26" fillId="4" borderId="1" xfId="0" applyFont="1" applyFill="1" applyBorder="1" applyAlignment="1">
      <alignment horizontal="center"/>
    </xf>
    <xf numFmtId="0" fontId="45" fillId="0" borderId="0" xfId="0" applyFont="1" applyAlignment="1">
      <alignment horizontal="right"/>
    </xf>
    <xf numFmtId="0" fontId="41" fillId="0" borderId="0" xfId="0" applyFont="1" applyAlignment="1">
      <alignment horizontal="center" wrapText="1"/>
    </xf>
    <xf numFmtId="0" fontId="41" fillId="0" borderId="0" xfId="0" applyFont="1" applyAlignment="1">
      <alignment horizontal="center" vertical="center"/>
    </xf>
    <xf numFmtId="17" fontId="35" fillId="15" borderId="11" xfId="0" applyNumberFormat="1" applyFont="1" applyFill="1" applyBorder="1" applyAlignment="1">
      <alignment horizontal="center" vertical="center"/>
    </xf>
    <xf numFmtId="17" fontId="35" fillId="15" borderId="30" xfId="0" applyNumberFormat="1" applyFont="1" applyFill="1" applyBorder="1" applyAlignment="1">
      <alignment horizontal="center" vertical="center"/>
    </xf>
    <xf numFmtId="17" fontId="35" fillId="15" borderId="12" xfId="0" applyNumberFormat="1" applyFont="1" applyFill="1" applyBorder="1" applyAlignment="1">
      <alignment horizontal="center" vertical="center"/>
    </xf>
    <xf numFmtId="0" fontId="57" fillId="0" borderId="17" xfId="0" applyFont="1" applyBorder="1" applyAlignment="1">
      <alignment horizontal="left" vertical="center"/>
    </xf>
    <xf numFmtId="0" fontId="57" fillId="0" borderId="0" xfId="0" applyFont="1" applyBorder="1" applyAlignment="1">
      <alignment horizontal="left" vertical="center"/>
    </xf>
    <xf numFmtId="0" fontId="56" fillId="0" borderId="17" xfId="0" applyFont="1" applyBorder="1" applyAlignment="1">
      <alignment horizontal="left" vertical="center"/>
    </xf>
    <xf numFmtId="0" fontId="56" fillId="0" borderId="0" xfId="0" applyFont="1" applyBorder="1" applyAlignment="1">
      <alignment horizontal="left" vertical="center"/>
    </xf>
    <xf numFmtId="0" fontId="52" fillId="0" borderId="0" xfId="33" applyFont="1" applyBorder="1" applyAlignment="1">
      <alignment horizontal="left" vertical="center"/>
    </xf>
    <xf numFmtId="0" fontId="52" fillId="0" borderId="45" xfId="33" applyFont="1" applyBorder="1" applyAlignment="1">
      <alignment horizontal="left" vertical="center"/>
    </xf>
    <xf numFmtId="0" fontId="25" fillId="3" borderId="8" xfId="0" applyFont="1" applyFill="1" applyBorder="1" applyAlignment="1">
      <alignment horizontal="center" vertical="center" wrapText="1"/>
    </xf>
  </cellXfs>
  <cellStyles count="39">
    <cellStyle name="Comma 2" xfId="20"/>
    <cellStyle name="Comma 2 2" xfId="28"/>
    <cellStyle name="Comma 2 2 2" xfId="36"/>
    <cellStyle name="Currency 2" xfId="22"/>
    <cellStyle name="Currency 2 2" xfId="30"/>
    <cellStyle name="Currency 2 2 2" xfId="38"/>
    <cellStyle name="Hipervínculo" xfId="33" builtinId="8"/>
    <cellStyle name="Millares 2" xfId="19"/>
    <cellStyle name="Millares 2 2" xfId="27"/>
    <cellStyle name="Millares 2 2 2" xfId="35"/>
    <cellStyle name="Moneda" xfId="34" builtinId="4"/>
    <cellStyle name="Moneda 2" xfId="4"/>
    <cellStyle name="Moneda 2 2" xfId="21"/>
    <cellStyle name="Moneda 2 2 2" xfId="29"/>
    <cellStyle name="Moneda 2 2 2 2" xfId="37"/>
    <cellStyle name="Normal" xfId="0" builtinId="0"/>
    <cellStyle name="Normal 10" xfId="12"/>
    <cellStyle name="Normal 11" xfId="13"/>
    <cellStyle name="Normal 12" xfId="14"/>
    <cellStyle name="Normal 13" xfId="15"/>
    <cellStyle name="Normal 14" xfId="31"/>
    <cellStyle name="Normal 2" xfId="2"/>
    <cellStyle name="Normal 2 2" xfId="16"/>
    <cellStyle name="Normal 2 3" xfId="32"/>
    <cellStyle name="Normal 3" xfId="3"/>
    <cellStyle name="Normal 3 2" xfId="5"/>
    <cellStyle name="Normal 3 3" xfId="7"/>
    <cellStyle name="Normal 3 4" xfId="23"/>
    <cellStyle name="Normal 4" xfId="6"/>
    <cellStyle name="Normal 4 2" xfId="24"/>
    <cellStyle name="Normal 5" xfId="1"/>
    <cellStyle name="Normal 5 2" xfId="26"/>
    <cellStyle name="Normal 5 3" xfId="25"/>
    <cellStyle name="Normal 6" xfId="8"/>
    <cellStyle name="Normal 6 2" xfId="18"/>
    <cellStyle name="Normal 7" xfId="9"/>
    <cellStyle name="Normal 7 2" xfId="17"/>
    <cellStyle name="Normal 8" xfId="10"/>
    <cellStyle name="Normal 9" xfId="11"/>
  </cellStyles>
  <dxfs count="19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alignment horizontal="left" vertical="center" textRotation="0" wrapText="0" indent="0" justifyLastLine="0" shrinkToFit="0" readingOrder="0"/>
    </dxf>
    <dxf>
      <font>
        <b/>
      </font>
      <alignment horizontal="center" vertical="center" textRotation="0" wrapText="0" indent="0" justifyLastLine="0" shrinkToFit="0" readingOrder="0"/>
    </dxf>
    <dxf>
      <font>
        <b/>
      </font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rgb="FFFF000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color rgb="FFFF000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rgb="FF00B0F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rgb="FFFF000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color rgb="FF00B0F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</font>
      <alignment horizontal="center" vertical="center" textRotation="0" wrapText="0" indent="0" justifyLastLine="0" shrinkToFit="0" readingOrder="0"/>
    </dxf>
    <dxf>
      <font>
        <b/>
      </font>
      <numFmt numFmtId="164" formatCode="[$$-340A]\ #,##0"/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name val="Calibri"/>
        <scheme val="minor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rgb="FFFF0000"/>
        <name val="Calibri"/>
        <scheme val="minor"/>
      </font>
      <fill>
        <patternFill patternType="solid">
          <fgColor indexed="64"/>
          <bgColor theme="0" tint="-0.34998626667073579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FFCCCC"/>
      <color rgb="FF66FFFF"/>
      <color rgb="FFE20076"/>
      <color rgb="FF66FF99"/>
      <color rgb="FFCCFFFF"/>
      <color rgb="FFFF99FF"/>
      <color rgb="FF99FF99"/>
      <color rgb="FF66FF66"/>
      <color rgb="FFCCFF33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" displayName="Tabla1" ref="A3:L21" totalsRowShown="0" headerRowDxfId="18" dataDxfId="17">
  <autoFilter ref="A3:L21"/>
  <tableColumns count="12">
    <tableColumn id="1" name="N°" dataDxfId="16"/>
    <tableColumn id="2" name="CLINICA/HOSPITAL" dataDxfId="15"/>
    <tableColumn id="3" name="MONTO NETO" dataDxfId="14"/>
    <tableColumn id="4" name="REALIZADO" dataDxfId="13"/>
    <tableColumn id="5" name="PRESUPUESTO" dataDxfId="12"/>
    <tableColumn id="6" name="O/V" dataDxfId="11"/>
    <tableColumn id="7" name="ORDEN DE COMPRA" dataDxfId="10"/>
    <tableColumn id="8" name="GUIA DESPACHO" dataDxfId="9"/>
    <tableColumn id="9" name="FACTURA" dataDxfId="8"/>
    <tableColumn id="11" name="ENCARGADO" dataDxfId="7"/>
    <tableColumn id="12" name="OBSERVACIÓN " dataDxfId="6"/>
    <tableColumn id="10" name="Columna1" dataDxfId="5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mailto:secretariast@cencomex.cl" TargetMode="External"/><Relationship Id="rId1" Type="http://schemas.openxmlformats.org/officeDocument/2006/relationships/hyperlink" Target="http://www.mercantil.com/empresa/hospital-regional-de-copiapo/copiapo/300013193/esp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tel:305%20594-00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6"/>
  <sheetViews>
    <sheetView topLeftCell="A33" workbookViewId="0">
      <selection activeCell="C40" sqref="C40"/>
    </sheetView>
  </sheetViews>
  <sheetFormatPr baseColWidth="10" defaultRowHeight="15"/>
  <cols>
    <col min="2" max="2" width="31.5703125" customWidth="1"/>
    <col min="3" max="3" width="40.85546875" customWidth="1"/>
  </cols>
  <sheetData>
    <row r="1" spans="2:7">
      <c r="B1" s="281" t="s">
        <v>220</v>
      </c>
      <c r="C1" s="281"/>
      <c r="D1" s="281"/>
      <c r="E1" s="281"/>
      <c r="F1" s="281"/>
      <c r="G1" s="59"/>
    </row>
    <row r="2" spans="2:7">
      <c r="B2" s="250"/>
      <c r="C2" s="251" t="s">
        <v>5</v>
      </c>
      <c r="D2" s="272"/>
      <c r="E2" s="275"/>
      <c r="F2" s="276"/>
      <c r="G2" s="59"/>
    </row>
    <row r="3" spans="2:7">
      <c r="B3" s="252" t="s">
        <v>6</v>
      </c>
      <c r="C3" s="253" t="s">
        <v>61</v>
      </c>
      <c r="D3" s="29"/>
      <c r="E3" s="10" t="s">
        <v>7</v>
      </c>
      <c r="F3" s="1"/>
      <c r="G3" s="59"/>
    </row>
    <row r="4" spans="2:7">
      <c r="B4" s="252" t="s">
        <v>8</v>
      </c>
      <c r="C4" s="254" t="s">
        <v>9</v>
      </c>
      <c r="D4" s="29"/>
      <c r="E4" s="11"/>
      <c r="F4" s="1"/>
      <c r="G4" s="59"/>
    </row>
    <row r="5" spans="2:7">
      <c r="B5" s="252" t="s">
        <v>10</v>
      </c>
      <c r="C5" s="4">
        <v>238800</v>
      </c>
      <c r="D5" s="249"/>
      <c r="E5" s="11" t="s">
        <v>11</v>
      </c>
      <c r="F5" s="1"/>
      <c r="G5" s="59"/>
    </row>
    <row r="6" spans="2:7">
      <c r="B6" s="252" t="s">
        <v>12</v>
      </c>
      <c r="C6" s="4"/>
      <c r="D6" s="29"/>
      <c r="E6" s="12"/>
      <c r="F6" s="1"/>
      <c r="G6" s="59"/>
    </row>
    <row r="7" spans="2:7">
      <c r="B7" s="255" t="s">
        <v>13</v>
      </c>
      <c r="C7" s="280">
        <v>74397</v>
      </c>
      <c r="D7" s="29"/>
      <c r="E7" s="13"/>
      <c r="F7" s="1"/>
      <c r="G7" s="59"/>
    </row>
    <row r="8" spans="2:7">
      <c r="B8" s="252" t="s">
        <v>14</v>
      </c>
      <c r="C8" s="4" t="s">
        <v>44</v>
      </c>
      <c r="D8" s="29"/>
      <c r="E8" s="13"/>
      <c r="F8" s="1"/>
      <c r="G8" s="59"/>
    </row>
    <row r="9" spans="2:7">
      <c r="B9" s="252" t="s">
        <v>15</v>
      </c>
      <c r="C9" s="4" t="s">
        <v>44</v>
      </c>
      <c r="D9" s="29"/>
      <c r="E9" s="14"/>
      <c r="F9" s="1"/>
      <c r="G9" s="59"/>
    </row>
    <row r="10" spans="2:7">
      <c r="B10" s="252" t="s">
        <v>16</v>
      </c>
      <c r="C10" s="4"/>
      <c r="D10" s="29"/>
      <c r="E10" s="14"/>
      <c r="F10" s="1"/>
      <c r="G10" s="59"/>
    </row>
    <row r="11" spans="2:7">
      <c r="B11" s="252" t="s">
        <v>17</v>
      </c>
      <c r="C11" s="4"/>
      <c r="D11" s="29"/>
      <c r="E11" s="14"/>
      <c r="F11" s="1"/>
      <c r="G11" s="59"/>
    </row>
    <row r="12" spans="2:7">
      <c r="B12" s="256" t="s">
        <v>18</v>
      </c>
      <c r="C12" s="256" t="s">
        <v>19</v>
      </c>
      <c r="D12" s="270" t="s">
        <v>20</v>
      </c>
      <c r="E12" s="270" t="s">
        <v>21</v>
      </c>
      <c r="F12" s="271" t="s">
        <v>22</v>
      </c>
    </row>
    <row r="13" spans="2:7">
      <c r="B13" s="4">
        <v>3200000000</v>
      </c>
      <c r="C13" s="4" t="s">
        <v>29</v>
      </c>
      <c r="D13" s="4">
        <v>1</v>
      </c>
      <c r="E13" s="19">
        <v>318917</v>
      </c>
      <c r="F13" s="258">
        <f>E13*D13</f>
        <v>318917</v>
      </c>
    </row>
    <row r="14" spans="2:7">
      <c r="B14" s="4"/>
      <c r="C14" s="257"/>
      <c r="D14" s="19"/>
      <c r="E14" s="259" t="s">
        <v>23</v>
      </c>
      <c r="F14" s="258">
        <f>F13</f>
        <v>318917</v>
      </c>
    </row>
    <row r="16" spans="2:7" s="17" customFormat="1"/>
    <row r="17" spans="2:7">
      <c r="B17" s="281" t="s">
        <v>220</v>
      </c>
      <c r="C17" s="281"/>
      <c r="D17" s="281"/>
      <c r="E17" s="281"/>
      <c r="F17" s="281"/>
    </row>
    <row r="18" spans="2:7">
      <c r="B18" s="250"/>
      <c r="C18" s="251" t="s">
        <v>24</v>
      </c>
      <c r="D18" s="272"/>
      <c r="E18" s="273"/>
      <c r="F18" s="274"/>
      <c r="G18" s="59"/>
    </row>
    <row r="19" spans="2:7">
      <c r="B19" s="252" t="s">
        <v>6</v>
      </c>
      <c r="C19" s="253" t="s">
        <v>143</v>
      </c>
      <c r="D19" s="29"/>
      <c r="E19" s="10" t="s">
        <v>7</v>
      </c>
      <c r="F19" s="185"/>
      <c r="G19" s="59"/>
    </row>
    <row r="20" spans="2:7">
      <c r="B20" s="252" t="s">
        <v>8</v>
      </c>
      <c r="C20" s="254" t="s">
        <v>91</v>
      </c>
      <c r="D20" s="29"/>
      <c r="E20" s="11"/>
      <c r="F20" s="185"/>
      <c r="G20" s="59"/>
    </row>
    <row r="21" spans="2:7">
      <c r="B21" s="252" t="s">
        <v>10</v>
      </c>
      <c r="C21" s="4">
        <v>238430</v>
      </c>
      <c r="D21" s="249"/>
      <c r="E21" s="11" t="s">
        <v>11</v>
      </c>
      <c r="F21" s="185"/>
      <c r="G21" s="59"/>
    </row>
    <row r="22" spans="2:7">
      <c r="B22" s="252" t="s">
        <v>12</v>
      </c>
      <c r="C22" s="4"/>
      <c r="D22" s="29"/>
      <c r="E22" s="12"/>
      <c r="F22" s="185"/>
      <c r="G22" s="59"/>
    </row>
    <row r="23" spans="2:7">
      <c r="B23" s="255" t="s">
        <v>13</v>
      </c>
      <c r="C23" s="256">
        <v>74371</v>
      </c>
      <c r="D23" s="29"/>
      <c r="E23" s="29"/>
      <c r="F23" s="185"/>
      <c r="G23" s="59"/>
    </row>
    <row r="24" spans="2:7">
      <c r="B24" s="252" t="s">
        <v>14</v>
      </c>
      <c r="C24" s="4" t="s">
        <v>142</v>
      </c>
      <c r="D24" s="29"/>
      <c r="E24" s="29"/>
      <c r="F24" s="185"/>
      <c r="G24" s="59"/>
    </row>
    <row r="25" spans="2:7">
      <c r="B25" s="252" t="s">
        <v>15</v>
      </c>
      <c r="C25" s="4"/>
      <c r="D25" s="29"/>
      <c r="E25" s="29"/>
      <c r="F25" s="185"/>
      <c r="G25" s="59"/>
    </row>
    <row r="26" spans="2:7">
      <c r="B26" s="252" t="s">
        <v>16</v>
      </c>
      <c r="C26" s="4"/>
      <c r="D26" s="29"/>
      <c r="E26" s="29"/>
      <c r="F26" s="185"/>
      <c r="G26" s="59"/>
    </row>
    <row r="27" spans="2:7">
      <c r="B27" s="252" t="s">
        <v>17</v>
      </c>
      <c r="C27" s="4"/>
      <c r="D27" s="29"/>
      <c r="E27" s="29"/>
      <c r="F27" s="185"/>
      <c r="G27" s="59"/>
    </row>
    <row r="28" spans="2:7">
      <c r="B28" s="256" t="s">
        <v>18</v>
      </c>
      <c r="C28" s="256" t="s">
        <v>19</v>
      </c>
      <c r="D28" s="270" t="s">
        <v>20</v>
      </c>
      <c r="E28" s="270" t="s">
        <v>21</v>
      </c>
      <c r="F28" s="271" t="s">
        <v>22</v>
      </c>
    </row>
    <row r="29" spans="2:7">
      <c r="B29" s="4">
        <v>3200000000</v>
      </c>
      <c r="C29" s="5" t="s">
        <v>29</v>
      </c>
      <c r="D29" s="4">
        <v>1</v>
      </c>
      <c r="E29" s="19">
        <v>669867</v>
      </c>
      <c r="F29" s="23">
        <f>E29*D29</f>
        <v>669867</v>
      </c>
    </row>
    <row r="30" spans="2:7">
      <c r="B30" s="4"/>
      <c r="C30" s="257"/>
      <c r="D30" s="19"/>
      <c r="E30" s="23" t="s">
        <v>23</v>
      </c>
      <c r="F30" s="23">
        <f>F29</f>
        <v>669867</v>
      </c>
    </row>
    <row r="33" spans="2:7">
      <c r="D33" s="59"/>
      <c r="E33" s="59"/>
      <c r="F33" s="59"/>
    </row>
    <row r="34" spans="2:7">
      <c r="B34" s="250"/>
      <c r="C34" s="251" t="s">
        <v>25</v>
      </c>
      <c r="D34" s="272"/>
      <c r="E34" s="273"/>
      <c r="F34" s="274"/>
      <c r="G34" s="59"/>
    </row>
    <row r="35" spans="2:7">
      <c r="B35" s="252" t="s">
        <v>6</v>
      </c>
      <c r="C35" s="253" t="s">
        <v>60</v>
      </c>
      <c r="D35" s="29"/>
      <c r="E35" s="10" t="s">
        <v>7</v>
      </c>
      <c r="F35" s="185"/>
      <c r="G35" s="59"/>
    </row>
    <row r="36" spans="2:7">
      <c r="B36" s="252" t="s">
        <v>8</v>
      </c>
      <c r="C36" s="254" t="s">
        <v>45</v>
      </c>
      <c r="D36" s="29"/>
      <c r="E36" s="11"/>
      <c r="F36" s="185"/>
      <c r="G36" s="59"/>
    </row>
    <row r="37" spans="2:7">
      <c r="B37" s="252" t="s">
        <v>10</v>
      </c>
      <c r="C37" s="4"/>
      <c r="D37" s="249"/>
      <c r="E37" s="11" t="s">
        <v>11</v>
      </c>
      <c r="F37" s="185"/>
      <c r="G37" s="59"/>
    </row>
    <row r="38" spans="2:7">
      <c r="B38" s="252" t="s">
        <v>12</v>
      </c>
      <c r="C38" s="4"/>
      <c r="D38" s="29"/>
      <c r="E38" s="12"/>
      <c r="F38" s="185"/>
      <c r="G38" s="59"/>
    </row>
    <row r="39" spans="2:7">
      <c r="B39" s="255" t="s">
        <v>13</v>
      </c>
      <c r="C39" s="256"/>
      <c r="D39" s="29"/>
      <c r="E39" s="29"/>
      <c r="F39" s="185"/>
      <c r="G39" s="59"/>
    </row>
    <row r="40" spans="2:7">
      <c r="B40" s="252" t="s">
        <v>14</v>
      </c>
      <c r="C40" s="4"/>
      <c r="D40" s="29"/>
      <c r="E40" s="29"/>
      <c r="F40" s="185"/>
      <c r="G40" s="59"/>
    </row>
    <row r="41" spans="2:7">
      <c r="B41" s="252" t="s">
        <v>15</v>
      </c>
      <c r="C41" s="4"/>
      <c r="D41" s="29"/>
      <c r="E41" s="29"/>
      <c r="F41" s="185"/>
      <c r="G41" s="59"/>
    </row>
    <row r="42" spans="2:7">
      <c r="B42" s="252" t="s">
        <v>16</v>
      </c>
      <c r="C42" s="4"/>
      <c r="D42" s="29"/>
      <c r="E42" s="29"/>
      <c r="F42" s="185"/>
      <c r="G42" s="59"/>
    </row>
    <row r="43" spans="2:7">
      <c r="B43" s="252" t="s">
        <v>17</v>
      </c>
      <c r="C43" s="4"/>
      <c r="D43" s="29"/>
      <c r="E43" s="29"/>
      <c r="F43" s="185"/>
      <c r="G43" s="59"/>
    </row>
    <row r="44" spans="2:7">
      <c r="B44" s="256" t="s">
        <v>18</v>
      </c>
      <c r="C44" s="256" t="s">
        <v>19</v>
      </c>
      <c r="D44" s="270" t="s">
        <v>20</v>
      </c>
      <c r="E44" s="270" t="s">
        <v>21</v>
      </c>
      <c r="F44" s="271" t="s">
        <v>22</v>
      </c>
    </row>
    <row r="45" spans="2:7">
      <c r="B45" s="4">
        <v>3200000000</v>
      </c>
      <c r="C45" s="5" t="s">
        <v>29</v>
      </c>
      <c r="D45" s="4"/>
      <c r="E45" s="19"/>
      <c r="F45" s="23">
        <f>E45*D45</f>
        <v>0</v>
      </c>
    </row>
    <row r="46" spans="2:7">
      <c r="B46" s="4"/>
      <c r="C46" s="257"/>
      <c r="D46" s="19"/>
      <c r="E46" s="23" t="s">
        <v>23</v>
      </c>
      <c r="F46" s="23">
        <f>F45</f>
        <v>0</v>
      </c>
    </row>
  </sheetData>
  <mergeCells count="2">
    <mergeCell ref="B17:F17"/>
    <mergeCell ref="B1:F1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84"/>
  <sheetViews>
    <sheetView topLeftCell="A64" workbookViewId="0">
      <selection activeCell="C76" sqref="C76"/>
    </sheetView>
  </sheetViews>
  <sheetFormatPr baseColWidth="10" defaultRowHeight="15"/>
  <cols>
    <col min="2" max="2" width="34.7109375" customWidth="1"/>
    <col min="3" max="3" width="40.85546875" bestFit="1" customWidth="1"/>
  </cols>
  <sheetData>
    <row r="1" spans="2:6">
      <c r="C1" s="17"/>
      <c r="D1" s="17"/>
    </row>
    <row r="2" spans="2:6">
      <c r="C2" s="17"/>
      <c r="D2" s="17"/>
    </row>
    <row r="4" spans="2:6">
      <c r="B4" s="261"/>
      <c r="C4" s="224" t="s">
        <v>185</v>
      </c>
      <c r="D4" s="242"/>
      <c r="E4" s="243"/>
      <c r="F4" s="244"/>
    </row>
    <row r="5" spans="2:6">
      <c r="B5" s="225" t="s">
        <v>6</v>
      </c>
      <c r="C5" s="226" t="s">
        <v>60</v>
      </c>
      <c r="D5" s="242"/>
      <c r="E5" s="245"/>
      <c r="F5" s="244"/>
    </row>
    <row r="6" spans="2:6">
      <c r="B6" s="225" t="s">
        <v>8</v>
      </c>
      <c r="C6" s="227" t="s">
        <v>45</v>
      </c>
      <c r="D6" s="242"/>
      <c r="E6" s="246"/>
      <c r="F6" s="244"/>
    </row>
    <row r="7" spans="2:6">
      <c r="B7" s="225" t="s">
        <v>10</v>
      </c>
      <c r="C7" s="228">
        <v>234021</v>
      </c>
      <c r="D7" s="242"/>
      <c r="E7" s="246" t="s">
        <v>11</v>
      </c>
      <c r="F7" s="244"/>
    </row>
    <row r="8" spans="2:6">
      <c r="B8" s="225" t="s">
        <v>12</v>
      </c>
      <c r="C8" s="228"/>
      <c r="D8" s="242"/>
      <c r="E8" s="247"/>
      <c r="F8" s="244"/>
    </row>
    <row r="9" spans="2:6">
      <c r="B9" s="229" t="s">
        <v>13</v>
      </c>
      <c r="C9" s="230">
        <v>71391</v>
      </c>
      <c r="D9" s="242"/>
      <c r="E9" s="248"/>
      <c r="F9" s="244"/>
    </row>
    <row r="10" spans="2:6">
      <c r="B10" s="225" t="s">
        <v>14</v>
      </c>
      <c r="C10" s="228">
        <v>4700016175</v>
      </c>
      <c r="D10" s="242"/>
      <c r="E10" s="248"/>
      <c r="F10" s="244"/>
    </row>
    <row r="11" spans="2:6">
      <c r="B11" s="225" t="s">
        <v>15</v>
      </c>
      <c r="C11" s="228">
        <v>7208</v>
      </c>
      <c r="D11" s="242"/>
      <c r="E11" s="244"/>
      <c r="F11" s="244"/>
    </row>
    <row r="12" spans="2:6">
      <c r="B12" s="225" t="s">
        <v>16</v>
      </c>
      <c r="C12" s="228"/>
      <c r="D12" s="242"/>
      <c r="E12" s="244"/>
      <c r="F12" s="244"/>
    </row>
    <row r="13" spans="2:6">
      <c r="B13" s="225" t="s">
        <v>17</v>
      </c>
      <c r="C13" s="228"/>
      <c r="D13" s="242"/>
      <c r="E13" s="244"/>
      <c r="F13" s="244"/>
    </row>
    <row r="14" spans="2:6">
      <c r="B14" s="230" t="s">
        <v>18</v>
      </c>
      <c r="C14" s="230" t="s">
        <v>19</v>
      </c>
      <c r="D14" s="230" t="s">
        <v>20</v>
      </c>
      <c r="E14" s="230" t="s">
        <v>21</v>
      </c>
      <c r="F14" s="229" t="s">
        <v>22</v>
      </c>
    </row>
    <row r="15" spans="2:6">
      <c r="B15" s="228" t="s">
        <v>187</v>
      </c>
      <c r="C15" s="228" t="s">
        <v>188</v>
      </c>
      <c r="D15" s="228">
        <v>2</v>
      </c>
      <c r="E15" s="231">
        <v>461415</v>
      </c>
      <c r="F15" s="232">
        <v>922830</v>
      </c>
    </row>
    <row r="16" spans="2:6">
      <c r="B16" s="228"/>
      <c r="C16" s="228"/>
      <c r="D16" s="228"/>
      <c r="E16" s="228"/>
      <c r="F16" s="225"/>
    </row>
    <row r="17" spans="2:6">
      <c r="B17" s="228"/>
      <c r="C17" s="233"/>
      <c r="D17" s="228"/>
      <c r="E17" s="234" t="s">
        <v>46</v>
      </c>
      <c r="F17" s="232">
        <v>922830</v>
      </c>
    </row>
    <row r="18" spans="2:6" s="239" customFormat="1">
      <c r="B18" s="235"/>
      <c r="C18" s="236"/>
      <c r="D18" s="235"/>
      <c r="E18" s="237"/>
      <c r="F18" s="238"/>
    </row>
    <row r="19" spans="2:6" s="239" customFormat="1">
      <c r="B19" s="235"/>
      <c r="C19" s="236"/>
      <c r="D19" s="235"/>
      <c r="E19" s="237"/>
      <c r="F19" s="238"/>
    </row>
    <row r="21" spans="2:6">
      <c r="B21" s="223"/>
      <c r="C21" s="224" t="s">
        <v>26</v>
      </c>
      <c r="D21" s="216"/>
      <c r="E21" s="217"/>
      <c r="F21" s="218"/>
    </row>
    <row r="22" spans="2:6">
      <c r="B22" s="225" t="s">
        <v>6</v>
      </c>
      <c r="C22" s="226" t="s">
        <v>60</v>
      </c>
      <c r="D22" s="216"/>
      <c r="E22" s="219"/>
      <c r="F22" s="218"/>
    </row>
    <row r="23" spans="2:6">
      <c r="B23" s="225" t="s">
        <v>8</v>
      </c>
      <c r="C23" s="227" t="s">
        <v>45</v>
      </c>
      <c r="D23" s="216"/>
      <c r="E23" s="220"/>
      <c r="F23" s="218"/>
    </row>
    <row r="24" spans="2:6">
      <c r="B24" s="225" t="s">
        <v>10</v>
      </c>
      <c r="C24" s="228">
        <v>234823</v>
      </c>
      <c r="D24" s="216"/>
      <c r="E24" s="220" t="s">
        <v>11</v>
      </c>
      <c r="F24" s="218"/>
    </row>
    <row r="25" spans="2:6">
      <c r="B25" s="225" t="s">
        <v>12</v>
      </c>
      <c r="C25" s="228"/>
      <c r="D25" s="216"/>
      <c r="E25" s="221"/>
      <c r="F25" s="218"/>
    </row>
    <row r="26" spans="2:6">
      <c r="B26" s="229" t="s">
        <v>13</v>
      </c>
      <c r="C26" s="230">
        <v>71724</v>
      </c>
      <c r="D26" s="216"/>
      <c r="E26" s="222"/>
      <c r="F26" s="218"/>
    </row>
    <row r="27" spans="2:6">
      <c r="B27" s="225" t="s">
        <v>14</v>
      </c>
      <c r="C27" s="228">
        <v>4700016174</v>
      </c>
      <c r="D27" s="216"/>
      <c r="E27" s="222"/>
      <c r="F27" s="218"/>
    </row>
    <row r="28" spans="2:6">
      <c r="B28" s="225" t="s">
        <v>15</v>
      </c>
      <c r="C28" s="228">
        <v>7209</v>
      </c>
      <c r="D28" s="216"/>
      <c r="E28" s="218"/>
      <c r="F28" s="218"/>
    </row>
    <row r="29" spans="2:6">
      <c r="B29" s="225" t="s">
        <v>16</v>
      </c>
      <c r="C29" s="228"/>
      <c r="D29" s="216"/>
      <c r="E29" s="218"/>
      <c r="F29" s="218"/>
    </row>
    <row r="30" spans="2:6">
      <c r="B30" s="240" t="s">
        <v>17</v>
      </c>
      <c r="C30" s="241"/>
      <c r="D30" s="216"/>
      <c r="E30" s="218"/>
      <c r="F30" s="218"/>
    </row>
    <row r="31" spans="2:6">
      <c r="B31" s="230" t="s">
        <v>18</v>
      </c>
      <c r="C31" s="230" t="s">
        <v>19</v>
      </c>
      <c r="D31" s="230" t="s">
        <v>20</v>
      </c>
      <c r="E31" s="230" t="s">
        <v>21</v>
      </c>
      <c r="F31" s="229" t="s">
        <v>22</v>
      </c>
    </row>
    <row r="32" spans="2:6">
      <c r="B32" s="228" t="s">
        <v>189</v>
      </c>
      <c r="C32" s="228" t="s">
        <v>190</v>
      </c>
      <c r="D32" s="228">
        <v>5</v>
      </c>
      <c r="E32" s="231">
        <v>55000</v>
      </c>
      <c r="F32" s="232">
        <v>275000</v>
      </c>
    </row>
    <row r="33" spans="2:6">
      <c r="B33" s="228"/>
      <c r="C33" s="228"/>
      <c r="D33" s="228"/>
      <c r="E33" s="228"/>
      <c r="F33" s="225"/>
    </row>
    <row r="34" spans="2:6">
      <c r="B34" s="228"/>
      <c r="C34" s="233"/>
      <c r="D34" s="228"/>
      <c r="E34" s="234" t="s">
        <v>46</v>
      </c>
      <c r="F34" s="232">
        <v>275000</v>
      </c>
    </row>
    <row r="35" spans="2:6" s="239" customFormat="1">
      <c r="B35" s="235"/>
      <c r="C35" s="236"/>
      <c r="D35" s="235"/>
      <c r="E35" s="237"/>
      <c r="F35" s="238"/>
    </row>
    <row r="36" spans="2:6" s="239" customFormat="1">
      <c r="B36" s="235"/>
      <c r="C36" s="236"/>
      <c r="D36" s="235"/>
      <c r="E36" s="237"/>
      <c r="F36" s="238"/>
    </row>
    <row r="38" spans="2:6">
      <c r="B38" s="223"/>
      <c r="C38" s="224" t="s">
        <v>34</v>
      </c>
      <c r="D38" s="216"/>
      <c r="E38" s="217"/>
      <c r="F38" s="218"/>
    </row>
    <row r="39" spans="2:6">
      <c r="B39" s="225" t="s">
        <v>6</v>
      </c>
      <c r="C39" s="226" t="s">
        <v>60</v>
      </c>
      <c r="D39" s="216"/>
      <c r="E39" s="219"/>
      <c r="F39" s="218"/>
    </row>
    <row r="40" spans="2:6">
      <c r="B40" s="225" t="s">
        <v>8</v>
      </c>
      <c r="C40" s="227" t="s">
        <v>45</v>
      </c>
      <c r="D40" s="216"/>
      <c r="E40" s="220"/>
      <c r="F40" s="218"/>
    </row>
    <row r="41" spans="2:6">
      <c r="B41" s="225" t="s">
        <v>10</v>
      </c>
      <c r="C41" s="228">
        <v>234822</v>
      </c>
      <c r="D41" s="216"/>
      <c r="E41" s="220" t="s">
        <v>11</v>
      </c>
      <c r="F41" s="218"/>
    </row>
    <row r="42" spans="2:6">
      <c r="B42" s="225" t="s">
        <v>12</v>
      </c>
      <c r="C42" s="228"/>
      <c r="D42" s="216"/>
      <c r="E42" s="221"/>
      <c r="F42" s="218"/>
    </row>
    <row r="43" spans="2:6">
      <c r="B43" s="229" t="s">
        <v>13</v>
      </c>
      <c r="C43" s="230">
        <v>71725</v>
      </c>
      <c r="D43" s="216"/>
      <c r="E43" s="222"/>
      <c r="F43" s="218"/>
    </row>
    <row r="44" spans="2:6">
      <c r="B44" s="225" t="s">
        <v>14</v>
      </c>
      <c r="C44" s="228">
        <v>4700016837</v>
      </c>
      <c r="D44" s="216"/>
      <c r="E44" s="222"/>
      <c r="F44" s="218"/>
    </row>
    <row r="45" spans="2:6">
      <c r="B45" s="225" t="s">
        <v>15</v>
      </c>
      <c r="C45" s="228">
        <v>7222</v>
      </c>
      <c r="D45" s="216"/>
      <c r="E45" s="218"/>
      <c r="F45" s="218"/>
    </row>
    <row r="46" spans="2:6">
      <c r="B46" s="225" t="s">
        <v>16</v>
      </c>
      <c r="C46" s="228"/>
      <c r="D46" s="216"/>
      <c r="E46" s="218"/>
      <c r="F46" s="218"/>
    </row>
    <row r="47" spans="2:6">
      <c r="B47" s="225" t="s">
        <v>17</v>
      </c>
      <c r="C47" s="228"/>
      <c r="D47" s="216"/>
      <c r="E47" s="218"/>
      <c r="F47" s="218"/>
    </row>
    <row r="48" spans="2:6">
      <c r="B48" s="230" t="s">
        <v>18</v>
      </c>
      <c r="C48" s="230" t="s">
        <v>19</v>
      </c>
      <c r="D48" s="230" t="s">
        <v>20</v>
      </c>
      <c r="E48" s="230" t="s">
        <v>21</v>
      </c>
      <c r="F48" s="229" t="s">
        <v>22</v>
      </c>
    </row>
    <row r="49" spans="2:6">
      <c r="B49" s="228">
        <v>353001</v>
      </c>
      <c r="C49" s="228" t="s">
        <v>186</v>
      </c>
      <c r="D49" s="228">
        <v>1</v>
      </c>
      <c r="E49" s="231">
        <v>538109</v>
      </c>
      <c r="F49" s="232">
        <v>538109</v>
      </c>
    </row>
    <row r="50" spans="2:6">
      <c r="B50" s="228"/>
      <c r="C50" s="228"/>
      <c r="D50" s="228"/>
      <c r="E50" s="228"/>
      <c r="F50" s="225"/>
    </row>
    <row r="51" spans="2:6">
      <c r="B51" s="228"/>
      <c r="C51" s="233"/>
      <c r="D51" s="228"/>
      <c r="E51" s="234" t="s">
        <v>46</v>
      </c>
      <c r="F51" s="232">
        <v>538109</v>
      </c>
    </row>
    <row r="52" spans="2:6" s="239" customFormat="1">
      <c r="B52" s="235"/>
      <c r="C52" s="236"/>
      <c r="D52" s="235"/>
      <c r="E52" s="237"/>
      <c r="F52" s="238"/>
    </row>
    <row r="53" spans="2:6" s="239" customFormat="1">
      <c r="B53" s="235"/>
      <c r="C53" s="236"/>
      <c r="D53" s="235"/>
      <c r="E53" s="237"/>
      <c r="F53" s="238"/>
    </row>
    <row r="55" spans="2:6">
      <c r="B55" s="223"/>
      <c r="C55" s="224" t="s">
        <v>35</v>
      </c>
      <c r="D55" s="216"/>
      <c r="E55" s="220"/>
      <c r="F55" s="216"/>
    </row>
    <row r="56" spans="2:6">
      <c r="B56" s="225" t="s">
        <v>6</v>
      </c>
      <c r="C56" s="226" t="s">
        <v>169</v>
      </c>
      <c r="D56" s="216"/>
      <c r="E56" s="219"/>
      <c r="F56" s="216"/>
    </row>
    <row r="57" spans="2:6">
      <c r="B57" s="225" t="s">
        <v>8</v>
      </c>
      <c r="C57" s="227" t="s">
        <v>161</v>
      </c>
      <c r="D57" s="216"/>
      <c r="E57" s="220"/>
      <c r="F57" s="216"/>
    </row>
    <row r="58" spans="2:6">
      <c r="B58" s="225" t="s">
        <v>10</v>
      </c>
      <c r="C58" s="228">
        <v>236595</v>
      </c>
      <c r="D58" s="216"/>
      <c r="E58" s="220" t="s">
        <v>11</v>
      </c>
      <c r="F58" s="216"/>
    </row>
    <row r="59" spans="2:6">
      <c r="B59" s="225" t="s">
        <v>12</v>
      </c>
      <c r="C59" s="228"/>
      <c r="D59" s="216"/>
      <c r="E59" s="221"/>
      <c r="F59" s="216"/>
    </row>
    <row r="60" spans="2:6">
      <c r="B60" s="229" t="s">
        <v>13</v>
      </c>
      <c r="C60" s="230">
        <v>72818</v>
      </c>
      <c r="D60" s="216"/>
      <c r="E60" s="216"/>
      <c r="F60" s="216"/>
    </row>
    <row r="61" spans="2:6">
      <c r="B61" s="225" t="s">
        <v>14</v>
      </c>
      <c r="C61" s="228">
        <v>8409</v>
      </c>
      <c r="D61" s="216"/>
      <c r="E61" s="216"/>
      <c r="F61" s="216"/>
    </row>
    <row r="62" spans="2:6">
      <c r="B62" s="225" t="s">
        <v>15</v>
      </c>
      <c r="C62" s="228">
        <v>7125</v>
      </c>
      <c r="D62" s="216"/>
      <c r="E62" s="216"/>
      <c r="F62" s="216"/>
    </row>
    <row r="63" spans="2:6">
      <c r="B63" s="225" t="s">
        <v>16</v>
      </c>
      <c r="C63" s="228">
        <v>2748</v>
      </c>
      <c r="D63" s="216"/>
      <c r="E63" s="216"/>
      <c r="F63" s="216"/>
    </row>
    <row r="64" spans="2:6">
      <c r="B64" s="225" t="s">
        <v>17</v>
      </c>
      <c r="C64" s="228"/>
      <c r="D64" s="216"/>
      <c r="E64" s="216"/>
      <c r="F64" s="216"/>
    </row>
    <row r="65" spans="2:6">
      <c r="B65" s="230" t="s">
        <v>18</v>
      </c>
      <c r="C65" s="230" t="s">
        <v>19</v>
      </c>
      <c r="D65" s="230" t="s">
        <v>20</v>
      </c>
      <c r="E65" s="230" t="s">
        <v>21</v>
      </c>
      <c r="F65" s="230" t="s">
        <v>22</v>
      </c>
    </row>
    <row r="66" spans="2:6">
      <c r="B66" s="260">
        <v>3200000000</v>
      </c>
      <c r="C66" s="260" t="s">
        <v>29</v>
      </c>
      <c r="D66" s="228">
        <v>1</v>
      </c>
      <c r="E66" s="231">
        <v>181740</v>
      </c>
      <c r="F66" s="231">
        <v>181740</v>
      </c>
    </row>
    <row r="67" spans="2:6">
      <c r="B67" s="228"/>
      <c r="C67" s="233"/>
      <c r="D67" s="228"/>
      <c r="E67" s="228" t="s">
        <v>46</v>
      </c>
      <c r="F67" s="231">
        <v>181740</v>
      </c>
    </row>
    <row r="71" spans="2:6">
      <c r="B71" s="223"/>
      <c r="C71" s="224" t="s">
        <v>36</v>
      </c>
      <c r="D71" s="216"/>
      <c r="E71" s="220"/>
      <c r="F71" s="216"/>
    </row>
    <row r="72" spans="2:6">
      <c r="B72" s="225" t="s">
        <v>6</v>
      </c>
      <c r="C72" s="226" t="s">
        <v>39</v>
      </c>
      <c r="D72" s="216"/>
      <c r="E72" s="219"/>
      <c r="F72" s="216"/>
    </row>
    <row r="73" spans="2:6">
      <c r="B73" s="225" t="s">
        <v>8</v>
      </c>
      <c r="C73" s="227" t="s">
        <v>47</v>
      </c>
      <c r="D73" s="216"/>
      <c r="E73" s="220"/>
      <c r="F73" s="216"/>
    </row>
    <row r="74" spans="2:6">
      <c r="B74" s="225" t="s">
        <v>10</v>
      </c>
      <c r="C74" s="228">
        <v>235542</v>
      </c>
      <c r="D74" s="216"/>
      <c r="E74" s="220" t="s">
        <v>11</v>
      </c>
      <c r="F74" s="216"/>
    </row>
    <row r="75" spans="2:6">
      <c r="B75" s="225" t="s">
        <v>12</v>
      </c>
      <c r="C75" s="228"/>
      <c r="D75" s="216"/>
      <c r="E75" s="221"/>
      <c r="F75" s="216"/>
    </row>
    <row r="76" spans="2:6">
      <c r="B76" s="229" t="s">
        <v>13</v>
      </c>
      <c r="C76" s="230">
        <v>72468</v>
      </c>
      <c r="D76" s="216"/>
      <c r="E76" s="216"/>
      <c r="F76" s="216"/>
    </row>
    <row r="77" spans="2:6">
      <c r="B77" s="225" t="s">
        <v>14</v>
      </c>
      <c r="C77" s="228">
        <v>774253</v>
      </c>
      <c r="D77" s="216"/>
      <c r="E77" s="216"/>
      <c r="F77" s="216"/>
    </row>
    <row r="78" spans="2:6">
      <c r="B78" s="225" t="s">
        <v>15</v>
      </c>
      <c r="C78" s="228">
        <v>7224</v>
      </c>
      <c r="D78" s="216"/>
      <c r="E78" s="216"/>
      <c r="F78" s="216"/>
    </row>
    <row r="79" spans="2:6">
      <c r="B79" s="225" t="s">
        <v>16</v>
      </c>
      <c r="C79" s="228"/>
      <c r="D79" s="216"/>
      <c r="E79" s="216"/>
      <c r="F79" s="216"/>
    </row>
    <row r="80" spans="2:6">
      <c r="B80" s="225" t="s">
        <v>17</v>
      </c>
      <c r="C80" s="228"/>
      <c r="D80" s="216"/>
      <c r="E80" s="216"/>
      <c r="F80" s="216"/>
    </row>
    <row r="81" spans="2:6">
      <c r="B81" s="230" t="s">
        <v>18</v>
      </c>
      <c r="C81" s="230" t="s">
        <v>19</v>
      </c>
      <c r="D81" s="230" t="s">
        <v>20</v>
      </c>
      <c r="E81" s="230" t="s">
        <v>21</v>
      </c>
      <c r="F81" s="230" t="s">
        <v>22</v>
      </c>
    </row>
    <row r="82" spans="2:6">
      <c r="B82" s="228" t="s">
        <v>165</v>
      </c>
      <c r="C82" s="228" t="s">
        <v>166</v>
      </c>
      <c r="D82" s="228">
        <v>1</v>
      </c>
      <c r="E82" s="231">
        <v>502000</v>
      </c>
      <c r="F82" s="231">
        <v>502000</v>
      </c>
    </row>
    <row r="83" spans="2:6">
      <c r="B83" s="228"/>
      <c r="C83" s="228"/>
      <c r="D83" s="228"/>
      <c r="E83" s="228"/>
      <c r="F83" s="228"/>
    </row>
    <row r="84" spans="2:6">
      <c r="B84" s="228"/>
      <c r="C84" s="233"/>
      <c r="D84" s="228"/>
      <c r="E84" s="228" t="s">
        <v>46</v>
      </c>
      <c r="F84" s="231">
        <v>502000</v>
      </c>
    </row>
  </sheetData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91"/>
  <sheetViews>
    <sheetView topLeftCell="A31" workbookViewId="0">
      <selection activeCell="C41" sqref="C41"/>
    </sheetView>
  </sheetViews>
  <sheetFormatPr baseColWidth="10" defaultRowHeight="15"/>
  <cols>
    <col min="2" max="2" width="35.28515625" style="7" customWidth="1"/>
    <col min="3" max="3" width="41.28515625" style="15" customWidth="1"/>
    <col min="4" max="4" width="11.42578125" style="15"/>
    <col min="5" max="5" width="12.28515625" style="16" bestFit="1" customWidth="1"/>
    <col min="6" max="6" width="11.42578125" style="16"/>
  </cols>
  <sheetData>
    <row r="2" spans="2:6" s="2" customFormat="1">
      <c r="B2" s="223"/>
      <c r="C2" s="224" t="s">
        <v>37</v>
      </c>
      <c r="D2" s="216"/>
      <c r="E2" s="217"/>
      <c r="F2" s="218"/>
    </row>
    <row r="3" spans="2:6">
      <c r="B3" s="225" t="s">
        <v>6</v>
      </c>
      <c r="C3" s="226" t="s">
        <v>146</v>
      </c>
      <c r="D3" s="216"/>
      <c r="E3" s="219"/>
      <c r="F3" s="218"/>
    </row>
    <row r="4" spans="2:6">
      <c r="B4" s="225" t="s">
        <v>8</v>
      </c>
      <c r="C4" s="227" t="s">
        <v>147</v>
      </c>
      <c r="D4" s="216"/>
      <c r="E4" s="220"/>
      <c r="F4" s="218"/>
    </row>
    <row r="5" spans="2:6">
      <c r="B5" s="225" t="s">
        <v>10</v>
      </c>
      <c r="C5" s="228">
        <v>236596</v>
      </c>
      <c r="D5" s="216"/>
      <c r="E5" s="220" t="s">
        <v>11</v>
      </c>
      <c r="F5" s="218"/>
    </row>
    <row r="6" spans="2:6">
      <c r="B6" s="225" t="s">
        <v>12</v>
      </c>
      <c r="C6" s="228"/>
      <c r="D6" s="216"/>
      <c r="E6" s="221"/>
      <c r="F6" s="218"/>
    </row>
    <row r="7" spans="2:6">
      <c r="B7" s="229" t="s">
        <v>13</v>
      </c>
      <c r="C7" s="230">
        <v>72769</v>
      </c>
      <c r="D7" s="216"/>
      <c r="E7" s="222"/>
      <c r="F7" s="218"/>
    </row>
    <row r="8" spans="2:6">
      <c r="B8" s="225" t="s">
        <v>14</v>
      </c>
      <c r="C8" s="228">
        <v>173355</v>
      </c>
      <c r="D8" s="216"/>
      <c r="E8" s="222"/>
      <c r="F8" s="218"/>
    </row>
    <row r="9" spans="2:6">
      <c r="B9" s="225" t="s">
        <v>15</v>
      </c>
      <c r="C9" s="228"/>
      <c r="D9" s="216"/>
      <c r="E9" s="218"/>
      <c r="F9" s="218"/>
    </row>
    <row r="10" spans="2:6">
      <c r="B10" s="225" t="s">
        <v>16</v>
      </c>
      <c r="C10" s="228"/>
      <c r="D10" s="216"/>
      <c r="E10" s="218"/>
      <c r="F10" s="218"/>
    </row>
    <row r="11" spans="2:6">
      <c r="B11" s="225" t="s">
        <v>17</v>
      </c>
      <c r="C11" s="228"/>
      <c r="D11" s="216"/>
      <c r="E11" s="218"/>
      <c r="F11" s="218"/>
    </row>
    <row r="12" spans="2:6">
      <c r="B12" s="230" t="s">
        <v>18</v>
      </c>
      <c r="C12" s="230" t="s">
        <v>19</v>
      </c>
      <c r="D12" s="230" t="s">
        <v>20</v>
      </c>
      <c r="E12" s="230" t="s">
        <v>21</v>
      </c>
      <c r="F12" s="229" t="s">
        <v>22</v>
      </c>
    </row>
    <row r="13" spans="2:6">
      <c r="B13" s="228">
        <v>354011</v>
      </c>
      <c r="C13" s="228" t="s">
        <v>191</v>
      </c>
      <c r="D13" s="228">
        <v>1</v>
      </c>
      <c r="E13" s="231">
        <v>193760</v>
      </c>
      <c r="F13" s="232">
        <v>193760</v>
      </c>
    </row>
    <row r="14" spans="2:6">
      <c r="B14" s="228" t="s">
        <v>28</v>
      </c>
      <c r="C14" s="228" t="s">
        <v>192</v>
      </c>
      <c r="D14" s="228">
        <v>1</v>
      </c>
      <c r="E14" s="231">
        <v>252180</v>
      </c>
      <c r="F14" s="232">
        <v>252180</v>
      </c>
    </row>
    <row r="15" spans="2:6">
      <c r="B15" s="228"/>
      <c r="C15" s="233"/>
      <c r="D15" s="228"/>
      <c r="E15" s="234" t="s">
        <v>46</v>
      </c>
      <c r="F15" s="232">
        <v>445940</v>
      </c>
    </row>
    <row r="19" spans="2:6">
      <c r="B19" s="223"/>
      <c r="C19" s="224" t="s">
        <v>38</v>
      </c>
      <c r="D19" s="216"/>
      <c r="E19" s="217"/>
      <c r="F19" s="218"/>
    </row>
    <row r="20" spans="2:6">
      <c r="B20" s="225" t="s">
        <v>6</v>
      </c>
      <c r="C20" s="226" t="s">
        <v>60</v>
      </c>
      <c r="D20" s="216"/>
      <c r="E20" s="219"/>
      <c r="F20" s="218"/>
    </row>
    <row r="21" spans="2:6">
      <c r="B21" s="225" t="s">
        <v>8</v>
      </c>
      <c r="C21" s="227" t="s">
        <v>45</v>
      </c>
      <c r="D21" s="216"/>
      <c r="E21" s="220"/>
      <c r="F21" s="218"/>
    </row>
    <row r="22" spans="2:6">
      <c r="B22" s="225" t="s">
        <v>10</v>
      </c>
      <c r="C22" s="228">
        <v>234371</v>
      </c>
      <c r="D22" s="216"/>
      <c r="E22" s="220" t="s">
        <v>11</v>
      </c>
      <c r="F22" s="218"/>
    </row>
    <row r="23" spans="2:6">
      <c r="B23" s="225" t="s">
        <v>12</v>
      </c>
      <c r="C23" s="228"/>
      <c r="D23" s="216"/>
      <c r="E23" s="221"/>
      <c r="F23" s="218"/>
    </row>
    <row r="24" spans="2:6">
      <c r="B24" s="229" t="s">
        <v>13</v>
      </c>
      <c r="C24" s="230">
        <v>71414</v>
      </c>
      <c r="D24" s="216"/>
      <c r="E24" s="222"/>
      <c r="F24" s="218"/>
    </row>
    <row r="25" spans="2:6">
      <c r="B25" s="225" t="s">
        <v>14</v>
      </c>
      <c r="C25" s="228">
        <v>4700016730</v>
      </c>
      <c r="D25" s="216"/>
      <c r="E25" s="222"/>
      <c r="F25" s="218"/>
    </row>
    <row r="26" spans="2:6">
      <c r="B26" s="225" t="s">
        <v>15</v>
      </c>
      <c r="C26" s="228">
        <v>7212</v>
      </c>
      <c r="D26" s="216"/>
      <c r="E26" s="218"/>
      <c r="F26" s="218"/>
    </row>
    <row r="27" spans="2:6">
      <c r="B27" s="225" t="s">
        <v>16</v>
      </c>
      <c r="C27" s="228">
        <v>3002</v>
      </c>
      <c r="D27" s="216"/>
      <c r="E27" s="218"/>
      <c r="F27" s="218"/>
    </row>
    <row r="28" spans="2:6">
      <c r="B28" s="225" t="s">
        <v>17</v>
      </c>
      <c r="C28" s="228"/>
      <c r="D28" s="216"/>
      <c r="E28" s="218"/>
      <c r="F28" s="218"/>
    </row>
    <row r="29" spans="2:6">
      <c r="B29" s="230" t="s">
        <v>18</v>
      </c>
      <c r="C29" s="230" t="s">
        <v>19</v>
      </c>
      <c r="D29" s="230" t="s">
        <v>20</v>
      </c>
      <c r="E29" s="230" t="s">
        <v>21</v>
      </c>
      <c r="F29" s="229" t="s">
        <v>22</v>
      </c>
    </row>
    <row r="30" spans="2:6">
      <c r="B30" s="228">
        <v>353001</v>
      </c>
      <c r="C30" s="228" t="s">
        <v>186</v>
      </c>
      <c r="D30" s="228">
        <v>1</v>
      </c>
      <c r="E30" s="231">
        <v>538109</v>
      </c>
      <c r="F30" s="232">
        <v>538109</v>
      </c>
    </row>
    <row r="31" spans="2:6">
      <c r="B31" s="228"/>
      <c r="C31" s="228"/>
      <c r="D31" s="228"/>
      <c r="E31" s="228"/>
      <c r="F31" s="225"/>
    </row>
    <row r="32" spans="2:6">
      <c r="B32" s="228"/>
      <c r="C32" s="233"/>
      <c r="D32" s="228"/>
      <c r="E32" s="234" t="s">
        <v>46</v>
      </c>
      <c r="F32" s="232">
        <v>538109</v>
      </c>
    </row>
    <row r="36" spans="2:6">
      <c r="B36" s="223"/>
      <c r="C36" s="224" t="s">
        <v>208</v>
      </c>
      <c r="D36" s="216"/>
      <c r="E36" s="220"/>
      <c r="F36" s="216"/>
    </row>
    <row r="37" spans="2:6">
      <c r="B37" s="225" t="s">
        <v>6</v>
      </c>
      <c r="C37" s="226" t="s">
        <v>193</v>
      </c>
      <c r="D37" s="216"/>
      <c r="E37" s="219"/>
      <c r="F37" s="216"/>
    </row>
    <row r="38" spans="2:6">
      <c r="B38" s="225" t="s">
        <v>8</v>
      </c>
      <c r="C38" s="227" t="s">
        <v>194</v>
      </c>
      <c r="D38" s="216"/>
      <c r="E38" s="220"/>
      <c r="F38" s="216"/>
    </row>
    <row r="39" spans="2:6">
      <c r="B39" s="225" t="s">
        <v>10</v>
      </c>
      <c r="C39" s="228">
        <v>236831</v>
      </c>
      <c r="D39" s="216"/>
      <c r="E39" s="220" t="s">
        <v>11</v>
      </c>
      <c r="F39" s="216"/>
    </row>
    <row r="40" spans="2:6">
      <c r="B40" s="225" t="s">
        <v>12</v>
      </c>
      <c r="C40" s="228"/>
      <c r="D40" s="216"/>
      <c r="E40" s="221"/>
      <c r="F40" s="216"/>
    </row>
    <row r="41" spans="2:6">
      <c r="B41" s="229" t="s">
        <v>13</v>
      </c>
      <c r="C41" s="230">
        <v>74299</v>
      </c>
      <c r="D41" s="216"/>
      <c r="E41" s="216"/>
      <c r="F41" s="216"/>
    </row>
    <row r="42" spans="2:6">
      <c r="B42" s="225" t="s">
        <v>14</v>
      </c>
      <c r="C42" s="228">
        <v>283001</v>
      </c>
      <c r="D42" s="216"/>
      <c r="E42" s="216"/>
      <c r="F42" s="216"/>
    </row>
    <row r="43" spans="2:6">
      <c r="B43" s="225" t="s">
        <v>15</v>
      </c>
      <c r="C43" s="228"/>
      <c r="D43" s="216"/>
      <c r="E43" s="216"/>
      <c r="F43" s="216"/>
    </row>
    <row r="44" spans="2:6">
      <c r="B44" s="225" t="s">
        <v>16</v>
      </c>
      <c r="C44" s="228"/>
      <c r="D44" s="216"/>
      <c r="E44" s="216"/>
      <c r="F44" s="216"/>
    </row>
    <row r="45" spans="2:6">
      <c r="B45" s="225" t="s">
        <v>17</v>
      </c>
      <c r="C45" s="228"/>
      <c r="D45" s="216"/>
      <c r="E45" s="216"/>
      <c r="F45" s="216"/>
    </row>
    <row r="46" spans="2:6">
      <c r="B46" s="230" t="s">
        <v>18</v>
      </c>
      <c r="C46" s="230" t="s">
        <v>19</v>
      </c>
      <c r="D46" s="230" t="s">
        <v>20</v>
      </c>
      <c r="E46" s="230" t="s">
        <v>21</v>
      </c>
      <c r="F46" s="230" t="s">
        <v>22</v>
      </c>
    </row>
    <row r="47" spans="2:6" ht="15.75">
      <c r="B47" s="262" t="s">
        <v>59</v>
      </c>
      <c r="C47" s="263" t="s">
        <v>65</v>
      </c>
      <c r="D47" s="228">
        <v>8</v>
      </c>
      <c r="E47" s="264">
        <v>83160</v>
      </c>
      <c r="F47" s="231">
        <v>665280</v>
      </c>
    </row>
    <row r="48" spans="2:6" ht="15.75">
      <c r="B48" s="262" t="s">
        <v>58</v>
      </c>
      <c r="C48" s="263" t="s">
        <v>195</v>
      </c>
      <c r="D48" s="228">
        <v>9</v>
      </c>
      <c r="E48" s="264">
        <v>73150</v>
      </c>
      <c r="F48" s="231">
        <v>658350</v>
      </c>
    </row>
    <row r="49" spans="2:6" ht="15.75">
      <c r="B49" s="262" t="s">
        <v>196</v>
      </c>
      <c r="C49" s="263" t="s">
        <v>197</v>
      </c>
      <c r="D49" s="228">
        <v>8</v>
      </c>
      <c r="E49" s="264">
        <v>207900</v>
      </c>
      <c r="F49" s="231">
        <v>1663200</v>
      </c>
    </row>
    <row r="50" spans="2:6" ht="15.75">
      <c r="B50" s="262" t="s">
        <v>63</v>
      </c>
      <c r="C50" s="263" t="s">
        <v>198</v>
      </c>
      <c r="D50" s="228">
        <v>5</v>
      </c>
      <c r="E50" s="264">
        <v>89000</v>
      </c>
      <c r="F50" s="231">
        <v>445000</v>
      </c>
    </row>
    <row r="51" spans="2:6" ht="15.75">
      <c r="B51" s="262" t="s">
        <v>57</v>
      </c>
      <c r="C51" s="263" t="s">
        <v>199</v>
      </c>
      <c r="D51" s="228">
        <v>9</v>
      </c>
      <c r="E51" s="264">
        <v>42350</v>
      </c>
      <c r="F51" s="231">
        <v>381150</v>
      </c>
    </row>
    <row r="52" spans="2:6" ht="15.75">
      <c r="B52" s="262" t="s">
        <v>200</v>
      </c>
      <c r="C52" s="263" t="s">
        <v>201</v>
      </c>
      <c r="D52" s="228">
        <v>1</v>
      </c>
      <c r="E52" s="264">
        <v>679140</v>
      </c>
      <c r="F52" s="231">
        <v>679140</v>
      </c>
    </row>
    <row r="53" spans="2:6" ht="15.75">
      <c r="B53" s="262" t="s">
        <v>66</v>
      </c>
      <c r="C53" s="263" t="s">
        <v>202</v>
      </c>
      <c r="D53" s="228">
        <v>1</v>
      </c>
      <c r="E53" s="264">
        <v>374220</v>
      </c>
      <c r="F53" s="231">
        <v>374220</v>
      </c>
    </row>
    <row r="54" spans="2:6" ht="15.75">
      <c r="B54" s="262" t="s">
        <v>67</v>
      </c>
      <c r="C54" s="263" t="s">
        <v>203</v>
      </c>
      <c r="D54" s="228">
        <v>1</v>
      </c>
      <c r="E54" s="264">
        <v>377300</v>
      </c>
      <c r="F54" s="231">
        <v>377300</v>
      </c>
    </row>
    <row r="55" spans="2:6" ht="15.75">
      <c r="B55" s="262" t="s">
        <v>204</v>
      </c>
      <c r="C55" s="263" t="s">
        <v>205</v>
      </c>
      <c r="D55" s="228">
        <v>2</v>
      </c>
      <c r="E55" s="264">
        <v>110110</v>
      </c>
      <c r="F55" s="231">
        <v>220220</v>
      </c>
    </row>
    <row r="56" spans="2:6" ht="15.75">
      <c r="B56" s="262" t="s">
        <v>206</v>
      </c>
      <c r="C56" s="263" t="s">
        <v>207</v>
      </c>
      <c r="D56" s="228">
        <v>2</v>
      </c>
      <c r="E56" s="264">
        <v>294910</v>
      </c>
      <c r="F56" s="231">
        <v>589820</v>
      </c>
    </row>
    <row r="57" spans="2:6">
      <c r="B57" s="228"/>
      <c r="C57" s="233"/>
      <c r="D57" s="228"/>
      <c r="E57" s="234" t="s">
        <v>46</v>
      </c>
      <c r="F57" s="265">
        <v>6053680</v>
      </c>
    </row>
    <row r="61" spans="2:6">
      <c r="B61" s="223"/>
      <c r="C61" s="224" t="s">
        <v>41</v>
      </c>
      <c r="D61" s="216"/>
      <c r="E61" s="217"/>
      <c r="F61" s="218"/>
    </row>
    <row r="62" spans="2:6">
      <c r="B62" s="225" t="s">
        <v>6</v>
      </c>
      <c r="C62" s="226" t="s">
        <v>81</v>
      </c>
      <c r="D62" s="216"/>
      <c r="E62" s="219"/>
      <c r="F62" s="218"/>
    </row>
    <row r="63" spans="2:6">
      <c r="B63" s="225" t="s">
        <v>8</v>
      </c>
      <c r="C63" s="227" t="s">
        <v>209</v>
      </c>
      <c r="D63" s="216"/>
      <c r="E63" s="220"/>
      <c r="F63" s="218"/>
    </row>
    <row r="64" spans="2:6">
      <c r="B64" s="225" t="s">
        <v>10</v>
      </c>
      <c r="C64" s="228">
        <v>236917</v>
      </c>
      <c r="D64" s="216"/>
      <c r="E64" s="220" t="s">
        <v>11</v>
      </c>
      <c r="F64" s="218"/>
    </row>
    <row r="65" spans="2:7">
      <c r="B65" s="225" t="s">
        <v>12</v>
      </c>
      <c r="C65" s="228"/>
      <c r="D65" s="216"/>
      <c r="E65" s="221"/>
      <c r="F65" s="218"/>
    </row>
    <row r="66" spans="2:7">
      <c r="B66" s="229" t="s">
        <v>13</v>
      </c>
      <c r="C66" s="230" t="s">
        <v>210</v>
      </c>
      <c r="D66" s="216"/>
      <c r="E66" s="222"/>
      <c r="F66" s="218"/>
    </row>
    <row r="67" spans="2:7">
      <c r="B67" s="225" t="s">
        <v>14</v>
      </c>
      <c r="C67" s="228" t="s">
        <v>172</v>
      </c>
      <c r="D67" s="216"/>
      <c r="E67" s="222"/>
      <c r="F67" s="218"/>
    </row>
    <row r="68" spans="2:7">
      <c r="B68" s="225" t="s">
        <v>15</v>
      </c>
      <c r="C68" s="228">
        <v>7103</v>
      </c>
      <c r="D68" s="216"/>
      <c r="E68" s="218"/>
      <c r="F68" s="218"/>
    </row>
    <row r="69" spans="2:7">
      <c r="B69" s="225" t="s">
        <v>16</v>
      </c>
      <c r="C69" s="228"/>
      <c r="D69" s="216"/>
      <c r="E69" s="218"/>
      <c r="F69" s="218"/>
    </row>
    <row r="70" spans="2:7">
      <c r="B70" s="225" t="s">
        <v>17</v>
      </c>
      <c r="C70" s="228"/>
      <c r="D70" s="216"/>
      <c r="E70" s="218"/>
      <c r="F70" s="218"/>
    </row>
    <row r="71" spans="2:7">
      <c r="B71" s="230" t="s">
        <v>18</v>
      </c>
      <c r="C71" s="230" t="s">
        <v>19</v>
      </c>
      <c r="D71" s="230" t="s">
        <v>20</v>
      </c>
      <c r="E71" s="230" t="s">
        <v>21</v>
      </c>
      <c r="F71" s="229" t="s">
        <v>22</v>
      </c>
    </row>
    <row r="72" spans="2:7">
      <c r="B72" s="228">
        <v>362500000</v>
      </c>
      <c r="C72" s="228" t="s">
        <v>211</v>
      </c>
      <c r="D72" s="228">
        <v>8</v>
      </c>
      <c r="E72" s="231">
        <v>45087</v>
      </c>
      <c r="F72" s="232">
        <v>360696</v>
      </c>
    </row>
    <row r="73" spans="2:7">
      <c r="B73" s="228"/>
      <c r="C73" s="228"/>
      <c r="D73" s="228"/>
      <c r="E73" s="228"/>
      <c r="F73" s="225"/>
    </row>
    <row r="74" spans="2:7">
      <c r="B74" s="228"/>
      <c r="C74" s="233"/>
      <c r="D74" s="228"/>
      <c r="E74" s="234" t="s">
        <v>46</v>
      </c>
      <c r="F74" s="266">
        <v>360696</v>
      </c>
    </row>
    <row r="77" spans="2:7">
      <c r="D77" s="267"/>
      <c r="E77" s="268"/>
      <c r="F77" s="268"/>
    </row>
    <row r="78" spans="2:7">
      <c r="B78" s="223"/>
      <c r="C78" s="224" t="s">
        <v>42</v>
      </c>
      <c r="D78" s="242"/>
      <c r="E78" s="243"/>
      <c r="F78" s="244"/>
      <c r="G78" s="59"/>
    </row>
    <row r="79" spans="2:7">
      <c r="B79" s="225" t="s">
        <v>6</v>
      </c>
      <c r="C79" s="226" t="s">
        <v>150</v>
      </c>
      <c r="D79" s="216"/>
      <c r="E79" s="219"/>
      <c r="F79" s="242"/>
      <c r="G79" s="59"/>
    </row>
    <row r="80" spans="2:7">
      <c r="B80" s="225" t="s">
        <v>8</v>
      </c>
      <c r="C80" s="227" t="s">
        <v>151</v>
      </c>
      <c r="D80" s="216"/>
      <c r="E80" s="220"/>
      <c r="F80" s="242"/>
      <c r="G80" s="59"/>
    </row>
    <row r="81" spans="2:7">
      <c r="B81" s="225" t="s">
        <v>10</v>
      </c>
      <c r="C81" s="228">
        <v>237200</v>
      </c>
      <c r="D81" s="216"/>
      <c r="E81" s="220" t="s">
        <v>11</v>
      </c>
      <c r="F81" s="242"/>
      <c r="G81" s="59"/>
    </row>
    <row r="82" spans="2:7">
      <c r="B82" s="225" t="s">
        <v>12</v>
      </c>
      <c r="C82" s="228"/>
      <c r="D82" s="216"/>
      <c r="E82" s="221"/>
      <c r="F82" s="242"/>
      <c r="G82" s="59"/>
    </row>
    <row r="83" spans="2:7">
      <c r="B83" s="229" t="s">
        <v>13</v>
      </c>
      <c r="C83" s="230">
        <v>73435</v>
      </c>
      <c r="D83" s="216"/>
      <c r="E83" s="216"/>
      <c r="F83" s="242"/>
      <c r="G83" s="59"/>
    </row>
    <row r="84" spans="2:7">
      <c r="B84" s="225" t="s">
        <v>14</v>
      </c>
      <c r="C84" s="228">
        <v>278</v>
      </c>
      <c r="D84" s="216"/>
      <c r="E84" s="216"/>
      <c r="F84" s="242"/>
      <c r="G84" s="59"/>
    </row>
    <row r="85" spans="2:7">
      <c r="B85" s="225" t="s">
        <v>15</v>
      </c>
      <c r="C85" s="228">
        <v>7073</v>
      </c>
      <c r="D85" s="216"/>
      <c r="E85" s="216"/>
      <c r="F85" s="242"/>
      <c r="G85" s="59"/>
    </row>
    <row r="86" spans="2:7">
      <c r="B86" s="225" t="s">
        <v>16</v>
      </c>
      <c r="C86" s="228">
        <v>2823</v>
      </c>
      <c r="D86" s="216"/>
      <c r="E86" s="216"/>
      <c r="F86" s="242"/>
      <c r="G86" s="59"/>
    </row>
    <row r="87" spans="2:7">
      <c r="B87" s="225" t="s">
        <v>17</v>
      </c>
      <c r="C87" s="228"/>
      <c r="D87" s="242"/>
      <c r="E87" s="242"/>
      <c r="F87" s="242"/>
      <c r="G87" s="59"/>
    </row>
    <row r="88" spans="2:7">
      <c r="B88" s="230" t="s">
        <v>18</v>
      </c>
      <c r="C88" s="230" t="s">
        <v>19</v>
      </c>
      <c r="D88" s="230" t="s">
        <v>20</v>
      </c>
      <c r="E88" s="230" t="s">
        <v>21</v>
      </c>
      <c r="F88" s="230" t="s">
        <v>22</v>
      </c>
    </row>
    <row r="89" spans="2:7">
      <c r="B89" s="228">
        <v>9910000003</v>
      </c>
      <c r="C89" s="228" t="s">
        <v>62</v>
      </c>
      <c r="D89" s="228">
        <v>1</v>
      </c>
      <c r="E89" s="231">
        <v>131000</v>
      </c>
      <c r="F89" s="231">
        <v>131000</v>
      </c>
    </row>
    <row r="90" spans="2:7">
      <c r="B90" s="228"/>
      <c r="C90" s="233"/>
      <c r="D90" s="228"/>
      <c r="E90" s="228"/>
      <c r="F90" s="228"/>
    </row>
    <row r="91" spans="2:7">
      <c r="B91" s="228"/>
      <c r="C91" s="233"/>
      <c r="D91" s="228"/>
      <c r="E91" s="234" t="s">
        <v>46</v>
      </c>
      <c r="F91" s="231">
        <v>131000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0"/>
  <sheetViews>
    <sheetView workbookViewId="0">
      <selection activeCell="H7" sqref="H7"/>
    </sheetView>
  </sheetViews>
  <sheetFormatPr baseColWidth="10" defaultRowHeight="15"/>
  <cols>
    <col min="2" max="2" width="35.28515625" customWidth="1"/>
    <col min="3" max="3" width="59.7109375" bestFit="1" customWidth="1"/>
    <col min="5" max="6" width="11.42578125" style="9"/>
  </cols>
  <sheetData>
    <row r="2" spans="2:6">
      <c r="B2" s="223"/>
      <c r="C2" s="224" t="s">
        <v>43</v>
      </c>
      <c r="D2" s="216"/>
      <c r="E2" s="217"/>
      <c r="F2" s="218"/>
    </row>
    <row r="3" spans="2:6">
      <c r="B3" s="225" t="s">
        <v>6</v>
      </c>
      <c r="C3" s="226" t="s">
        <v>212</v>
      </c>
      <c r="D3" s="216"/>
      <c r="E3" s="219"/>
      <c r="F3" s="218"/>
    </row>
    <row r="4" spans="2:6">
      <c r="B4" s="225" t="s">
        <v>8</v>
      </c>
      <c r="C4" s="227" t="s">
        <v>213</v>
      </c>
      <c r="D4" s="216"/>
      <c r="E4" s="220"/>
      <c r="F4" s="218"/>
    </row>
    <row r="5" spans="2:6">
      <c r="B5" s="225" t="s">
        <v>10</v>
      </c>
      <c r="C5" s="228">
        <v>237301</v>
      </c>
      <c r="D5" s="216"/>
      <c r="E5" s="220" t="s">
        <v>11</v>
      </c>
      <c r="F5" s="218"/>
    </row>
    <row r="6" spans="2:6">
      <c r="B6" s="225" t="s">
        <v>12</v>
      </c>
      <c r="C6" s="228"/>
      <c r="D6" s="216"/>
      <c r="E6" s="221"/>
      <c r="F6" s="218"/>
    </row>
    <row r="7" spans="2:6">
      <c r="B7" s="229" t="s">
        <v>13</v>
      </c>
      <c r="C7" s="230">
        <v>73443</v>
      </c>
      <c r="D7" s="216"/>
      <c r="E7" s="222"/>
      <c r="F7" s="218"/>
    </row>
    <row r="8" spans="2:6">
      <c r="B8" s="225" t="s">
        <v>14</v>
      </c>
      <c r="C8" s="228">
        <v>2317</v>
      </c>
      <c r="D8" s="216"/>
      <c r="E8" s="222"/>
      <c r="F8" s="218"/>
    </row>
    <row r="9" spans="2:6">
      <c r="B9" s="225" t="s">
        <v>15</v>
      </c>
      <c r="C9" s="228">
        <v>7082</v>
      </c>
      <c r="D9" s="216"/>
      <c r="E9" s="218"/>
      <c r="F9" s="218"/>
    </row>
    <row r="10" spans="2:6">
      <c r="B10" s="225" t="s">
        <v>16</v>
      </c>
      <c r="C10" s="228"/>
      <c r="D10" s="216"/>
      <c r="E10" s="218"/>
      <c r="F10" s="218"/>
    </row>
    <row r="11" spans="2:6">
      <c r="B11" s="225" t="s">
        <v>17</v>
      </c>
      <c r="C11" s="228"/>
      <c r="D11" s="216"/>
      <c r="E11" s="218"/>
      <c r="F11" s="218"/>
    </row>
    <row r="12" spans="2:6">
      <c r="B12" s="230" t="s">
        <v>18</v>
      </c>
      <c r="C12" s="230" t="s">
        <v>19</v>
      </c>
      <c r="D12" s="230" t="s">
        <v>20</v>
      </c>
      <c r="E12" s="230" t="s">
        <v>21</v>
      </c>
      <c r="F12" s="229" t="s">
        <v>22</v>
      </c>
    </row>
    <row r="13" spans="2:6">
      <c r="B13" s="228">
        <v>38827</v>
      </c>
      <c r="C13" s="228" t="s">
        <v>56</v>
      </c>
      <c r="D13" s="228">
        <v>2</v>
      </c>
      <c r="E13" s="231">
        <v>35960</v>
      </c>
      <c r="F13" s="232">
        <v>71920</v>
      </c>
    </row>
    <row r="14" spans="2:6">
      <c r="B14" s="228"/>
      <c r="C14" s="233"/>
      <c r="D14" s="228"/>
      <c r="E14" s="233" t="s">
        <v>46</v>
      </c>
      <c r="F14" s="232">
        <v>71920</v>
      </c>
    </row>
    <row r="18" spans="2:6" s="17" customFormat="1">
      <c r="B18" s="223"/>
      <c r="C18" s="224" t="s">
        <v>214</v>
      </c>
      <c r="D18" s="216"/>
      <c r="E18" s="217"/>
      <c r="F18" s="218"/>
    </row>
    <row r="19" spans="2:6" s="17" customFormat="1">
      <c r="B19" s="225" t="s">
        <v>6</v>
      </c>
      <c r="C19" s="226" t="s">
        <v>215</v>
      </c>
      <c r="D19" s="216"/>
      <c r="E19" s="219"/>
      <c r="F19" s="218"/>
    </row>
    <row r="20" spans="2:6" s="17" customFormat="1">
      <c r="B20" s="225" t="s">
        <v>8</v>
      </c>
      <c r="C20" s="227" t="s">
        <v>216</v>
      </c>
      <c r="D20" s="216"/>
      <c r="E20" s="220"/>
      <c r="F20" s="218"/>
    </row>
    <row r="21" spans="2:6" s="17" customFormat="1">
      <c r="B21" s="225" t="s">
        <v>10</v>
      </c>
      <c r="C21" s="228" t="s">
        <v>217</v>
      </c>
      <c r="D21" s="216"/>
      <c r="E21" s="220" t="s">
        <v>11</v>
      </c>
      <c r="F21" s="218"/>
    </row>
    <row r="22" spans="2:6" s="17" customFormat="1">
      <c r="B22" s="225" t="s">
        <v>12</v>
      </c>
      <c r="C22" s="228"/>
      <c r="D22" s="216"/>
      <c r="E22" s="221"/>
      <c r="F22" s="218"/>
    </row>
    <row r="23" spans="2:6" s="17" customFormat="1">
      <c r="B23" s="229" t="s">
        <v>13</v>
      </c>
      <c r="C23" s="230" t="s">
        <v>217</v>
      </c>
      <c r="D23" s="216"/>
      <c r="E23" s="222"/>
      <c r="F23" s="218"/>
    </row>
    <row r="24" spans="2:6" s="17" customFormat="1">
      <c r="B24" s="225" t="s">
        <v>14</v>
      </c>
      <c r="C24" s="228" t="s">
        <v>180</v>
      </c>
      <c r="D24" s="216"/>
      <c r="E24" s="222"/>
      <c r="F24" s="218"/>
    </row>
    <row r="25" spans="2:6" s="17" customFormat="1">
      <c r="B25" s="225" t="s">
        <v>15</v>
      </c>
      <c r="C25" s="228">
        <v>5101</v>
      </c>
      <c r="D25" s="216"/>
      <c r="E25" s="218"/>
      <c r="F25" s="218"/>
    </row>
    <row r="26" spans="2:6" s="17" customFormat="1">
      <c r="B26" s="225" t="s">
        <v>16</v>
      </c>
      <c r="C26" s="228"/>
      <c r="D26" s="216"/>
      <c r="E26" s="218"/>
      <c r="F26" s="218"/>
    </row>
    <row r="27" spans="2:6" s="17" customFormat="1">
      <c r="B27" s="225" t="s">
        <v>17</v>
      </c>
      <c r="C27" s="228"/>
      <c r="D27" s="216"/>
      <c r="E27" s="218"/>
      <c r="F27" s="218"/>
    </row>
    <row r="28" spans="2:6" s="17" customFormat="1">
      <c r="B28" s="230" t="s">
        <v>18</v>
      </c>
      <c r="C28" s="230" t="s">
        <v>19</v>
      </c>
      <c r="D28" s="230" t="s">
        <v>20</v>
      </c>
      <c r="E28" s="230" t="s">
        <v>21</v>
      </c>
      <c r="F28" s="230" t="s">
        <v>22</v>
      </c>
    </row>
    <row r="29" spans="2:6" s="17" customFormat="1">
      <c r="B29" s="228" t="s">
        <v>183</v>
      </c>
      <c r="C29" s="228" t="s">
        <v>218</v>
      </c>
      <c r="D29" s="228">
        <v>1</v>
      </c>
      <c r="E29" s="231">
        <v>6591329</v>
      </c>
      <c r="F29" s="232">
        <f>D29*E29</f>
        <v>6591329</v>
      </c>
    </row>
    <row r="30" spans="2:6" s="17" customFormat="1">
      <c r="B30" s="228"/>
      <c r="C30" s="233"/>
      <c r="D30" s="228"/>
      <c r="E30" s="269" t="s">
        <v>46</v>
      </c>
      <c r="F30" s="266">
        <f>SUM(F29)</f>
        <v>6591329</v>
      </c>
    </row>
  </sheetData>
  <pageMargins left="0.7" right="0.7" top="0.75" bottom="0.75" header="0.3" footer="0.3"/>
  <pageSetup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5"/>
  <sheetViews>
    <sheetView tabSelected="1" topLeftCell="D1" zoomScale="78" zoomScaleNormal="78" workbookViewId="0">
      <selection activeCell="K13" sqref="K13"/>
    </sheetView>
  </sheetViews>
  <sheetFormatPr baseColWidth="10" defaultRowHeight="15"/>
  <cols>
    <col min="1" max="1" width="4.7109375" customWidth="1"/>
    <col min="2" max="2" width="28.85546875" style="7" bestFit="1" customWidth="1"/>
    <col min="3" max="3" width="19.42578125" style="7" customWidth="1"/>
    <col min="4" max="4" width="4.85546875" style="16" customWidth="1"/>
    <col min="5" max="5" width="15.7109375" style="30" customWidth="1"/>
    <col min="6" max="6" width="15.28515625" style="8" bestFit="1" customWidth="1"/>
    <col min="7" max="7" width="15.42578125" style="6" customWidth="1"/>
    <col min="8" max="8" width="22.42578125" style="8" bestFit="1" customWidth="1"/>
    <col min="9" max="9" width="14.42578125" style="7" customWidth="1"/>
    <col min="10" max="10" width="19.5703125" style="7" customWidth="1"/>
    <col min="11" max="11" width="86.7109375" style="7" customWidth="1"/>
    <col min="12" max="12" width="15.28515625" style="63" customWidth="1"/>
  </cols>
  <sheetData>
    <row r="1" spans="1:22">
      <c r="A1" s="282" t="s">
        <v>152</v>
      </c>
      <c r="B1" s="283"/>
      <c r="C1" s="283"/>
      <c r="D1" s="283"/>
      <c r="E1" s="283"/>
      <c r="F1" s="283"/>
      <c r="G1" s="283"/>
      <c r="H1" s="283"/>
      <c r="I1" s="283"/>
      <c r="J1" s="283"/>
      <c r="K1" s="284"/>
    </row>
    <row r="2" spans="1:22" ht="12" customHeight="1" thickBot="1">
      <c r="A2" s="285"/>
      <c r="B2" s="286"/>
      <c r="C2" s="286"/>
      <c r="D2" s="286"/>
      <c r="E2" s="286"/>
      <c r="F2" s="286"/>
      <c r="G2" s="286"/>
      <c r="H2" s="286"/>
      <c r="I2" s="286"/>
      <c r="J2" s="286"/>
      <c r="K2" s="287"/>
    </row>
    <row r="3" spans="1:22" ht="15.75">
      <c r="A3" s="25" t="s">
        <v>55</v>
      </c>
      <c r="B3" s="26" t="s">
        <v>48</v>
      </c>
      <c r="C3" s="27" t="s">
        <v>49</v>
      </c>
      <c r="D3" s="27" t="s">
        <v>50</v>
      </c>
      <c r="E3" s="27" t="s">
        <v>15</v>
      </c>
      <c r="F3" s="28" t="s">
        <v>0</v>
      </c>
      <c r="G3" s="27" t="s">
        <v>14</v>
      </c>
      <c r="H3" s="27" t="s">
        <v>51</v>
      </c>
      <c r="I3" s="27" t="s">
        <v>52</v>
      </c>
      <c r="J3" s="27" t="s">
        <v>53</v>
      </c>
      <c r="K3" s="27" t="s">
        <v>54</v>
      </c>
      <c r="L3" s="64" t="s">
        <v>89</v>
      </c>
    </row>
    <row r="4" spans="1:22" s="39" customFormat="1">
      <c r="A4" s="24">
        <v>1</v>
      </c>
      <c r="B4" s="97" t="s">
        <v>9</v>
      </c>
      <c r="C4" s="98">
        <v>318917</v>
      </c>
      <c r="D4" s="99"/>
      <c r="E4" s="103" t="s">
        <v>69</v>
      </c>
      <c r="F4" s="157">
        <v>74397</v>
      </c>
      <c r="G4" s="157" t="s">
        <v>69</v>
      </c>
      <c r="H4" s="158"/>
      <c r="I4" s="321">
        <v>89380</v>
      </c>
      <c r="J4" s="160" t="s">
        <v>33</v>
      </c>
      <c r="K4" s="100"/>
      <c r="L4" s="108"/>
    </row>
    <row r="5" spans="1:22" s="39" customFormat="1" ht="16.5" customHeight="1">
      <c r="A5" s="24">
        <v>2</v>
      </c>
      <c r="B5" s="101" t="s">
        <v>32</v>
      </c>
      <c r="C5" s="102">
        <v>669867</v>
      </c>
      <c r="D5" s="103"/>
      <c r="E5" s="103" t="s">
        <v>69</v>
      </c>
      <c r="F5" s="157">
        <v>74371</v>
      </c>
      <c r="G5" s="157" t="s">
        <v>69</v>
      </c>
      <c r="H5" s="158">
        <v>238430</v>
      </c>
      <c r="I5" s="321">
        <v>89349</v>
      </c>
      <c r="J5" s="161" t="s">
        <v>33</v>
      </c>
      <c r="K5" s="100" t="s">
        <v>83</v>
      </c>
      <c r="L5" s="108"/>
    </row>
    <row r="6" spans="1:22" s="39" customFormat="1">
      <c r="A6" s="24">
        <v>3</v>
      </c>
      <c r="B6" s="138" t="s">
        <v>96</v>
      </c>
      <c r="C6" s="139"/>
      <c r="D6" s="140"/>
      <c r="E6" s="103" t="s">
        <v>69</v>
      </c>
      <c r="F6" s="157"/>
      <c r="G6" s="157" t="s">
        <v>69</v>
      </c>
      <c r="H6" s="158"/>
      <c r="I6" s="159"/>
      <c r="J6" s="161" t="s">
        <v>33</v>
      </c>
      <c r="K6" s="141" t="s">
        <v>153</v>
      </c>
      <c r="L6" s="108"/>
    </row>
    <row r="7" spans="1:22" s="96" customFormat="1" ht="15" customHeight="1">
      <c r="A7" s="24">
        <v>4</v>
      </c>
      <c r="B7" s="166" t="s">
        <v>96</v>
      </c>
      <c r="C7" s="177">
        <v>922830</v>
      </c>
      <c r="D7" s="170" t="s">
        <v>40</v>
      </c>
      <c r="E7" s="167">
        <v>7208</v>
      </c>
      <c r="F7" s="178">
        <v>71391</v>
      </c>
      <c r="G7" s="167">
        <v>4700016175</v>
      </c>
      <c r="H7" s="167">
        <v>234021</v>
      </c>
      <c r="I7" s="167">
        <v>87465</v>
      </c>
      <c r="J7" s="168" t="s">
        <v>144</v>
      </c>
      <c r="K7" s="179" t="s">
        <v>154</v>
      </c>
      <c r="L7" s="142"/>
      <c r="P7" s="58"/>
      <c r="Q7" s="58"/>
      <c r="R7" s="58"/>
      <c r="S7" s="58"/>
      <c r="T7" s="58"/>
      <c r="U7" s="58"/>
      <c r="V7" s="58"/>
    </row>
    <row r="8" spans="1:22" s="96" customFormat="1">
      <c r="A8" s="24">
        <v>5</v>
      </c>
      <c r="B8" s="166" t="s">
        <v>96</v>
      </c>
      <c r="C8" s="180">
        <v>275000</v>
      </c>
      <c r="D8" s="170" t="s">
        <v>40</v>
      </c>
      <c r="E8" s="170">
        <v>7209</v>
      </c>
      <c r="F8" s="170">
        <v>71724</v>
      </c>
      <c r="G8" s="170">
        <v>4700016174</v>
      </c>
      <c r="H8" s="167">
        <v>234823</v>
      </c>
      <c r="I8" s="167">
        <v>87466</v>
      </c>
      <c r="J8" s="172" t="s">
        <v>144</v>
      </c>
      <c r="K8" s="179" t="s">
        <v>155</v>
      </c>
      <c r="L8" s="105"/>
      <c r="P8" s="58"/>
      <c r="Q8" s="58"/>
      <c r="R8" s="58"/>
      <c r="S8" s="58"/>
      <c r="T8" s="58"/>
      <c r="U8" s="58"/>
      <c r="V8" s="58"/>
    </row>
    <row r="9" spans="1:22" s="96" customFormat="1">
      <c r="A9" s="24">
        <v>6</v>
      </c>
      <c r="B9" s="173" t="s">
        <v>96</v>
      </c>
      <c r="C9" s="174">
        <v>538109</v>
      </c>
      <c r="D9" s="170" t="s">
        <v>40</v>
      </c>
      <c r="E9" s="167">
        <v>7222</v>
      </c>
      <c r="F9" s="175">
        <v>71725</v>
      </c>
      <c r="G9" s="171">
        <v>4700016837</v>
      </c>
      <c r="H9" s="171">
        <v>234822</v>
      </c>
      <c r="I9" s="167">
        <v>87464</v>
      </c>
      <c r="J9" s="168" t="s">
        <v>156</v>
      </c>
      <c r="K9" s="176" t="s">
        <v>157</v>
      </c>
      <c r="L9" s="108"/>
      <c r="P9" s="58"/>
      <c r="Q9" s="58"/>
      <c r="R9" s="58"/>
      <c r="S9" s="58"/>
      <c r="T9" s="58"/>
      <c r="U9" s="58"/>
      <c r="V9" s="58"/>
    </row>
    <row r="10" spans="1:22" s="182" customFormat="1" ht="15.75" customHeight="1">
      <c r="A10" s="24">
        <v>7</v>
      </c>
      <c r="B10" s="201" t="s">
        <v>161</v>
      </c>
      <c r="C10" s="202">
        <v>181740</v>
      </c>
      <c r="D10" s="170" t="s">
        <v>40</v>
      </c>
      <c r="E10" s="167">
        <v>7125</v>
      </c>
      <c r="F10" s="167">
        <v>72818</v>
      </c>
      <c r="G10" s="167">
        <v>8409</v>
      </c>
      <c r="H10" s="167">
        <v>236595</v>
      </c>
      <c r="I10" s="167">
        <v>87594</v>
      </c>
      <c r="J10" s="200" t="s">
        <v>159</v>
      </c>
      <c r="K10" s="169" t="s">
        <v>162</v>
      </c>
      <c r="L10" s="181"/>
      <c r="P10" s="183"/>
      <c r="Q10" s="183"/>
      <c r="R10" s="183"/>
      <c r="S10" s="183"/>
      <c r="T10" s="183"/>
      <c r="U10" s="183"/>
      <c r="V10" s="183"/>
    </row>
    <row r="11" spans="1:22" s="182" customFormat="1">
      <c r="A11" s="24">
        <v>8</v>
      </c>
      <c r="B11" s="173" t="s">
        <v>158</v>
      </c>
      <c r="C11" s="203">
        <v>502000</v>
      </c>
      <c r="D11" s="170" t="s">
        <v>40</v>
      </c>
      <c r="E11" s="204">
        <v>7224</v>
      </c>
      <c r="F11" s="175">
        <v>72468</v>
      </c>
      <c r="G11" s="205">
        <v>774253</v>
      </c>
      <c r="H11" s="204">
        <v>235542</v>
      </c>
      <c r="I11" s="204">
        <v>87588</v>
      </c>
      <c r="J11" s="200" t="s">
        <v>144</v>
      </c>
      <c r="K11" s="206" t="s">
        <v>160</v>
      </c>
      <c r="L11" s="181"/>
      <c r="P11" s="183"/>
      <c r="Q11" s="183"/>
      <c r="R11" s="183"/>
      <c r="S11" s="183"/>
      <c r="T11" s="183"/>
      <c r="U11" s="183"/>
      <c r="V11" s="183"/>
    </row>
    <row r="12" spans="1:22" s="96" customFormat="1" ht="17.25" customHeight="1">
      <c r="A12" s="24">
        <v>9</v>
      </c>
      <c r="B12" s="213" t="s">
        <v>170</v>
      </c>
      <c r="C12" s="180">
        <v>445940</v>
      </c>
      <c r="D12" s="170" t="s">
        <v>40</v>
      </c>
      <c r="E12" s="167">
        <v>7263</v>
      </c>
      <c r="F12" s="167">
        <v>72769</v>
      </c>
      <c r="G12" s="167">
        <v>173355</v>
      </c>
      <c r="H12" s="167">
        <v>236596</v>
      </c>
      <c r="I12" s="167">
        <v>87665</v>
      </c>
      <c r="J12" s="167" t="s">
        <v>156</v>
      </c>
      <c r="K12" s="169" t="s">
        <v>174</v>
      </c>
      <c r="L12" s="108"/>
      <c r="P12" s="58"/>
      <c r="Q12" s="58"/>
      <c r="R12" s="58"/>
      <c r="S12" s="58"/>
      <c r="T12" s="58"/>
      <c r="U12" s="58"/>
      <c r="V12" s="58"/>
    </row>
    <row r="13" spans="1:22" s="146" customFormat="1">
      <c r="A13" s="24">
        <v>10</v>
      </c>
      <c r="B13" s="166" t="s">
        <v>96</v>
      </c>
      <c r="C13" s="207">
        <v>538109</v>
      </c>
      <c r="D13" s="170" t="s">
        <v>40</v>
      </c>
      <c r="E13" s="208">
        <v>7212</v>
      </c>
      <c r="F13" s="208">
        <v>71414</v>
      </c>
      <c r="G13" s="209">
        <v>4700016433</v>
      </c>
      <c r="H13" s="208">
        <v>234371</v>
      </c>
      <c r="I13" s="208">
        <v>87463</v>
      </c>
      <c r="J13" s="210" t="s">
        <v>163</v>
      </c>
      <c r="K13" s="211" t="s">
        <v>164</v>
      </c>
      <c r="L13" s="145"/>
      <c r="P13" s="147"/>
      <c r="Q13" s="147"/>
      <c r="R13" s="147"/>
      <c r="S13" s="147"/>
      <c r="T13" s="147"/>
      <c r="U13" s="147"/>
      <c r="V13" s="147"/>
    </row>
    <row r="14" spans="1:22" s="146" customFormat="1">
      <c r="A14" s="24">
        <v>11</v>
      </c>
      <c r="B14" s="166" t="s">
        <v>182</v>
      </c>
      <c r="C14" s="174">
        <v>445000</v>
      </c>
      <c r="D14" s="170" t="s">
        <v>40</v>
      </c>
      <c r="E14" s="167" t="s">
        <v>183</v>
      </c>
      <c r="F14" s="175">
        <v>74299</v>
      </c>
      <c r="G14" s="167">
        <v>283001</v>
      </c>
      <c r="H14" s="167">
        <v>236831</v>
      </c>
      <c r="I14" s="167">
        <v>89220</v>
      </c>
      <c r="J14" s="168" t="s">
        <v>33</v>
      </c>
      <c r="K14" s="169" t="s">
        <v>184</v>
      </c>
      <c r="L14" s="145"/>
      <c r="P14" s="147"/>
      <c r="Q14" s="147"/>
      <c r="R14" s="147"/>
      <c r="S14" s="147"/>
      <c r="T14" s="147"/>
      <c r="U14" s="147"/>
      <c r="V14" s="147"/>
    </row>
    <row r="15" spans="1:22" s="146" customFormat="1">
      <c r="A15" s="24">
        <v>11</v>
      </c>
      <c r="B15" s="166" t="s">
        <v>182</v>
      </c>
      <c r="C15" s="174">
        <v>5608680</v>
      </c>
      <c r="D15" s="170" t="s">
        <v>40</v>
      </c>
      <c r="E15" s="167" t="s">
        <v>183</v>
      </c>
      <c r="F15" s="175">
        <v>74299</v>
      </c>
      <c r="G15" s="167">
        <v>283001</v>
      </c>
      <c r="H15" s="167">
        <v>236831</v>
      </c>
      <c r="I15" s="167">
        <v>89221</v>
      </c>
      <c r="J15" s="168" t="s">
        <v>33</v>
      </c>
      <c r="K15" s="169" t="s">
        <v>184</v>
      </c>
      <c r="L15" s="145"/>
      <c r="P15" s="147"/>
      <c r="Q15" s="147"/>
      <c r="R15" s="147"/>
      <c r="S15" s="147"/>
      <c r="T15" s="147"/>
      <c r="U15" s="147"/>
      <c r="V15" s="147"/>
    </row>
    <row r="16" spans="1:22" s="96" customFormat="1">
      <c r="A16" s="24">
        <v>12</v>
      </c>
      <c r="B16" s="166" t="s">
        <v>171</v>
      </c>
      <c r="C16" s="212">
        <v>360696</v>
      </c>
      <c r="D16" s="170" t="s">
        <v>40</v>
      </c>
      <c r="E16" s="167">
        <v>7103</v>
      </c>
      <c r="F16" s="178">
        <v>73194</v>
      </c>
      <c r="G16" s="167" t="s">
        <v>172</v>
      </c>
      <c r="H16" s="167">
        <v>236917</v>
      </c>
      <c r="I16" s="167">
        <v>87762</v>
      </c>
      <c r="J16" s="200" t="s">
        <v>159</v>
      </c>
      <c r="K16" s="169" t="s">
        <v>173</v>
      </c>
      <c r="L16" s="108"/>
      <c r="P16" s="58"/>
      <c r="Q16" s="58"/>
      <c r="R16" s="58"/>
      <c r="S16" s="58"/>
      <c r="T16" s="58"/>
      <c r="U16" s="58"/>
      <c r="V16" s="58"/>
    </row>
    <row r="17" spans="1:22" s="96" customFormat="1">
      <c r="A17" s="24">
        <v>13</v>
      </c>
      <c r="B17" s="166" t="s">
        <v>175</v>
      </c>
      <c r="C17" s="212">
        <v>131000</v>
      </c>
      <c r="D17" s="170" t="s">
        <v>40</v>
      </c>
      <c r="E17" s="167">
        <v>7073</v>
      </c>
      <c r="F17" s="178">
        <v>73435</v>
      </c>
      <c r="G17" s="167">
        <v>278</v>
      </c>
      <c r="H17" s="178">
        <v>237200</v>
      </c>
      <c r="I17" s="167">
        <v>87938</v>
      </c>
      <c r="J17" s="200" t="s">
        <v>163</v>
      </c>
      <c r="K17" s="169" t="s">
        <v>176</v>
      </c>
      <c r="L17" s="108"/>
      <c r="P17" s="58"/>
      <c r="Q17" s="58"/>
      <c r="R17" s="58"/>
      <c r="S17" s="58"/>
      <c r="T17" s="58"/>
      <c r="U17" s="58"/>
      <c r="V17" s="58"/>
    </row>
    <row r="18" spans="1:22" s="96" customFormat="1">
      <c r="A18" s="24">
        <v>14</v>
      </c>
      <c r="B18" s="173" t="s">
        <v>177</v>
      </c>
      <c r="C18" s="212">
        <v>71920</v>
      </c>
      <c r="D18" s="170" t="s">
        <v>40</v>
      </c>
      <c r="E18" s="167">
        <v>7082</v>
      </c>
      <c r="F18" s="178">
        <v>73443</v>
      </c>
      <c r="G18" s="167">
        <v>2317</v>
      </c>
      <c r="H18" s="178">
        <v>237301</v>
      </c>
      <c r="I18" s="204">
        <v>88046</v>
      </c>
      <c r="J18" s="200" t="s">
        <v>156</v>
      </c>
      <c r="K18" s="169" t="s">
        <v>181</v>
      </c>
      <c r="L18" s="108"/>
      <c r="P18" s="58"/>
      <c r="Q18" s="58"/>
      <c r="R18" s="58"/>
      <c r="S18" s="58"/>
      <c r="T18" s="58"/>
      <c r="U18" s="58"/>
      <c r="V18" s="58"/>
    </row>
    <row r="19" spans="1:22" s="96" customFormat="1">
      <c r="A19" s="24">
        <v>15</v>
      </c>
      <c r="B19" s="173" t="s">
        <v>178</v>
      </c>
      <c r="C19" s="212">
        <v>6591329</v>
      </c>
      <c r="D19" s="170" t="s">
        <v>40</v>
      </c>
      <c r="E19" s="167">
        <v>5101</v>
      </c>
      <c r="F19" s="214"/>
      <c r="G19" s="167" t="s">
        <v>180</v>
      </c>
      <c r="H19" s="215"/>
      <c r="I19" s="167">
        <v>88750</v>
      </c>
      <c r="J19" s="200" t="s">
        <v>167</v>
      </c>
      <c r="K19" s="169" t="s">
        <v>179</v>
      </c>
      <c r="L19" s="108"/>
      <c r="P19" s="58"/>
      <c r="Q19" s="58"/>
      <c r="R19" s="58"/>
      <c r="S19" s="58"/>
      <c r="T19" s="58"/>
      <c r="U19" s="58"/>
      <c r="V19" s="58"/>
    </row>
    <row r="20" spans="1:22" s="96" customFormat="1">
      <c r="A20" s="24">
        <v>16</v>
      </c>
      <c r="B20" s="162"/>
      <c r="C20" s="156"/>
      <c r="D20" s="154"/>
      <c r="E20" s="154"/>
      <c r="F20" s="155"/>
      <c r="G20" s="154"/>
      <c r="H20" s="154"/>
      <c r="I20" s="154"/>
      <c r="J20" s="163"/>
      <c r="K20" s="164"/>
      <c r="L20" s="108"/>
      <c r="P20" s="58"/>
      <c r="Q20" s="58"/>
      <c r="R20" s="58"/>
      <c r="S20" s="58"/>
      <c r="T20" s="58"/>
      <c r="U20" s="58"/>
      <c r="V20" s="58"/>
    </row>
    <row r="21" spans="1:22" s="96" customFormat="1" ht="15.75" thickBot="1">
      <c r="A21" s="24">
        <v>17</v>
      </c>
      <c r="B21" s="162"/>
      <c r="C21" s="156"/>
      <c r="D21" s="154"/>
      <c r="E21" s="154"/>
      <c r="F21" s="155"/>
      <c r="G21" s="154"/>
      <c r="H21" s="154"/>
      <c r="I21" s="154"/>
      <c r="J21" s="163"/>
      <c r="K21" s="165"/>
      <c r="L21" s="108"/>
      <c r="P21" s="58"/>
      <c r="Q21" s="58"/>
      <c r="R21" s="58"/>
      <c r="S21" s="58"/>
      <c r="T21" s="58"/>
      <c r="U21" s="58"/>
      <c r="V21" s="58"/>
    </row>
    <row r="22" spans="1:22" ht="15.75">
      <c r="B22" s="60" t="s">
        <v>2</v>
      </c>
      <c r="C22" s="61">
        <f>SUM(C7:C21)</f>
        <v>16612353</v>
      </c>
      <c r="E22" s="296" t="s">
        <v>68</v>
      </c>
      <c r="F22" s="297"/>
      <c r="G22" s="184" t="s">
        <v>70</v>
      </c>
      <c r="H22" s="294" t="s">
        <v>82</v>
      </c>
      <c r="I22" s="295"/>
      <c r="K22" s="62"/>
    </row>
    <row r="23" spans="1:22" ht="18.75">
      <c r="B23" s="87" t="s">
        <v>1</v>
      </c>
      <c r="C23" s="36">
        <f>SUM(C4:C6)</f>
        <v>988784</v>
      </c>
      <c r="E23" s="192" t="s">
        <v>156</v>
      </c>
      <c r="F23" s="198">
        <v>2500000</v>
      </c>
      <c r="G23" s="186">
        <f>SUMIF(Tabla1[ENCARGADO], E23,(Tabla1[MONTO NETO]))</f>
        <v>1055969</v>
      </c>
      <c r="H23" s="290"/>
      <c r="I23" s="291"/>
    </row>
    <row r="24" spans="1:22" ht="18.75">
      <c r="B24" s="31" t="s">
        <v>3</v>
      </c>
      <c r="C24" s="33">
        <f>C25-C26</f>
        <v>1601137</v>
      </c>
      <c r="E24" s="192" t="s">
        <v>144</v>
      </c>
      <c r="F24" s="198">
        <v>4000000</v>
      </c>
      <c r="G24" s="187">
        <f>SUMIF(Tabla1[ENCARGADO], E24,(Tabla1[MONTO NETO]))</f>
        <v>1699830</v>
      </c>
      <c r="H24" s="290"/>
      <c r="I24" s="291"/>
    </row>
    <row r="25" spans="1:22" ht="21.75" customHeight="1">
      <c r="B25" s="31" t="s">
        <v>64</v>
      </c>
      <c r="C25" s="34">
        <f>C22+C23</f>
        <v>17601137</v>
      </c>
      <c r="E25" s="277" t="s">
        <v>167</v>
      </c>
      <c r="F25" s="278">
        <v>2500000</v>
      </c>
      <c r="G25" s="279">
        <f>SUMIF(Tabla1[ENCARGADO], E25,(Tabla1[MONTO NETO]))</f>
        <v>6591329</v>
      </c>
      <c r="H25" s="292" t="s">
        <v>219</v>
      </c>
      <c r="I25" s="293"/>
    </row>
    <row r="26" spans="1:22" ht="19.5" thickBot="1">
      <c r="B26" s="32" t="s">
        <v>4</v>
      </c>
      <c r="C26" s="35">
        <v>16000000</v>
      </c>
      <c r="E26" s="190" t="s">
        <v>168</v>
      </c>
      <c r="F26" s="198">
        <v>2500000</v>
      </c>
      <c r="G26" s="188">
        <f>SUMIF(Tabla1[ENCARGADO], E26,(Tabla1[MONTO NETO]))</f>
        <v>0</v>
      </c>
      <c r="H26" s="290"/>
      <c r="I26" s="291"/>
      <c r="J26" s="38"/>
    </row>
    <row r="27" spans="1:22" s="17" customFormat="1" ht="18.75">
      <c r="B27" s="106"/>
      <c r="C27" s="107"/>
      <c r="D27" s="16"/>
      <c r="E27" s="190" t="s">
        <v>163</v>
      </c>
      <c r="F27" s="198">
        <v>2500000</v>
      </c>
      <c r="G27" s="188">
        <f>SUMIF(Tabla1[ENCARGADO], E27,(Tabla1[MONTO NETO]))</f>
        <v>669109</v>
      </c>
      <c r="H27" s="290"/>
      <c r="I27" s="291"/>
      <c r="J27" s="38"/>
      <c r="K27" s="7"/>
      <c r="L27" s="63"/>
    </row>
    <row r="28" spans="1:22" s="151" customFormat="1" ht="21" customHeight="1" thickBot="1">
      <c r="E28" s="191" t="s">
        <v>159</v>
      </c>
      <c r="F28" s="199">
        <v>2500000</v>
      </c>
      <c r="G28" s="189">
        <f>SUMIF(Tabla1[ENCARGADO], E28,(Tabla1[MONTO NETO]))</f>
        <v>542436</v>
      </c>
      <c r="H28" s="288"/>
      <c r="I28" s="289"/>
    </row>
    <row r="29" spans="1:22" ht="15.75" thickBot="1">
      <c r="B29" s="65"/>
      <c r="C29" s="65"/>
      <c r="E29" s="193"/>
      <c r="F29" s="194"/>
      <c r="G29" s="195"/>
      <c r="H29" s="196"/>
      <c r="I29" s="197"/>
    </row>
    <row r="30" spans="1:22">
      <c r="B30" s="65"/>
      <c r="C30" s="65"/>
    </row>
    <row r="31" spans="1:22">
      <c r="B31" s="65"/>
      <c r="C31" s="65"/>
    </row>
    <row r="32" spans="1:22">
      <c r="B32" s="65"/>
      <c r="C32" s="65"/>
    </row>
    <row r="33" spans="2:3" customFormat="1">
      <c r="B33" s="65"/>
      <c r="C33" s="65"/>
    </row>
    <row r="34" spans="2:3" customFormat="1">
      <c r="B34" s="65"/>
      <c r="C34" s="65"/>
    </row>
    <row r="35" spans="2:3" customFormat="1">
      <c r="B35" s="143"/>
      <c r="C35" s="143"/>
    </row>
  </sheetData>
  <mergeCells count="9">
    <mergeCell ref="A1:K2"/>
    <mergeCell ref="H28:I28"/>
    <mergeCell ref="H26:I26"/>
    <mergeCell ref="H25:I25"/>
    <mergeCell ref="H24:I24"/>
    <mergeCell ref="H22:I22"/>
    <mergeCell ref="H23:I23"/>
    <mergeCell ref="H27:I27"/>
    <mergeCell ref="E22:F22"/>
  </mergeCells>
  <conditionalFormatting sqref="G24">
    <cfRule type="cellIs" dxfId="4" priority="7" operator="greaterThan">
      <formula>4000000</formula>
    </cfRule>
  </conditionalFormatting>
  <conditionalFormatting sqref="G26">
    <cfRule type="cellIs" dxfId="3" priority="5" operator="greaterThan">
      <formula>2500000</formula>
    </cfRule>
  </conditionalFormatting>
  <conditionalFormatting sqref="G27">
    <cfRule type="cellIs" dxfId="2" priority="3" operator="greaterThan">
      <formula>2500000</formula>
    </cfRule>
  </conditionalFormatting>
  <conditionalFormatting sqref="G28">
    <cfRule type="cellIs" dxfId="1" priority="2" operator="greaterThan">
      <formula>2500000</formula>
    </cfRule>
  </conditionalFormatting>
  <conditionalFormatting sqref="G23">
    <cfRule type="cellIs" dxfId="0" priority="1" operator="greaterThan">
      <formula>2500000</formula>
    </cfRule>
  </conditionalFormatting>
  <pageMargins left="0.25" right="0.25" top="0.75" bottom="0.75" header="0.3" footer="0.3"/>
  <pageSetup scale="37" orientation="landscape" verticalDpi="300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>
      <selection activeCell="F16" sqref="F16:G16"/>
    </sheetView>
  </sheetViews>
  <sheetFormatPr baseColWidth="10" defaultRowHeight="15"/>
  <cols>
    <col min="1" max="1" width="5.5703125" customWidth="1"/>
    <col min="2" max="2" width="32" customWidth="1"/>
    <col min="3" max="3" width="38.140625" customWidth="1"/>
    <col min="4" max="4" width="7.140625" customWidth="1"/>
    <col min="5" max="5" width="9.42578125" customWidth="1"/>
    <col min="6" max="6" width="21.7109375" customWidth="1"/>
    <col min="7" max="7" width="20.85546875" customWidth="1"/>
    <col min="8" max="8" width="30.140625" customWidth="1"/>
    <col min="9" max="9" width="16.42578125" customWidth="1"/>
  </cols>
  <sheetData>
    <row r="1" spans="2:10" ht="15.75" thickBot="1"/>
    <row r="2" spans="2:10" ht="19.5" thickBot="1">
      <c r="B2" s="298" t="s">
        <v>27</v>
      </c>
      <c r="C2" s="299"/>
    </row>
    <row r="3" spans="2:10" ht="15.75" thickBot="1">
      <c r="B3" s="18">
        <v>9910000003</v>
      </c>
      <c r="C3" s="20" t="s">
        <v>62</v>
      </c>
      <c r="E3" s="148" t="s">
        <v>84</v>
      </c>
      <c r="F3" s="150" t="s">
        <v>87</v>
      </c>
      <c r="G3" s="303" t="s">
        <v>85</v>
      </c>
      <c r="H3" s="304"/>
      <c r="I3" s="94" t="s">
        <v>86</v>
      </c>
      <c r="J3" s="7"/>
    </row>
    <row r="4" spans="2:10" ht="15.75" thickBot="1">
      <c r="B4" s="85" t="s">
        <v>28</v>
      </c>
      <c r="C4" s="86" t="s">
        <v>97</v>
      </c>
      <c r="E4" s="149">
        <v>1</v>
      </c>
      <c r="F4" s="153">
        <v>35301</v>
      </c>
      <c r="G4" s="305" t="s">
        <v>148</v>
      </c>
      <c r="H4" s="306"/>
      <c r="I4" s="95">
        <v>0</v>
      </c>
      <c r="J4" s="7"/>
    </row>
    <row r="5" spans="2:10" ht="15.75">
      <c r="B5" s="3">
        <v>3200000000</v>
      </c>
      <c r="C5" s="41" t="s">
        <v>29</v>
      </c>
      <c r="D5" s="83"/>
      <c r="E5" s="104">
        <v>1</v>
      </c>
      <c r="F5" s="152">
        <v>35200</v>
      </c>
      <c r="G5" s="307" t="s">
        <v>149</v>
      </c>
      <c r="H5" s="307"/>
      <c r="I5" s="93">
        <v>0</v>
      </c>
      <c r="J5" s="38"/>
    </row>
    <row r="6" spans="2:10" ht="15.75">
      <c r="B6" s="3">
        <v>11112222</v>
      </c>
      <c r="C6" s="41" t="s">
        <v>30</v>
      </c>
      <c r="E6" s="37"/>
      <c r="F6" s="51"/>
      <c r="G6" s="308"/>
      <c r="H6" s="308"/>
      <c r="I6" s="84"/>
    </row>
    <row r="7" spans="2:10" ht="16.5" thickBot="1">
      <c r="B7" s="88">
        <v>111110000</v>
      </c>
      <c r="C7" s="42" t="s">
        <v>31</v>
      </c>
      <c r="E7" s="37"/>
      <c r="F7" s="51"/>
      <c r="G7" s="300"/>
      <c r="H7" s="301"/>
      <c r="I7" s="40"/>
    </row>
    <row r="8" spans="2:10" s="17" customFormat="1" ht="15.75">
      <c r="B8" s="21"/>
      <c r="C8" s="22"/>
      <c r="E8" s="37"/>
      <c r="F8" s="51"/>
      <c r="G8" s="300"/>
      <c r="H8" s="301"/>
      <c r="I8" s="40"/>
    </row>
    <row r="9" spans="2:10" s="17" customFormat="1" ht="16.5" thickBot="1">
      <c r="E9" s="37"/>
      <c r="F9" s="51"/>
      <c r="G9" s="300"/>
      <c r="H9" s="301"/>
      <c r="I9" s="40"/>
    </row>
    <row r="10" spans="2:10" s="46" customFormat="1" ht="19.5" thickBot="1">
      <c r="B10" s="45" t="s">
        <v>27</v>
      </c>
      <c r="C10" s="45" t="s">
        <v>88</v>
      </c>
      <c r="E10" s="37"/>
      <c r="F10" s="51"/>
      <c r="G10" s="300"/>
      <c r="H10" s="301"/>
      <c r="I10" s="40"/>
    </row>
    <row r="11" spans="2:10" s="39" customFormat="1">
      <c r="B11" s="47" t="s">
        <v>71</v>
      </c>
      <c r="C11" s="48" t="s">
        <v>72</v>
      </c>
      <c r="E11" s="69"/>
      <c r="F11" s="70"/>
      <c r="G11" s="302"/>
      <c r="H11" s="301"/>
      <c r="I11" s="40"/>
    </row>
    <row r="12" spans="2:10" s="39" customFormat="1">
      <c r="B12" s="49" t="s">
        <v>73</v>
      </c>
      <c r="C12" s="68" t="s">
        <v>74</v>
      </c>
      <c r="D12" s="71"/>
      <c r="E12" s="72"/>
      <c r="F12" s="73"/>
      <c r="G12" s="72"/>
    </row>
    <row r="13" spans="2:10" s="39" customFormat="1" ht="15.75">
      <c r="B13" s="49" t="s">
        <v>75</v>
      </c>
      <c r="C13" s="68" t="s">
        <v>76</v>
      </c>
      <c r="D13" s="74"/>
      <c r="E13" s="76" t="s">
        <v>45</v>
      </c>
      <c r="F13" s="77"/>
      <c r="G13" s="75"/>
    </row>
    <row r="14" spans="2:10" s="39" customFormat="1" ht="15.75" thickBot="1">
      <c r="B14" s="49" t="s">
        <v>77</v>
      </c>
      <c r="C14" s="50" t="s">
        <v>78</v>
      </c>
      <c r="E14" s="76" t="s">
        <v>90</v>
      </c>
      <c r="F14" s="7"/>
      <c r="G14" s="79" t="s">
        <v>93</v>
      </c>
    </row>
    <row r="15" spans="2:10" s="39" customFormat="1" ht="15.75" thickBot="1">
      <c r="B15" s="49" t="s">
        <v>79</v>
      </c>
      <c r="C15" s="50" t="s">
        <v>80</v>
      </c>
      <c r="E15" s="52" t="s">
        <v>84</v>
      </c>
      <c r="F15" s="53" t="s">
        <v>87</v>
      </c>
      <c r="G15" s="53" t="s">
        <v>85</v>
      </c>
      <c r="H15" s="53" t="s">
        <v>86</v>
      </c>
    </row>
    <row r="16" spans="2:10" ht="15.75" thickBot="1">
      <c r="B16" s="43"/>
      <c r="C16" s="44"/>
      <c r="E16" s="54">
        <v>1</v>
      </c>
      <c r="F16" s="55">
        <v>3200000000</v>
      </c>
      <c r="G16" s="56" t="s">
        <v>29</v>
      </c>
      <c r="H16" s="57" t="s">
        <v>104</v>
      </c>
      <c r="I16" s="144" t="s">
        <v>145</v>
      </c>
    </row>
    <row r="17" spans="2:9" ht="29.25" customHeight="1">
      <c r="D17" s="58"/>
      <c r="E17" s="66"/>
      <c r="F17" s="66"/>
      <c r="G17" s="66"/>
      <c r="H17" s="67"/>
      <c r="I17" s="58"/>
    </row>
    <row r="18" spans="2:9">
      <c r="E18" s="78" t="s">
        <v>91</v>
      </c>
      <c r="F18" s="79"/>
    </row>
    <row r="19" spans="2:9" ht="15.75" thickBot="1">
      <c r="B19" s="80"/>
      <c r="C19" s="81"/>
      <c r="D19" s="17"/>
      <c r="E19" s="76" t="s">
        <v>92</v>
      </c>
      <c r="F19" s="79"/>
      <c r="G19" s="79" t="s">
        <v>93</v>
      </c>
    </row>
    <row r="20" spans="2:9" ht="15.75" thickBot="1">
      <c r="B20" s="80" t="s">
        <v>8</v>
      </c>
      <c r="C20" s="82"/>
      <c r="D20" s="17"/>
      <c r="E20" s="52" t="s">
        <v>84</v>
      </c>
      <c r="F20" s="53" t="s">
        <v>87</v>
      </c>
      <c r="G20" s="53" t="s">
        <v>85</v>
      </c>
      <c r="H20" s="53" t="s">
        <v>86</v>
      </c>
    </row>
    <row r="21" spans="2:9" ht="15.75" thickBot="1">
      <c r="E21" s="54">
        <v>1</v>
      </c>
      <c r="F21" s="55">
        <v>3200000000</v>
      </c>
      <c r="G21" s="56" t="s">
        <v>29</v>
      </c>
      <c r="H21" s="57">
        <v>668271</v>
      </c>
    </row>
    <row r="22" spans="2:9" ht="41.25" customHeight="1"/>
    <row r="23" spans="2:9">
      <c r="E23" s="79" t="s">
        <v>9</v>
      </c>
      <c r="F23" s="79"/>
    </row>
    <row r="24" spans="2:9" ht="15.75" thickBot="1">
      <c r="E24" s="79" t="s">
        <v>94</v>
      </c>
      <c r="F24" s="79"/>
      <c r="G24" s="79" t="s">
        <v>93</v>
      </c>
    </row>
    <row r="25" spans="2:9" ht="15.75" thickBot="1">
      <c r="E25" s="52" t="s">
        <v>84</v>
      </c>
      <c r="F25" s="53" t="s">
        <v>87</v>
      </c>
      <c r="G25" s="53" t="s">
        <v>85</v>
      </c>
      <c r="H25" s="53" t="s">
        <v>86</v>
      </c>
    </row>
    <row r="26" spans="2:9" ht="15.75" thickBot="1">
      <c r="E26" s="54">
        <v>1</v>
      </c>
      <c r="F26" s="55">
        <v>3200000000</v>
      </c>
      <c r="G26" s="56" t="s">
        <v>29</v>
      </c>
      <c r="H26" s="57" t="s">
        <v>95</v>
      </c>
    </row>
  </sheetData>
  <mergeCells count="10">
    <mergeCell ref="B2:C2"/>
    <mergeCell ref="G10:H10"/>
    <mergeCell ref="G11:H11"/>
    <mergeCell ref="G8:H8"/>
    <mergeCell ref="G9:H9"/>
    <mergeCell ref="G3:H3"/>
    <mergeCell ref="G4:H4"/>
    <mergeCell ref="G5:H5"/>
    <mergeCell ref="G6:H6"/>
    <mergeCell ref="G7:H7"/>
  </mergeCells>
  <hyperlinks>
    <hyperlink ref="E18" r:id="rId1" display="http://www.mercantil.com/empresa/hospital-regional-de-copiapo/copiapo/300013193/esp"/>
    <hyperlink ref="I16" r:id="rId2"/>
  </hyperlinks>
  <pageMargins left="0.7" right="0.7" top="0.75" bottom="0.75" header="0.3" footer="0.3"/>
  <pageSetup paperSize="9" orientation="portrait" horizontalDpi="300" verticalDpi="300"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0" sqref="I10"/>
    </sheetView>
  </sheetViews>
  <sheetFormatPr baseColWidth="10" defaultRowHeight="1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21" sqref="D21"/>
    </sheetView>
  </sheetViews>
  <sheetFormatPr baseColWidth="10" defaultRowHeight="15"/>
  <cols>
    <col min="3" max="3" width="24.28515625" customWidth="1"/>
    <col min="4" max="4" width="38.85546875" customWidth="1"/>
  </cols>
  <sheetData/>
  <pageMargins left="0.7" right="0.7" top="0.75" bottom="0.75" header="0.3" footer="0.3"/>
  <pageSetup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opLeftCell="A37" workbookViewId="0">
      <selection activeCell="M3" sqref="M3"/>
    </sheetView>
  </sheetViews>
  <sheetFormatPr baseColWidth="10" defaultRowHeight="15"/>
  <cols>
    <col min="1" max="1" width="6.140625" style="59" customWidth="1"/>
  </cols>
  <sheetData>
    <row r="1" spans="1:11" s="17" customFormat="1" ht="21">
      <c r="A1" s="59"/>
      <c r="H1" s="309" t="s">
        <v>102</v>
      </c>
      <c r="I1" s="309"/>
      <c r="J1" s="309"/>
      <c r="K1" s="309"/>
    </row>
    <row r="2" spans="1:11" s="7" customFormat="1" ht="21">
      <c r="A2" s="65"/>
      <c r="H2" s="309" t="s">
        <v>103</v>
      </c>
      <c r="I2" s="309"/>
      <c r="J2" s="309"/>
      <c r="K2" s="309"/>
    </row>
    <row r="3" spans="1:11" s="7" customFormat="1" ht="82.5" customHeight="1">
      <c r="A3" s="65"/>
    </row>
    <row r="4" spans="1:11" s="7" customFormat="1">
      <c r="A4" s="65"/>
    </row>
    <row r="5" spans="1:11" s="7" customFormat="1" ht="15" customHeight="1">
      <c r="A5" s="310" t="s">
        <v>98</v>
      </c>
      <c r="B5" s="310"/>
      <c r="C5" s="310"/>
      <c r="D5" s="310"/>
      <c r="E5" s="310"/>
      <c r="F5" s="310"/>
      <c r="G5" s="310"/>
      <c r="H5" s="310"/>
      <c r="I5" s="310"/>
      <c r="J5" s="310"/>
      <c r="K5" s="310"/>
    </row>
    <row r="6" spans="1:11" s="7" customFormat="1" ht="23.25" customHeight="1">
      <c r="A6" s="310"/>
      <c r="B6" s="310"/>
      <c r="C6" s="310"/>
      <c r="D6" s="310"/>
      <c r="E6" s="310"/>
      <c r="F6" s="310"/>
      <c r="G6" s="310"/>
      <c r="H6" s="310"/>
      <c r="I6" s="310"/>
      <c r="J6" s="310"/>
      <c r="K6" s="310"/>
    </row>
    <row r="7" spans="1:11" s="7" customFormat="1" ht="15" customHeight="1">
      <c r="A7" s="310"/>
      <c r="B7" s="310"/>
      <c r="C7" s="310"/>
      <c r="D7" s="310"/>
      <c r="E7" s="310"/>
      <c r="F7" s="310"/>
      <c r="G7" s="310"/>
      <c r="H7" s="310"/>
      <c r="I7" s="310"/>
      <c r="J7" s="310"/>
      <c r="K7" s="310"/>
    </row>
    <row r="8" spans="1:11" s="7" customFormat="1" ht="29.25" customHeight="1">
      <c r="A8" s="310"/>
      <c r="B8" s="310"/>
      <c r="C8" s="310"/>
      <c r="D8" s="310"/>
      <c r="E8" s="310"/>
      <c r="F8" s="310"/>
      <c r="G8" s="310"/>
      <c r="H8" s="310"/>
      <c r="I8" s="310"/>
      <c r="J8" s="310"/>
      <c r="K8" s="310"/>
    </row>
    <row r="9" spans="1:11" s="7" customFormat="1" ht="15" customHeight="1">
      <c r="A9" s="310"/>
      <c r="B9" s="310"/>
      <c r="C9" s="310"/>
      <c r="D9" s="310"/>
      <c r="E9" s="310"/>
      <c r="F9" s="310"/>
      <c r="G9" s="310"/>
      <c r="H9" s="310"/>
      <c r="I9" s="310"/>
      <c r="J9" s="310"/>
      <c r="K9" s="310"/>
    </row>
    <row r="10" spans="1:11" s="7" customFormat="1" ht="15" customHeight="1">
      <c r="A10" s="311" t="s">
        <v>99</v>
      </c>
      <c r="B10" s="311"/>
      <c r="C10" s="311"/>
      <c r="D10" s="311"/>
      <c r="E10" s="311"/>
      <c r="F10" s="311"/>
      <c r="G10" s="311"/>
      <c r="H10" s="311"/>
      <c r="I10" s="311"/>
      <c r="J10" s="311"/>
      <c r="K10" s="311"/>
    </row>
    <row r="11" spans="1:11" s="7" customFormat="1" ht="36.75" customHeight="1">
      <c r="A11" s="311"/>
      <c r="B11" s="311"/>
      <c r="C11" s="311"/>
      <c r="D11" s="311"/>
      <c r="E11" s="311"/>
      <c r="F11" s="311"/>
      <c r="G11" s="311"/>
      <c r="H11" s="311"/>
      <c r="I11" s="311"/>
      <c r="J11" s="311"/>
      <c r="K11" s="311"/>
    </row>
    <row r="12" spans="1:11" s="7" customFormat="1" ht="15" customHeight="1">
      <c r="A12" s="311"/>
      <c r="B12" s="311"/>
      <c r="C12" s="311"/>
      <c r="D12" s="311"/>
      <c r="E12" s="311"/>
      <c r="F12" s="311"/>
      <c r="G12" s="311"/>
      <c r="H12" s="311"/>
      <c r="I12" s="311"/>
      <c r="J12" s="311"/>
      <c r="K12" s="311"/>
    </row>
    <row r="13" spans="1:11" ht="15" customHeight="1">
      <c r="A13" s="311"/>
      <c r="B13" s="311"/>
      <c r="C13" s="311"/>
      <c r="D13" s="311"/>
      <c r="E13" s="311"/>
      <c r="F13" s="311"/>
      <c r="G13" s="311"/>
      <c r="H13" s="311"/>
      <c r="I13" s="311"/>
      <c r="J13" s="311"/>
      <c r="K13" s="311"/>
    </row>
    <row r="14" spans="1:11" ht="15" customHeight="1">
      <c r="A14" s="311"/>
      <c r="B14" s="311"/>
      <c r="C14" s="311"/>
      <c r="D14" s="311"/>
      <c r="E14" s="311"/>
      <c r="F14" s="311"/>
      <c r="G14" s="311"/>
      <c r="H14" s="311"/>
      <c r="I14" s="311"/>
      <c r="J14" s="311"/>
      <c r="K14" s="311"/>
    </row>
    <row r="15" spans="1:11" ht="15" customHeight="1">
      <c r="A15" s="311"/>
      <c r="B15" s="311"/>
      <c r="C15" s="311"/>
      <c r="D15" s="311"/>
      <c r="E15" s="311"/>
      <c r="F15" s="311"/>
      <c r="G15" s="311"/>
      <c r="H15" s="311"/>
      <c r="I15" s="311"/>
      <c r="J15" s="311"/>
      <c r="K15" s="311"/>
    </row>
    <row r="17" spans="1:3" ht="58.5" customHeight="1"/>
    <row r="18" spans="1:3" ht="51" customHeight="1"/>
    <row r="19" spans="1:3" s="90" customFormat="1" ht="23.25">
      <c r="A19" s="89"/>
      <c r="B19" s="91" t="s">
        <v>100</v>
      </c>
      <c r="C19" s="92"/>
    </row>
    <row r="20" spans="1:3" s="90" customFormat="1" ht="23.25">
      <c r="A20" s="89"/>
      <c r="B20" s="91" t="s">
        <v>101</v>
      </c>
      <c r="C20" s="92"/>
    </row>
  </sheetData>
  <mergeCells count="4">
    <mergeCell ref="H1:K1"/>
    <mergeCell ref="H2:K2"/>
    <mergeCell ref="A5:K9"/>
    <mergeCell ref="A10:K15"/>
  </mergeCells>
  <pageMargins left="0.25" right="0.25" top="0.75" bottom="0.75" header="0.3" footer="0.3"/>
  <pageSetup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9"/>
  <sheetViews>
    <sheetView workbookViewId="0">
      <selection activeCell="H15" sqref="H15"/>
    </sheetView>
  </sheetViews>
  <sheetFormatPr baseColWidth="10" defaultRowHeight="15"/>
  <cols>
    <col min="1" max="1" width="31.28515625" customWidth="1"/>
    <col min="2" max="2" width="13.28515625" customWidth="1"/>
    <col min="3" max="3" width="31" customWidth="1"/>
    <col min="4" max="4" width="11.42578125" hidden="1" customWidth="1"/>
    <col min="6" max="6" width="18.5703125" customWidth="1"/>
  </cols>
  <sheetData>
    <row r="2" spans="1:9" ht="15.75" thickBot="1"/>
    <row r="3" spans="1:9" s="109" customFormat="1" ht="21.75" thickBot="1">
      <c r="A3" s="312">
        <v>43040</v>
      </c>
      <c r="B3" s="313"/>
      <c r="C3" s="313"/>
      <c r="D3" s="313"/>
      <c r="E3" s="313"/>
      <c r="F3" s="313"/>
      <c r="G3" s="313"/>
      <c r="H3" s="313"/>
      <c r="I3" s="314"/>
    </row>
    <row r="4" spans="1:9" ht="15.75" thickBot="1">
      <c r="A4" s="110" t="s">
        <v>106</v>
      </c>
      <c r="B4" s="111" t="s">
        <v>107</v>
      </c>
      <c r="C4" s="111" t="s">
        <v>108</v>
      </c>
      <c r="D4" s="111" t="s">
        <v>109</v>
      </c>
      <c r="E4" s="111" t="s">
        <v>110</v>
      </c>
      <c r="F4" s="111" t="s">
        <v>111</v>
      </c>
      <c r="G4" s="111" t="s">
        <v>112</v>
      </c>
      <c r="H4" s="112" t="s">
        <v>113</v>
      </c>
      <c r="I4" s="111" t="s">
        <v>114</v>
      </c>
    </row>
    <row r="5" spans="1:9" ht="15.75" thickBot="1">
      <c r="A5" s="113" t="s">
        <v>115</v>
      </c>
      <c r="B5" s="114" t="s">
        <v>105</v>
      </c>
      <c r="C5" s="114" t="s">
        <v>116</v>
      </c>
      <c r="D5" s="115">
        <v>1305000</v>
      </c>
      <c r="E5" s="114">
        <v>7173</v>
      </c>
      <c r="F5" s="114">
        <v>4700014075</v>
      </c>
      <c r="G5" s="114" t="s">
        <v>117</v>
      </c>
      <c r="H5" s="114" t="s">
        <v>118</v>
      </c>
      <c r="I5" s="116"/>
    </row>
    <row r="6" spans="1:9" ht="15.75" thickBot="1">
      <c r="A6" s="113" t="s">
        <v>115</v>
      </c>
      <c r="B6" s="114" t="s">
        <v>119</v>
      </c>
      <c r="C6" s="114" t="s">
        <v>120</v>
      </c>
      <c r="D6" s="115">
        <v>275977</v>
      </c>
      <c r="E6" s="114">
        <v>7172</v>
      </c>
      <c r="F6" s="114">
        <v>4700013202</v>
      </c>
      <c r="G6" s="114" t="s">
        <v>117</v>
      </c>
      <c r="H6" s="114" t="s">
        <v>121</v>
      </c>
      <c r="I6" s="114"/>
    </row>
    <row r="7" spans="1:9" ht="15.75" thickBot="1">
      <c r="A7" s="113" t="s">
        <v>115</v>
      </c>
      <c r="B7" s="114" t="s">
        <v>122</v>
      </c>
      <c r="C7" s="114" t="s">
        <v>123</v>
      </c>
      <c r="D7" s="115">
        <v>137200</v>
      </c>
      <c r="E7" s="114">
        <v>7206</v>
      </c>
      <c r="F7" s="114">
        <v>768314</v>
      </c>
      <c r="G7" s="114" t="s">
        <v>124</v>
      </c>
      <c r="H7" s="114" t="s">
        <v>125</v>
      </c>
      <c r="I7" s="114"/>
    </row>
    <row r="8" spans="1:9" ht="15.75" thickBot="1">
      <c r="A8" s="113" t="s">
        <v>115</v>
      </c>
      <c r="B8" s="114" t="s">
        <v>122</v>
      </c>
      <c r="C8" s="114" t="s">
        <v>126</v>
      </c>
      <c r="D8" s="115">
        <v>451723</v>
      </c>
      <c r="E8" s="114">
        <v>7207</v>
      </c>
      <c r="F8" s="114"/>
      <c r="G8" s="114" t="s">
        <v>127</v>
      </c>
      <c r="H8" s="114" t="s">
        <v>128</v>
      </c>
      <c r="I8" s="114"/>
    </row>
    <row r="9" spans="1:9" ht="15.75" thickBot="1">
      <c r="A9" s="113" t="s">
        <v>115</v>
      </c>
      <c r="B9" s="114" t="s">
        <v>119</v>
      </c>
      <c r="C9" s="114" t="s">
        <v>129</v>
      </c>
      <c r="D9" s="115">
        <v>1910130</v>
      </c>
      <c r="E9" s="114">
        <v>7194</v>
      </c>
      <c r="F9" s="114"/>
      <c r="G9" s="114" t="s">
        <v>130</v>
      </c>
      <c r="H9" s="114" t="s">
        <v>131</v>
      </c>
      <c r="I9" s="114"/>
    </row>
  </sheetData>
  <mergeCells count="1">
    <mergeCell ref="A3:I3"/>
  </mergeCells>
  <pageMargins left="0.7" right="0.7" top="0.75" bottom="0.75" header="0.3" footer="0.3"/>
  <pageSetup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4"/>
  <sheetViews>
    <sheetView workbookViewId="0">
      <selection activeCell="G13" sqref="G13"/>
    </sheetView>
  </sheetViews>
  <sheetFormatPr baseColWidth="10" defaultRowHeight="15"/>
  <cols>
    <col min="1" max="1" width="3.140625" customWidth="1"/>
    <col min="3" max="3" width="13.28515625" customWidth="1"/>
    <col min="4" max="4" width="13" customWidth="1"/>
    <col min="5" max="5" width="9.42578125" customWidth="1"/>
  </cols>
  <sheetData>
    <row r="2" spans="2:5" ht="15.75" thickBot="1"/>
    <row r="3" spans="2:5" ht="21">
      <c r="B3" s="122" t="s">
        <v>132</v>
      </c>
      <c r="C3" s="123"/>
      <c r="D3" s="124"/>
    </row>
    <row r="4" spans="2:5" ht="15.75">
      <c r="B4" s="125" t="s">
        <v>133</v>
      </c>
      <c r="C4" s="120"/>
      <c r="D4" s="126"/>
    </row>
    <row r="5" spans="2:5" ht="15.75">
      <c r="B5" s="127" t="s">
        <v>135</v>
      </c>
      <c r="C5" s="319" t="s">
        <v>134</v>
      </c>
      <c r="D5" s="320"/>
    </row>
    <row r="6" spans="2:5" ht="15.75">
      <c r="B6" s="128" t="s">
        <v>136</v>
      </c>
      <c r="C6" s="121"/>
      <c r="D6" s="126"/>
    </row>
    <row r="7" spans="2:5" ht="15.75" thickBot="1">
      <c r="B7" s="129"/>
      <c r="C7" s="130"/>
      <c r="D7" s="131"/>
    </row>
    <row r="8" spans="2:5" ht="15.75" thickBot="1"/>
    <row r="9" spans="2:5" s="118" customFormat="1" ht="27" customHeight="1">
      <c r="B9" s="132" t="s">
        <v>137</v>
      </c>
      <c r="C9" s="133"/>
      <c r="D9" s="133"/>
      <c r="E9" s="134"/>
    </row>
    <row r="10" spans="2:5">
      <c r="B10" s="135" t="s">
        <v>139</v>
      </c>
      <c r="C10" s="59"/>
      <c r="D10" s="59"/>
      <c r="E10" s="126"/>
    </row>
    <row r="11" spans="2:5" s="119" customFormat="1" ht="15.75">
      <c r="B11" s="317" t="s">
        <v>140</v>
      </c>
      <c r="C11" s="318"/>
      <c r="D11" s="318"/>
      <c r="E11" s="136"/>
    </row>
    <row r="12" spans="2:5" s="117" customFormat="1" ht="21">
      <c r="B12" s="315" t="s">
        <v>138</v>
      </c>
      <c r="C12" s="316"/>
      <c r="D12" s="316"/>
      <c r="E12" s="137"/>
    </row>
    <row r="13" spans="2:5" s="119" customFormat="1" ht="21">
      <c r="B13" s="315" t="s">
        <v>141</v>
      </c>
      <c r="C13" s="316"/>
      <c r="D13" s="316"/>
      <c r="E13" s="136"/>
    </row>
    <row r="14" spans="2:5" ht="15.75" thickBot="1">
      <c r="B14" s="129"/>
      <c r="C14" s="130"/>
      <c r="D14" s="130"/>
      <c r="E14" s="131"/>
    </row>
  </sheetData>
  <mergeCells count="4">
    <mergeCell ref="B12:D12"/>
    <mergeCell ref="B13:D13"/>
    <mergeCell ref="B11:D11"/>
    <mergeCell ref="C5:D5"/>
  </mergeCells>
  <hyperlinks>
    <hyperlink ref="C5" r:id="rId1" display="tel:305 594-0000"/>
  </hyperlinks>
  <pageMargins left="0.7" right="0.7" top="0.75" bottom="0.75" header="0.3" footer="0.3"/>
  <pageSetup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CONTRATOS</vt:lpstr>
      <vt:lpstr>1</vt:lpstr>
      <vt:lpstr>2</vt:lpstr>
      <vt:lpstr>3</vt:lpstr>
      <vt:lpstr>Detalle de Facturacion </vt:lpstr>
      <vt:lpstr>Codigos </vt:lpstr>
      <vt:lpstr>Hoja5</vt:lpstr>
      <vt:lpstr>Hoja4</vt:lpstr>
      <vt:lpstr>Hoja1</vt:lpstr>
      <vt:lpstr>Hoja3</vt:lpstr>
      <vt:lpstr>Hoja2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Rosse Bustamante</dc:creator>
  <cp:lastModifiedBy>Secretaria Servicio Tecnico</cp:lastModifiedBy>
  <cp:lastPrinted>2018-02-06T20:49:42Z</cp:lastPrinted>
  <dcterms:created xsi:type="dcterms:W3CDTF">2016-04-27T13:00:55Z</dcterms:created>
  <dcterms:modified xsi:type="dcterms:W3CDTF">2018-04-23T17:58:50Z</dcterms:modified>
</cp:coreProperties>
</file>