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1" sheetId="9" r:id="rId9"/>
  </sheets>
  <calcPr calcId="152511"/>
</workbook>
</file>

<file path=xl/calcChain.xml><?xml version="1.0" encoding="utf-8"?>
<calcChain xmlns="http://schemas.openxmlformats.org/spreadsheetml/2006/main">
  <c r="C30" i="1" l="1"/>
  <c r="C28" i="1"/>
  <c r="G31" i="1"/>
  <c r="F85" i="8" l="1"/>
  <c r="F86" i="8"/>
  <c r="F83" i="8"/>
  <c r="F82" i="8"/>
  <c r="F81" i="8"/>
  <c r="F80" i="8"/>
  <c r="F77" i="8"/>
  <c r="F78" i="8"/>
  <c r="F79" i="8"/>
  <c r="F76" i="8"/>
  <c r="F84" i="8" l="1"/>
  <c r="I15" i="4"/>
  <c r="I9" i="4"/>
  <c r="I10" i="4"/>
  <c r="I11" i="4"/>
  <c r="I12" i="4"/>
  <c r="I13" i="4"/>
  <c r="I8" i="4"/>
  <c r="G20" i="4"/>
  <c r="I20" i="4" l="1"/>
  <c r="F14" i="8"/>
  <c r="F16" i="8" s="1"/>
  <c r="F62" i="8"/>
  <c r="F61" i="8"/>
  <c r="F63" i="8" l="1"/>
  <c r="F30" i="2"/>
  <c r="F45" i="8" l="1"/>
  <c r="F35" i="1"/>
  <c r="F29" i="7" l="1"/>
  <c r="F28" i="7"/>
  <c r="G30" i="1" l="1"/>
  <c r="G28" i="1"/>
  <c r="F30" i="8"/>
  <c r="F32" i="8" l="1"/>
  <c r="C27" i="1"/>
  <c r="F62" i="5" l="1"/>
  <c r="F61" i="5"/>
  <c r="F60" i="5"/>
  <c r="F16" i="3" l="1"/>
  <c r="F30" i="5" l="1"/>
  <c r="F15" i="5" l="1"/>
  <c r="F82" i="6" l="1"/>
  <c r="F63" i="7" l="1"/>
  <c r="F31" i="6" l="1"/>
  <c r="F70" i="3"/>
  <c r="F69" i="3"/>
  <c r="F73" i="3" s="1"/>
  <c r="F47" i="8"/>
  <c r="F61" i="6" l="1"/>
  <c r="F77" i="7" l="1"/>
  <c r="F80" i="5" l="1"/>
  <c r="F35" i="3"/>
  <c r="F32" i="3"/>
  <c r="F31" i="3"/>
  <c r="F30" i="3"/>
  <c r="F39" i="3" s="1"/>
  <c r="F46" i="6" l="1"/>
  <c r="F46" i="5" l="1"/>
  <c r="F53" i="3" l="1"/>
  <c r="F55" i="3" s="1"/>
  <c r="F31" i="5"/>
  <c r="F15" i="7" l="1"/>
  <c r="F46" i="7"/>
  <c r="F32" i="7"/>
  <c r="F88" i="3" l="1"/>
  <c r="F60" i="2" l="1"/>
  <c r="F61" i="2" s="1"/>
  <c r="F45" i="2"/>
  <c r="F46" i="2" s="1"/>
  <c r="F31" i="2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<sst xmlns="http://schemas.openxmlformats.org/spreadsheetml/2006/main" count="811" uniqueCount="231">
  <si>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</si>
  <si>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</si>
  <si>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</si>
  <si>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</si>
  <si>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</si>
  <si>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</si>
  <si>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</si>
  <si>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</si>
  <si>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</si>
  <si>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</si>
  <si>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</si>
  <si>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</si>
  <si>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</si>
  <si>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</si>
  <si>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</si>
  <si>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</si>
  <si>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</si>
  <si>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</si>
  <si>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</si>
  <si>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</si>
  <si>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</si>
  <si>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</si>
  <si>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</si>
  <si>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</si>
  <si>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</si>
  <si>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</si>
  <si>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</si>
  <si>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</si>
  <si>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</si>
  <si>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</si>
  <si>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</si>
  <si>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</si>
  <si>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</si>
  <si>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</si>
  <si>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</si>
  <si>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</si>
  <si>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</si>
  <si>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</si>
  <si>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</si>
  <si>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</si>
  <si>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</si>
  <si>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</si>
  <si>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</si>
  <si>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</si>
  <si>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</si>
  <si>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</si>
  <si>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</si>
  <si>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</si>
  <si>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</si>
  <si>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</si>
  <si>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</si>
  <si>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</si>
  <si>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</si>
  <si>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</si>
  <si>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</si>
  <si>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</si>
  <si>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</si>
  <si>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</si>
  <si>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</si>
  <si>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</si>
  <si>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</si>
  <si>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</si>
  <si>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</si>
  <si>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</si>
  <si>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</si>
  <si>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</si>
  <si>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</si>
  <si>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</si>
  <si>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</si>
  <si>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</si>
  <si>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</si>
  <si>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</si>
  <si>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</si>
  <si>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</si>
  <si>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</si>
  <si>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</si>
  <si>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</si>
  <si>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</si>
  <si>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</si>
  <si>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</si>
  <si>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</si>
  <si>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CCDIN</t>
  </si>
  <si>
    <t>YENIFER</t>
  </si>
  <si>
    <t>Clinica Las Condes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</si>
  <si>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</si>
  <si>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</si>
  <si>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</si>
  <si>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</si>
  <si>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</si>
  <si>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</si>
  <si>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</si>
  <si>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</si>
  <si>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</si>
  <si>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</si>
  <si>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</si>
  <si>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</si>
  <si>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</si>
  <si>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</si>
  <si>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</si>
  <si>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93.930.000-7</t>
  </si>
  <si>
    <t>76515070-1</t>
  </si>
  <si>
    <t>Clinica Las Lilas S.A</t>
  </si>
  <si>
    <t>VISITA TECNICA</t>
  </si>
  <si>
    <t>99.567.970-1</t>
  </si>
  <si>
    <t>96.770.100-9</t>
  </si>
  <si>
    <t>35034-02</t>
  </si>
  <si>
    <t>BATERIAS PACKAGE CB 08 12V 2,9A KIT 2 BAT</t>
  </si>
  <si>
    <t>TOTAL</t>
  </si>
  <si>
    <t>Clinica Alemana De Santiago</t>
  </si>
  <si>
    <t>HAND CONTROL GL5</t>
  </si>
  <si>
    <t>BATERIA KIT GL5</t>
  </si>
  <si>
    <t>DESKTOP CHARGER GL5</t>
  </si>
  <si>
    <t>PAUL</t>
  </si>
  <si>
    <t>Clinica Vespucio</t>
  </si>
  <si>
    <t>ANDRES</t>
  </si>
  <si>
    <t>COLCHON CLINICO 89X2,10</t>
  </si>
  <si>
    <t>96.898.980-4</t>
  </si>
  <si>
    <t>EM 130-16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</si>
  <si>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</si>
  <si>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</si>
  <si>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</si>
  <si>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</si>
  <si>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</si>
  <si>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</si>
  <si>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</si>
  <si>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</si>
  <si>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</si>
  <si>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</si>
  <si>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</si>
  <si>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</si>
  <si>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</si>
  <si>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</si>
  <si>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</si>
  <si>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</si>
  <si>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</si>
  <si>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</si>
  <si>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</si>
  <si>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</si>
  <si>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</si>
  <si>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</si>
  <si>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61,606,307-3</t>
  </si>
  <si>
    <t>LOGRO DE METAS</t>
  </si>
  <si>
    <t>Cantidad</t>
  </si>
  <si>
    <t>Detalle</t>
  </si>
  <si>
    <t>P. Unitario</t>
  </si>
  <si>
    <t>Clinica Avansalud</t>
  </si>
  <si>
    <t xml:space="preserve">                                     </t>
  </si>
  <si>
    <t>Altofem Ltda</t>
  </si>
  <si>
    <t>Hosp. Clinico Viña del Mar</t>
  </si>
  <si>
    <t>7091-7092</t>
  </si>
  <si>
    <t>EM 155-16</t>
  </si>
  <si>
    <t>Facturacion Mes de Enero</t>
  </si>
  <si>
    <t>Clinica las condes</t>
  </si>
  <si>
    <t>enhanced single</t>
  </si>
  <si>
    <t>mano de obra</t>
  </si>
  <si>
    <t>78.040.520-1</t>
  </si>
  <si>
    <t xml:space="preserve">       </t>
  </si>
  <si>
    <t>SOLICITUD ORDEN DE VENTA</t>
  </si>
  <si>
    <t>CODIGOS NO INGRESADOS AL SISTEMA,SOLICITAR A ISABEL Y ROBERTO</t>
  </si>
  <si>
    <t>IMPORTANTE</t>
  </si>
  <si>
    <t>San Jose Tecnologias</t>
  </si>
  <si>
    <t xml:space="preserve">PAUL </t>
  </si>
  <si>
    <t>1 ESTACION DE PACIENTE</t>
  </si>
  <si>
    <t>1 PILLOW SPEAKER FULL, 1 ESTACION DE PACIENTE, 1 VISITA DE URGENCIA</t>
  </si>
  <si>
    <t>1 PILLOW SPEAKER FULL, VISITA DE URGENCIA.</t>
  </si>
  <si>
    <t>18-2016</t>
  </si>
  <si>
    <t xml:space="preserve">Clinica Santa Maria </t>
  </si>
  <si>
    <t>20LAMPARA IN23/24V 100W,ORGANIZADOR, ADAPTADOR HDMI DVI-MACHO,CABLE HDMI 10M 1,4 CONEC BALO ORO</t>
  </si>
  <si>
    <t>1 ASPIRADOR HOSPIVAC</t>
  </si>
  <si>
    <r>
      <t xml:space="preserve">1 LATA DE PINTURA/2 BLOCKERS PARA FRENO / </t>
    </r>
    <r>
      <rPr>
        <b/>
        <u/>
        <sz val="12"/>
        <color theme="1"/>
        <rFont val="Calibri"/>
        <family val="2"/>
        <scheme val="minor"/>
      </rPr>
      <t>FACTURAR 25 DE ENERO</t>
    </r>
  </si>
  <si>
    <t xml:space="preserve">CODIGO </t>
  </si>
  <si>
    <t>CLKSJDOJSAHFDIASG</t>
  </si>
  <si>
    <t>1985545+9</t>
  </si>
  <si>
    <t>JHIUI</t>
  </si>
  <si>
    <t>KKJ</t>
  </si>
  <si>
    <t>JJ</t>
  </si>
  <si>
    <t>MJKJ</t>
  </si>
  <si>
    <t>KH</t>
  </si>
  <si>
    <t>90.753.000-0</t>
  </si>
  <si>
    <t>Clinica Santa Maria</t>
  </si>
  <si>
    <t xml:space="preserve">4 CCDIN </t>
  </si>
  <si>
    <t>6 Single Patient station-audio/se despachan 4 unidades quedan pendiente 2</t>
  </si>
  <si>
    <t>GENERAR GUIA 30/01 Y FACTURAR 31/01</t>
  </si>
  <si>
    <t>25 UF MENSUALES/ FACTURAR 31/01 Y ENVIAR DOCUMENTOS POR LIT CARGO</t>
  </si>
  <si>
    <t xml:space="preserve">95 UF MENSUALES/ FACTURAR 31/01 </t>
  </si>
  <si>
    <t>10 CCDIN/ llamar dia lunes a jose quezada</t>
  </si>
  <si>
    <t>1142-10C  </t>
  </si>
  <si>
    <t>DVI-D Digital Dual Link M/M</t>
  </si>
  <si>
    <t>  </t>
  </si>
  <si>
    <t>Gastos</t>
  </si>
  <si>
    <t>Precios</t>
  </si>
  <si>
    <t>Viaje Ida-Vuelta</t>
  </si>
  <si>
    <t>Mano de Obra</t>
  </si>
  <si>
    <t>Macrocom service ltda.</t>
  </si>
  <si>
    <t>3 CCDIN</t>
  </si>
  <si>
    <t>Alimentacion</t>
  </si>
  <si>
    <t>Transporte</t>
  </si>
  <si>
    <t>Alojamiento</t>
  </si>
  <si>
    <t>1 PILLOW SPEAKER FULL</t>
  </si>
  <si>
    <t>Senior Suites</t>
  </si>
  <si>
    <t>Clinica Davila</t>
  </si>
  <si>
    <t>VISITA TECNICA, 1 REPARACION/ CAMBIO DE PLACA ELECTRONICA INCLUYE MANTENCION Y REPARACION</t>
  </si>
  <si>
    <t>VISITA TECNICA, RETIRO ENTREGA DE EQUIPO, CALIBRACION Y PRUEBAS FUNCIONALES</t>
  </si>
  <si>
    <t xml:space="preserve">Contrato por Mantencion </t>
  </si>
  <si>
    <t xml:space="preserve">Mantenciones </t>
  </si>
  <si>
    <t>41050/18</t>
  </si>
  <si>
    <t>Aspirador Hospivac 400</t>
  </si>
  <si>
    <t>96.897.660-5</t>
  </si>
  <si>
    <t>Visita Tecnica</t>
  </si>
  <si>
    <t>Visita Tecnica/ Retiro y Entrega de Equipo</t>
  </si>
  <si>
    <t>Mano de Obra/ Calibracion y Pruebas Funcionales</t>
  </si>
  <si>
    <t>TOTAL:</t>
  </si>
  <si>
    <t>Reparacion</t>
  </si>
  <si>
    <t>c</t>
  </si>
  <si>
    <t>Factura N°</t>
  </si>
  <si>
    <t>Clinica Chillan S.A.</t>
  </si>
  <si>
    <t>Coupling Asembly</t>
  </si>
  <si>
    <t>Hilow Screw</t>
  </si>
  <si>
    <t>Clip engagement</t>
  </si>
  <si>
    <t>Switch slide</t>
  </si>
  <si>
    <t>Precio Unitario</t>
  </si>
  <si>
    <t>PRECIO TOTAL</t>
  </si>
  <si>
    <t>Lift nut</t>
  </si>
  <si>
    <t>Ruedas de cama simple</t>
  </si>
  <si>
    <t>45084-54</t>
  </si>
  <si>
    <t>Ruedas freno</t>
  </si>
  <si>
    <t>Traslado de cama</t>
  </si>
  <si>
    <t>IVA</t>
  </si>
  <si>
    <t>CJ</t>
  </si>
  <si>
    <t>UN. MED.</t>
  </si>
  <si>
    <t xml:space="preserve">Cable UTP 4pares CAT 5Ex24AWG gris CM SIEMON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</si>
</sst>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66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602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0" fillId="8" borderId="15" xfId="9" applyNumberFormat="1" applyFont="1" applyFill="1" applyBorder="1" applyAlignment="1">
      <alignment horizontal="left"/>
    </xf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6" fillId="8" borderId="23" xfId="0" applyFont="1" applyFill="1" applyBorder="1" applyAlignment="1">
      <alignment horizontal="center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20" fillId="0" borderId="0" xfId="0" applyFont="1"/>
    <xf numFmtId="0" fontId="18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6" fillId="5" borderId="0" xfId="1" applyFont="1" applyFill="1" applyAlignment="1">
      <alignment horizontal="center" vertical="center"/>
    </xf>
    <xf numFmtId="164" fontId="27" fillId="5" borderId="0" xfId="1" applyFont="1" applyFill="1" applyAlignment="1">
      <alignment vertical="center"/>
    </xf>
    <xf numFmtId="164" fontId="26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7" fillId="5" borderId="0" xfId="1" applyFont="1" applyFill="1" applyAlignment="1">
      <alignment horizontal="center"/>
    </xf>
    <xf numFmtId="164" fontId="26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7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6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6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6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6" fillId="5" borderId="17" xfId="1" applyFont="1" applyFill="1" applyBorder="1" applyAlignment="1">
      <alignment horizontal="center" vertical="center"/>
    </xf>
    <xf numFmtId="14" fontId="26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0" fontId="25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5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8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4" fillId="4" borderId="0" xfId="0" applyFont="1" applyFill="1" applyAlignment="1">
      <alignment horizontal="center" vertical="center" wrapText="1"/>
    </xf>
    <xf numFmtId="0" fontId="28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5" fillId="6" borderId="14" xfId="1" applyNumberFormat="1" applyFont="1" applyFill="1" applyBorder="1" applyAlignment="1">
      <alignment horizontal="center" wrapText="1"/>
    </xf>
    <xf numFmtId="0" fontId="25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26" fillId="5" borderId="0" xfId="1" applyFont="1" applyFill="1" applyAlignment="1">
      <alignment horizontal="center"/>
    </xf>
    <xf numFmtId="164" fontId="26" fillId="5" borderId="17" xfId="1" applyFont="1" applyFill="1" applyBorder="1" applyAlignment="1">
      <alignment horizontal="center"/>
    </xf>
    <xf numFmtId="14" fontId="26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7" fillId="5" borderId="0" xfId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 vertical="center"/>
    </xf>
    <xf numFmtId="164" fontId="26" fillId="5" borderId="0" xfId="1" applyNumberFormat="1" applyFont="1" applyFill="1" applyAlignment="1">
      <alignment horizontal="center"/>
    </xf>
    <xf numFmtId="164" fontId="26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19" fillId="12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1" fillId="12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7" xfId="1" applyNumberFormat="1" applyFont="1" applyFill="1" applyBorder="1" applyAlignment="1">
      <alignment horizontal="center"/>
    </xf>
    <xf numFmtId="0" fontId="10" fillId="6" borderId="58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59" xfId="1" applyNumberFormat="1" applyFont="1" applyFill="1" applyBorder="1" applyAlignment="1">
      <alignment horizontal="right"/>
    </xf>
    <xf numFmtId="0" fontId="8" fillId="3" borderId="60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0" fillId="0" borderId="1" xfId="0" applyBorder="1"/>
    <xf numFmtId="0" fontId="20" fillId="0" borderId="0" xfId="0" applyFont="1" applyAlignment="1">
      <alignment horizontal="center"/>
    </xf>
    <xf numFmtId="0" fontId="0" fillId="0" borderId="37" xfId="0" applyBorder="1"/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1" fillId="13" borderId="27" xfId="0" applyNumberFormat="1" applyFont="1" applyFill="1" applyBorder="1" applyAlignment="1">
      <alignment horizontal="center" vertical="center"/>
    </xf>
    <xf numFmtId="164" fontId="21" fillId="13" borderId="47" xfId="0" applyNumberFormat="1" applyFont="1" applyFill="1" applyBorder="1" applyAlignment="1">
      <alignment horizontal="center" vertical="center"/>
    </xf>
    <xf numFmtId="164" fontId="21" fillId="13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164" fontId="21" fillId="3" borderId="47" xfId="0" applyNumberFormat="1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6" fontId="0" fillId="4" borderId="1" xfId="0" applyNumberFormat="1" applyFill="1" applyBorder="1" applyAlignment="1">
      <alignment horizontal="center"/>
    </xf>
    <xf numFmtId="0" fontId="30" fillId="0" borderId="0" xfId="0" applyNumberFormat="1" applyFont="1" applyFill="1" applyBorder="1" applyAlignment="1" applyProtection="1">
      <alignment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0" fillId="0" borderId="23" xfId="0" applyBorder="1"/>
    <xf numFmtId="0" fontId="32" fillId="0" borderId="0" xfId="0" applyFont="1"/>
    <xf numFmtId="0" fontId="31" fillId="16" borderId="0" xfId="0" applyFont="1" applyFill="1" applyBorder="1" applyAlignment="1">
      <alignment horizontal="center" vertical="center"/>
    </xf>
    <xf numFmtId="0" fontId="31" fillId="16" borderId="0" xfId="0" applyFont="1" applyFill="1" applyAlignment="1">
      <alignment horizontal="center" vertical="center"/>
    </xf>
    <xf numFmtId="0" fontId="32" fillId="2" borderId="0" xfId="0" applyFont="1" applyFill="1"/>
    <xf numFmtId="0" fontId="21" fillId="13" borderId="51" xfId="0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21" fillId="3" borderId="62" xfId="0" applyFont="1" applyFill="1" applyBorder="1" applyAlignment="1">
      <alignment horizontal="left" vertical="center"/>
    </xf>
    <xf numFmtId="0" fontId="21" fillId="13" borderId="63" xfId="0" applyFont="1" applyFill="1" applyBorder="1" applyAlignment="1">
      <alignment horizontal="center" vertical="center"/>
    </xf>
    <xf numFmtId="0" fontId="21" fillId="13" borderId="64" xfId="0" applyFont="1" applyFill="1" applyBorder="1" applyAlignment="1">
      <alignment horizontal="center" vertical="center"/>
    </xf>
    <xf numFmtId="164" fontId="21" fillId="13" borderId="66" xfId="0" applyNumberFormat="1" applyFont="1" applyFill="1" applyBorder="1" applyAlignment="1">
      <alignment horizontal="right" vertical="center"/>
    </xf>
    <xf numFmtId="0" fontId="21" fillId="13" borderId="62" xfId="0" applyFont="1" applyFill="1" applyBorder="1" applyAlignment="1">
      <alignment horizontal="left" vertical="center"/>
    </xf>
    <xf numFmtId="0" fontId="21" fillId="13" borderId="15" xfId="0" applyFont="1" applyFill="1" applyBorder="1" applyAlignment="1">
      <alignment horizontal="center" vertical="center"/>
    </xf>
    <xf numFmtId="0" fontId="21" fillId="13" borderId="37" xfId="0" applyFont="1" applyFill="1" applyBorder="1" applyAlignment="1">
      <alignment horizontal="center" vertical="center"/>
    </xf>
    <xf numFmtId="164" fontId="21" fillId="13" borderId="67" xfId="0" applyNumberFormat="1" applyFont="1" applyFill="1" applyBorder="1" applyAlignment="1">
      <alignment horizontal="right" vertical="center"/>
    </xf>
    <xf numFmtId="164" fontId="21" fillId="13" borderId="15" xfId="0" applyNumberFormat="1" applyFont="1" applyFill="1" applyBorder="1" applyAlignment="1">
      <alignment horizontal="center" vertical="center"/>
    </xf>
    <xf numFmtId="0" fontId="21" fillId="13" borderId="65" xfId="0" applyFont="1" applyFill="1" applyBorder="1" applyAlignment="1">
      <alignment horizontal="left"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0" applyFont="1"/>
    <xf numFmtId="0" fontId="21" fillId="13" borderId="13" xfId="0" applyFont="1" applyFill="1" applyBorder="1" applyAlignment="1">
      <alignment horizontal="left" vertical="center"/>
    </xf>
    <xf numFmtId="164" fontId="21" fillId="13" borderId="14" xfId="0" applyNumberFormat="1" applyFont="1" applyFill="1" applyBorder="1" applyAlignment="1">
      <alignment horizontal="center" vertical="center"/>
    </xf>
    <xf numFmtId="0" fontId="21" fillId="13" borderId="15" xfId="0" applyFont="1" applyFill="1" applyBorder="1" applyAlignment="1">
      <alignment horizontal="left"/>
    </xf>
    <xf numFmtId="6" fontId="21" fillId="13" borderId="16" xfId="0" applyNumberFormat="1" applyFont="1" applyFill="1" applyBorder="1" applyAlignment="1">
      <alignment horizontal="center"/>
    </xf>
    <xf numFmtId="164" fontId="21" fillId="13" borderId="16" xfId="0" applyNumberFormat="1" applyFont="1" applyFill="1" applyBorder="1" applyAlignment="1">
      <alignment horizontal="center"/>
    </xf>
    <xf numFmtId="0" fontId="21" fillId="13" borderId="20" xfId="0" applyFont="1" applyFill="1" applyBorder="1" applyAlignment="1">
      <alignment horizontal="left"/>
    </xf>
    <xf numFmtId="164" fontId="21" fillId="13" borderId="21" xfId="0" applyNumberFormat="1" applyFont="1" applyFill="1" applyBorder="1" applyAlignment="1">
      <alignment horizontal="center"/>
    </xf>
    <xf numFmtId="164" fontId="21" fillId="0" borderId="0" xfId="0" applyNumberFormat="1" applyFont="1" applyAlignment="1">
      <alignment horizontal="center"/>
    </xf>
    <xf numFmtId="0" fontId="31" fillId="2" borderId="0" xfId="0" applyFont="1" applyFill="1" applyBorder="1" applyAlignment="1"/>
    <xf numFmtId="0" fontId="29" fillId="2" borderId="0" xfId="0" applyFont="1" applyFill="1" applyBorder="1" applyAlignment="1"/>
    <xf numFmtId="6" fontId="29" fillId="2" borderId="0" xfId="0" applyNumberFormat="1" applyFont="1" applyFill="1" applyBorder="1" applyAlignment="1"/>
    <xf numFmtId="0" fontId="17" fillId="2" borderId="0" xfId="0" applyFont="1" applyFill="1" applyBorder="1"/>
    <xf numFmtId="0" fontId="21" fillId="12" borderId="1" xfId="0" applyFont="1" applyFill="1" applyBorder="1" applyAlignment="1">
      <alignment horizontal="center" vertical="center"/>
    </xf>
    <xf numFmtId="0" fontId="31" fillId="15" borderId="27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29" fillId="14" borderId="47" xfId="0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right"/>
    </xf>
    <xf numFmtId="0" fontId="1" fillId="3" borderId="15" xfId="9" applyNumberFormat="1" applyFill="1" applyBorder="1" applyAlignment="1">
      <alignment horizontal="left"/>
    </xf>
    <xf numFmtId="164" fontId="0" fillId="3" borderId="16" xfId="9" applyFont="1" applyFill="1" applyBorder="1"/>
    <xf numFmtId="164" fontId="10" fillId="6" borderId="44" xfId="1" applyFont="1" applyFill="1" applyBorder="1" applyAlignment="1">
      <alignment horizontal="center"/>
    </xf>
    <xf numFmtId="164" fontId="10" fillId="6" borderId="44" xfId="1" applyNumberFormat="1" applyFont="1" applyFill="1" applyBorder="1" applyAlignment="1">
      <alignment horizontal="center"/>
    </xf>
    <xf numFmtId="0" fontId="10" fillId="6" borderId="22" xfId="1" applyNumberFormat="1" applyFont="1" applyFill="1" applyBorder="1" applyAlignment="1">
      <alignment horizontal="center"/>
    </xf>
    <xf numFmtId="0" fontId="34" fillId="17" borderId="2" xfId="0" applyFont="1" applyFill="1" applyBorder="1" applyAlignment="1">
      <alignment horizontal="left" vertical="center"/>
    </xf>
    <xf numFmtId="0" fontId="34" fillId="17" borderId="3" xfId="0" applyFont="1" applyFill="1" applyBorder="1" applyAlignment="1">
      <alignment horizontal="center" vertical="center"/>
    </xf>
    <xf numFmtId="0" fontId="35" fillId="17" borderId="2" xfId="0" applyFont="1" applyFill="1" applyBorder="1" applyAlignment="1">
      <alignment horizontal="center" vertical="center"/>
    </xf>
    <xf numFmtId="0" fontId="36" fillId="17" borderId="8" xfId="0" applyFont="1" applyFill="1" applyBorder="1" applyAlignment="1">
      <alignment horizontal="center" vertical="center"/>
    </xf>
    <xf numFmtId="0" fontId="35" fillId="17" borderId="8" xfId="0" applyFont="1" applyFill="1" applyBorder="1" applyAlignment="1">
      <alignment horizontal="center" vertical="center"/>
    </xf>
    <xf numFmtId="0" fontId="36" fillId="17" borderId="4" xfId="0" applyFont="1" applyFill="1" applyBorder="1" applyAlignment="1">
      <alignment horizontal="center" vertical="center"/>
    </xf>
    <xf numFmtId="0" fontId="21" fillId="17" borderId="4" xfId="0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left" vertical="center"/>
    </xf>
    <xf numFmtId="0" fontId="32" fillId="2" borderId="1" xfId="0" applyFont="1" applyFill="1" applyBorder="1"/>
    <xf numFmtId="0" fontId="35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/>
    </xf>
    <xf numFmtId="3" fontId="8" fillId="3" borderId="16" xfId="1" applyNumberFormat="1" applyFont="1" applyFill="1" applyBorder="1" applyAlignment="1">
      <alignment horizontal="center"/>
    </xf>
    <xf numFmtId="0" fontId="17" fillId="17" borderId="1" xfId="0" applyFont="1" applyFill="1" applyBorder="1" applyAlignment="1">
      <alignment horizontal="left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0" fontId="36" fillId="17" borderId="1" xfId="0" applyFont="1" applyFill="1" applyBorder="1" applyAlignment="1">
      <alignment horizontal="center" vertical="center"/>
    </xf>
    <xf numFmtId="0" fontId="35" fillId="17" borderId="1" xfId="0" applyNumberFormat="1" applyFont="1" applyFill="1" applyBorder="1" applyAlignment="1">
      <alignment horizontal="center" vertical="center"/>
    </xf>
    <xf numFmtId="0" fontId="21" fillId="17" borderId="1" xfId="0" applyFont="1" applyFill="1" applyBorder="1" applyAlignment="1">
      <alignment horizontal="center" vertical="center"/>
    </xf>
    <xf numFmtId="0" fontId="29" fillId="17" borderId="1" xfId="0" applyFont="1" applyFill="1" applyBorder="1" applyAlignment="1">
      <alignment horizontal="left" vertical="center"/>
    </xf>
    <xf numFmtId="164" fontId="0" fillId="0" borderId="0" xfId="0" applyNumberFormat="1"/>
    <xf numFmtId="0" fontId="35" fillId="2" borderId="0" xfId="0" applyFont="1" applyFill="1" applyBorder="1" applyAlignment="1">
      <alignment horizontal="center" vertical="center"/>
    </xf>
    <xf numFmtId="0" fontId="36" fillId="2" borderId="0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/>
    </xf>
    <xf numFmtId="0" fontId="17" fillId="17" borderId="2" xfId="0" applyFont="1" applyFill="1" applyBorder="1" applyAlignment="1">
      <alignment horizontal="left" vertical="center"/>
    </xf>
    <xf numFmtId="0" fontId="17" fillId="17" borderId="3" xfId="0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right"/>
    </xf>
    <xf numFmtId="164" fontId="18" fillId="0" borderId="0" xfId="0" applyNumberFormat="1" applyFont="1"/>
    <xf numFmtId="0" fontId="23" fillId="17" borderId="4" xfId="0" applyFont="1" applyFill="1" applyBorder="1" applyAlignment="1">
      <alignment horizontal="center" vertical="center"/>
    </xf>
    <xf numFmtId="0" fontId="37" fillId="17" borderId="4" xfId="0" applyFont="1" applyFill="1" applyBorder="1" applyAlignment="1">
      <alignment horizontal="center" vertical="center"/>
    </xf>
    <xf numFmtId="0" fontId="38" fillId="17" borderId="1" xfId="0" applyFont="1" applyFill="1" applyBorder="1" applyAlignment="1">
      <alignment horizontal="left" vertical="center"/>
    </xf>
    <xf numFmtId="164" fontId="17" fillId="0" borderId="0" xfId="0" applyNumberFormat="1" applyFont="1"/>
    <xf numFmtId="164" fontId="32" fillId="0" borderId="0" xfId="0" applyNumberFormat="1" applyFont="1"/>
    <xf numFmtId="0" fontId="22" fillId="17" borderId="1" xfId="0" applyFont="1" applyFill="1" applyBorder="1" applyAlignment="1">
      <alignment horizontal="center" vertical="center"/>
    </xf>
    <xf numFmtId="6" fontId="0" fillId="4" borderId="1" xfId="0" applyNumberFormat="1" applyFont="1" applyFill="1" applyBorder="1" applyAlignment="1">
      <alignment horizontal="center"/>
    </xf>
    <xf numFmtId="0" fontId="8" fillId="6" borderId="4" xfId="1" applyNumberFormat="1" applyFont="1" applyFill="1" applyBorder="1" applyAlignment="1">
      <alignment horizontal="center"/>
    </xf>
    <xf numFmtId="0" fontId="8" fillId="6" borderId="39" xfId="1" applyNumberFormat="1" applyFont="1" applyFill="1" applyBorder="1" applyAlignment="1">
      <alignment horizontal="center"/>
    </xf>
    <xf numFmtId="0" fontId="32" fillId="2" borderId="0" xfId="0" applyFont="1" applyFill="1" applyBorder="1"/>
    <xf numFmtId="0" fontId="34" fillId="17" borderId="1" xfId="0" applyFont="1" applyFill="1" applyBorder="1" applyAlignment="1">
      <alignment horizontal="left" vertical="center"/>
    </xf>
    <xf numFmtId="0" fontId="37" fillId="17" borderId="1" xfId="0" applyFont="1" applyFill="1" applyBorder="1" applyAlignment="1">
      <alignment horizontal="center" vertical="center"/>
    </xf>
    <xf numFmtId="0" fontId="38" fillId="17" borderId="8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center" vertical="center"/>
    </xf>
    <xf numFmtId="0" fontId="24" fillId="19" borderId="0" xfId="0" applyFont="1" applyFill="1" applyAlignment="1">
      <alignment horizontal="left" vertical="center"/>
    </xf>
    <xf numFmtId="0" fontId="28" fillId="19" borderId="0" xfId="0" applyFont="1" applyFill="1" applyAlignment="1">
      <alignment horizontal="left" vertical="center" wrapText="1"/>
    </xf>
    <xf numFmtId="0" fontId="42" fillId="19" borderId="0" xfId="33" applyFill="1" applyAlignment="1">
      <alignment horizontal="left" vertical="center"/>
    </xf>
    <xf numFmtId="0" fontId="0" fillId="4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6" fontId="0" fillId="0" borderId="1" xfId="0" applyNumberFormat="1" applyBorder="1"/>
    <xf numFmtId="0" fontId="22" fillId="17" borderId="2" xfId="0" applyFont="1" applyFill="1" applyBorder="1" applyAlignment="1">
      <alignment horizontal="center" vertical="center"/>
    </xf>
    <xf numFmtId="0" fontId="17" fillId="17" borderId="8" xfId="0" applyFont="1" applyFill="1" applyBorder="1" applyAlignment="1">
      <alignment horizontal="left" vertical="center"/>
    </xf>
    <xf numFmtId="0" fontId="43" fillId="17" borderId="2" xfId="0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center" vertical="center"/>
    </xf>
    <xf numFmtId="164" fontId="17" fillId="17" borderId="8" xfId="0" applyNumberFormat="1" applyFont="1" applyFill="1" applyBorder="1" applyAlignment="1">
      <alignment horizontal="right" vertical="center"/>
    </xf>
    <xf numFmtId="164" fontId="34" fillId="17" borderId="8" xfId="0" applyNumberFormat="1" applyFont="1" applyFill="1" applyBorder="1" applyAlignment="1">
      <alignment horizontal="right" vertical="center"/>
    </xf>
    <xf numFmtId="164" fontId="34" fillId="17" borderId="1" xfId="0" applyNumberFormat="1" applyFont="1" applyFill="1" applyBorder="1" applyAlignment="1">
      <alignment horizontal="right" vertical="center"/>
    </xf>
    <xf numFmtId="164" fontId="34" fillId="2" borderId="8" xfId="0" applyNumberFormat="1" applyFont="1" applyFill="1" applyBorder="1" applyAlignment="1">
      <alignment horizontal="right" vertical="center"/>
    </xf>
    <xf numFmtId="6" fontId="34" fillId="17" borderId="2" xfId="0" applyNumberFormat="1" applyFont="1" applyFill="1" applyBorder="1" applyAlignment="1">
      <alignment horizontal="right" vertical="center"/>
    </xf>
    <xf numFmtId="0" fontId="21" fillId="17" borderId="8" xfId="0" applyFont="1" applyFill="1" applyBorder="1" applyAlignment="1">
      <alignment horizontal="center" vertical="center"/>
    </xf>
    <xf numFmtId="0" fontId="22" fillId="17" borderId="8" xfId="0" applyFont="1" applyFill="1" applyBorder="1" applyAlignment="1">
      <alignment horizontal="center" vertical="center"/>
    </xf>
    <xf numFmtId="0" fontId="29" fillId="17" borderId="8" xfId="0" applyFont="1" applyFill="1" applyBorder="1" applyAlignment="1">
      <alignment horizontal="left" vertical="center"/>
    </xf>
    <xf numFmtId="0" fontId="8" fillId="4" borderId="1" xfId="1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0" xfId="0" applyFont="1" applyFill="1" applyBorder="1"/>
    <xf numFmtId="6" fontId="17" fillId="17" borderId="8" xfId="0" applyNumberFormat="1" applyFont="1" applyFill="1" applyBorder="1" applyAlignment="1">
      <alignment horizontal="right" vertical="center"/>
    </xf>
    <xf numFmtId="0" fontId="17" fillId="0" borderId="1" xfId="0" applyFont="1" applyBorder="1"/>
    <xf numFmtId="0" fontId="17" fillId="17" borderId="8" xfId="0" applyFont="1" applyFill="1" applyBorder="1" applyAlignment="1">
      <alignment horizontal="center" vertical="center"/>
    </xf>
    <xf numFmtId="0" fontId="17" fillId="17" borderId="2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/>
    </xf>
    <xf numFmtId="0" fontId="18" fillId="9" borderId="8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left" vertical="center"/>
    </xf>
    <xf numFmtId="0" fontId="34" fillId="2" borderId="3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4" xfId="0" applyFont="1" applyFill="1" applyBorder="1" applyAlignment="1">
      <alignment horizontal="center" vertical="center"/>
    </xf>
    <xf numFmtId="0" fontId="44" fillId="2" borderId="8" xfId="0" applyFont="1" applyFill="1" applyBorder="1" applyAlignment="1">
      <alignment horizontal="left" vertical="center"/>
    </xf>
    <xf numFmtId="164" fontId="44" fillId="2" borderId="8" xfId="0" applyNumberFormat="1" applyFont="1" applyFill="1" applyBorder="1" applyAlignment="1">
      <alignment horizontal="right" vertical="center"/>
    </xf>
    <xf numFmtId="0" fontId="44" fillId="2" borderId="3" xfId="0" applyFont="1" applyFill="1" applyBorder="1" applyAlignment="1">
      <alignment horizontal="center" vertical="center"/>
    </xf>
    <xf numFmtId="0" fontId="44" fillId="2" borderId="0" xfId="0" applyFont="1" applyFill="1" applyAlignment="1">
      <alignment horizontal="left" vertical="center"/>
    </xf>
    <xf numFmtId="0" fontId="44" fillId="2" borderId="0" xfId="0" applyFont="1" applyFill="1" applyBorder="1" applyAlignment="1">
      <alignment horizontal="left" vertical="center"/>
    </xf>
    <xf numFmtId="164" fontId="44" fillId="2" borderId="0" xfId="0" applyNumberFormat="1" applyFont="1" applyFill="1" applyBorder="1" applyAlignment="1">
      <alignment horizontal="right" vertical="center"/>
    </xf>
    <xf numFmtId="0" fontId="44" fillId="2" borderId="0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0" fontId="17" fillId="20" borderId="2" xfId="0" applyFont="1" applyFill="1" applyBorder="1" applyAlignment="1">
      <alignment horizontal="left" vertical="center"/>
    </xf>
    <xf numFmtId="164" fontId="17" fillId="20" borderId="8" xfId="0" applyNumberFormat="1" applyFont="1" applyFill="1" applyBorder="1" applyAlignment="1">
      <alignment horizontal="right" vertical="center"/>
    </xf>
    <xf numFmtId="0" fontId="17" fillId="20" borderId="3" xfId="0" applyFont="1" applyFill="1" applyBorder="1" applyAlignment="1">
      <alignment horizontal="center" vertical="center"/>
    </xf>
    <xf numFmtId="0" fontId="22" fillId="20" borderId="2" xfId="0" applyFont="1" applyFill="1" applyBorder="1" applyAlignment="1">
      <alignment horizontal="center" vertical="center"/>
    </xf>
    <xf numFmtId="0" fontId="21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Alignment="1">
      <alignment horizontal="center" vertical="center"/>
    </xf>
    <xf numFmtId="0" fontId="21" fillId="20" borderId="4" xfId="0" applyFont="1" applyFill="1" applyBorder="1" applyAlignment="1">
      <alignment horizontal="center" vertical="center"/>
    </xf>
    <xf numFmtId="0" fontId="23" fillId="20" borderId="3" xfId="0" applyFont="1" applyFill="1" applyBorder="1" applyAlignment="1">
      <alignment horizontal="center" vertical="center"/>
    </xf>
    <xf numFmtId="0" fontId="17" fillId="20" borderId="1" xfId="0" applyFont="1" applyFill="1" applyBorder="1" applyAlignment="1">
      <alignment horizontal="left" vertical="center"/>
    </xf>
    <xf numFmtId="0" fontId="17" fillId="20" borderId="5" xfId="0" applyFont="1" applyFill="1" applyBorder="1" applyAlignment="1">
      <alignment horizontal="left" vertical="center"/>
    </xf>
    <xf numFmtId="164" fontId="17" fillId="20" borderId="9" xfId="0" applyNumberFormat="1" applyFont="1" applyFill="1" applyBorder="1" applyAlignment="1">
      <alignment horizontal="right" vertical="center"/>
    </xf>
    <xf numFmtId="0" fontId="17" fillId="20" borderId="2" xfId="0" applyFont="1" applyFill="1" applyBorder="1" applyAlignment="1">
      <alignment horizontal="center" vertical="center"/>
    </xf>
    <xf numFmtId="0" fontId="21" fillId="20" borderId="6" xfId="0" applyFont="1" applyFill="1" applyBorder="1" applyAlignment="1">
      <alignment horizontal="center" vertical="center"/>
    </xf>
    <xf numFmtId="0" fontId="23" fillId="20" borderId="0" xfId="0" applyFont="1" applyFill="1" applyBorder="1" applyAlignment="1">
      <alignment horizontal="center" vertical="center"/>
    </xf>
    <xf numFmtId="0" fontId="29" fillId="20" borderId="1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horizontal="center" vertical="center"/>
    </xf>
    <xf numFmtId="0" fontId="8" fillId="6" borderId="24" xfId="1" applyNumberFormat="1" applyFont="1" applyFill="1" applyBorder="1" applyAlignment="1">
      <alignment horizontal="center"/>
    </xf>
    <xf numFmtId="0" fontId="2" fillId="17" borderId="0" xfId="0" applyFont="1" applyFill="1" applyAlignment="1">
      <alignment horizontal="center"/>
    </xf>
    <xf numFmtId="0" fontId="29" fillId="17" borderId="0" xfId="0" applyFont="1" applyFill="1" applyBorder="1" applyAlignment="1">
      <alignment horizontal="left" vertical="center"/>
    </xf>
    <xf numFmtId="0" fontId="34" fillId="17" borderId="8" xfId="0" applyFont="1" applyFill="1" applyBorder="1" applyAlignment="1">
      <alignment horizontal="left" vertical="center"/>
    </xf>
    <xf numFmtId="0" fontId="1" fillId="8" borderId="0" xfId="9" applyNumberFormat="1" applyFill="1" applyBorder="1" applyAlignment="1">
      <alignment horizontal="left"/>
    </xf>
    <xf numFmtId="164" fontId="0" fillId="8" borderId="0" xfId="9" applyFont="1" applyFill="1" applyBorder="1"/>
    <xf numFmtId="0" fontId="0" fillId="4" borderId="37" xfId="0" applyFont="1" applyFill="1" applyBorder="1" applyAlignment="1">
      <alignment horizontal="center"/>
    </xf>
    <xf numFmtId="0" fontId="0" fillId="0" borderId="5" xfId="0" applyBorder="1"/>
    <xf numFmtId="0" fontId="0" fillId="18" borderId="30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1" fillId="18" borderId="1" xfId="9" applyNumberFormat="1" applyFill="1" applyBorder="1" applyAlignment="1">
      <alignment horizontal="center"/>
    </xf>
    <xf numFmtId="6" fontId="0" fillId="0" borderId="0" xfId="0" applyNumberFormat="1"/>
    <xf numFmtId="0" fontId="1" fillId="18" borderId="15" xfId="9" applyNumberFormat="1" applyFont="1" applyFill="1" applyBorder="1" applyAlignment="1">
      <alignment horizontal="center"/>
    </xf>
    <xf numFmtId="0" fontId="0" fillId="18" borderId="1" xfId="0" applyFont="1" applyFill="1" applyBorder="1" applyAlignment="1">
      <alignment horizontal="center"/>
    </xf>
    <xf numFmtId="164" fontId="26" fillId="5" borderId="0" xfId="1" applyFont="1" applyFill="1" applyBorder="1" applyAlignment="1">
      <alignment horizontal="center"/>
    </xf>
    <xf numFmtId="0" fontId="7" fillId="4" borderId="43" xfId="1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8" fillId="6" borderId="10" xfId="1" applyNumberFormat="1" applyFont="1" applyFill="1" applyBorder="1" applyAlignment="1">
      <alignment horizontal="center"/>
    </xf>
    <xf numFmtId="0" fontId="8" fillId="6" borderId="30" xfId="1" applyNumberFormat="1" applyFont="1" applyFill="1" applyBorder="1" applyAlignment="1">
      <alignment horizontal="center"/>
    </xf>
    <xf numFmtId="0" fontId="8" fillId="6" borderId="7" xfId="1" applyNumberFormat="1" applyFont="1" applyFill="1" applyBorder="1" applyAlignment="1">
      <alignment horizontal="center"/>
    </xf>
    <xf numFmtId="164" fontId="8" fillId="6" borderId="30" xfId="1" applyFont="1" applyFill="1" applyBorder="1" applyAlignment="1">
      <alignment horizontal="center"/>
    </xf>
    <xf numFmtId="164" fontId="8" fillId="6" borderId="30" xfId="1" applyNumberFormat="1" applyFont="1" applyFill="1" applyBorder="1" applyAlignment="1">
      <alignment horizontal="right"/>
    </xf>
    <xf numFmtId="0" fontId="8" fillId="0" borderId="0" xfId="1" applyNumberFormat="1" applyFont="1" applyFill="1" applyBorder="1" applyAlignment="1">
      <alignment horizontal="center"/>
    </xf>
    <xf numFmtId="164" fontId="8" fillId="0" borderId="0" xfId="1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5" fillId="4" borderId="1" xfId="0" applyFont="1" applyFill="1" applyBorder="1" applyAlignment="1">
      <alignment horizontal="center"/>
    </xf>
    <xf numFmtId="0" fontId="0" fillId="4" borderId="15" xfId="9" applyNumberFormat="1" applyFont="1" applyFill="1" applyBorder="1" applyAlignment="1">
      <alignment horizontal="center"/>
    </xf>
    <xf numFmtId="164" fontId="0" fillId="4" borderId="16" xfId="9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33" fillId="11" borderId="51" xfId="0" applyFont="1" applyFill="1" applyBorder="1" applyAlignment="1">
      <alignment horizontal="center" vertical="center"/>
    </xf>
    <xf numFmtId="0" fontId="33" fillId="11" borderId="44" xfId="0" applyFont="1" applyFill="1" applyBorder="1" applyAlignment="1">
      <alignment horizontal="center" vertical="center"/>
    </xf>
    <xf numFmtId="0" fontId="33" fillId="11" borderId="43" xfId="0" applyFont="1" applyFill="1" applyBorder="1" applyAlignment="1">
      <alignment horizontal="center" vertical="center"/>
    </xf>
    <xf numFmtId="0" fontId="33" fillId="11" borderId="55" xfId="0" applyFont="1" applyFill="1" applyBorder="1" applyAlignment="1">
      <alignment horizontal="center" vertical="center"/>
    </xf>
    <xf numFmtId="0" fontId="33" fillId="11" borderId="56" xfId="0" applyFont="1" applyFill="1" applyBorder="1" applyAlignment="1">
      <alignment horizontal="center" vertical="center"/>
    </xf>
    <xf numFmtId="0" fontId="33" fillId="11" borderId="57" xfId="0" applyFont="1" applyFill="1" applyBorder="1" applyAlignment="1">
      <alignment horizontal="center" vertical="center"/>
    </xf>
    <xf numFmtId="0" fontId="21" fillId="13" borderId="11" xfId="0" applyFont="1" applyFill="1" applyBorder="1" applyAlignment="1">
      <alignment horizontal="center"/>
    </xf>
    <xf numFmtId="0" fontId="21" fillId="13" borderId="12" xfId="0" applyFont="1" applyFill="1" applyBorder="1" applyAlignment="1">
      <alignment horizontal="center"/>
    </xf>
    <xf numFmtId="0" fontId="21" fillId="13" borderId="11" xfId="0" applyFont="1" applyFill="1" applyBorder="1" applyAlignment="1">
      <alignment horizontal="center" vertical="center"/>
    </xf>
    <xf numFmtId="0" fontId="21" fillId="13" borderId="12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/>
    </xf>
    <xf numFmtId="0" fontId="39" fillId="3" borderId="55" xfId="0" applyFont="1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18" fillId="3" borderId="55" xfId="0" applyFont="1" applyFill="1" applyBorder="1" applyAlignment="1">
      <alignment horizontal="center"/>
    </xf>
    <xf numFmtId="0" fontId="18" fillId="3" borderId="56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40" fillId="18" borderId="51" xfId="0" applyFont="1" applyFill="1" applyBorder="1" applyAlignment="1">
      <alignment horizontal="center"/>
    </xf>
    <xf numFmtId="0" fontId="0" fillId="18" borderId="44" xfId="0" applyFill="1" applyBorder="1" applyAlignment="1">
      <alignment horizontal="center"/>
    </xf>
    <xf numFmtId="0" fontId="0" fillId="18" borderId="43" xfId="0" applyFill="1" applyBorder="1" applyAlignment="1">
      <alignment horizontal="center"/>
    </xf>
    <xf numFmtId="0" fontId="0" fillId="18" borderId="55" xfId="0" applyFill="1" applyBorder="1" applyAlignment="1">
      <alignment horizontal="center"/>
    </xf>
    <xf numFmtId="0" fontId="0" fillId="18" borderId="56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164" fontId="21" fillId="3" borderId="20" xfId="0" applyNumberFormat="1" applyFont="1" applyFill="1" applyBorder="1" applyAlignment="1">
      <alignment horizontal="center"/>
    </xf>
    <xf numFmtId="0" fontId="21" fillId="3" borderId="61" xfId="0" applyFont="1" applyFill="1" applyBorder="1" applyAlignment="1">
      <alignment horizontal="center"/>
    </xf>
    <xf numFmtId="6" fontId="21" fillId="3" borderId="54" xfId="0" applyNumberFormat="1" applyFont="1" applyFill="1" applyBorder="1" applyAlignment="1">
      <alignment horizontal="right"/>
    </xf>
    <xf numFmtId="0" fontId="29" fillId="3" borderId="47" xfId="0" applyFont="1" applyFill="1" applyBorder="1" applyAlignment="1">
      <alignment horizontal="center"/>
    </xf>
  </cellXfs>
  <cellStyles count="34">
    <cellStyle name="Comma 2" xfId="20"/>
    <cellStyle name="Comma 2 2" xfId="28"/>
    <cellStyle name="Currency 2" xfId="22"/>
    <cellStyle name="Currency 2 2" xfId="30"/>
    <cellStyle name="Hipervínculo" xfId="33" builtinId="8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3"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rgb="FF0070C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rgb="FF00B0F0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numFmt numFmtId="164" formatCode="[$$-340A]\ #,##0"/>
      <fill>
        <patternFill patternType="solid">
          <fgColor indexed="64"/>
          <bgColor rgb="FFFFFF00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99"/>
      <color rgb="FF66FFFF"/>
      <color rgb="FFFFCCCC"/>
      <color rgb="FFFF66CC"/>
      <color rgb="FFFF99FF"/>
      <color rgb="FF99FF99"/>
      <color rgb="FF66FF66"/>
      <color rgb="FFCCFF33"/>
      <color rgb="FFE200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datapro.net/cgi-bin/cart?pn=1142-10C&amp;submit=Ad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42</xdr:row>
      <xdr:rowOff>0</xdr:rowOff>
    </xdr:from>
    <xdr:to>
      <xdr:col>7</xdr:col>
      <xdr:colOff>666750</xdr:colOff>
      <xdr:row>42</xdr:row>
      <xdr:rowOff>142875</xdr:rowOff>
    </xdr:to>
    <xdr:pic>
      <xdr:nvPicPr>
        <xdr:cNvPr id="2" name="Imagen 1" descr="Add to Cart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1525" y="7924800"/>
          <a:ext cx="666750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K24" totalsRowShown="0" headerRowDxfId="12" dataDxfId="11">
  <autoFilter ref="A3:K24"/>
  <tableColumns count="11">
    <tableColumn id="1" name="N°" dataDxfId="10"/>
    <tableColumn id="2" name="CLINICA/HOSPITAL" dataDxfId="9"/>
    <tableColumn id="3" name="MONTO NETO" dataDxfId="8"/>
    <tableColumn id="4" name="REALIZADO" dataDxfId="7"/>
    <tableColumn id="5" name="PRESUPUESTO" dataDxfId="6"/>
    <tableColumn id="6" name="O/V" dataDxfId="5"/>
    <tableColumn id="7" name="ORDEN DE COMPRA" dataDxfId="4"/>
    <tableColumn id="8" name="GUIA DESPACHO" dataDxfId="3"/>
    <tableColumn id="9" name="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datapro.net/cgi-bin/cart?pn=1142-10C&amp;submit=Ad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workbookViewId="0">
      <selection activeCell="C6" sqref="C6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4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100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196704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46332</v>
      </c>
      <c r="D9" s="9"/>
      <c r="E9" s="19"/>
      <c r="F9" s="11"/>
    </row>
    <row r="10" spans="2:6">
      <c r="B10" s="12" t="s">
        <v>14</v>
      </c>
      <c r="C10" s="16" t="s">
        <v>53</v>
      </c>
      <c r="D10" s="9"/>
      <c r="E10" s="19"/>
      <c r="F10" s="11"/>
    </row>
    <row r="11" spans="2:6">
      <c r="B11" s="20" t="s">
        <v>16</v>
      </c>
      <c r="C11" s="156" t="s">
        <v>53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87"/>
      <c r="C19" s="388" t="s">
        <v>25</v>
      </c>
      <c r="D19" s="41"/>
      <c r="E19" s="42"/>
      <c r="F19" s="43"/>
    </row>
    <row r="20" spans="2:6">
      <c r="B20" s="44" t="s">
        <v>6</v>
      </c>
      <c r="C20" s="70" t="s">
        <v>140</v>
      </c>
      <c r="D20" s="45"/>
      <c r="E20" s="46" t="s">
        <v>7</v>
      </c>
      <c r="F20" s="47"/>
    </row>
    <row r="21" spans="2:6">
      <c r="B21" s="48" t="s">
        <v>8</v>
      </c>
      <c r="C21" s="49" t="s">
        <v>34</v>
      </c>
      <c r="D21" s="50"/>
      <c r="E21" s="51"/>
      <c r="F21" s="47"/>
    </row>
    <row r="22" spans="2:6">
      <c r="B22" s="48" t="s">
        <v>10</v>
      </c>
      <c r="C22" s="52">
        <v>196706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38358</v>
      </c>
      <c r="D24" s="45"/>
      <c r="E24" s="55"/>
      <c r="F24" s="47"/>
    </row>
    <row r="25" spans="2:6">
      <c r="B25" s="48" t="s">
        <v>14</v>
      </c>
      <c r="C25" s="52" t="s">
        <v>53</v>
      </c>
      <c r="D25" s="45"/>
      <c r="E25" s="55"/>
      <c r="F25" s="47"/>
    </row>
    <row r="26" spans="2:6">
      <c r="B26" s="56" t="s">
        <v>16</v>
      </c>
      <c r="C26" s="57" t="s">
        <v>53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383" t="s">
        <v>19</v>
      </c>
      <c r="C29" s="383" t="s">
        <v>20</v>
      </c>
      <c r="D29" s="384" t="s">
        <v>21</v>
      </c>
      <c r="E29" s="385" t="s">
        <v>22</v>
      </c>
      <c r="F29" s="386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657950</v>
      </c>
      <c r="F30" s="64">
        <f>E30*D30</f>
        <v>657950</v>
      </c>
    </row>
    <row r="31" spans="2:6" ht="15.75" thickBot="1">
      <c r="B31" s="65"/>
      <c r="C31" s="66"/>
      <c r="D31" s="67"/>
      <c r="E31" s="68" t="s">
        <v>24</v>
      </c>
      <c r="F31" s="69">
        <f>F30</f>
        <v>657950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103</v>
      </c>
      <c r="D35" s="79"/>
      <c r="E35" s="80" t="s">
        <v>7</v>
      </c>
      <c r="F35" s="81"/>
    </row>
    <row r="36" spans="2:6">
      <c r="B36" s="82" t="s">
        <v>8</v>
      </c>
      <c r="C36" s="83" t="s">
        <v>35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53</v>
      </c>
      <c r="D40" s="79"/>
      <c r="E40" s="89"/>
      <c r="F40" s="81"/>
    </row>
    <row r="41" spans="2:6">
      <c r="B41" s="90" t="s">
        <v>16</v>
      </c>
      <c r="C41" s="91" t="s">
        <v>53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6" ht="15.75" thickBot="1">
      <c r="B49" s="387"/>
      <c r="C49" s="388" t="s">
        <v>27</v>
      </c>
      <c r="D49" s="111"/>
      <c r="E49" s="112"/>
      <c r="F49" s="113"/>
    </row>
    <row r="50" spans="2:6">
      <c r="B50" s="114" t="s">
        <v>6</v>
      </c>
      <c r="C50" s="140" t="s">
        <v>99</v>
      </c>
      <c r="D50" s="115"/>
      <c r="E50" s="116" t="s">
        <v>7</v>
      </c>
      <c r="F50" s="117"/>
    </row>
    <row r="51" spans="2:6">
      <c r="B51" s="118" t="s">
        <v>8</v>
      </c>
      <c r="C51" s="119" t="s">
        <v>54</v>
      </c>
      <c r="D51" s="120"/>
      <c r="E51" s="121"/>
      <c r="F51" s="117"/>
    </row>
    <row r="52" spans="2:6">
      <c r="B52" s="118" t="s">
        <v>10</v>
      </c>
      <c r="C52" s="122">
        <v>182633</v>
      </c>
      <c r="D52" s="123"/>
      <c r="E52" s="121" t="s">
        <v>11</v>
      </c>
      <c r="F52" s="117"/>
    </row>
    <row r="53" spans="2:6">
      <c r="B53" s="118" t="s">
        <v>12</v>
      </c>
      <c r="C53" s="122"/>
      <c r="D53" s="115"/>
      <c r="E53" s="124"/>
      <c r="F53" s="117"/>
    </row>
    <row r="54" spans="2:6">
      <c r="B54" s="109" t="s">
        <v>13</v>
      </c>
      <c r="C54" s="110">
        <v>38359</v>
      </c>
      <c r="D54" s="115"/>
      <c r="E54" s="125"/>
      <c r="F54" s="117"/>
    </row>
    <row r="55" spans="2:6">
      <c r="B55" s="118" t="s">
        <v>14</v>
      </c>
      <c r="C55" s="156" t="s">
        <v>15</v>
      </c>
      <c r="D55" s="115"/>
      <c r="E55" s="125"/>
      <c r="F55" s="117"/>
    </row>
    <row r="56" spans="2:6">
      <c r="B56" s="126" t="s">
        <v>16</v>
      </c>
      <c r="C56" s="156" t="s">
        <v>15</v>
      </c>
      <c r="D56" s="115"/>
      <c r="E56" s="128"/>
      <c r="F56" s="117"/>
    </row>
    <row r="57" spans="2:6">
      <c r="B57" s="126" t="s">
        <v>17</v>
      </c>
      <c r="C57" s="127"/>
      <c r="D57" s="115"/>
      <c r="E57" s="128"/>
      <c r="F57" s="117"/>
    </row>
    <row r="58" spans="2:6" ht="15.75" thickBot="1">
      <c r="B58" s="129" t="s">
        <v>18</v>
      </c>
      <c r="C58" s="127"/>
      <c r="D58" s="115"/>
      <c r="E58" s="128"/>
      <c r="F58" s="130"/>
    </row>
    <row r="59" spans="2:6" ht="15.75" thickBot="1">
      <c r="B59" s="383" t="s">
        <v>19</v>
      </c>
      <c r="C59" s="383" t="s">
        <v>20</v>
      </c>
      <c r="D59" s="384" t="s">
        <v>21</v>
      </c>
      <c r="E59" s="385" t="s">
        <v>22</v>
      </c>
      <c r="F59" s="386" t="s">
        <v>23</v>
      </c>
    </row>
    <row r="60" spans="2:6">
      <c r="B60" s="131">
        <v>3200000000</v>
      </c>
      <c r="C60" s="131" t="s">
        <v>32</v>
      </c>
      <c r="D60" s="132">
        <v>1</v>
      </c>
      <c r="E60" s="133">
        <v>2489855</v>
      </c>
      <c r="F60" s="134">
        <f>E60*D60</f>
        <v>2489855</v>
      </c>
    </row>
    <row r="61" spans="2:6" ht="15.75" thickBot="1">
      <c r="B61" s="135"/>
      <c r="C61" s="136"/>
      <c r="D61" s="137"/>
      <c r="E61" s="138" t="s">
        <v>24</v>
      </c>
      <c r="F61" s="139">
        <f>F60+F19</f>
        <v>2489855</v>
      </c>
    </row>
    <row r="63" spans="2:6" ht="15.75" thickBot="1"/>
    <row r="64" spans="2:6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98</v>
      </c>
      <c r="D65" s="149"/>
      <c r="E65" s="150" t="s">
        <v>7</v>
      </c>
      <c r="F65" s="151"/>
    </row>
    <row r="66" spans="2:6">
      <c r="B66" s="152" t="s">
        <v>8</v>
      </c>
      <c r="C66" s="153" t="s">
        <v>101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105</v>
      </c>
      <c r="C75" s="169" t="s">
        <v>106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workbookViewId="0">
      <selection activeCell="I14" sqref="I14"/>
    </sheetView>
  </sheetViews>
  <sheetFormatPr baseColWidth="10" defaultRowHeight="15"/>
  <cols>
    <col min="2" max="2" width="35.28515625" style="196" customWidth="1"/>
    <col min="3" max="3" width="41.28515625" style="232" customWidth="1"/>
    <col min="4" max="4" width="11.42578125" style="232"/>
    <col min="5" max="5" width="12.28515625" style="306" bestFit="1" customWidth="1"/>
    <col min="6" max="6" width="11.42578125" style="306"/>
  </cols>
  <sheetData>
    <row r="2" spans="2:6" s="179" customFormat="1">
      <c r="B2" s="196"/>
      <c r="C2" s="232"/>
      <c r="D2" s="232"/>
      <c r="E2" s="306"/>
      <c r="F2" s="306"/>
    </row>
    <row r="3" spans="2:6" ht="15.75" thickBot="1"/>
    <row r="4" spans="2:6" ht="15.75" thickBot="1">
      <c r="B4" s="235"/>
      <c r="C4" s="141" t="s">
        <v>37</v>
      </c>
      <c r="D4" s="236"/>
      <c r="E4" s="346"/>
      <c r="F4" s="347"/>
    </row>
    <row r="5" spans="2:6">
      <c r="B5" s="239" t="s">
        <v>6</v>
      </c>
      <c r="C5" s="266" t="s">
        <v>87</v>
      </c>
      <c r="D5" s="236"/>
      <c r="E5" s="240" t="s">
        <v>7</v>
      </c>
      <c r="F5" s="348"/>
    </row>
    <row r="6" spans="2:6">
      <c r="B6" s="242" t="s">
        <v>8</v>
      </c>
      <c r="C6" s="267" t="s">
        <v>86</v>
      </c>
      <c r="D6" s="260"/>
      <c r="E6" s="243"/>
      <c r="F6" s="348"/>
    </row>
    <row r="7" spans="2:6">
      <c r="B7" s="242" t="s">
        <v>10</v>
      </c>
      <c r="C7" s="268"/>
      <c r="D7" s="261"/>
      <c r="E7" s="243" t="s">
        <v>11</v>
      </c>
      <c r="F7" s="348"/>
    </row>
    <row r="8" spans="2:6">
      <c r="B8" s="242" t="s">
        <v>12</v>
      </c>
      <c r="C8" s="268"/>
      <c r="D8" s="236"/>
      <c r="E8" s="244"/>
      <c r="F8" s="348"/>
    </row>
    <row r="9" spans="2:6">
      <c r="B9" s="142" t="s">
        <v>13</v>
      </c>
      <c r="C9" s="269"/>
      <c r="D9" s="236"/>
      <c r="E9" s="307"/>
      <c r="F9" s="348"/>
    </row>
    <row r="10" spans="2:6">
      <c r="B10" s="242" t="s">
        <v>14</v>
      </c>
      <c r="C10" s="268">
        <v>245609</v>
      </c>
      <c r="D10" s="236"/>
      <c r="E10" s="307"/>
      <c r="F10" s="348"/>
    </row>
    <row r="11" spans="2:6">
      <c r="B11" s="246" t="s">
        <v>16</v>
      </c>
      <c r="C11" s="270">
        <v>7171</v>
      </c>
      <c r="D11" s="236"/>
      <c r="E11" s="307"/>
      <c r="F11" s="348"/>
    </row>
    <row r="12" spans="2:6">
      <c r="B12" s="246" t="s">
        <v>17</v>
      </c>
      <c r="C12" s="270"/>
      <c r="D12" s="236"/>
      <c r="E12" s="307"/>
      <c r="F12" s="348"/>
    </row>
    <row r="13" spans="2:6" ht="15.75" thickBot="1">
      <c r="B13" s="246" t="s">
        <v>18</v>
      </c>
      <c r="C13" s="270"/>
      <c r="D13" s="236"/>
      <c r="E13" s="307"/>
      <c r="F13" s="349"/>
    </row>
    <row r="14" spans="2:6" ht="15.75" thickBot="1">
      <c r="B14" s="322" t="s">
        <v>19</v>
      </c>
      <c r="C14" s="265" t="s">
        <v>20</v>
      </c>
      <c r="D14" s="392" t="s">
        <v>21</v>
      </c>
      <c r="E14" s="315" t="s">
        <v>22</v>
      </c>
      <c r="F14" s="350" t="s">
        <v>23</v>
      </c>
    </row>
    <row r="15" spans="2:6" s="196" customFormat="1">
      <c r="B15" s="394" t="s">
        <v>30</v>
      </c>
      <c r="C15" s="395" t="s">
        <v>31</v>
      </c>
      <c r="D15" s="395">
        <v>1</v>
      </c>
      <c r="E15" s="393">
        <v>250000</v>
      </c>
      <c r="F15" s="323">
        <v>250000</v>
      </c>
    </row>
    <row r="16" spans="2:6" ht="15.75" thickBot="1">
      <c r="B16" s="277"/>
      <c r="C16" s="278"/>
      <c r="D16" s="263"/>
      <c r="E16" s="352" t="s">
        <v>24</v>
      </c>
      <c r="F16" s="353">
        <f>F15*D15</f>
        <v>250000</v>
      </c>
    </row>
    <row r="18" spans="2:6" ht="15.75" thickBot="1"/>
    <row r="19" spans="2:6" ht="15.75" thickBot="1">
      <c r="B19" s="235"/>
      <c r="C19" s="141" t="s">
        <v>38</v>
      </c>
      <c r="D19" s="236"/>
      <c r="E19" s="346"/>
      <c r="F19" s="347"/>
    </row>
    <row r="20" spans="2:6">
      <c r="B20" s="239" t="s">
        <v>6</v>
      </c>
      <c r="C20" s="266" t="s">
        <v>87</v>
      </c>
      <c r="D20" s="236"/>
      <c r="E20" s="240" t="s">
        <v>7</v>
      </c>
      <c r="F20" s="348"/>
    </row>
    <row r="21" spans="2:6">
      <c r="B21" s="242" t="s">
        <v>8</v>
      </c>
      <c r="C21" s="267" t="s">
        <v>86</v>
      </c>
      <c r="D21" s="260"/>
      <c r="E21" s="243"/>
      <c r="F21" s="348"/>
    </row>
    <row r="22" spans="2:6">
      <c r="B22" s="242" t="s">
        <v>10</v>
      </c>
      <c r="C22" s="268"/>
      <c r="D22" s="261"/>
      <c r="E22" s="243" t="s">
        <v>11</v>
      </c>
      <c r="F22" s="348"/>
    </row>
    <row r="23" spans="2:6">
      <c r="B23" s="242" t="s">
        <v>12</v>
      </c>
      <c r="C23" s="268"/>
      <c r="D23" s="236"/>
      <c r="E23" s="244"/>
      <c r="F23" s="348"/>
    </row>
    <row r="24" spans="2:6">
      <c r="B24" s="142" t="s">
        <v>13</v>
      </c>
      <c r="C24" s="269">
        <v>33371</v>
      </c>
      <c r="D24" s="236"/>
      <c r="E24" s="307"/>
      <c r="F24" s="348"/>
    </row>
    <row r="25" spans="2:6">
      <c r="B25" s="242" t="s">
        <v>14</v>
      </c>
      <c r="C25" s="268"/>
      <c r="D25" s="236"/>
      <c r="E25" s="307"/>
      <c r="F25" s="348"/>
    </row>
    <row r="26" spans="2:6">
      <c r="B26" s="246" t="s">
        <v>16</v>
      </c>
      <c r="C26" s="270">
        <v>7165</v>
      </c>
      <c r="D26" s="236"/>
      <c r="E26" s="307"/>
      <c r="F26" s="348"/>
    </row>
    <row r="27" spans="2:6">
      <c r="B27" s="246" t="s">
        <v>17</v>
      </c>
      <c r="C27" s="270"/>
      <c r="D27" s="236"/>
      <c r="E27" s="307"/>
      <c r="F27" s="348"/>
    </row>
    <row r="28" spans="2:6" ht="15.75" thickBot="1">
      <c r="B28" s="248" t="s">
        <v>18</v>
      </c>
      <c r="C28" s="270" t="s">
        <v>80</v>
      </c>
      <c r="D28" s="236"/>
      <c r="E28" s="307"/>
      <c r="F28" s="349"/>
    </row>
    <row r="29" spans="2:6" ht="15.75" thickBot="1">
      <c r="B29" s="259" t="s">
        <v>19</v>
      </c>
      <c r="C29" s="272" t="s">
        <v>20</v>
      </c>
      <c r="D29" s="276" t="s">
        <v>21</v>
      </c>
      <c r="E29" s="250" t="s">
        <v>22</v>
      </c>
      <c r="F29" s="350" t="s">
        <v>23</v>
      </c>
    </row>
    <row r="30" spans="2:6" s="179" customFormat="1" ht="15.75" thickBot="1">
      <c r="B30" s="281" t="s">
        <v>81</v>
      </c>
      <c r="C30" s="279" t="s">
        <v>93</v>
      </c>
      <c r="D30" s="282">
        <v>8</v>
      </c>
      <c r="E30" s="250">
        <v>45675</v>
      </c>
      <c r="F30" s="354">
        <f>E30*8</f>
        <v>365400</v>
      </c>
    </row>
    <row r="31" spans="2:6" s="179" customFormat="1" ht="15.75" thickBot="1">
      <c r="B31" s="281" t="s">
        <v>84</v>
      </c>
      <c r="C31" s="279" t="s">
        <v>94</v>
      </c>
      <c r="D31" s="282">
        <v>8</v>
      </c>
      <c r="E31" s="250">
        <v>70868</v>
      </c>
      <c r="F31" s="354">
        <f>E31*8</f>
        <v>566944</v>
      </c>
    </row>
    <row r="32" spans="2:6" s="179" customFormat="1" ht="15.75" thickBot="1">
      <c r="B32" s="281" t="s">
        <v>85</v>
      </c>
      <c r="C32" s="279" t="s">
        <v>95</v>
      </c>
      <c r="D32" s="282">
        <v>2</v>
      </c>
      <c r="E32" s="250">
        <v>79959</v>
      </c>
      <c r="F32" s="354">
        <f>E32*2</f>
        <v>159918</v>
      </c>
    </row>
    <row r="33" spans="2:6" s="179" customFormat="1" ht="15.75" thickBot="1">
      <c r="B33" s="281">
        <v>1110000</v>
      </c>
      <c r="C33" s="279" t="s">
        <v>33</v>
      </c>
      <c r="D33" s="282">
        <v>1</v>
      </c>
      <c r="E33" s="250">
        <v>280000</v>
      </c>
      <c r="F33" s="250">
        <v>280000</v>
      </c>
    </row>
    <row r="34" spans="2:6" s="179" customFormat="1" ht="15.75" thickBot="1">
      <c r="B34" s="281" t="s">
        <v>92</v>
      </c>
      <c r="C34" s="279" t="s">
        <v>96</v>
      </c>
      <c r="D34" s="282">
        <v>1</v>
      </c>
      <c r="E34" s="250">
        <v>250000</v>
      </c>
      <c r="F34" s="250">
        <v>250000</v>
      </c>
    </row>
    <row r="35" spans="2:6" s="179" customFormat="1" ht="15.75" thickBot="1">
      <c r="B35" s="281" t="s">
        <v>88</v>
      </c>
      <c r="C35" s="279" t="s">
        <v>97</v>
      </c>
      <c r="D35" s="282">
        <v>2</v>
      </c>
      <c r="E35" s="250">
        <v>206964</v>
      </c>
      <c r="F35" s="354">
        <f>E35*2</f>
        <v>413928</v>
      </c>
    </row>
    <row r="36" spans="2:6" s="179" customFormat="1" ht="15.75" thickBot="1">
      <c r="B36" s="281" t="s">
        <v>89</v>
      </c>
      <c r="C36" s="279" t="s">
        <v>91</v>
      </c>
      <c r="D36" s="282">
        <v>30</v>
      </c>
      <c r="E36" s="250">
        <v>0</v>
      </c>
      <c r="F36" s="250">
        <v>0</v>
      </c>
    </row>
    <row r="37" spans="2:6" s="179" customFormat="1" ht="15.75" thickBot="1">
      <c r="B37" s="281" t="s">
        <v>90</v>
      </c>
      <c r="C37" s="279" t="s">
        <v>91</v>
      </c>
      <c r="D37" s="282">
        <v>30</v>
      </c>
      <c r="E37" s="250">
        <v>0</v>
      </c>
      <c r="F37" s="250">
        <v>0</v>
      </c>
    </row>
    <row r="38" spans="2:6" ht="15.75" thickBot="1">
      <c r="B38" s="281"/>
      <c r="C38" s="279"/>
      <c r="D38" s="282"/>
      <c r="E38" s="250"/>
      <c r="F38" s="354"/>
    </row>
    <row r="39" spans="2:6" ht="15.75" thickBot="1">
      <c r="B39" s="281"/>
      <c r="C39" s="279"/>
      <c r="D39" s="280"/>
      <c r="E39" s="355" t="s">
        <v>24</v>
      </c>
      <c r="F39" s="353">
        <f>F30+F31+F32+F33+F34+F35</f>
        <v>2036190</v>
      </c>
    </row>
    <row r="40" spans="2:6">
      <c r="C40" s="279"/>
    </row>
    <row r="41" spans="2:6" ht="15.75" thickBot="1"/>
    <row r="42" spans="2:6" ht="15.75" thickBot="1">
      <c r="B42" s="235"/>
      <c r="C42" s="141" t="s">
        <v>39</v>
      </c>
      <c r="D42" s="236"/>
      <c r="E42" s="346"/>
      <c r="F42" s="347"/>
    </row>
    <row r="43" spans="2:6">
      <c r="B43" s="239" t="s">
        <v>6</v>
      </c>
      <c r="C43" s="271" t="s">
        <v>76</v>
      </c>
      <c r="D43" s="236"/>
      <c r="E43" s="240" t="s">
        <v>7</v>
      </c>
      <c r="F43" s="348"/>
    </row>
    <row r="44" spans="2:6">
      <c r="B44" s="242" t="s">
        <v>8</v>
      </c>
      <c r="C44" s="267" t="s">
        <v>77</v>
      </c>
      <c r="D44" s="260"/>
      <c r="E44" s="243"/>
      <c r="F44" s="348"/>
    </row>
    <row r="45" spans="2:6">
      <c r="B45" s="242" t="s">
        <v>10</v>
      </c>
      <c r="C45" s="268">
        <v>174338</v>
      </c>
      <c r="D45" s="261"/>
      <c r="E45" s="243" t="s">
        <v>11</v>
      </c>
      <c r="F45" s="348"/>
    </row>
    <row r="46" spans="2:6">
      <c r="B46" s="242" t="s">
        <v>12</v>
      </c>
      <c r="C46" s="268"/>
      <c r="D46" s="236"/>
      <c r="E46" s="244"/>
      <c r="F46" s="348"/>
    </row>
    <row r="47" spans="2:6">
      <c r="B47" s="142" t="s">
        <v>13</v>
      </c>
      <c r="C47" s="269">
        <v>33187</v>
      </c>
      <c r="D47" s="236"/>
      <c r="E47" s="307"/>
      <c r="F47" s="348"/>
    </row>
    <row r="48" spans="2:6">
      <c r="B48" s="242" t="s">
        <v>14</v>
      </c>
      <c r="C48" s="268" t="s">
        <v>75</v>
      </c>
      <c r="D48" s="236"/>
      <c r="E48" s="307"/>
      <c r="F48" s="348"/>
    </row>
    <row r="49" spans="2:6">
      <c r="B49" s="246" t="s">
        <v>16</v>
      </c>
      <c r="C49" s="270">
        <v>7074</v>
      </c>
      <c r="D49" s="236"/>
      <c r="E49" s="307"/>
      <c r="F49" s="348"/>
    </row>
    <row r="50" spans="2:6">
      <c r="B50" s="246" t="s">
        <v>17</v>
      </c>
      <c r="C50" s="270"/>
      <c r="D50" s="236"/>
      <c r="E50" s="307"/>
      <c r="F50" s="348"/>
    </row>
    <row r="51" spans="2:6" ht="15.75" thickBot="1">
      <c r="B51" s="248" t="s">
        <v>18</v>
      </c>
      <c r="C51" s="270" t="s">
        <v>80</v>
      </c>
      <c r="D51" s="236"/>
      <c r="E51" s="307"/>
      <c r="F51" s="349"/>
    </row>
    <row r="52" spans="2:6" ht="15.75" thickBot="1">
      <c r="B52" s="233" t="s">
        <v>19</v>
      </c>
      <c r="C52" s="272" t="s">
        <v>20</v>
      </c>
      <c r="D52" s="262" t="s">
        <v>21</v>
      </c>
      <c r="E52" s="250" t="s">
        <v>22</v>
      </c>
      <c r="F52" s="350" t="s">
        <v>23</v>
      </c>
    </row>
    <row r="53" spans="2:6">
      <c r="B53" s="234">
        <v>38827</v>
      </c>
      <c r="C53" s="273" t="s">
        <v>78</v>
      </c>
      <c r="D53" s="264">
        <v>2</v>
      </c>
      <c r="E53" s="252">
        <v>25000</v>
      </c>
      <c r="F53" s="351">
        <f>E53*D53</f>
        <v>50000</v>
      </c>
    </row>
    <row r="54" spans="2:6" s="179" customFormat="1">
      <c r="B54" s="257">
        <v>352060000</v>
      </c>
      <c r="C54" s="274" t="s">
        <v>79</v>
      </c>
      <c r="D54" s="265">
        <v>1</v>
      </c>
      <c r="E54" s="258">
        <v>40150</v>
      </c>
      <c r="F54" s="356">
        <v>40150</v>
      </c>
    </row>
    <row r="55" spans="2:6" ht="15.75" thickBot="1">
      <c r="B55" s="254"/>
      <c r="C55" s="275"/>
      <c r="D55" s="263"/>
      <c r="E55" s="352" t="s">
        <v>24</v>
      </c>
      <c r="F55" s="353">
        <f>F53+F54</f>
        <v>90150</v>
      </c>
    </row>
    <row r="57" spans="2:6" ht="15.75" thickBot="1"/>
    <row r="58" spans="2:6" ht="15.75" thickBot="1">
      <c r="B58" s="235"/>
      <c r="C58" s="141" t="s">
        <v>40</v>
      </c>
      <c r="D58" s="236"/>
      <c r="E58" s="346"/>
      <c r="F58" s="347"/>
    </row>
    <row r="59" spans="2:6">
      <c r="B59" s="239" t="s">
        <v>6</v>
      </c>
      <c r="C59" s="271" t="s">
        <v>104</v>
      </c>
      <c r="D59" s="236"/>
      <c r="E59" s="240" t="s">
        <v>7</v>
      </c>
      <c r="F59" s="348"/>
    </row>
    <row r="60" spans="2:6">
      <c r="B60" s="242" t="s">
        <v>8</v>
      </c>
      <c r="C60" s="267" t="s">
        <v>108</v>
      </c>
      <c r="D60" s="260"/>
      <c r="E60" s="243"/>
      <c r="F60" s="348"/>
    </row>
    <row r="61" spans="2:6">
      <c r="B61" s="242" t="s">
        <v>10</v>
      </c>
      <c r="C61" s="268">
        <v>176765</v>
      </c>
      <c r="D61" s="261"/>
      <c r="E61" s="243" t="s">
        <v>11</v>
      </c>
      <c r="F61" s="348"/>
    </row>
    <row r="62" spans="2:6">
      <c r="B62" s="242" t="s">
        <v>12</v>
      </c>
      <c r="C62" s="268"/>
      <c r="D62" s="236"/>
      <c r="E62" s="244"/>
      <c r="F62" s="348"/>
    </row>
    <row r="63" spans="2:6">
      <c r="B63" s="142" t="s">
        <v>13</v>
      </c>
      <c r="C63" s="269">
        <v>34600</v>
      </c>
      <c r="D63" s="236"/>
      <c r="E63" s="307"/>
      <c r="F63" s="348"/>
    </row>
    <row r="64" spans="2:6">
      <c r="B64" s="242" t="s">
        <v>14</v>
      </c>
      <c r="C64" s="268">
        <v>4500036516</v>
      </c>
      <c r="D64" s="236"/>
      <c r="E64" s="307"/>
      <c r="F64" s="348"/>
    </row>
    <row r="65" spans="2:6">
      <c r="B65" s="246" t="s">
        <v>16</v>
      </c>
      <c r="C65" s="270"/>
      <c r="D65" s="236"/>
      <c r="E65" s="307"/>
      <c r="F65" s="348"/>
    </row>
    <row r="66" spans="2:6">
      <c r="B66" s="246" t="s">
        <v>17</v>
      </c>
      <c r="C66" s="270"/>
      <c r="D66" s="236"/>
      <c r="E66" s="307"/>
      <c r="F66" s="348"/>
    </row>
    <row r="67" spans="2:6" ht="15.75" thickBot="1">
      <c r="B67" s="248" t="s">
        <v>18</v>
      </c>
      <c r="C67" s="270"/>
      <c r="D67" s="236"/>
      <c r="E67" s="307"/>
      <c r="F67" s="349"/>
    </row>
    <row r="68" spans="2:6" ht="15.75" thickBot="1">
      <c r="B68" s="233" t="s">
        <v>19</v>
      </c>
      <c r="C68" s="272" t="s">
        <v>20</v>
      </c>
      <c r="D68" s="342" t="s">
        <v>21</v>
      </c>
      <c r="E68" s="323" t="s">
        <v>22</v>
      </c>
      <c r="F68" s="357" t="s">
        <v>23</v>
      </c>
    </row>
    <row r="69" spans="2:6" s="325" customFormat="1" ht="15.75" thickBot="1">
      <c r="B69" s="259">
        <v>553858</v>
      </c>
      <c r="C69" s="343" t="s">
        <v>109</v>
      </c>
      <c r="D69" s="345">
        <v>2</v>
      </c>
      <c r="E69" s="323">
        <v>185200</v>
      </c>
      <c r="F69" s="354">
        <f>E69*D69</f>
        <v>370400</v>
      </c>
    </row>
    <row r="70" spans="2:6" s="325" customFormat="1" ht="15.75" thickBot="1">
      <c r="B70" s="259">
        <v>554012</v>
      </c>
      <c r="C70" s="343" t="s">
        <v>110</v>
      </c>
      <c r="D70" s="345">
        <v>2</v>
      </c>
      <c r="E70" s="323">
        <v>147806</v>
      </c>
      <c r="F70" s="354">
        <f>E70*D70</f>
        <v>295612</v>
      </c>
    </row>
    <row r="71" spans="2:6" s="325" customFormat="1" ht="15.75" thickBot="1">
      <c r="B71" s="259">
        <v>553855</v>
      </c>
      <c r="C71" s="343" t="s">
        <v>111</v>
      </c>
      <c r="D71" s="345">
        <v>1</v>
      </c>
      <c r="E71" s="323">
        <v>390000</v>
      </c>
      <c r="F71" s="323">
        <v>390000</v>
      </c>
    </row>
    <row r="72" spans="2:6">
      <c r="B72" s="234">
        <v>3200000000</v>
      </c>
      <c r="C72" s="273" t="s">
        <v>32</v>
      </c>
      <c r="D72" s="344">
        <v>1</v>
      </c>
      <c r="E72" s="320">
        <v>175000</v>
      </c>
      <c r="F72" s="320">
        <v>175000</v>
      </c>
    </row>
    <row r="73" spans="2:6" ht="15.75" thickBot="1">
      <c r="B73" s="254"/>
      <c r="C73" s="275"/>
      <c r="D73" s="263"/>
      <c r="E73" s="352" t="s">
        <v>24</v>
      </c>
      <c r="F73" s="353">
        <f>F69+F70+F71+F72</f>
        <v>1231012</v>
      </c>
    </row>
    <row r="75" spans="2:6" ht="15.75" thickBot="1"/>
    <row r="76" spans="2:6" ht="15.75" thickBot="1">
      <c r="B76" s="235"/>
      <c r="C76" s="141" t="s">
        <v>41</v>
      </c>
      <c r="D76" s="236"/>
      <c r="E76" s="346"/>
      <c r="F76" s="347"/>
    </row>
    <row r="77" spans="2:6">
      <c r="B77" s="239" t="s">
        <v>6</v>
      </c>
      <c r="C77" s="283" t="s">
        <v>104</v>
      </c>
      <c r="D77" s="236"/>
      <c r="E77" s="240" t="s">
        <v>7</v>
      </c>
      <c r="F77" s="348"/>
    </row>
    <row r="78" spans="2:6">
      <c r="B78" s="242" t="s">
        <v>8</v>
      </c>
      <c r="C78" s="267" t="s">
        <v>66</v>
      </c>
      <c r="D78" s="260"/>
      <c r="E78" s="243"/>
      <c r="F78" s="348"/>
    </row>
    <row r="79" spans="2:6">
      <c r="B79" s="242" t="s">
        <v>10</v>
      </c>
      <c r="C79" s="268"/>
      <c r="D79" s="261"/>
      <c r="E79" s="243" t="s">
        <v>11</v>
      </c>
      <c r="F79" s="348"/>
    </row>
    <row r="80" spans="2:6">
      <c r="B80" s="242" t="s">
        <v>12</v>
      </c>
      <c r="C80" s="268"/>
      <c r="D80" s="236"/>
      <c r="E80" s="244"/>
      <c r="F80" s="348"/>
    </row>
    <row r="81" spans="2:6">
      <c r="B81" s="142" t="s">
        <v>13</v>
      </c>
      <c r="C81" s="269"/>
      <c r="D81" s="236"/>
      <c r="E81" s="307"/>
      <c r="F81" s="348"/>
    </row>
    <row r="82" spans="2:6">
      <c r="B82" s="242" t="s">
        <v>14</v>
      </c>
      <c r="C82" s="268"/>
      <c r="D82" s="236"/>
      <c r="E82" s="307"/>
      <c r="F82" s="348"/>
    </row>
    <row r="83" spans="2:6">
      <c r="B83" s="246" t="s">
        <v>16</v>
      </c>
      <c r="C83" s="270"/>
      <c r="D83" s="236"/>
      <c r="E83" s="307"/>
      <c r="F83" s="348"/>
    </row>
    <row r="84" spans="2:6">
      <c r="B84" s="246" t="s">
        <v>17</v>
      </c>
      <c r="C84" s="270"/>
      <c r="D84" s="236"/>
      <c r="E84" s="307"/>
      <c r="F84" s="348"/>
    </row>
    <row r="85" spans="2:6" ht="15.75" thickBot="1">
      <c r="B85" s="248" t="s">
        <v>18</v>
      </c>
      <c r="C85" s="270"/>
      <c r="D85" s="236"/>
      <c r="E85" s="307"/>
      <c r="F85" s="349"/>
    </row>
    <row r="86" spans="2:6" ht="15.75" thickBot="1">
      <c r="B86" s="233" t="s">
        <v>19</v>
      </c>
      <c r="C86" s="272" t="s">
        <v>20</v>
      </c>
      <c r="D86" s="262" t="s">
        <v>21</v>
      </c>
      <c r="E86" s="250" t="s">
        <v>22</v>
      </c>
      <c r="F86" s="350" t="s">
        <v>23</v>
      </c>
    </row>
    <row r="87" spans="2:6">
      <c r="B87" s="234"/>
      <c r="C87" s="273"/>
      <c r="D87" s="264"/>
      <c r="E87" s="252"/>
      <c r="F87" s="351"/>
    </row>
    <row r="88" spans="2:6" ht="15.75" thickBot="1">
      <c r="B88" s="254"/>
      <c r="C88" s="275"/>
      <c r="D88" s="263"/>
      <c r="E88" s="352" t="s">
        <v>24</v>
      </c>
      <c r="F88" s="353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0"/>
  <sheetViews>
    <sheetView workbookViewId="0">
      <selection activeCell="C67" sqref="C67"/>
    </sheetView>
  </sheetViews>
  <sheetFormatPr baseColWidth="10" defaultRowHeight="15"/>
  <cols>
    <col min="2" max="2" width="33.5703125" customWidth="1"/>
    <col min="3" max="3" width="53.28515625" bestFit="1" customWidth="1"/>
    <col min="5" max="6" width="11.42578125" style="199"/>
  </cols>
  <sheetData>
    <row r="2" spans="2:6" s="179" customFormat="1">
      <c r="E2" s="199"/>
      <c r="F2" s="199"/>
    </row>
    <row r="3" spans="2:6" ht="15.75" thickBot="1"/>
    <row r="4" spans="2:6" ht="15.75" thickBot="1">
      <c r="B4" s="373"/>
      <c r="C4" s="374" t="s">
        <v>43</v>
      </c>
      <c r="D4" s="364"/>
      <c r="E4" s="365"/>
      <c r="F4" s="366"/>
    </row>
    <row r="5" spans="2:6">
      <c r="B5" s="148" t="s">
        <v>6</v>
      </c>
      <c r="C5" s="302" t="s">
        <v>116</v>
      </c>
      <c r="D5" s="367"/>
      <c r="E5" s="220" t="s">
        <v>7</v>
      </c>
      <c r="F5" s="368"/>
    </row>
    <row r="6" spans="2:6">
      <c r="B6" s="152" t="s">
        <v>8</v>
      </c>
      <c r="C6" s="303" t="s">
        <v>113</v>
      </c>
      <c r="D6" s="154"/>
      <c r="E6" s="222"/>
      <c r="F6" s="368"/>
    </row>
    <row r="7" spans="2:6">
      <c r="B7" s="152" t="s">
        <v>10</v>
      </c>
      <c r="C7" s="304">
        <v>177574</v>
      </c>
      <c r="D7" s="157"/>
      <c r="E7" s="222" t="s">
        <v>11</v>
      </c>
      <c r="F7" s="368"/>
    </row>
    <row r="8" spans="2:6" ht="15.75" thickBot="1">
      <c r="B8" s="160" t="s">
        <v>12</v>
      </c>
      <c r="C8" s="305"/>
      <c r="D8" s="367"/>
      <c r="E8" s="224"/>
      <c r="F8" s="368"/>
    </row>
    <row r="9" spans="2:6" ht="15.75" thickBot="1">
      <c r="B9" s="371" t="s">
        <v>13</v>
      </c>
      <c r="C9" s="372">
        <v>35264</v>
      </c>
      <c r="D9" s="367"/>
      <c r="E9" s="367"/>
      <c r="F9" s="368"/>
    </row>
    <row r="10" spans="2:6">
      <c r="B10" s="369" t="s">
        <v>14</v>
      </c>
      <c r="C10" s="370">
        <v>141370</v>
      </c>
      <c r="D10" s="367"/>
      <c r="E10" s="367"/>
      <c r="F10" s="368"/>
    </row>
    <row r="11" spans="2:6">
      <c r="B11" s="160" t="s">
        <v>16</v>
      </c>
      <c r="C11" s="305">
        <v>7233</v>
      </c>
      <c r="D11" s="367"/>
      <c r="E11" s="367"/>
      <c r="F11" s="368"/>
    </row>
    <row r="12" spans="2:6">
      <c r="B12" s="160" t="s">
        <v>17</v>
      </c>
      <c r="C12" s="161"/>
      <c r="D12" s="367"/>
      <c r="E12" s="367"/>
      <c r="F12" s="368"/>
    </row>
    <row r="13" spans="2:6" ht="15.75" thickBot="1">
      <c r="B13" s="163" t="s">
        <v>18</v>
      </c>
      <c r="C13" s="161"/>
      <c r="D13" s="367"/>
      <c r="E13" s="367"/>
      <c r="F13" s="368"/>
    </row>
    <row r="14" spans="2:6" ht="15.75" thickBot="1">
      <c r="B14" s="375" t="s">
        <v>19</v>
      </c>
      <c r="C14" s="375" t="s">
        <v>20</v>
      </c>
      <c r="D14" s="376" t="s">
        <v>21</v>
      </c>
      <c r="E14" s="377" t="s">
        <v>22</v>
      </c>
      <c r="F14" s="378" t="s">
        <v>23</v>
      </c>
    </row>
    <row r="15" spans="2:6">
      <c r="B15" s="234">
        <v>9082603</v>
      </c>
      <c r="C15" s="234" t="s">
        <v>115</v>
      </c>
      <c r="D15" s="311">
        <v>2</v>
      </c>
      <c r="E15" s="252">
        <v>138000</v>
      </c>
      <c r="F15" s="351">
        <f>E15*D15</f>
        <v>276000</v>
      </c>
    </row>
    <row r="16" spans="2:6" ht="15.75" thickBot="1">
      <c r="B16" s="173"/>
      <c r="C16" s="174"/>
      <c r="D16" s="175"/>
      <c r="E16" s="231" t="s">
        <v>24</v>
      </c>
      <c r="F16" s="353">
        <f>F15</f>
        <v>276000</v>
      </c>
    </row>
    <row r="18" spans="2:6" ht="15.75" thickBot="1"/>
    <row r="19" spans="2:6" ht="15.75" thickBot="1">
      <c r="B19" s="373"/>
      <c r="C19" s="374" t="s">
        <v>44</v>
      </c>
      <c r="D19" s="364"/>
      <c r="E19" s="365"/>
      <c r="F19" s="366"/>
    </row>
    <row r="20" spans="2:6">
      <c r="B20" s="148" t="s">
        <v>6</v>
      </c>
      <c r="C20" s="178" t="s">
        <v>136</v>
      </c>
      <c r="D20" s="367"/>
      <c r="E20" s="220" t="s">
        <v>7</v>
      </c>
      <c r="F20" s="368"/>
    </row>
    <row r="21" spans="2:6">
      <c r="B21" s="152" t="s">
        <v>8</v>
      </c>
      <c r="C21" s="153" t="s">
        <v>137</v>
      </c>
      <c r="D21" s="154"/>
      <c r="E21" s="222"/>
      <c r="F21" s="368"/>
    </row>
    <row r="22" spans="2:6">
      <c r="B22" s="152" t="s">
        <v>10</v>
      </c>
      <c r="C22" s="156">
        <v>181267</v>
      </c>
      <c r="D22" s="157"/>
      <c r="E22" s="222" t="s">
        <v>11</v>
      </c>
      <c r="F22" s="368"/>
    </row>
    <row r="23" spans="2:6" ht="15.75" thickBot="1">
      <c r="B23" s="160" t="s">
        <v>12</v>
      </c>
      <c r="C23" s="161"/>
      <c r="D23" s="367"/>
      <c r="E23" s="224"/>
      <c r="F23" s="368"/>
    </row>
    <row r="24" spans="2:6" ht="15.75" thickBot="1">
      <c r="B24" s="371" t="s">
        <v>13</v>
      </c>
      <c r="C24" s="372">
        <v>37423</v>
      </c>
      <c r="D24" s="367"/>
      <c r="E24" s="367"/>
      <c r="F24" s="368"/>
    </row>
    <row r="25" spans="2:6">
      <c r="B25" s="369" t="s">
        <v>14</v>
      </c>
      <c r="C25" s="379" t="s">
        <v>117</v>
      </c>
      <c r="D25" s="367"/>
      <c r="E25" s="367"/>
      <c r="F25" s="368"/>
    </row>
    <row r="26" spans="2:6">
      <c r="B26" s="160" t="s">
        <v>16</v>
      </c>
      <c r="C26" s="161"/>
      <c r="D26" s="367"/>
      <c r="E26" s="367"/>
      <c r="F26" s="368"/>
    </row>
    <row r="27" spans="2:6">
      <c r="B27" s="160" t="s">
        <v>17</v>
      </c>
      <c r="C27" s="161"/>
      <c r="D27" s="367"/>
      <c r="E27" s="367"/>
      <c r="F27" s="368"/>
    </row>
    <row r="28" spans="2:6" ht="15.75" thickBot="1">
      <c r="B28" s="163" t="s">
        <v>18</v>
      </c>
      <c r="C28" s="161"/>
      <c r="D28" s="367"/>
      <c r="E28" s="367"/>
      <c r="F28" s="368"/>
    </row>
    <row r="29" spans="2:6" ht="15.75" thickBot="1">
      <c r="B29" s="375" t="s">
        <v>19</v>
      </c>
      <c r="C29" s="375" t="s">
        <v>20</v>
      </c>
      <c r="D29" s="376" t="s">
        <v>21</v>
      </c>
      <c r="E29" s="377" t="s">
        <v>22</v>
      </c>
      <c r="F29" s="378" t="s">
        <v>23</v>
      </c>
    </row>
    <row r="30" spans="2:6" s="179" customFormat="1">
      <c r="B30" s="184" t="s">
        <v>135</v>
      </c>
      <c r="C30" s="188" t="s">
        <v>138</v>
      </c>
      <c r="D30" s="188">
        <v>4</v>
      </c>
      <c r="E30" s="190">
        <v>77200</v>
      </c>
      <c r="F30" s="190">
        <f>E30*D30</f>
        <v>308800</v>
      </c>
    </row>
    <row r="31" spans="2:6" ht="15.75" thickBot="1">
      <c r="B31" s="185"/>
      <c r="C31" s="187"/>
      <c r="D31" s="175"/>
      <c r="E31" s="231" t="s">
        <v>24</v>
      </c>
      <c r="F31" s="204">
        <f>F30</f>
        <v>308800</v>
      </c>
    </row>
    <row r="33" spans="2:6" ht="15.75" thickBot="1"/>
    <row r="34" spans="2:6" ht="15.75" thickBot="1">
      <c r="B34" s="144"/>
      <c r="C34" s="141" t="s">
        <v>45</v>
      </c>
      <c r="D34" s="145"/>
      <c r="E34" s="230"/>
      <c r="F34" s="200"/>
    </row>
    <row r="35" spans="2:6">
      <c r="B35" s="148" t="s">
        <v>6</v>
      </c>
      <c r="C35" s="178" t="s">
        <v>99</v>
      </c>
      <c r="D35" s="149"/>
      <c r="E35" s="150" t="s">
        <v>7</v>
      </c>
      <c r="F35" s="201"/>
    </row>
    <row r="36" spans="2:6">
      <c r="B36" s="152" t="s">
        <v>8</v>
      </c>
      <c r="C36" s="153" t="s">
        <v>83</v>
      </c>
      <c r="D36" s="154"/>
      <c r="E36" s="155"/>
      <c r="F36" s="201"/>
    </row>
    <row r="37" spans="2:6">
      <c r="B37" s="152" t="s">
        <v>10</v>
      </c>
      <c r="C37" s="210">
        <v>174709</v>
      </c>
      <c r="D37" s="157"/>
      <c r="E37" s="155" t="s">
        <v>11</v>
      </c>
      <c r="F37" s="201"/>
    </row>
    <row r="38" spans="2:6">
      <c r="B38" s="152" t="s">
        <v>12</v>
      </c>
      <c r="C38" s="210"/>
      <c r="D38" s="149"/>
      <c r="E38" s="158"/>
      <c r="F38" s="201"/>
    </row>
    <row r="39" spans="2:6">
      <c r="B39" s="142" t="s">
        <v>13</v>
      </c>
      <c r="C39" s="211">
        <v>33328</v>
      </c>
      <c r="D39" s="149"/>
      <c r="E39" s="149"/>
      <c r="F39" s="201"/>
    </row>
    <row r="40" spans="2:6">
      <c r="B40" s="152" t="s">
        <v>14</v>
      </c>
      <c r="C40" s="210">
        <v>4700004597</v>
      </c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>
        <v>9910000003</v>
      </c>
      <c r="C45" s="169" t="s">
        <v>102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447" t="s">
        <v>24</v>
      </c>
      <c r="F46" s="204">
        <f>F45</f>
        <v>250000</v>
      </c>
    </row>
    <row r="48" spans="2:6" ht="15.75" thickBot="1"/>
    <row r="49" spans="2:6" ht="15.75" thickBot="1">
      <c r="B49" s="144"/>
      <c r="C49" s="141" t="s">
        <v>46</v>
      </c>
      <c r="D49" s="145"/>
      <c r="E49" s="230"/>
      <c r="F49" s="200"/>
    </row>
    <row r="50" spans="2:6">
      <c r="B50" s="148" t="s">
        <v>6</v>
      </c>
      <c r="C50" s="178" t="s">
        <v>99</v>
      </c>
      <c r="D50" s="149"/>
      <c r="E50" s="150" t="s">
        <v>7</v>
      </c>
      <c r="F50" s="201"/>
    </row>
    <row r="51" spans="2:6">
      <c r="B51" s="152" t="s">
        <v>8</v>
      </c>
      <c r="C51" s="153" t="s">
        <v>152</v>
      </c>
      <c r="D51" s="154"/>
      <c r="E51" s="155"/>
      <c r="F51" s="201"/>
    </row>
    <row r="52" spans="2:6">
      <c r="B52" s="152" t="s">
        <v>10</v>
      </c>
      <c r="C52" s="156">
        <v>193848</v>
      </c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143">
        <v>45488</v>
      </c>
      <c r="D54" s="149"/>
      <c r="E54" s="149"/>
      <c r="F54" s="201"/>
    </row>
    <row r="55" spans="2:6">
      <c r="B55" s="152" t="s">
        <v>14</v>
      </c>
      <c r="C55" s="156">
        <v>7137</v>
      </c>
      <c r="D55" s="149"/>
      <c r="E55" s="149"/>
      <c r="F55" s="201"/>
    </row>
    <row r="56" spans="2:6">
      <c r="B56" s="160" t="s">
        <v>16</v>
      </c>
      <c r="C56" s="161"/>
      <c r="D56" s="149"/>
      <c r="E56" s="149"/>
      <c r="F56" s="201"/>
    </row>
    <row r="57" spans="2:6">
      <c r="B57" s="160" t="s">
        <v>17</v>
      </c>
      <c r="C57" s="161"/>
      <c r="D57" s="149"/>
      <c r="E57" s="149"/>
      <c r="F57" s="201"/>
    </row>
    <row r="58" spans="2:6" ht="15.75" thickBot="1">
      <c r="B58" s="163" t="s">
        <v>18</v>
      </c>
      <c r="C58" s="161"/>
      <c r="D58" s="149"/>
      <c r="E58" s="149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3" t="s">
        <v>23</v>
      </c>
    </row>
    <row r="60" spans="2:6" s="325" customFormat="1" ht="15.75" thickBot="1">
      <c r="B60" s="334">
        <v>353001</v>
      </c>
      <c r="C60" s="286" t="s">
        <v>153</v>
      </c>
      <c r="D60" s="286">
        <v>3</v>
      </c>
      <c r="E60" s="445">
        <v>538109</v>
      </c>
      <c r="F60" s="446">
        <f>E60*D60</f>
        <v>1614327</v>
      </c>
    </row>
    <row r="61" spans="2:6" s="179" customFormat="1">
      <c r="B61" s="184">
        <v>111110000</v>
      </c>
      <c r="C61" s="188" t="s">
        <v>154</v>
      </c>
      <c r="D61" s="188">
        <v>7</v>
      </c>
      <c r="E61" s="190">
        <v>15000</v>
      </c>
      <c r="F61" s="190">
        <f>E61*D61</f>
        <v>105000</v>
      </c>
    </row>
    <row r="62" spans="2:6" ht="15.75" thickBot="1">
      <c r="B62" s="185"/>
      <c r="C62" s="187"/>
      <c r="D62" s="175"/>
      <c r="E62" s="231" t="s">
        <v>24</v>
      </c>
      <c r="F62" s="204">
        <f>F61+F60</f>
        <v>1719327</v>
      </c>
    </row>
    <row r="64" spans="2:6" ht="15.75" thickBot="1"/>
    <row r="65" spans="2:6" ht="15.75" thickBot="1">
      <c r="B65" s="144"/>
      <c r="C65" s="141" t="s">
        <v>47</v>
      </c>
      <c r="D65" s="145"/>
      <c r="E65" s="230"/>
      <c r="F65" s="200"/>
    </row>
    <row r="66" spans="2:6">
      <c r="B66" s="148" t="s">
        <v>6</v>
      </c>
      <c r="C66" s="178" t="s">
        <v>155</v>
      </c>
      <c r="D66" s="149"/>
      <c r="E66" s="150" t="s">
        <v>7</v>
      </c>
      <c r="F66" s="201"/>
    </row>
    <row r="67" spans="2:6">
      <c r="B67" s="152" t="s">
        <v>8</v>
      </c>
      <c r="C67" s="153"/>
      <c r="D67" s="154"/>
      <c r="E67" s="155"/>
      <c r="F67" s="201"/>
    </row>
    <row r="68" spans="2:6">
      <c r="B68" s="152" t="s">
        <v>10</v>
      </c>
      <c r="C68" s="156"/>
      <c r="D68" s="157"/>
      <c r="E68" s="155" t="s">
        <v>11</v>
      </c>
      <c r="F68" s="201"/>
    </row>
    <row r="69" spans="2:6">
      <c r="B69" s="152" t="s">
        <v>12</v>
      </c>
      <c r="C69" s="156"/>
      <c r="D69" s="149"/>
      <c r="E69" s="158"/>
      <c r="F69" s="201"/>
    </row>
    <row r="70" spans="2:6">
      <c r="B70" s="142" t="s">
        <v>13</v>
      </c>
      <c r="C70" s="143"/>
      <c r="D70" s="149"/>
      <c r="E70" s="149"/>
      <c r="F70" s="201"/>
    </row>
    <row r="71" spans="2:6">
      <c r="B71" s="152" t="s">
        <v>14</v>
      </c>
      <c r="C71" s="156"/>
      <c r="D71" s="149"/>
      <c r="E71" s="149"/>
      <c r="F71" s="201"/>
    </row>
    <row r="72" spans="2:6">
      <c r="B72" s="160" t="s">
        <v>16</v>
      </c>
      <c r="C72" s="161"/>
      <c r="D72" s="149"/>
      <c r="E72" s="149"/>
      <c r="F72" s="201"/>
    </row>
    <row r="73" spans="2:6">
      <c r="B73" s="160" t="s">
        <v>17</v>
      </c>
      <c r="C73" s="161"/>
      <c r="D73" s="149"/>
      <c r="E73" s="149"/>
      <c r="F73" s="201"/>
    </row>
    <row r="74" spans="2:6" ht="15.75" thickBot="1">
      <c r="B74" s="163" t="s">
        <v>18</v>
      </c>
      <c r="C74" s="161"/>
      <c r="D74" s="149"/>
      <c r="E74" s="149"/>
      <c r="F74" s="202"/>
    </row>
    <row r="75" spans="2:6" ht="15.75" thickBot="1">
      <c r="B75" s="165" t="s">
        <v>19</v>
      </c>
      <c r="C75" s="165" t="s">
        <v>20</v>
      </c>
      <c r="D75" s="292" t="s">
        <v>21</v>
      </c>
      <c r="E75" s="293" t="s">
        <v>22</v>
      </c>
      <c r="F75" s="294" t="s">
        <v>23</v>
      </c>
    </row>
    <row r="76" spans="2:6" s="179" customFormat="1">
      <c r="B76" s="285"/>
      <c r="C76" s="286"/>
      <c r="D76" s="169"/>
      <c r="E76" s="297"/>
      <c r="F76" s="206"/>
    </row>
    <row r="77" spans="2:6" s="179" customFormat="1">
      <c r="B77" s="288"/>
      <c r="C77" s="289"/>
      <c r="D77" s="288"/>
      <c r="E77" s="298"/>
      <c r="F77" s="295"/>
    </row>
    <row r="78" spans="2:6" s="179" customFormat="1">
      <c r="B78" s="288"/>
      <c r="C78" s="289"/>
      <c r="D78" s="288"/>
      <c r="E78" s="298"/>
      <c r="F78" s="295"/>
    </row>
    <row r="79" spans="2:6">
      <c r="B79" s="287"/>
      <c r="C79" s="290"/>
      <c r="D79" s="288"/>
      <c r="E79" s="298"/>
      <c r="F79" s="295"/>
    </row>
    <row r="80" spans="2:6" ht="15.75" thickBot="1">
      <c r="B80" s="173"/>
      <c r="C80" s="291"/>
      <c r="D80" s="300"/>
      <c r="E80" s="299" t="s">
        <v>24</v>
      </c>
      <c r="F80" s="296">
        <f>SUM(F76:F79)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workbookViewId="0">
      <selection activeCell="I8" sqref="I8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9"/>
  </cols>
  <sheetData>
    <row r="2" spans="2:6" s="179" customFormat="1">
      <c r="F2" s="199"/>
    </row>
    <row r="3" spans="2:6" ht="15.75" thickBot="1"/>
    <row r="4" spans="2:6" ht="15.75" thickBot="1">
      <c r="B4" s="144"/>
      <c r="C4" s="207" t="s">
        <v>48</v>
      </c>
      <c r="D4" s="216"/>
      <c r="E4" s="217"/>
      <c r="F4" s="218"/>
    </row>
    <row r="5" spans="2:6">
      <c r="B5" s="148" t="s">
        <v>6</v>
      </c>
      <c r="C5" s="208"/>
      <c r="D5" s="219"/>
      <c r="E5" s="220" t="s">
        <v>7</v>
      </c>
      <c r="F5" s="221"/>
    </row>
    <row r="6" spans="2:6">
      <c r="B6" s="152" t="s">
        <v>8</v>
      </c>
      <c r="C6" s="209"/>
      <c r="D6" s="219"/>
      <c r="E6" s="222"/>
      <c r="F6" s="221"/>
    </row>
    <row r="7" spans="2:6">
      <c r="B7" s="152" t="s">
        <v>10</v>
      </c>
      <c r="C7" s="210"/>
      <c r="D7" s="223"/>
      <c r="E7" s="222" t="s">
        <v>11</v>
      </c>
      <c r="F7" s="221"/>
    </row>
    <row r="8" spans="2:6">
      <c r="B8" s="152" t="s">
        <v>12</v>
      </c>
      <c r="C8" s="210"/>
      <c r="D8" s="219"/>
      <c r="E8" s="224"/>
      <c r="F8" s="221"/>
    </row>
    <row r="9" spans="2:6">
      <c r="B9" s="142" t="s">
        <v>13</v>
      </c>
      <c r="C9" s="211"/>
      <c r="D9" s="219"/>
      <c r="E9" s="225"/>
      <c r="F9" s="221"/>
    </row>
    <row r="10" spans="2:6">
      <c r="B10" s="152" t="s">
        <v>14</v>
      </c>
      <c r="C10" s="210"/>
      <c r="D10" s="219"/>
      <c r="E10" s="225"/>
      <c r="F10" s="221"/>
    </row>
    <row r="11" spans="2:6">
      <c r="B11" s="160" t="s">
        <v>16</v>
      </c>
      <c r="C11" s="212"/>
      <c r="D11" s="219"/>
      <c r="E11" s="226"/>
      <c r="F11" s="221"/>
    </row>
    <row r="12" spans="2:6">
      <c r="B12" s="160" t="s">
        <v>17</v>
      </c>
      <c r="C12" s="212"/>
      <c r="D12" s="219"/>
      <c r="E12" s="226"/>
      <c r="F12" s="221"/>
    </row>
    <row r="13" spans="2:6" ht="15.75" thickBot="1">
      <c r="B13" s="163" t="s">
        <v>18</v>
      </c>
      <c r="C13" s="212"/>
      <c r="D13" s="227"/>
      <c r="E13" s="228"/>
      <c r="F13" s="229"/>
    </row>
    <row r="14" spans="2:6" ht="15.75" thickBot="1">
      <c r="B14" s="165" t="s">
        <v>19</v>
      </c>
      <c r="C14" s="165" t="s">
        <v>20</v>
      </c>
      <c r="D14" s="213" t="s">
        <v>21</v>
      </c>
      <c r="E14" s="214" t="s">
        <v>22</v>
      </c>
      <c r="F14" s="215" t="s">
        <v>23</v>
      </c>
    </row>
    <row r="15" spans="2:6">
      <c r="B15" s="169"/>
      <c r="C15" s="169"/>
      <c r="D15" s="170"/>
      <c r="E15" s="171"/>
      <c r="F15" s="171"/>
    </row>
    <row r="16" spans="2:6" ht="15.75" thickBot="1">
      <c r="B16" s="173"/>
      <c r="C16" s="174"/>
      <c r="D16" s="175"/>
      <c r="E16" s="176" t="s">
        <v>24</v>
      </c>
      <c r="F16" s="204">
        <f>F15</f>
        <v>0</v>
      </c>
    </row>
    <row r="18" spans="2:6" ht="15.75" thickBot="1"/>
    <row r="19" spans="2:6" ht="15.75" thickBot="1">
      <c r="B19" s="144"/>
      <c r="C19" s="141" t="s">
        <v>49</v>
      </c>
      <c r="D19" s="145"/>
      <c r="E19" s="146"/>
      <c r="F19" s="200"/>
    </row>
    <row r="20" spans="2:6">
      <c r="B20" s="148" t="s">
        <v>6</v>
      </c>
      <c r="C20" s="302"/>
      <c r="D20" s="149"/>
      <c r="E20" s="150" t="s">
        <v>7</v>
      </c>
      <c r="F20" s="201"/>
    </row>
    <row r="21" spans="2:6">
      <c r="B21" s="152" t="s">
        <v>8</v>
      </c>
      <c r="C21" s="303"/>
      <c r="D21" s="154"/>
      <c r="E21" s="155"/>
      <c r="F21" s="201"/>
    </row>
    <row r="22" spans="2:6">
      <c r="B22" s="152" t="s">
        <v>10</v>
      </c>
      <c r="C22" s="156"/>
      <c r="D22" s="157"/>
      <c r="E22" s="155" t="s">
        <v>11</v>
      </c>
      <c r="F22" s="201"/>
    </row>
    <row r="23" spans="2:6">
      <c r="B23" s="152" t="s">
        <v>12</v>
      </c>
      <c r="C23" s="156"/>
      <c r="D23" s="149"/>
      <c r="E23" s="158"/>
      <c r="F23" s="201"/>
    </row>
    <row r="24" spans="2:6">
      <c r="B24" s="142" t="s">
        <v>13</v>
      </c>
      <c r="C24" s="143"/>
      <c r="D24" s="149"/>
      <c r="E24" s="159"/>
      <c r="F24" s="201"/>
    </row>
    <row r="25" spans="2:6">
      <c r="B25" s="152" t="s">
        <v>14</v>
      </c>
      <c r="C25" s="156"/>
      <c r="D25" s="149"/>
      <c r="E25" s="159"/>
      <c r="F25" s="201"/>
    </row>
    <row r="26" spans="2:6">
      <c r="B26" s="160" t="s">
        <v>16</v>
      </c>
      <c r="C26" s="161"/>
      <c r="D26" s="149"/>
      <c r="E26" s="162"/>
      <c r="F26" s="201"/>
    </row>
    <row r="27" spans="2:6">
      <c r="B27" s="160" t="s">
        <v>17</v>
      </c>
      <c r="C27" s="161"/>
      <c r="D27" s="149"/>
      <c r="E27" s="162"/>
      <c r="F27" s="201"/>
    </row>
    <row r="28" spans="2:6" ht="15.75" thickBot="1">
      <c r="B28" s="163" t="s">
        <v>18</v>
      </c>
      <c r="C28" s="161"/>
      <c r="D28" s="149"/>
      <c r="E28" s="162"/>
      <c r="F28" s="202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3" t="s">
        <v>23</v>
      </c>
    </row>
    <row r="30" spans="2:6" s="179" customFormat="1" ht="15.75" thickBot="1">
      <c r="B30" s="303"/>
      <c r="C30" s="197"/>
      <c r="D30" s="186"/>
      <c r="E30" s="191"/>
      <c r="F30" s="204"/>
    </row>
    <row r="31" spans="2:6" ht="15.75" thickBot="1">
      <c r="B31" s="173"/>
      <c r="C31" s="174"/>
      <c r="D31" s="175"/>
      <c r="E31" s="176" t="s">
        <v>24</v>
      </c>
      <c r="F31" s="204">
        <f>E30*D30</f>
        <v>0</v>
      </c>
    </row>
    <row r="33" spans="2:6" ht="15.75" thickBot="1"/>
    <row r="34" spans="2:6" ht="15.75" thickBot="1">
      <c r="B34" s="144"/>
      <c r="C34" s="141" t="s">
        <v>50</v>
      </c>
      <c r="D34" s="145"/>
      <c r="E34" s="146"/>
      <c r="F34" s="200"/>
    </row>
    <row r="35" spans="2:6">
      <c r="B35" s="148" t="s">
        <v>6</v>
      </c>
      <c r="C35" s="178"/>
      <c r="D35" s="149"/>
      <c r="E35" s="150" t="s">
        <v>7</v>
      </c>
      <c r="F35" s="201"/>
    </row>
    <row r="36" spans="2:6">
      <c r="B36" s="152" t="s">
        <v>8</v>
      </c>
      <c r="C36" s="153"/>
      <c r="D36" s="154"/>
      <c r="E36" s="155"/>
      <c r="F36" s="201"/>
    </row>
    <row r="37" spans="2:6">
      <c r="B37" s="152" t="s">
        <v>10</v>
      </c>
      <c r="C37" s="156"/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/>
      <c r="D39" s="149"/>
      <c r="E39" s="159"/>
      <c r="F39" s="201"/>
    </row>
    <row r="40" spans="2:6">
      <c r="B40" s="152" t="s">
        <v>14</v>
      </c>
      <c r="C40" s="156"/>
      <c r="D40" s="149"/>
      <c r="E40" s="159"/>
      <c r="F40" s="201"/>
    </row>
    <row r="41" spans="2:6">
      <c r="B41" s="160" t="s">
        <v>16</v>
      </c>
      <c r="C41" s="161"/>
      <c r="D41" s="149"/>
      <c r="E41" s="162"/>
      <c r="F41" s="201"/>
    </row>
    <row r="42" spans="2:6">
      <c r="B42" s="160" t="s">
        <v>17</v>
      </c>
      <c r="C42" s="161"/>
      <c r="D42" s="149"/>
      <c r="E42" s="162"/>
      <c r="F42" s="201"/>
    </row>
    <row r="43" spans="2:6" ht="15.75" thickBot="1">
      <c r="B43" s="163" t="s">
        <v>18</v>
      </c>
      <c r="C43" s="161"/>
      <c r="D43" s="149"/>
      <c r="E43" s="162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 s="179" customFormat="1" ht="15.75" thickBot="1">
      <c r="B45" s="189"/>
      <c r="C45" s="192"/>
      <c r="D45" s="193"/>
      <c r="E45" s="171"/>
      <c r="F45" s="206"/>
    </row>
    <row r="46" spans="2:6" ht="15.75" thickBot="1">
      <c r="B46" s="185"/>
      <c r="C46" s="187"/>
      <c r="D46" s="175"/>
      <c r="E46" s="176" t="s">
        <v>24</v>
      </c>
      <c r="F46" s="206">
        <f>F45</f>
        <v>0</v>
      </c>
    </row>
    <row r="48" spans="2:6" ht="15.75" thickBot="1"/>
    <row r="49" spans="2:6" ht="15.75" thickBot="1">
      <c r="B49" s="144"/>
      <c r="C49" s="141" t="s">
        <v>51</v>
      </c>
      <c r="D49" s="145"/>
      <c r="E49" s="146"/>
      <c r="F49" s="200"/>
    </row>
    <row r="50" spans="2:6">
      <c r="B50" s="148" t="s">
        <v>6</v>
      </c>
      <c r="C50" s="178"/>
      <c r="D50" s="149"/>
      <c r="E50" s="150" t="s">
        <v>7</v>
      </c>
      <c r="F50" s="201"/>
    </row>
    <row r="51" spans="2:6">
      <c r="B51" s="152" t="s">
        <v>8</v>
      </c>
      <c r="C51" s="153"/>
      <c r="D51" s="154"/>
      <c r="E51" s="155"/>
      <c r="F51" s="201"/>
    </row>
    <row r="52" spans="2:6">
      <c r="B52" s="152" t="s">
        <v>10</v>
      </c>
      <c r="C52" s="338"/>
      <c r="D52" s="157"/>
      <c r="E52" s="155" t="s">
        <v>11</v>
      </c>
      <c r="F52" s="201"/>
    </row>
    <row r="53" spans="2:6">
      <c r="B53" s="152" t="s">
        <v>12</v>
      </c>
      <c r="C53" s="156"/>
      <c r="D53" s="149"/>
      <c r="E53" s="158"/>
      <c r="F53" s="201"/>
    </row>
    <row r="54" spans="2:6">
      <c r="B54" s="142" t="s">
        <v>13</v>
      </c>
      <c r="C54" s="337"/>
      <c r="D54" s="149"/>
      <c r="E54" s="159"/>
      <c r="F54" s="201"/>
    </row>
    <row r="55" spans="2:6">
      <c r="B55" s="152" t="s">
        <v>14</v>
      </c>
      <c r="C55" s="156"/>
      <c r="D55" s="149"/>
      <c r="E55" s="159"/>
      <c r="F55" s="201"/>
    </row>
    <row r="56" spans="2:6">
      <c r="B56" s="160" t="s">
        <v>16</v>
      </c>
      <c r="C56" s="161"/>
      <c r="D56" s="149"/>
      <c r="E56" s="162"/>
      <c r="F56" s="201"/>
    </row>
    <row r="57" spans="2:6">
      <c r="B57" s="160" t="s">
        <v>17</v>
      </c>
      <c r="C57" s="161"/>
      <c r="D57" s="149"/>
      <c r="E57" s="162"/>
      <c r="F57" s="201"/>
    </row>
    <row r="58" spans="2:6" ht="15.75" thickBot="1">
      <c r="B58" s="163" t="s">
        <v>18</v>
      </c>
      <c r="C58" s="161"/>
      <c r="D58" s="149"/>
      <c r="E58" s="162"/>
      <c r="F58" s="202"/>
    </row>
    <row r="59" spans="2:6" ht="15.75" thickBot="1">
      <c r="B59" s="165" t="s">
        <v>19</v>
      </c>
      <c r="C59" s="165" t="s">
        <v>20</v>
      </c>
      <c r="D59" s="166" t="s">
        <v>21</v>
      </c>
      <c r="E59" s="293" t="s">
        <v>22</v>
      </c>
      <c r="F59" s="203" t="s">
        <v>23</v>
      </c>
    </row>
    <row r="60" spans="2:6" s="325" customFormat="1">
      <c r="B60" s="285"/>
      <c r="C60" s="285"/>
      <c r="D60" s="286"/>
      <c r="E60" s="328"/>
      <c r="F60" s="339"/>
    </row>
    <row r="61" spans="2:6" ht="15.75" thickBot="1">
      <c r="B61" s="173"/>
      <c r="C61" s="174"/>
      <c r="D61" s="175"/>
      <c r="E61" s="176" t="s">
        <v>24</v>
      </c>
      <c r="F61" s="204">
        <f>F60</f>
        <v>0</v>
      </c>
    </row>
    <row r="63" spans="2:6" ht="15.75" thickBot="1"/>
    <row r="64" spans="2:6" ht="15.75" thickBot="1">
      <c r="B64" s="144"/>
      <c r="C64" s="141" t="s">
        <v>52</v>
      </c>
      <c r="D64" s="145"/>
      <c r="E64" s="146"/>
      <c r="F64" s="200"/>
    </row>
    <row r="65" spans="2:6">
      <c r="B65" s="148" t="s">
        <v>6</v>
      </c>
      <c r="C65" s="302"/>
      <c r="D65" s="149"/>
      <c r="E65" s="150" t="s">
        <v>7</v>
      </c>
      <c r="F65" s="201"/>
    </row>
    <row r="66" spans="2:6">
      <c r="B66" s="152" t="s">
        <v>8</v>
      </c>
      <c r="C66" s="303"/>
      <c r="D66" s="154"/>
      <c r="E66" s="155"/>
      <c r="F66" s="201"/>
    </row>
    <row r="67" spans="2:6">
      <c r="B67" s="152" t="s">
        <v>10</v>
      </c>
      <c r="C67" s="156"/>
      <c r="D67" s="157"/>
      <c r="E67" s="155" t="s">
        <v>11</v>
      </c>
      <c r="F67" s="201"/>
    </row>
    <row r="68" spans="2:6">
      <c r="B68" s="152" t="s">
        <v>12</v>
      </c>
      <c r="C68" s="156"/>
      <c r="D68" s="149"/>
      <c r="E68" s="158"/>
      <c r="F68" s="201"/>
    </row>
    <row r="69" spans="2:6">
      <c r="B69" s="142" t="s">
        <v>13</v>
      </c>
      <c r="C69" s="143"/>
      <c r="D69" s="149"/>
      <c r="E69" s="159"/>
      <c r="F69" s="201"/>
    </row>
    <row r="70" spans="2:6">
      <c r="B70" s="152" t="s">
        <v>14</v>
      </c>
      <c r="C70" s="156"/>
      <c r="D70" s="149"/>
      <c r="E70" s="159"/>
      <c r="F70" s="201"/>
    </row>
    <row r="71" spans="2:6">
      <c r="B71" s="160" t="s">
        <v>16</v>
      </c>
      <c r="C71" s="161"/>
      <c r="D71" s="149"/>
      <c r="E71" s="162"/>
      <c r="F71" s="201"/>
    </row>
    <row r="72" spans="2:6">
      <c r="B72" s="160" t="s">
        <v>17</v>
      </c>
      <c r="C72" s="161"/>
      <c r="D72" s="149"/>
      <c r="E72" s="162"/>
      <c r="F72" s="201"/>
    </row>
    <row r="73" spans="2:6" ht="15.75" thickBot="1">
      <c r="B73" s="163" t="s">
        <v>18</v>
      </c>
      <c r="C73" s="161"/>
      <c r="D73" s="149"/>
      <c r="E73" s="162"/>
      <c r="F73" s="202"/>
    </row>
    <row r="74" spans="2:6" ht="15.75" thickBot="1">
      <c r="B74" s="165" t="s">
        <v>19</v>
      </c>
      <c r="C74" s="165" t="s">
        <v>20</v>
      </c>
      <c r="D74" s="292" t="s">
        <v>21</v>
      </c>
      <c r="E74" s="293" t="s">
        <v>22</v>
      </c>
      <c r="F74" s="294" t="s">
        <v>23</v>
      </c>
    </row>
    <row r="75" spans="2:6" s="325" customFormat="1" ht="15.75" thickBot="1">
      <c r="B75" s="285"/>
      <c r="C75" s="334"/>
      <c r="D75" s="186"/>
      <c r="E75" s="328"/>
      <c r="F75" s="358"/>
    </row>
    <row r="76" spans="2:6" s="325" customFormat="1" ht="15.75" thickBot="1">
      <c r="B76" s="285"/>
      <c r="C76" s="334"/>
      <c r="D76" s="186"/>
      <c r="E76" s="328"/>
      <c r="F76" s="358"/>
    </row>
    <row r="77" spans="2:6" s="325" customFormat="1" ht="15.75" thickBot="1">
      <c r="B77" s="285"/>
      <c r="C77" s="334"/>
      <c r="D77" s="186"/>
      <c r="E77" s="328"/>
      <c r="F77" s="358"/>
    </row>
    <row r="78" spans="2:6">
      <c r="B78" s="285"/>
      <c r="C78" s="285"/>
      <c r="D78" s="359"/>
      <c r="E78" s="191"/>
      <c r="F78" s="360"/>
    </row>
    <row r="79" spans="2:6" s="325" customFormat="1">
      <c r="B79" s="186"/>
      <c r="C79" s="186"/>
      <c r="D79" s="186"/>
      <c r="E79" s="328"/>
      <c r="F79" s="358"/>
    </row>
    <row r="80" spans="2:6" s="325" customFormat="1">
      <c r="B80" s="186"/>
      <c r="C80" s="186"/>
      <c r="D80" s="186"/>
      <c r="E80" s="328"/>
      <c r="F80" s="358"/>
    </row>
    <row r="81" spans="2:6" s="325" customFormat="1">
      <c r="B81" s="186"/>
      <c r="C81" s="186"/>
      <c r="D81" s="186"/>
      <c r="E81" s="328"/>
      <c r="F81" s="358"/>
    </row>
    <row r="82" spans="2:6" ht="15.75" thickBot="1">
      <c r="B82" s="173"/>
      <c r="C82" s="174"/>
      <c r="D82" s="175"/>
      <c r="E82" s="176" t="s">
        <v>24</v>
      </c>
      <c r="F82" s="204">
        <f>F75+F76+F77+F78+F79+F80+F81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7"/>
  <sheetViews>
    <sheetView workbookViewId="0">
      <selection activeCell="C30" sqref="C30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9"/>
    <col min="6" max="6" width="13" style="329" bestFit="1" customWidth="1"/>
  </cols>
  <sheetData>
    <row r="2" spans="2:6" ht="15.75" thickBot="1"/>
    <row r="3" spans="2:6" ht="15.75" thickBot="1">
      <c r="B3" s="144"/>
      <c r="C3" s="141" t="s">
        <v>55</v>
      </c>
      <c r="D3" s="145"/>
      <c r="E3" s="230"/>
      <c r="F3" s="200"/>
    </row>
    <row r="4" spans="2:6">
      <c r="B4" s="148" t="s">
        <v>6</v>
      </c>
      <c r="C4" s="178"/>
      <c r="D4" s="149"/>
      <c r="E4" s="150" t="s">
        <v>7</v>
      </c>
      <c r="F4" s="201"/>
    </row>
    <row r="5" spans="2:6">
      <c r="B5" s="152" t="s">
        <v>8</v>
      </c>
      <c r="C5" s="153"/>
      <c r="D5" s="154"/>
      <c r="E5" s="155"/>
      <c r="F5" s="201"/>
    </row>
    <row r="6" spans="2:6">
      <c r="B6" s="152" t="s">
        <v>10</v>
      </c>
      <c r="C6" s="156"/>
      <c r="D6" s="157"/>
      <c r="E6" s="155" t="s">
        <v>11</v>
      </c>
      <c r="F6" s="201"/>
    </row>
    <row r="7" spans="2:6">
      <c r="B7" s="152" t="s">
        <v>12</v>
      </c>
      <c r="C7" s="156"/>
      <c r="D7" s="149"/>
      <c r="E7" s="158"/>
      <c r="F7" s="201"/>
    </row>
    <row r="8" spans="2:6">
      <c r="B8" s="142" t="s">
        <v>13</v>
      </c>
      <c r="C8" s="143"/>
      <c r="D8" s="149"/>
      <c r="E8" s="149"/>
      <c r="F8" s="201"/>
    </row>
    <row r="9" spans="2:6">
      <c r="B9" s="152" t="s">
        <v>14</v>
      </c>
      <c r="C9" s="156"/>
      <c r="D9" s="149"/>
      <c r="E9" s="149"/>
      <c r="F9" s="201"/>
    </row>
    <row r="10" spans="2:6">
      <c r="B10" s="160" t="s">
        <v>16</v>
      </c>
      <c r="C10" s="161"/>
      <c r="D10" s="149"/>
      <c r="E10" s="149"/>
      <c r="F10" s="201"/>
    </row>
    <row r="11" spans="2:6">
      <c r="B11" s="160" t="s">
        <v>17</v>
      </c>
      <c r="C11" s="161"/>
      <c r="D11" s="149"/>
      <c r="E11" s="149"/>
      <c r="F11" s="201"/>
    </row>
    <row r="12" spans="2:6" ht="15.75" thickBot="1">
      <c r="B12" s="163" t="s">
        <v>18</v>
      </c>
      <c r="C12" s="161"/>
      <c r="D12" s="149"/>
      <c r="E12" s="149"/>
      <c r="F12" s="202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3" t="s">
        <v>23</v>
      </c>
    </row>
    <row r="14" spans="2:6">
      <c r="B14" s="169"/>
      <c r="C14" s="169"/>
      <c r="D14" s="170"/>
      <c r="E14" s="171"/>
      <c r="F14" s="205"/>
    </row>
    <row r="15" spans="2:6" ht="15.75" thickBot="1">
      <c r="B15" s="173"/>
      <c r="C15" s="174"/>
      <c r="D15" s="175"/>
      <c r="E15" s="231" t="s">
        <v>24</v>
      </c>
      <c r="F15" s="204">
        <f>F14</f>
        <v>0</v>
      </c>
    </row>
    <row r="16" spans="2:6" ht="15.75" thickBot="1"/>
    <row r="17" spans="2:6" ht="15.75" thickBot="1">
      <c r="B17" s="144"/>
      <c r="C17" s="141" t="s">
        <v>56</v>
      </c>
      <c r="D17" s="145"/>
      <c r="E17" s="230"/>
      <c r="F17" s="200"/>
    </row>
    <row r="18" spans="2:6">
      <c r="B18" s="148" t="s">
        <v>6</v>
      </c>
      <c r="C18" s="178">
        <v>905255145641</v>
      </c>
      <c r="D18" s="149"/>
      <c r="E18" s="150" t="s">
        <v>7</v>
      </c>
      <c r="F18" s="201"/>
    </row>
    <row r="19" spans="2:6">
      <c r="B19" s="152" t="s">
        <v>8</v>
      </c>
      <c r="C19" s="153" t="s">
        <v>171</v>
      </c>
      <c r="D19" s="154"/>
      <c r="E19" s="155"/>
      <c r="F19" s="201"/>
    </row>
    <row r="20" spans="2:6">
      <c r="B20" s="152" t="s">
        <v>10</v>
      </c>
      <c r="C20" s="156" t="s">
        <v>172</v>
      </c>
      <c r="D20" s="157"/>
      <c r="E20" s="155" t="s">
        <v>11</v>
      </c>
      <c r="F20" s="201"/>
    </row>
    <row r="21" spans="2:6">
      <c r="B21" s="152" t="s">
        <v>12</v>
      </c>
      <c r="C21" s="156"/>
      <c r="D21" s="149"/>
      <c r="E21" s="158"/>
      <c r="F21" s="201"/>
    </row>
    <row r="22" spans="2:6">
      <c r="B22" s="142" t="s">
        <v>13</v>
      </c>
      <c r="C22" s="143">
        <v>111</v>
      </c>
      <c r="D22" s="149"/>
      <c r="E22" s="149"/>
      <c r="F22" s="201"/>
    </row>
    <row r="23" spans="2:6">
      <c r="B23" s="152" t="s">
        <v>14</v>
      </c>
      <c r="C23" s="156">
        <v>2222</v>
      </c>
      <c r="D23" s="149"/>
      <c r="E23" s="149"/>
      <c r="F23" s="201"/>
    </row>
    <row r="24" spans="2:6">
      <c r="B24" s="160" t="s">
        <v>16</v>
      </c>
      <c r="C24" s="161"/>
      <c r="D24" s="149"/>
      <c r="E24" s="149"/>
      <c r="F24" s="201"/>
    </row>
    <row r="25" spans="2:6">
      <c r="B25" s="160" t="s">
        <v>17</v>
      </c>
      <c r="C25" s="161"/>
      <c r="D25" s="149"/>
      <c r="E25" s="149"/>
      <c r="F25" s="201"/>
    </row>
    <row r="26" spans="2:6" ht="15.75" thickBot="1">
      <c r="B26" s="163" t="s">
        <v>18</v>
      </c>
      <c r="C26" s="161"/>
      <c r="D26" s="149"/>
      <c r="E26" s="149"/>
      <c r="F26" s="202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3" t="s">
        <v>23</v>
      </c>
    </row>
    <row r="28" spans="2:6" s="325" customFormat="1" ht="15.75" thickBot="1">
      <c r="B28" s="285">
        <v>111</v>
      </c>
      <c r="C28" s="285" t="s">
        <v>173</v>
      </c>
      <c r="D28" s="445">
        <v>1</v>
      </c>
      <c r="E28" s="445">
        <v>100</v>
      </c>
      <c r="F28" s="339">
        <f>E28</f>
        <v>100</v>
      </c>
    </row>
    <row r="29" spans="2:6" s="325" customFormat="1" ht="15.75" thickBot="1">
      <c r="B29" s="285" t="s">
        <v>174</v>
      </c>
      <c r="C29" s="285" t="s">
        <v>175</v>
      </c>
      <c r="D29" s="445">
        <v>10</v>
      </c>
      <c r="E29" s="445">
        <v>500</v>
      </c>
      <c r="F29" s="339">
        <f>E29*D29</f>
        <v>5000</v>
      </c>
    </row>
    <row r="30" spans="2:6" s="325" customFormat="1" ht="15.75" thickBot="1">
      <c r="B30" s="285" t="s">
        <v>176</v>
      </c>
      <c r="C30" s="285" t="s">
        <v>177</v>
      </c>
      <c r="D30" s="445"/>
      <c r="E30" s="445"/>
      <c r="F30" s="339"/>
    </row>
    <row r="31" spans="2:6">
      <c r="B31" s="169"/>
      <c r="C31" s="169"/>
      <c r="D31" s="170"/>
      <c r="E31" s="171"/>
      <c r="F31" s="205"/>
    </row>
    <row r="32" spans="2:6" ht="15.75" thickBot="1">
      <c r="B32" s="173"/>
      <c r="C32" s="174"/>
      <c r="D32" s="175"/>
      <c r="E32" s="231" t="s">
        <v>24</v>
      </c>
      <c r="F32" s="204">
        <f>F31</f>
        <v>0</v>
      </c>
    </row>
    <row r="33" spans="2:6" ht="15.75" thickBot="1"/>
    <row r="34" spans="2:6" ht="15.75" thickBot="1">
      <c r="B34" s="144"/>
      <c r="C34" s="141" t="s">
        <v>57</v>
      </c>
      <c r="D34" s="145"/>
      <c r="E34" s="230"/>
      <c r="F34" s="200"/>
    </row>
    <row r="35" spans="2:6">
      <c r="B35" s="148" t="s">
        <v>6</v>
      </c>
      <c r="C35" s="178"/>
      <c r="D35" s="149"/>
      <c r="E35" s="150" t="s">
        <v>7</v>
      </c>
      <c r="F35" s="201"/>
    </row>
    <row r="36" spans="2:6">
      <c r="B36" s="152" t="s">
        <v>8</v>
      </c>
      <c r="C36" s="153"/>
      <c r="D36" s="154"/>
      <c r="E36" s="155"/>
      <c r="F36" s="201"/>
    </row>
    <row r="37" spans="2:6">
      <c r="B37" s="152" t="s">
        <v>10</v>
      </c>
      <c r="C37" s="156"/>
      <c r="D37" s="157"/>
      <c r="E37" s="155" t="s">
        <v>11</v>
      </c>
      <c r="F37" s="201"/>
    </row>
    <row r="38" spans="2:6">
      <c r="B38" s="152" t="s">
        <v>12</v>
      </c>
      <c r="C38" s="156"/>
      <c r="D38" s="149"/>
      <c r="E38" s="158"/>
      <c r="F38" s="201"/>
    </row>
    <row r="39" spans="2:6">
      <c r="B39" s="142" t="s">
        <v>13</v>
      </c>
      <c r="C39" s="143"/>
      <c r="D39" s="149"/>
      <c r="E39" s="149"/>
      <c r="F39" s="201"/>
    </row>
    <row r="40" spans="2:6">
      <c r="B40" s="152" t="s">
        <v>14</v>
      </c>
      <c r="C40" s="156"/>
      <c r="D40" s="149"/>
      <c r="E40" s="149"/>
      <c r="F40" s="201"/>
    </row>
    <row r="41" spans="2:6">
      <c r="B41" s="160" t="s">
        <v>16</v>
      </c>
      <c r="C41" s="161"/>
      <c r="D41" s="149"/>
      <c r="E41" s="149"/>
      <c r="F41" s="201"/>
    </row>
    <row r="42" spans="2:6">
      <c r="B42" s="160" t="s">
        <v>17</v>
      </c>
      <c r="C42" s="161"/>
      <c r="D42" s="149"/>
      <c r="E42" s="149"/>
      <c r="F42" s="201"/>
    </row>
    <row r="43" spans="2:6" ht="15.75" thickBot="1">
      <c r="B43" s="163" t="s">
        <v>18</v>
      </c>
      <c r="C43" s="161"/>
      <c r="D43" s="149"/>
      <c r="E43" s="149"/>
      <c r="F43" s="202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3" t="s">
        <v>23</v>
      </c>
    </row>
    <row r="45" spans="2:6">
      <c r="B45" s="169"/>
      <c r="C45" s="194"/>
      <c r="D45" s="170"/>
      <c r="E45" s="171"/>
      <c r="F45" s="205"/>
    </row>
    <row r="46" spans="2:6" ht="15.75" thickBot="1">
      <c r="B46" s="173"/>
      <c r="C46" s="174"/>
      <c r="D46" s="175"/>
      <c r="E46" s="231" t="s">
        <v>24</v>
      </c>
      <c r="F46" s="204">
        <f>F45</f>
        <v>0</v>
      </c>
    </row>
    <row r="47" spans="2:6" ht="15.75" thickBot="1"/>
    <row r="48" spans="2:6" ht="15.75" thickBot="1">
      <c r="B48" s="144"/>
      <c r="C48" s="141" t="s">
        <v>58</v>
      </c>
      <c r="D48" s="145"/>
      <c r="E48" s="230"/>
      <c r="F48" s="200"/>
    </row>
    <row r="49" spans="2:6">
      <c r="B49" s="148" t="s">
        <v>6</v>
      </c>
      <c r="C49" s="178"/>
      <c r="D49" s="149"/>
      <c r="E49" s="150" t="s">
        <v>7</v>
      </c>
      <c r="F49" s="201"/>
    </row>
    <row r="50" spans="2:6">
      <c r="B50" s="152" t="s">
        <v>8</v>
      </c>
      <c r="C50" s="153"/>
      <c r="D50" s="154"/>
      <c r="E50" s="155"/>
      <c r="F50" s="201"/>
    </row>
    <row r="51" spans="2:6">
      <c r="B51" s="152" t="s">
        <v>10</v>
      </c>
      <c r="C51" s="156"/>
      <c r="D51" s="157"/>
      <c r="E51" s="155" t="s">
        <v>11</v>
      </c>
      <c r="F51" s="201"/>
    </row>
    <row r="52" spans="2:6">
      <c r="B52" s="152" t="s">
        <v>12</v>
      </c>
      <c r="C52" s="156"/>
      <c r="D52" s="149"/>
      <c r="E52" s="158"/>
      <c r="F52" s="201"/>
    </row>
    <row r="53" spans="2:6">
      <c r="B53" s="142" t="s">
        <v>13</v>
      </c>
      <c r="C53" s="143"/>
      <c r="D53" s="149"/>
      <c r="E53" s="149"/>
      <c r="F53" s="201"/>
    </row>
    <row r="54" spans="2:6">
      <c r="B54" s="152" t="s">
        <v>14</v>
      </c>
      <c r="C54" s="156"/>
      <c r="D54" s="149"/>
      <c r="E54" s="149"/>
      <c r="F54" s="201"/>
    </row>
    <row r="55" spans="2:6">
      <c r="B55" s="160" t="s">
        <v>16</v>
      </c>
      <c r="C55" s="161"/>
      <c r="D55" s="149"/>
      <c r="E55" s="149"/>
      <c r="F55" s="201"/>
    </row>
    <row r="56" spans="2:6">
      <c r="B56" s="160" t="s">
        <v>17</v>
      </c>
      <c r="C56" s="161"/>
      <c r="D56" s="149"/>
      <c r="E56" s="149"/>
      <c r="F56" s="201"/>
    </row>
    <row r="57" spans="2:6" ht="15.75" thickBot="1">
      <c r="B57" s="163" t="s">
        <v>18</v>
      </c>
      <c r="C57" s="161"/>
      <c r="D57" s="149"/>
      <c r="E57" s="149"/>
      <c r="F57" s="202"/>
    </row>
    <row r="58" spans="2:6" ht="15.75" thickBot="1">
      <c r="B58" s="165" t="s">
        <v>19</v>
      </c>
      <c r="C58" s="333" t="s">
        <v>20</v>
      </c>
      <c r="D58" s="335" t="s">
        <v>21</v>
      </c>
      <c r="E58" s="328" t="s">
        <v>22</v>
      </c>
      <c r="F58" s="358" t="s">
        <v>23</v>
      </c>
    </row>
    <row r="59" spans="2:6" s="325" customFormat="1" ht="15.75" thickBot="1">
      <c r="B59" s="285"/>
      <c r="C59" s="334"/>
      <c r="D59" s="186"/>
      <c r="E59" s="328"/>
      <c r="F59" s="328"/>
    </row>
    <row r="60" spans="2:6" s="325" customFormat="1" ht="15.75" thickBot="1">
      <c r="B60" s="285"/>
      <c r="C60" s="334"/>
      <c r="D60" s="186"/>
      <c r="E60" s="328"/>
      <c r="F60" s="358"/>
    </row>
    <row r="61" spans="2:6" s="325" customFormat="1" ht="15.75" thickBot="1">
      <c r="B61" s="285"/>
      <c r="C61" s="334"/>
      <c r="D61" s="186"/>
      <c r="E61" s="328"/>
      <c r="F61" s="328"/>
    </row>
    <row r="62" spans="2:6" s="325" customFormat="1">
      <c r="B62" s="326"/>
      <c r="C62" s="334"/>
      <c r="D62" s="186"/>
      <c r="E62" s="328"/>
      <c r="F62" s="358"/>
    </row>
    <row r="63" spans="2:6" ht="15.75" thickBot="1">
      <c r="B63" s="173"/>
      <c r="C63" s="174"/>
      <c r="D63" s="336"/>
      <c r="E63" s="231" t="s">
        <v>24</v>
      </c>
      <c r="F63" s="204">
        <f>F59+F60+F61+F62</f>
        <v>0</v>
      </c>
    </row>
    <row r="64" spans="2:6" ht="15.75" thickBot="1"/>
    <row r="65" spans="2:6" ht="15.75" thickBot="1">
      <c r="B65" s="144"/>
      <c r="C65" s="141" t="s">
        <v>59</v>
      </c>
      <c r="D65" s="145"/>
      <c r="E65" s="230"/>
      <c r="F65" s="200"/>
    </row>
    <row r="66" spans="2:6">
      <c r="B66" s="148" t="s">
        <v>6</v>
      </c>
      <c r="C66" s="178"/>
      <c r="D66" s="149"/>
      <c r="E66" s="150" t="s">
        <v>7</v>
      </c>
      <c r="F66" s="201"/>
    </row>
    <row r="67" spans="2:6">
      <c r="B67" s="152" t="s">
        <v>8</v>
      </c>
      <c r="C67" s="153"/>
      <c r="D67" s="154"/>
      <c r="E67" s="155"/>
      <c r="F67" s="201"/>
    </row>
    <row r="68" spans="2:6">
      <c r="B68" s="152" t="s">
        <v>10</v>
      </c>
      <c r="C68" s="156"/>
      <c r="D68" s="157"/>
      <c r="E68" s="155" t="s">
        <v>11</v>
      </c>
      <c r="F68" s="201"/>
    </row>
    <row r="69" spans="2:6">
      <c r="B69" s="152" t="s">
        <v>12</v>
      </c>
      <c r="C69" s="156"/>
      <c r="D69" s="149"/>
      <c r="E69" s="158"/>
      <c r="F69" s="201"/>
    </row>
    <row r="70" spans="2:6">
      <c r="B70" s="142" t="s">
        <v>13</v>
      </c>
      <c r="C70" s="143"/>
      <c r="D70" s="149"/>
      <c r="E70" s="149"/>
      <c r="F70" s="201"/>
    </row>
    <row r="71" spans="2:6">
      <c r="B71" s="152" t="s">
        <v>14</v>
      </c>
      <c r="C71" s="156"/>
      <c r="D71" s="149"/>
      <c r="E71" s="149"/>
      <c r="F71" s="201"/>
    </row>
    <row r="72" spans="2:6">
      <c r="B72" s="160" t="s">
        <v>16</v>
      </c>
      <c r="C72" s="161"/>
      <c r="D72" s="149"/>
      <c r="E72" s="149"/>
      <c r="F72" s="201"/>
    </row>
    <row r="73" spans="2:6">
      <c r="B73" s="160" t="s">
        <v>17</v>
      </c>
      <c r="C73" s="161"/>
      <c r="D73" s="149"/>
      <c r="E73" s="149"/>
      <c r="F73" s="201"/>
    </row>
    <row r="74" spans="2:6" ht="15.75" thickBot="1">
      <c r="B74" s="163" t="s">
        <v>18</v>
      </c>
      <c r="C74" s="161"/>
      <c r="D74" s="149"/>
      <c r="E74" s="149"/>
      <c r="F74" s="202"/>
    </row>
    <row r="75" spans="2:6" ht="15.75" thickBot="1">
      <c r="B75" s="165" t="s">
        <v>19</v>
      </c>
      <c r="C75" s="165" t="s">
        <v>20</v>
      </c>
      <c r="D75" s="166" t="s">
        <v>21</v>
      </c>
      <c r="E75" s="167" t="s">
        <v>22</v>
      </c>
      <c r="F75" s="203" t="s">
        <v>23</v>
      </c>
    </row>
    <row r="76" spans="2:6">
      <c r="B76" s="169"/>
      <c r="C76" s="169"/>
      <c r="D76" s="170"/>
      <c r="E76" s="171"/>
      <c r="F76" s="205"/>
    </row>
    <row r="77" spans="2:6" ht="15.75" thickBot="1">
      <c r="B77" s="173"/>
      <c r="C77" s="174"/>
      <c r="D77" s="175"/>
      <c r="E77" s="231" t="s">
        <v>60</v>
      </c>
      <c r="F77" s="204">
        <f>F76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6"/>
  <sheetViews>
    <sheetView topLeftCell="A64" workbookViewId="0">
      <selection activeCell="H71" sqref="H71"/>
    </sheetView>
  </sheetViews>
  <sheetFormatPr baseColWidth="10" defaultRowHeight="15"/>
  <cols>
    <col min="2" max="2" width="34.5703125" style="196" customWidth="1"/>
    <col min="3" max="3" width="52" style="306" customWidth="1"/>
    <col min="4" max="5" width="11.42578125" style="196"/>
    <col min="6" max="6" width="13" style="196" bestFit="1" customWidth="1"/>
    <col min="7" max="7" width="11.42578125" style="196"/>
  </cols>
  <sheetData>
    <row r="2" spans="1:7" ht="15.75" thickBot="1"/>
    <row r="3" spans="1:7" ht="15.75" thickBot="1">
      <c r="B3" s="235"/>
      <c r="C3" s="141" t="s">
        <v>61</v>
      </c>
      <c r="D3" s="236"/>
      <c r="E3" s="237"/>
      <c r="F3" s="238"/>
    </row>
    <row r="4" spans="1:7">
      <c r="B4" s="239" t="s">
        <v>6</v>
      </c>
      <c r="C4" s="302" t="s">
        <v>178</v>
      </c>
      <c r="D4" s="307"/>
      <c r="E4" s="240" t="s">
        <v>7</v>
      </c>
      <c r="F4" s="241"/>
    </row>
    <row r="5" spans="1:7">
      <c r="B5" s="242" t="s">
        <v>8</v>
      </c>
      <c r="C5" s="303" t="s">
        <v>179</v>
      </c>
      <c r="D5" s="308"/>
      <c r="E5" s="243"/>
      <c r="F5" s="241"/>
    </row>
    <row r="6" spans="1:7">
      <c r="B6" s="242" t="s">
        <v>10</v>
      </c>
      <c r="C6" s="304">
        <v>196826</v>
      </c>
      <c r="D6" s="309"/>
      <c r="E6" s="243" t="s">
        <v>11</v>
      </c>
      <c r="F6" s="241"/>
    </row>
    <row r="7" spans="1:7">
      <c r="B7" s="242" t="s">
        <v>12</v>
      </c>
      <c r="C7" s="304"/>
      <c r="D7" s="307"/>
      <c r="E7" s="244"/>
      <c r="F7" s="241"/>
    </row>
    <row r="8" spans="1:7">
      <c r="B8" s="142" t="s">
        <v>13</v>
      </c>
      <c r="C8" s="459">
        <v>47380</v>
      </c>
      <c r="D8" s="307"/>
      <c r="E8" s="245"/>
      <c r="F8" s="241"/>
    </row>
    <row r="9" spans="1:7">
      <c r="B9" s="242" t="s">
        <v>14</v>
      </c>
      <c r="C9" s="304">
        <v>7184</v>
      </c>
      <c r="D9" s="307"/>
      <c r="E9" s="245"/>
      <c r="F9" s="241"/>
    </row>
    <row r="10" spans="1:7">
      <c r="B10" s="246" t="s">
        <v>16</v>
      </c>
      <c r="C10" s="305">
        <v>7184</v>
      </c>
      <c r="D10" s="307"/>
      <c r="E10" s="247"/>
      <c r="F10" s="241"/>
    </row>
    <row r="11" spans="1:7">
      <c r="B11" s="246" t="s">
        <v>17</v>
      </c>
      <c r="C11" s="305"/>
      <c r="D11" s="307"/>
      <c r="E11" s="247"/>
      <c r="F11" s="241"/>
    </row>
    <row r="12" spans="1:7" ht="15.75" thickBot="1">
      <c r="B12" s="248" t="s">
        <v>18</v>
      </c>
      <c r="C12" s="305"/>
      <c r="D12" s="307"/>
      <c r="E12" s="247"/>
      <c r="F12" s="249"/>
    </row>
    <row r="13" spans="1:7" ht="15.75" thickBot="1">
      <c r="B13" s="233" t="s">
        <v>19</v>
      </c>
      <c r="C13" s="233" t="s">
        <v>20</v>
      </c>
      <c r="D13" s="310" t="s">
        <v>21</v>
      </c>
      <c r="E13" s="250" t="s">
        <v>22</v>
      </c>
      <c r="F13" s="251" t="s">
        <v>23</v>
      </c>
    </row>
    <row r="14" spans="1:7">
      <c r="A14" s="325"/>
      <c r="B14" s="234" t="s">
        <v>205</v>
      </c>
      <c r="C14" s="234" t="s">
        <v>206</v>
      </c>
      <c r="D14" s="311">
        <v>1</v>
      </c>
      <c r="E14" s="252">
        <v>1620000</v>
      </c>
      <c r="F14" s="253">
        <f>E14*D14</f>
        <v>1620000</v>
      </c>
    </row>
    <row r="15" spans="1:7" s="325" customFormat="1" ht="15.75" thickBot="1">
      <c r="B15" s="340"/>
      <c r="C15" s="322"/>
      <c r="D15" s="483"/>
      <c r="E15" s="258"/>
      <c r="F15" s="442"/>
      <c r="G15" s="196"/>
    </row>
    <row r="16" spans="1:7" ht="15.75" thickBot="1">
      <c r="A16" s="325"/>
      <c r="B16" s="254"/>
      <c r="C16" s="484"/>
      <c r="D16" s="312"/>
      <c r="E16" s="255" t="s">
        <v>60</v>
      </c>
      <c r="F16" s="256">
        <f>F14</f>
        <v>1620000</v>
      </c>
    </row>
    <row r="18" spans="2:7" ht="15.75" thickBot="1"/>
    <row r="19" spans="2:7" ht="15.75" thickBot="1">
      <c r="B19" s="235"/>
      <c r="C19" s="141" t="s">
        <v>62</v>
      </c>
      <c r="D19" s="236"/>
      <c r="E19" s="237"/>
      <c r="F19" s="238"/>
    </row>
    <row r="20" spans="2:7">
      <c r="B20" s="239" t="s">
        <v>6</v>
      </c>
      <c r="C20" s="302" t="s">
        <v>99</v>
      </c>
      <c r="D20" s="307"/>
      <c r="E20" s="240" t="s">
        <v>7</v>
      </c>
      <c r="F20" s="241"/>
    </row>
    <row r="21" spans="2:7">
      <c r="B21" s="242" t="s">
        <v>8</v>
      </c>
      <c r="C21" s="303" t="s">
        <v>83</v>
      </c>
      <c r="D21" s="308"/>
      <c r="E21" s="243"/>
      <c r="F21" s="241"/>
    </row>
    <row r="22" spans="2:7">
      <c r="B22" s="242" t="s">
        <v>10</v>
      </c>
      <c r="C22" s="304">
        <v>196705</v>
      </c>
      <c r="D22" s="309"/>
      <c r="E22" s="243" t="s">
        <v>11</v>
      </c>
      <c r="F22" s="241"/>
    </row>
    <row r="23" spans="2:7">
      <c r="B23" s="242" t="s">
        <v>12</v>
      </c>
      <c r="C23" s="304"/>
      <c r="D23" s="307"/>
      <c r="E23" s="244"/>
      <c r="F23" s="241"/>
    </row>
    <row r="24" spans="2:7">
      <c r="B24" s="142" t="s">
        <v>13</v>
      </c>
      <c r="C24" s="143">
        <v>46340</v>
      </c>
      <c r="D24" s="307"/>
      <c r="E24" s="245"/>
      <c r="F24" s="241"/>
    </row>
    <row r="25" spans="2:7">
      <c r="B25" s="242" t="s">
        <v>14</v>
      </c>
      <c r="C25" s="304" t="s">
        <v>203</v>
      </c>
      <c r="D25" s="307"/>
      <c r="E25" s="245"/>
      <c r="F25" s="241"/>
    </row>
    <row r="26" spans="2:7">
      <c r="B26" s="246" t="s">
        <v>16</v>
      </c>
      <c r="C26" s="305">
        <v>7143</v>
      </c>
      <c r="D26" s="307"/>
      <c r="E26" s="247"/>
      <c r="F26" s="241"/>
    </row>
    <row r="27" spans="2:7">
      <c r="B27" s="246" t="s">
        <v>17</v>
      </c>
      <c r="C27" s="305"/>
      <c r="D27" s="307"/>
      <c r="E27" s="247"/>
      <c r="F27" s="241"/>
    </row>
    <row r="28" spans="2:7" ht="15.75" thickBot="1">
      <c r="B28" s="248" t="s">
        <v>18</v>
      </c>
      <c r="C28" s="305"/>
      <c r="D28" s="307"/>
      <c r="E28" s="247"/>
      <c r="F28" s="249"/>
    </row>
    <row r="29" spans="2:7" ht="15.75" thickBot="1">
      <c r="B29" s="234" t="s">
        <v>170</v>
      </c>
      <c r="C29" s="233" t="s">
        <v>20</v>
      </c>
      <c r="D29" s="310" t="s">
        <v>21</v>
      </c>
      <c r="E29" s="250" t="s">
        <v>22</v>
      </c>
      <c r="F29" s="251" t="s">
        <v>23</v>
      </c>
    </row>
    <row r="30" spans="2:7">
      <c r="B30" s="259">
        <v>3200000000</v>
      </c>
      <c r="C30" s="259" t="s">
        <v>204</v>
      </c>
      <c r="D30" s="311">
        <v>1</v>
      </c>
      <c r="E30" s="252">
        <v>2500210</v>
      </c>
      <c r="F30" s="253">
        <f>E30</f>
        <v>2500210</v>
      </c>
    </row>
    <row r="31" spans="2:7">
      <c r="B31" s="508"/>
      <c r="C31" s="508"/>
      <c r="D31" s="508"/>
      <c r="E31" s="508"/>
      <c r="F31" s="508"/>
      <c r="G31" s="475"/>
    </row>
    <row r="32" spans="2:7" ht="15.75" thickBot="1">
      <c r="B32" s="509"/>
      <c r="C32" s="509"/>
      <c r="D32" s="510"/>
      <c r="E32" s="341" t="s">
        <v>60</v>
      </c>
      <c r="F32" s="474">
        <f>F30+F31</f>
        <v>2500210</v>
      </c>
    </row>
    <row r="33" spans="2:7" ht="15.75" thickBot="1"/>
    <row r="34" spans="2:7" ht="15.75" thickBot="1">
      <c r="B34" s="235"/>
      <c r="C34" s="141" t="s">
        <v>63</v>
      </c>
      <c r="D34" s="236"/>
      <c r="E34" s="237"/>
      <c r="F34" s="238"/>
    </row>
    <row r="35" spans="2:7">
      <c r="B35" s="239" t="s">
        <v>6</v>
      </c>
      <c r="C35" s="302" t="s">
        <v>207</v>
      </c>
      <c r="D35" s="307"/>
      <c r="E35" s="240" t="s">
        <v>7</v>
      </c>
      <c r="F35" s="241"/>
    </row>
    <row r="36" spans="2:7" s="301" customFormat="1" ht="12">
      <c r="B36" s="242" t="s">
        <v>8</v>
      </c>
      <c r="C36" s="283" t="s">
        <v>199</v>
      </c>
      <c r="D36" s="308"/>
      <c r="E36" s="243"/>
      <c r="F36" s="241"/>
      <c r="G36" s="313"/>
    </row>
    <row r="37" spans="2:7">
      <c r="B37" s="242" t="s">
        <v>10</v>
      </c>
      <c r="C37" s="304">
        <v>196820</v>
      </c>
      <c r="D37" s="309"/>
      <c r="E37" s="243" t="s">
        <v>11</v>
      </c>
      <c r="F37" s="241"/>
    </row>
    <row r="38" spans="2:7">
      <c r="B38" s="242" t="s">
        <v>12</v>
      </c>
      <c r="C38" s="304"/>
      <c r="D38" s="307"/>
      <c r="E38" s="244"/>
      <c r="F38" s="241"/>
    </row>
    <row r="39" spans="2:7">
      <c r="B39" s="142" t="s">
        <v>13</v>
      </c>
      <c r="C39" s="143">
        <v>47246</v>
      </c>
      <c r="D39" s="307"/>
      <c r="E39" s="245"/>
      <c r="F39" s="241"/>
    </row>
    <row r="40" spans="2:7">
      <c r="B40" s="242" t="s">
        <v>14</v>
      </c>
      <c r="C40" s="304">
        <v>7110</v>
      </c>
      <c r="D40" s="307"/>
      <c r="E40" s="245"/>
      <c r="F40" s="241"/>
    </row>
    <row r="41" spans="2:7">
      <c r="B41" s="246" t="s">
        <v>16</v>
      </c>
      <c r="C41" s="305">
        <v>7110</v>
      </c>
      <c r="D41" s="307"/>
      <c r="E41" s="247"/>
      <c r="F41" s="241"/>
    </row>
    <row r="42" spans="2:7">
      <c r="B42" s="246" t="s">
        <v>17</v>
      </c>
      <c r="C42" s="305"/>
      <c r="D42" s="307"/>
      <c r="E42" s="247"/>
      <c r="F42" s="241"/>
    </row>
    <row r="43" spans="2:7" ht="15.75" thickBot="1">
      <c r="B43" s="248" t="s">
        <v>18</v>
      </c>
      <c r="C43" s="305"/>
      <c r="D43" s="307"/>
      <c r="E43" s="247"/>
      <c r="F43" s="249"/>
    </row>
    <row r="44" spans="2:7" ht="15.75" thickBot="1">
      <c r="B44" s="233" t="s">
        <v>19</v>
      </c>
      <c r="C44" s="259" t="s">
        <v>20</v>
      </c>
      <c r="D44" s="315" t="s">
        <v>21</v>
      </c>
      <c r="E44" s="316" t="s">
        <v>22</v>
      </c>
      <c r="F44" s="317" t="s">
        <v>23</v>
      </c>
    </row>
    <row r="45" spans="2:7" s="179" customFormat="1" ht="15.75" thickBot="1">
      <c r="B45" s="314">
        <v>9910000003</v>
      </c>
      <c r="C45" s="322" t="s">
        <v>208</v>
      </c>
      <c r="D45" s="322">
        <v>1</v>
      </c>
      <c r="E45" s="323">
        <v>105276</v>
      </c>
      <c r="F45" s="324">
        <f>D45*E45</f>
        <v>105276</v>
      </c>
      <c r="G45" s="196"/>
    </row>
    <row r="46" spans="2:7">
      <c r="B46" s="234"/>
      <c r="C46" s="318"/>
      <c r="D46" s="319"/>
      <c r="E46" s="320"/>
      <c r="F46" s="321"/>
    </row>
    <row r="47" spans="2:7" ht="15.75" thickBot="1">
      <c r="B47" s="254"/>
      <c r="C47" s="254"/>
      <c r="D47" s="312"/>
      <c r="E47" s="255" t="s">
        <v>60</v>
      </c>
      <c r="F47" s="256">
        <f>F46+F45</f>
        <v>105276</v>
      </c>
    </row>
    <row r="49" spans="2:6" ht="15.75" thickBot="1"/>
    <row r="50" spans="2:6" ht="15.75" thickBot="1">
      <c r="B50" s="235"/>
      <c r="C50" s="141" t="s">
        <v>64</v>
      </c>
      <c r="D50" s="236"/>
      <c r="E50" s="237"/>
      <c r="F50" s="238"/>
    </row>
    <row r="51" spans="2:6">
      <c r="B51" s="239" t="s">
        <v>6</v>
      </c>
      <c r="C51" s="302" t="s">
        <v>104</v>
      </c>
      <c r="D51" s="307"/>
      <c r="E51" s="240" t="s">
        <v>7</v>
      </c>
      <c r="F51" s="241"/>
    </row>
    <row r="52" spans="2:6">
      <c r="B52" s="242" t="s">
        <v>8</v>
      </c>
      <c r="C52" s="303" t="s">
        <v>66</v>
      </c>
      <c r="D52" s="308"/>
      <c r="E52" s="243"/>
      <c r="F52" s="241"/>
    </row>
    <row r="53" spans="2:6">
      <c r="B53" s="242" t="s">
        <v>10</v>
      </c>
      <c r="C53" s="304">
        <v>196821</v>
      </c>
      <c r="D53" s="309"/>
      <c r="E53" s="243" t="s">
        <v>11</v>
      </c>
      <c r="F53" s="241"/>
    </row>
    <row r="54" spans="2:6">
      <c r="B54" s="242" t="s">
        <v>12</v>
      </c>
      <c r="C54" s="304"/>
      <c r="D54" s="307"/>
      <c r="E54" s="244"/>
      <c r="F54" s="241"/>
    </row>
    <row r="55" spans="2:6">
      <c r="B55" s="142" t="s">
        <v>13</v>
      </c>
      <c r="C55" s="143">
        <v>47324</v>
      </c>
      <c r="D55" s="307"/>
      <c r="E55" s="245"/>
      <c r="F55" s="241"/>
    </row>
    <row r="56" spans="2:6">
      <c r="B56" s="242" t="s">
        <v>14</v>
      </c>
      <c r="C56" s="304">
        <v>7107</v>
      </c>
      <c r="D56" s="307"/>
      <c r="E56" s="245"/>
      <c r="F56" s="241"/>
    </row>
    <row r="57" spans="2:6">
      <c r="B57" s="246" t="s">
        <v>16</v>
      </c>
      <c r="C57" s="305">
        <v>7107</v>
      </c>
      <c r="D57" s="307"/>
      <c r="E57" s="247"/>
      <c r="F57" s="241"/>
    </row>
    <row r="58" spans="2:6">
      <c r="B58" s="246" t="s">
        <v>17</v>
      </c>
      <c r="C58" s="305"/>
      <c r="D58" s="307"/>
      <c r="E58" s="247"/>
      <c r="F58" s="241"/>
    </row>
    <row r="59" spans="2:6" ht="15.75" thickBot="1">
      <c r="B59" s="248" t="s">
        <v>18</v>
      </c>
      <c r="C59" s="305"/>
      <c r="D59" s="307"/>
      <c r="E59" s="247"/>
      <c r="F59" s="249"/>
    </row>
    <row r="60" spans="2:6" ht="15.75" thickBot="1">
      <c r="B60" s="233" t="s">
        <v>19</v>
      </c>
      <c r="C60" s="233" t="s">
        <v>20</v>
      </c>
      <c r="D60" s="310" t="s">
        <v>21</v>
      </c>
      <c r="E60" s="250" t="s">
        <v>22</v>
      </c>
      <c r="F60" s="251" t="s">
        <v>23</v>
      </c>
    </row>
    <row r="61" spans="2:6">
      <c r="B61" s="234">
        <v>9910000003</v>
      </c>
      <c r="C61" s="234" t="s">
        <v>209</v>
      </c>
      <c r="D61" s="311">
        <v>1</v>
      </c>
      <c r="E61" s="252">
        <v>184233</v>
      </c>
      <c r="F61" s="253">
        <f>E61*D61</f>
        <v>184233</v>
      </c>
    </row>
    <row r="62" spans="2:6" ht="16.5" customHeight="1" thickBot="1">
      <c r="B62" s="254">
        <v>111110000</v>
      </c>
      <c r="C62" s="254" t="s">
        <v>210</v>
      </c>
      <c r="D62" s="547">
        <v>1</v>
      </c>
      <c r="E62" s="352">
        <v>235000</v>
      </c>
      <c r="F62" s="256">
        <f>E62*D62</f>
        <v>235000</v>
      </c>
    </row>
    <row r="63" spans="2:6" ht="15.75" thickBot="1">
      <c r="B63" s="254"/>
      <c r="C63" s="254"/>
      <c r="D63" s="312"/>
      <c r="E63" s="312" t="s">
        <v>211</v>
      </c>
      <c r="F63" s="256">
        <f>F62+F61</f>
        <v>419233</v>
      </c>
    </row>
    <row r="64" spans="2:6" ht="15.75" thickBot="1"/>
    <row r="65" spans="2:7" ht="15.75" thickBot="1">
      <c r="B65" s="235"/>
      <c r="C65" s="562" t="s">
        <v>65</v>
      </c>
      <c r="D65" s="236"/>
      <c r="E65" s="237"/>
      <c r="F65" s="238"/>
    </row>
    <row r="66" spans="2:7">
      <c r="B66" s="239" t="s">
        <v>6</v>
      </c>
      <c r="C66" s="563" t="s">
        <v>100</v>
      </c>
      <c r="D66" s="307"/>
      <c r="E66" s="240"/>
      <c r="F66" s="241"/>
    </row>
    <row r="67" spans="2:7">
      <c r="B67" s="242" t="s">
        <v>8</v>
      </c>
      <c r="C67" s="563" t="s">
        <v>215</v>
      </c>
      <c r="D67" s="561"/>
      <c r="E67" s="243"/>
      <c r="F67" s="241"/>
    </row>
    <row r="68" spans="2:7">
      <c r="B68" s="242" t="s">
        <v>10</v>
      </c>
      <c r="C68" s="304">
        <v>197208</v>
      </c>
      <c r="D68" s="309"/>
      <c r="E68" s="243" t="s">
        <v>214</v>
      </c>
      <c r="F68" s="241"/>
    </row>
    <row r="69" spans="2:7">
      <c r="B69" s="242" t="s">
        <v>12</v>
      </c>
      <c r="C69" s="304"/>
      <c r="D69" s="307"/>
      <c r="E69" s="244"/>
      <c r="F69" s="241"/>
    </row>
    <row r="70" spans="2:7">
      <c r="B70" s="142" t="s">
        <v>13</v>
      </c>
      <c r="C70" s="571">
        <v>47553</v>
      </c>
      <c r="D70" s="307"/>
      <c r="E70" s="245"/>
      <c r="F70" s="241"/>
    </row>
    <row r="71" spans="2:7">
      <c r="B71" s="242" t="s">
        <v>14</v>
      </c>
      <c r="C71" s="572">
        <v>21646</v>
      </c>
      <c r="D71" s="307"/>
      <c r="E71" s="245"/>
      <c r="F71" s="241"/>
    </row>
    <row r="72" spans="2:7">
      <c r="B72" s="246" t="s">
        <v>16</v>
      </c>
      <c r="C72" s="305">
        <v>7132</v>
      </c>
      <c r="D72" s="307"/>
      <c r="E72" s="247"/>
      <c r="F72" s="241"/>
    </row>
    <row r="73" spans="2:7">
      <c r="B73" s="246" t="s">
        <v>17</v>
      </c>
      <c r="C73" s="305"/>
      <c r="D73" s="307"/>
      <c r="E73" s="247"/>
      <c r="F73" s="241"/>
    </row>
    <row r="74" spans="2:7" ht="15.75" thickBot="1">
      <c r="B74" s="248" t="s">
        <v>18</v>
      </c>
      <c r="C74" s="305"/>
      <c r="D74" s="307"/>
      <c r="E74" s="247"/>
      <c r="F74" s="249"/>
    </row>
    <row r="75" spans="2:7" ht="15.75" thickBot="1">
      <c r="B75" s="233" t="s">
        <v>19</v>
      </c>
      <c r="C75" s="233" t="s">
        <v>143</v>
      </c>
      <c r="D75" s="250" t="s">
        <v>142</v>
      </c>
      <c r="E75" s="250" t="s">
        <v>220</v>
      </c>
      <c r="F75" s="251" t="s">
        <v>221</v>
      </c>
    </row>
    <row r="76" spans="2:7" s="325" customFormat="1">
      <c r="B76" s="565">
        <v>36250</v>
      </c>
      <c r="C76" s="565" t="s">
        <v>216</v>
      </c>
      <c r="D76" s="566">
        <v>1</v>
      </c>
      <c r="E76" s="567">
        <v>17100</v>
      </c>
      <c r="F76" s="568">
        <f>E76*D76</f>
        <v>17100</v>
      </c>
      <c r="G76" s="196"/>
    </row>
    <row r="77" spans="2:7" s="325" customFormat="1">
      <c r="B77" s="322">
        <v>42141</v>
      </c>
      <c r="C77" s="322" t="s">
        <v>217</v>
      </c>
      <c r="D77" s="564">
        <v>1</v>
      </c>
      <c r="E77" s="323">
        <v>10000</v>
      </c>
      <c r="F77" s="324">
        <f t="shared" ref="F77:F83" si="0">E77*D77</f>
        <v>10000</v>
      </c>
      <c r="G77" s="196"/>
    </row>
    <row r="78" spans="2:7" s="325" customFormat="1">
      <c r="B78" s="322">
        <v>43359</v>
      </c>
      <c r="C78" s="322" t="s">
        <v>218</v>
      </c>
      <c r="D78" s="564">
        <v>1</v>
      </c>
      <c r="E78" s="323">
        <v>15500</v>
      </c>
      <c r="F78" s="324">
        <f t="shared" si="0"/>
        <v>15500</v>
      </c>
      <c r="G78" s="196"/>
    </row>
    <row r="79" spans="2:7" s="325" customFormat="1">
      <c r="B79" s="322">
        <v>43702</v>
      </c>
      <c r="C79" s="322" t="s">
        <v>219</v>
      </c>
      <c r="D79" s="564">
        <v>1</v>
      </c>
      <c r="E79" s="323">
        <v>25800</v>
      </c>
      <c r="F79" s="324">
        <f t="shared" si="0"/>
        <v>25800</v>
      </c>
      <c r="G79" s="196"/>
    </row>
    <row r="80" spans="2:7" s="325" customFormat="1">
      <c r="B80" s="322">
        <v>42845</v>
      </c>
      <c r="C80" s="322" t="s">
        <v>222</v>
      </c>
      <c r="D80" s="564">
        <v>1</v>
      </c>
      <c r="E80" s="323">
        <v>26500</v>
      </c>
      <c r="F80" s="324">
        <f t="shared" si="0"/>
        <v>26500</v>
      </c>
      <c r="G80" s="196"/>
    </row>
    <row r="81" spans="2:7" s="325" customFormat="1">
      <c r="B81" s="322">
        <v>43842</v>
      </c>
      <c r="C81" s="322" t="s">
        <v>223</v>
      </c>
      <c r="D81" s="564">
        <v>3</v>
      </c>
      <c r="E81" s="323">
        <v>65500</v>
      </c>
      <c r="F81" s="324">
        <f t="shared" si="0"/>
        <v>196500</v>
      </c>
      <c r="G81" s="196"/>
    </row>
    <row r="82" spans="2:7" s="325" customFormat="1">
      <c r="B82" s="322" t="s">
        <v>224</v>
      </c>
      <c r="C82" s="322" t="s">
        <v>225</v>
      </c>
      <c r="D82" s="564">
        <v>1</v>
      </c>
      <c r="E82" s="323">
        <v>71200</v>
      </c>
      <c r="F82" s="324">
        <f t="shared" si="0"/>
        <v>71200</v>
      </c>
      <c r="G82" s="196"/>
    </row>
    <row r="83" spans="2:7" s="325" customFormat="1">
      <c r="B83" s="322"/>
      <c r="C83" s="322" t="s">
        <v>226</v>
      </c>
      <c r="D83" s="322">
        <v>1</v>
      </c>
      <c r="E83" s="323">
        <v>25000</v>
      </c>
      <c r="F83" s="324">
        <f t="shared" si="0"/>
        <v>25000</v>
      </c>
      <c r="G83" s="196"/>
    </row>
    <row r="84" spans="2:7">
      <c r="B84" s="569"/>
      <c r="C84" s="569"/>
      <c r="D84" s="570"/>
      <c r="E84" s="341" t="s">
        <v>60</v>
      </c>
      <c r="F84" s="324">
        <f>SUM(F76:F83)</f>
        <v>387600</v>
      </c>
    </row>
    <row r="85" spans="2:7">
      <c r="E85" s="341" t="s">
        <v>227</v>
      </c>
      <c r="F85" s="324">
        <f>F86-F84</f>
        <v>73644</v>
      </c>
    </row>
    <row r="86" spans="2:7">
      <c r="E86" s="341" t="s">
        <v>107</v>
      </c>
      <c r="F86" s="324">
        <f>F84*1.19</f>
        <v>461244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abSelected="1" zoomScale="73" zoomScaleNormal="73" workbookViewId="0">
      <selection activeCell="C31" sqref="C31"/>
    </sheetView>
  </sheetViews>
  <sheetFormatPr baseColWidth="10" defaultRowHeight="15"/>
  <cols>
    <col min="1" max="1" width="6.140625" customWidth="1"/>
    <col min="2" max="2" width="30.5703125" style="196" customWidth="1"/>
    <col min="3" max="3" width="15.42578125" style="196" customWidth="1"/>
    <col min="4" max="4" width="10.140625" style="306" customWidth="1"/>
    <col min="5" max="5" width="14.85546875" style="381" customWidth="1"/>
    <col min="6" max="6" width="14.42578125" style="198" customWidth="1"/>
    <col min="7" max="7" width="20.28515625" style="195" customWidth="1"/>
    <col min="8" max="8" width="25.42578125" style="198" customWidth="1"/>
    <col min="9" max="9" width="11.7109375" style="196" customWidth="1"/>
    <col min="10" max="10" width="17" style="196" customWidth="1"/>
    <col min="11" max="11" width="128.85546875" style="196" customWidth="1"/>
  </cols>
  <sheetData>
    <row r="1" spans="1:11" s="404" customFormat="1" ht="15.75">
      <c r="A1" s="576" t="s">
        <v>151</v>
      </c>
      <c r="B1" s="577"/>
      <c r="C1" s="577"/>
      <c r="D1" s="577"/>
      <c r="E1" s="577"/>
      <c r="F1" s="577"/>
      <c r="G1" s="577"/>
      <c r="H1" s="577"/>
      <c r="I1" s="577"/>
      <c r="J1" s="577"/>
      <c r="K1" s="578"/>
    </row>
    <row r="2" spans="1:11" s="404" customFormat="1" ht="25.5" customHeight="1" thickBot="1">
      <c r="A2" s="579"/>
      <c r="B2" s="580"/>
      <c r="C2" s="580"/>
      <c r="D2" s="580"/>
      <c r="E2" s="580"/>
      <c r="F2" s="580"/>
      <c r="G2" s="580"/>
      <c r="H2" s="580"/>
      <c r="I2" s="580"/>
      <c r="J2" s="580"/>
      <c r="K2" s="581"/>
    </row>
    <row r="3" spans="1:11" s="404" customFormat="1" ht="15.75">
      <c r="A3" s="361" t="s">
        <v>74</v>
      </c>
      <c r="B3" s="362" t="s">
        <v>67</v>
      </c>
      <c r="C3" s="362" t="s">
        <v>68</v>
      </c>
      <c r="D3" s="362" t="s">
        <v>69</v>
      </c>
      <c r="E3" s="362" t="s">
        <v>16</v>
      </c>
      <c r="F3" s="363" t="s">
        <v>0</v>
      </c>
      <c r="G3" s="362" t="s">
        <v>14</v>
      </c>
      <c r="H3" s="362" t="s">
        <v>70</v>
      </c>
      <c r="I3" s="362" t="s">
        <v>71</v>
      </c>
      <c r="J3" s="362" t="s">
        <v>72</v>
      </c>
      <c r="K3" s="436" t="s">
        <v>73</v>
      </c>
    </row>
    <row r="4" spans="1:11" s="404" customFormat="1" ht="15.75">
      <c r="A4" s="405">
        <v>1</v>
      </c>
      <c r="B4" s="531" t="s">
        <v>9</v>
      </c>
      <c r="C4" s="532">
        <v>318917</v>
      </c>
      <c r="D4" s="533" t="s">
        <v>42</v>
      </c>
      <c r="E4" s="534" t="s">
        <v>123</v>
      </c>
      <c r="F4" s="535">
        <v>46332</v>
      </c>
      <c r="G4" s="536" t="s">
        <v>123</v>
      </c>
      <c r="H4" s="537">
        <v>196704</v>
      </c>
      <c r="I4" s="535">
        <v>55365</v>
      </c>
      <c r="J4" s="538" t="s">
        <v>36</v>
      </c>
      <c r="K4" s="539" t="s">
        <v>182</v>
      </c>
    </row>
    <row r="5" spans="1:11" s="404" customFormat="1" ht="15.75" customHeight="1">
      <c r="A5" s="406">
        <v>2</v>
      </c>
      <c r="B5" s="540" t="s">
        <v>34</v>
      </c>
      <c r="C5" s="541">
        <v>657825</v>
      </c>
      <c r="D5" s="542" t="s">
        <v>42</v>
      </c>
      <c r="E5" s="534" t="s">
        <v>123</v>
      </c>
      <c r="F5" s="535">
        <v>46333</v>
      </c>
      <c r="G5" s="536" t="s">
        <v>123</v>
      </c>
      <c r="H5" s="543">
        <v>196706</v>
      </c>
      <c r="I5" s="535">
        <v>44171</v>
      </c>
      <c r="J5" s="544" t="s">
        <v>36</v>
      </c>
      <c r="K5" s="539" t="s">
        <v>183</v>
      </c>
    </row>
    <row r="6" spans="1:11" s="404" customFormat="1" ht="15.75">
      <c r="A6" s="406">
        <v>3</v>
      </c>
      <c r="B6" s="540" t="s">
        <v>83</v>
      </c>
      <c r="C6" s="541">
        <v>2499735</v>
      </c>
      <c r="D6" s="542" t="s">
        <v>42</v>
      </c>
      <c r="E6" s="534" t="s">
        <v>123</v>
      </c>
      <c r="F6" s="535">
        <v>46340</v>
      </c>
      <c r="G6" s="536" t="s">
        <v>123</v>
      </c>
      <c r="H6" s="543">
        <v>196705</v>
      </c>
      <c r="I6" s="535">
        <v>55366</v>
      </c>
      <c r="J6" s="544" t="s">
        <v>36</v>
      </c>
      <c r="K6" s="545" t="s">
        <v>184</v>
      </c>
    </row>
    <row r="7" spans="1:11" s="407" customFormat="1" ht="15.75">
      <c r="A7" s="406">
        <v>4</v>
      </c>
      <c r="B7" s="472" t="s">
        <v>147</v>
      </c>
      <c r="C7" s="500">
        <v>310128</v>
      </c>
      <c r="D7" s="449" t="s">
        <v>42</v>
      </c>
      <c r="E7" s="481">
        <v>7108</v>
      </c>
      <c r="F7" s="489">
        <v>46522</v>
      </c>
      <c r="G7" s="481" t="s">
        <v>165</v>
      </c>
      <c r="H7" s="454">
        <v>195833</v>
      </c>
      <c r="I7" s="465">
        <v>54502</v>
      </c>
      <c r="J7" s="476" t="s">
        <v>82</v>
      </c>
      <c r="K7" s="460" t="s">
        <v>181</v>
      </c>
    </row>
    <row r="8" spans="1:11" s="407" customFormat="1" ht="15.75">
      <c r="A8" s="406">
        <v>9</v>
      </c>
      <c r="B8" s="472" t="s">
        <v>148</v>
      </c>
      <c r="C8" s="500">
        <v>419164</v>
      </c>
      <c r="D8" s="449" t="s">
        <v>42</v>
      </c>
      <c r="E8" s="496" t="s">
        <v>149</v>
      </c>
      <c r="F8" s="465">
        <v>39389</v>
      </c>
      <c r="G8" s="481" t="s">
        <v>150</v>
      </c>
      <c r="H8" s="454">
        <v>196252</v>
      </c>
      <c r="I8" s="465">
        <v>54789</v>
      </c>
      <c r="J8" s="476" t="s">
        <v>82</v>
      </c>
      <c r="K8" s="497" t="s">
        <v>169</v>
      </c>
    </row>
    <row r="9" spans="1:11" s="407" customFormat="1" ht="15.75">
      <c r="A9" s="406">
        <v>10</v>
      </c>
      <c r="B9" s="472" t="s">
        <v>145</v>
      </c>
      <c r="C9" s="500">
        <v>473040</v>
      </c>
      <c r="D9" s="449" t="s">
        <v>42</v>
      </c>
      <c r="E9" s="496">
        <v>7066</v>
      </c>
      <c r="F9" s="465">
        <v>46921</v>
      </c>
      <c r="G9" s="481">
        <v>7066</v>
      </c>
      <c r="H9" s="454">
        <v>196186</v>
      </c>
      <c r="I9" s="465">
        <v>54771</v>
      </c>
      <c r="J9" s="476" t="s">
        <v>82</v>
      </c>
      <c r="K9" s="460" t="s">
        <v>185</v>
      </c>
    </row>
    <row r="10" spans="1:11" s="407" customFormat="1" ht="15.75">
      <c r="A10" s="406">
        <v>12</v>
      </c>
      <c r="B10" s="448" t="s">
        <v>145</v>
      </c>
      <c r="C10" s="501">
        <v>185429</v>
      </c>
      <c r="D10" s="449" t="s">
        <v>42</v>
      </c>
      <c r="E10" s="450" t="s">
        <v>156</v>
      </c>
      <c r="F10" s="451"/>
      <c r="G10" s="452">
        <v>1390</v>
      </c>
      <c r="H10" s="453">
        <v>194349</v>
      </c>
      <c r="I10" s="451">
        <v>53435</v>
      </c>
      <c r="J10" s="454" t="s">
        <v>118</v>
      </c>
      <c r="K10" s="455" t="s">
        <v>102</v>
      </c>
    </row>
    <row r="11" spans="1:11" s="456" customFormat="1" ht="15.75">
      <c r="A11" s="406">
        <v>13</v>
      </c>
      <c r="B11" s="460" t="s">
        <v>160</v>
      </c>
      <c r="C11" s="502">
        <v>179403</v>
      </c>
      <c r="D11" s="461" t="s">
        <v>42</v>
      </c>
      <c r="E11" s="462">
        <v>2594</v>
      </c>
      <c r="F11" s="463">
        <v>46179</v>
      </c>
      <c r="G11" s="464">
        <v>1302050</v>
      </c>
      <c r="H11" s="463">
        <v>195108</v>
      </c>
      <c r="I11" s="463">
        <v>53944</v>
      </c>
      <c r="J11" s="465" t="s">
        <v>118</v>
      </c>
      <c r="K11" s="466" t="s">
        <v>102</v>
      </c>
    </row>
    <row r="12" spans="1:11" s="456" customFormat="1" ht="15.75">
      <c r="A12" s="406">
        <v>14</v>
      </c>
      <c r="B12" s="472" t="s">
        <v>83</v>
      </c>
      <c r="C12" s="501">
        <v>538109</v>
      </c>
      <c r="D12" s="449" t="s">
        <v>42</v>
      </c>
      <c r="E12" s="450">
        <v>7139</v>
      </c>
      <c r="F12" s="463">
        <v>46341</v>
      </c>
      <c r="G12" s="464">
        <v>7139</v>
      </c>
      <c r="H12" s="453">
        <v>195423</v>
      </c>
      <c r="I12" s="463">
        <v>54324</v>
      </c>
      <c r="J12" s="477" t="s">
        <v>161</v>
      </c>
      <c r="K12" s="478" t="s">
        <v>162</v>
      </c>
    </row>
    <row r="13" spans="1:11" s="456" customFormat="1" ht="15.75">
      <c r="A13" s="406">
        <v>15</v>
      </c>
      <c r="B13" s="448" t="s">
        <v>83</v>
      </c>
      <c r="C13" s="501">
        <v>998486</v>
      </c>
      <c r="D13" s="449" t="s">
        <v>42</v>
      </c>
      <c r="E13" s="450">
        <v>7141</v>
      </c>
      <c r="F13" s="463">
        <v>46342</v>
      </c>
      <c r="G13" s="450">
        <v>7141</v>
      </c>
      <c r="H13" s="463">
        <v>195297</v>
      </c>
      <c r="I13" s="463">
        <v>54379</v>
      </c>
      <c r="J13" s="477" t="s">
        <v>161</v>
      </c>
      <c r="K13" s="478" t="s">
        <v>163</v>
      </c>
    </row>
    <row r="14" spans="1:11" s="456" customFormat="1" ht="15.75">
      <c r="A14" s="406">
        <v>16</v>
      </c>
      <c r="B14" s="472" t="s">
        <v>83</v>
      </c>
      <c r="C14" s="501">
        <v>460377</v>
      </c>
      <c r="D14" s="473" t="s">
        <v>42</v>
      </c>
      <c r="E14" s="450">
        <v>7140</v>
      </c>
      <c r="F14" s="463">
        <v>46392</v>
      </c>
      <c r="G14" s="464">
        <v>7140</v>
      </c>
      <c r="H14" s="453">
        <v>195424</v>
      </c>
      <c r="I14" s="463">
        <v>54325</v>
      </c>
      <c r="J14" s="476" t="s">
        <v>161</v>
      </c>
      <c r="K14" s="466" t="s">
        <v>164</v>
      </c>
    </row>
    <row r="15" spans="1:11" s="407" customFormat="1" ht="15.75">
      <c r="A15" s="406">
        <v>17</v>
      </c>
      <c r="B15" s="486" t="s">
        <v>166</v>
      </c>
      <c r="C15" s="502">
        <v>651770</v>
      </c>
      <c r="D15" s="473" t="s">
        <v>42</v>
      </c>
      <c r="E15" s="462">
        <v>7193</v>
      </c>
      <c r="F15" s="463">
        <v>46674</v>
      </c>
      <c r="G15" s="462">
        <v>7193</v>
      </c>
      <c r="H15" s="463">
        <v>195725</v>
      </c>
      <c r="I15" s="463">
        <v>54487</v>
      </c>
      <c r="J15" s="487" t="s">
        <v>82</v>
      </c>
      <c r="K15" s="488" t="s">
        <v>167</v>
      </c>
    </row>
    <row r="16" spans="1:11" s="456" customFormat="1" ht="15.75">
      <c r="A16" s="406">
        <v>18</v>
      </c>
      <c r="B16" s="486" t="s">
        <v>166</v>
      </c>
      <c r="C16" s="502">
        <v>1620000</v>
      </c>
      <c r="D16" s="461" t="s">
        <v>42</v>
      </c>
      <c r="E16" s="462">
        <v>7184</v>
      </c>
      <c r="F16" s="548">
        <v>47380</v>
      </c>
      <c r="G16" s="462">
        <v>7184</v>
      </c>
      <c r="H16" s="463">
        <v>196826</v>
      </c>
      <c r="I16" s="463">
        <v>55459</v>
      </c>
      <c r="J16" s="546" t="s">
        <v>36</v>
      </c>
      <c r="K16" s="478" t="s">
        <v>168</v>
      </c>
    </row>
    <row r="17" spans="1:11" s="485" customFormat="1" ht="15.75">
      <c r="A17" s="406">
        <v>19</v>
      </c>
      <c r="B17" s="448" t="s">
        <v>113</v>
      </c>
      <c r="C17" s="501">
        <v>189216</v>
      </c>
      <c r="D17" s="449" t="s">
        <v>42</v>
      </c>
      <c r="E17" s="450">
        <v>7247</v>
      </c>
      <c r="F17" s="463">
        <v>46729</v>
      </c>
      <c r="G17" s="462">
        <v>7247</v>
      </c>
      <c r="H17" s="453">
        <v>195832</v>
      </c>
      <c r="I17" s="463">
        <v>54508</v>
      </c>
      <c r="J17" s="477" t="s">
        <v>82</v>
      </c>
      <c r="K17" s="478" t="s">
        <v>180</v>
      </c>
    </row>
    <row r="18" spans="1:11" s="407" customFormat="1" ht="12.75" customHeight="1">
      <c r="A18" s="406">
        <v>20</v>
      </c>
      <c r="B18" s="448" t="s">
        <v>193</v>
      </c>
      <c r="C18" s="504">
        <v>141912</v>
      </c>
      <c r="D18" s="514" t="s">
        <v>42</v>
      </c>
      <c r="E18" s="498">
        <v>7103</v>
      </c>
      <c r="F18" s="499">
        <v>46880</v>
      </c>
      <c r="G18" s="496">
        <v>7103</v>
      </c>
      <c r="H18" s="499">
        <v>196161</v>
      </c>
      <c r="I18" s="499">
        <v>54679</v>
      </c>
      <c r="J18" s="448" t="s">
        <v>36</v>
      </c>
      <c r="K18" s="448" t="s">
        <v>194</v>
      </c>
    </row>
    <row r="19" spans="1:11" s="407" customFormat="1" ht="12.75" customHeight="1">
      <c r="A19" s="406">
        <v>21</v>
      </c>
      <c r="B19" s="497" t="s">
        <v>83</v>
      </c>
      <c r="C19" s="511">
        <v>275977</v>
      </c>
      <c r="D19" s="513" t="s">
        <v>42</v>
      </c>
      <c r="E19" s="506">
        <v>7142</v>
      </c>
      <c r="F19" s="489">
        <v>46967</v>
      </c>
      <c r="G19" s="506">
        <v>7142</v>
      </c>
      <c r="H19" s="505">
        <v>196327</v>
      </c>
      <c r="I19" s="505">
        <v>54864</v>
      </c>
      <c r="J19" s="506" t="s">
        <v>161</v>
      </c>
      <c r="K19" s="507" t="s">
        <v>198</v>
      </c>
    </row>
    <row r="20" spans="1:11" s="407" customFormat="1" ht="12.75" customHeight="1">
      <c r="A20" s="406">
        <v>22</v>
      </c>
      <c r="B20" s="497" t="s">
        <v>199</v>
      </c>
      <c r="C20" s="500">
        <v>105276</v>
      </c>
      <c r="D20" s="473" t="s">
        <v>42</v>
      </c>
      <c r="E20" s="496">
        <v>7110</v>
      </c>
      <c r="F20" s="505">
        <v>47246</v>
      </c>
      <c r="G20" s="506">
        <v>7110</v>
      </c>
      <c r="H20" s="454">
        <v>196820</v>
      </c>
      <c r="I20" s="505">
        <v>55458</v>
      </c>
      <c r="J20" s="476" t="s">
        <v>161</v>
      </c>
      <c r="K20" s="549" t="s">
        <v>102</v>
      </c>
    </row>
    <row r="21" spans="1:11" s="407" customFormat="1" ht="12.75" customHeight="1">
      <c r="A21" s="406">
        <v>23</v>
      </c>
      <c r="B21" s="550" t="s">
        <v>200</v>
      </c>
      <c r="C21" s="501">
        <v>419233</v>
      </c>
      <c r="D21" s="473" t="s">
        <v>42</v>
      </c>
      <c r="E21" s="450">
        <v>7189</v>
      </c>
      <c r="F21" s="463"/>
      <c r="G21" s="462"/>
      <c r="H21" s="453">
        <v>196822</v>
      </c>
      <c r="I21" s="463">
        <v>55456</v>
      </c>
      <c r="J21" s="477" t="s">
        <v>161</v>
      </c>
      <c r="K21" s="455" t="s">
        <v>201</v>
      </c>
    </row>
    <row r="22" spans="1:11" s="407" customFormat="1" ht="12.75" customHeight="1">
      <c r="A22" s="406">
        <v>24</v>
      </c>
      <c r="B22" s="497" t="s">
        <v>66</v>
      </c>
      <c r="C22" s="501">
        <v>419233</v>
      </c>
      <c r="D22" s="473" t="s">
        <v>42</v>
      </c>
      <c r="E22" s="450">
        <v>7107</v>
      </c>
      <c r="F22" s="463">
        <v>47324</v>
      </c>
      <c r="G22" s="462">
        <v>7107</v>
      </c>
      <c r="H22" s="453">
        <v>196821</v>
      </c>
      <c r="I22" s="463">
        <v>55457</v>
      </c>
      <c r="J22" s="476" t="s">
        <v>161</v>
      </c>
      <c r="K22" s="549" t="s">
        <v>202</v>
      </c>
    </row>
    <row r="23" spans="1:11" s="407" customFormat="1" ht="12.75" customHeight="1">
      <c r="A23" s="406">
        <v>25</v>
      </c>
      <c r="B23" s="517"/>
      <c r="C23" s="503"/>
      <c r="D23" s="518"/>
      <c r="E23" s="519"/>
      <c r="F23" s="458"/>
      <c r="G23" s="457"/>
      <c r="H23" s="520"/>
      <c r="I23" s="458"/>
      <c r="J23" s="521"/>
      <c r="K23" s="471"/>
    </row>
    <row r="24" spans="1:11" s="407" customFormat="1" ht="12.75" customHeight="1">
      <c r="A24" s="406"/>
      <c r="B24" s="522"/>
      <c r="C24" s="523"/>
      <c r="D24" s="524"/>
      <c r="E24" s="519"/>
      <c r="F24" s="458"/>
      <c r="G24" s="457"/>
      <c r="H24" s="520"/>
      <c r="I24" s="458"/>
      <c r="J24" s="521"/>
      <c r="K24" s="525"/>
    </row>
    <row r="25" spans="1:11" s="407" customFormat="1" ht="15.75" customHeight="1">
      <c r="A25" s="529"/>
      <c r="B25" s="526"/>
      <c r="C25" s="527"/>
      <c r="D25" s="528"/>
      <c r="E25" s="468"/>
      <c r="F25" s="469"/>
      <c r="G25" s="468"/>
      <c r="H25" s="469"/>
      <c r="I25" s="469"/>
      <c r="J25" s="470"/>
      <c r="K25" s="525"/>
    </row>
    <row r="26" spans="1:11" s="407" customFormat="1" ht="15.75" customHeight="1" thickBot="1">
      <c r="A26" s="529"/>
      <c r="B26" s="526"/>
      <c r="C26" s="527"/>
      <c r="D26" s="528"/>
      <c r="E26" s="468"/>
      <c r="F26" s="469"/>
      <c r="G26" s="468"/>
      <c r="H26" s="469"/>
      <c r="I26" s="469"/>
      <c r="J26" s="470"/>
      <c r="K26" s="525"/>
    </row>
    <row r="27" spans="1:11" s="407" customFormat="1" ht="15.75" customHeight="1" thickBot="1">
      <c r="A27" s="404"/>
      <c r="B27" s="408" t="s">
        <v>1</v>
      </c>
      <c r="C27" s="389">
        <f>C4+C5+C6</f>
        <v>3476477</v>
      </c>
      <c r="D27" s="438"/>
      <c r="E27" s="584" t="s">
        <v>119</v>
      </c>
      <c r="F27" s="585"/>
      <c r="G27" s="439" t="s">
        <v>124</v>
      </c>
      <c r="H27" s="437" t="s">
        <v>141</v>
      </c>
      <c r="I27" s="432"/>
      <c r="J27" s="480"/>
      <c r="K27" s="440"/>
    </row>
    <row r="28" spans="1:11" s="404" customFormat="1" ht="15.75">
      <c r="B28" s="411" t="s">
        <v>2</v>
      </c>
      <c r="C28" s="396">
        <f>C7+C9+C10+C11+C12+C13+C14+C15+C16+C17+C18+C19+C20+C21+C22</f>
        <v>6967589</v>
      </c>
      <c r="D28" s="409"/>
      <c r="E28" s="412" t="s">
        <v>112</v>
      </c>
      <c r="F28" s="413" t="s">
        <v>121</v>
      </c>
      <c r="G28" s="414">
        <f>C12+C14</f>
        <v>998486</v>
      </c>
      <c r="H28" s="441"/>
      <c r="I28" s="433"/>
      <c r="J28" s="480"/>
    </row>
    <row r="29" spans="1:11" s="404" customFormat="1" ht="15.75">
      <c r="B29" s="415" t="s">
        <v>3</v>
      </c>
      <c r="C29" s="390"/>
      <c r="D29" s="409"/>
      <c r="E29" s="416" t="s">
        <v>114</v>
      </c>
      <c r="F29" s="417" t="s">
        <v>121</v>
      </c>
      <c r="G29" s="418">
        <v>0</v>
      </c>
      <c r="H29" s="441"/>
      <c r="I29" s="433"/>
      <c r="J29" s="480"/>
    </row>
    <row r="30" spans="1:11" s="404" customFormat="1" ht="15.75">
      <c r="B30" s="415" t="s">
        <v>107</v>
      </c>
      <c r="C30" s="390">
        <f>C27+C28</f>
        <v>10444066</v>
      </c>
      <c r="D30" s="409"/>
      <c r="E30" s="419" t="s">
        <v>118</v>
      </c>
      <c r="F30" s="417" t="s">
        <v>122</v>
      </c>
      <c r="G30" s="418">
        <f>C10+C11</f>
        <v>364832</v>
      </c>
      <c r="H30" s="441"/>
      <c r="I30" s="434"/>
      <c r="J30" s="480"/>
      <c r="K30" s="440"/>
    </row>
    <row r="31" spans="1:11" s="404" customFormat="1" ht="16.5" thickBot="1">
      <c r="B31" s="420" t="s">
        <v>4</v>
      </c>
      <c r="C31" s="391">
        <v>15000000</v>
      </c>
      <c r="D31" s="409"/>
      <c r="E31" s="598" t="s">
        <v>120</v>
      </c>
      <c r="F31" s="599" t="s">
        <v>122</v>
      </c>
      <c r="G31" s="600">
        <f>C7+C8+C9+C15+C17</f>
        <v>2043318</v>
      </c>
      <c r="H31" s="601" t="s">
        <v>141</v>
      </c>
      <c r="I31" s="434"/>
      <c r="K31" s="440"/>
    </row>
    <row r="32" spans="1:11" s="404" customFormat="1" ht="16.5" thickBot="1">
      <c r="B32" s="410"/>
      <c r="C32" s="410"/>
      <c r="D32" s="409"/>
      <c r="E32" s="421"/>
      <c r="F32" s="422"/>
      <c r="G32" s="423"/>
      <c r="H32" s="422"/>
      <c r="I32" s="435"/>
      <c r="J32" s="410"/>
      <c r="K32" s="440"/>
    </row>
    <row r="33" spans="2:11" s="404" customFormat="1" ht="16.5" thickBot="1">
      <c r="B33" s="512"/>
      <c r="C33" s="512"/>
      <c r="D33" s="409"/>
      <c r="E33" s="582" t="s">
        <v>139</v>
      </c>
      <c r="F33" s="583"/>
      <c r="G33" s="423"/>
      <c r="H33" s="422"/>
      <c r="I33" s="410"/>
      <c r="J33" s="410"/>
      <c r="K33" s="440"/>
    </row>
    <row r="34" spans="2:11" s="404" customFormat="1" ht="15.75">
      <c r="B34" s="512"/>
      <c r="C34" s="512"/>
      <c r="D34" s="409"/>
      <c r="E34" s="424" t="s">
        <v>112</v>
      </c>
      <c r="F34" s="425"/>
      <c r="G34" s="423"/>
      <c r="H34" s="422"/>
      <c r="I34" s="410"/>
      <c r="J34" s="410"/>
      <c r="K34" s="440"/>
    </row>
    <row r="35" spans="2:11" s="404" customFormat="1" ht="16.5" thickBot="1">
      <c r="B35" s="512"/>
      <c r="C35" s="512"/>
      <c r="D35" s="409"/>
      <c r="E35" s="429" t="s">
        <v>120</v>
      </c>
      <c r="F35" s="427">
        <f>C7+C8+C9+C15+C17</f>
        <v>2043318</v>
      </c>
      <c r="G35" s="423"/>
      <c r="H35" s="431"/>
      <c r="I35" s="410"/>
      <c r="J35" s="410"/>
      <c r="K35" s="440"/>
    </row>
    <row r="36" spans="2:11" s="404" customFormat="1" ht="15.75">
      <c r="B36" s="512"/>
      <c r="C36" s="512"/>
      <c r="D36" s="409"/>
      <c r="E36" s="426" t="s">
        <v>118</v>
      </c>
      <c r="F36" s="428"/>
      <c r="G36" s="423"/>
      <c r="H36" s="431"/>
      <c r="I36" s="410"/>
      <c r="J36" s="479"/>
      <c r="K36" s="440"/>
    </row>
    <row r="37" spans="2:11" s="404" customFormat="1" ht="16.5" thickBot="1">
      <c r="B37" s="512"/>
      <c r="C37" s="512"/>
      <c r="D37" s="409"/>
      <c r="E37" s="429" t="s">
        <v>114</v>
      </c>
      <c r="F37" s="430">
        <v>0</v>
      </c>
      <c r="G37" s="423"/>
      <c r="H37" s="422"/>
      <c r="I37" s="410"/>
      <c r="J37" s="410"/>
      <c r="K37" s="440"/>
    </row>
    <row r="38" spans="2:11" s="404" customFormat="1" ht="15.75">
      <c r="B38" s="410"/>
      <c r="C38" s="410"/>
      <c r="D38" s="409"/>
      <c r="E38" s="421"/>
      <c r="F38" s="431"/>
      <c r="G38" s="423"/>
      <c r="H38" s="422"/>
      <c r="I38" s="410"/>
      <c r="J38" s="410"/>
      <c r="K38" s="440"/>
    </row>
    <row r="39" spans="2:11" s="404" customFormat="1" ht="15.75">
      <c r="B39" s="410"/>
      <c r="C39" s="410"/>
      <c r="D39" s="409"/>
      <c r="E39" s="421"/>
      <c r="F39" s="431"/>
      <c r="G39" s="423"/>
      <c r="H39" s="422"/>
      <c r="I39" s="410"/>
      <c r="J39" s="410"/>
      <c r="K39" s="440"/>
    </row>
    <row r="40" spans="2:11" s="404" customFormat="1" ht="15.75">
      <c r="B40" s="575"/>
      <c r="C40" s="575"/>
      <c r="D40" s="575"/>
      <c r="E40" s="575"/>
      <c r="F40" s="431"/>
      <c r="G40" s="423"/>
      <c r="H40" s="422"/>
      <c r="I40" s="410"/>
      <c r="J40" s="410"/>
      <c r="K40" s="440"/>
    </row>
    <row r="41" spans="2:11" s="404" customFormat="1" ht="15.75">
      <c r="B41" s="575"/>
      <c r="C41" s="575"/>
      <c r="D41" s="575"/>
      <c r="E41" s="575"/>
      <c r="F41" s="431"/>
      <c r="G41" s="423" t="s">
        <v>146</v>
      </c>
      <c r="H41" s="422"/>
      <c r="I41" s="410"/>
      <c r="J41" s="410"/>
      <c r="K41" s="440"/>
    </row>
    <row r="42" spans="2:11" s="404" customFormat="1" ht="15.75">
      <c r="B42" s="575"/>
      <c r="C42" s="575"/>
      <c r="D42" s="575"/>
      <c r="E42" s="575"/>
      <c r="F42" s="431"/>
      <c r="G42" s="423"/>
      <c r="H42" s="422"/>
      <c r="I42" s="410"/>
      <c r="J42" s="410"/>
      <c r="K42" s="440"/>
    </row>
    <row r="43" spans="2:11" s="404" customFormat="1" ht="15.75">
      <c r="B43" s="575"/>
      <c r="C43" s="575"/>
      <c r="D43" s="575"/>
      <c r="E43" s="575"/>
      <c r="F43" s="431"/>
      <c r="G43" s="423"/>
      <c r="H43" s="422"/>
      <c r="I43" s="410"/>
      <c r="J43" s="410"/>
      <c r="K43" s="410"/>
    </row>
    <row r="44" spans="2:11" s="404" customFormat="1" ht="15.75">
      <c r="B44" s="410"/>
      <c r="C44" s="410"/>
      <c r="D44" s="409"/>
      <c r="E44" s="421"/>
      <c r="F44" s="431"/>
      <c r="G44" s="423"/>
      <c r="H44" s="422"/>
      <c r="I44" s="410"/>
      <c r="J44" s="410"/>
      <c r="K44" s="410"/>
    </row>
    <row r="45" spans="2:11" s="404" customFormat="1" ht="15.75">
      <c r="B45" s="410"/>
      <c r="C45" s="410"/>
      <c r="D45" s="409"/>
      <c r="E45" s="421"/>
      <c r="F45" s="431"/>
      <c r="G45" s="423"/>
      <c r="H45" s="422"/>
      <c r="I45" s="410"/>
      <c r="J45" s="410"/>
      <c r="K45" s="410"/>
    </row>
    <row r="46" spans="2:11" s="404" customFormat="1" ht="15.75">
      <c r="B46" s="410"/>
      <c r="C46" s="410"/>
      <c r="D46" s="409"/>
      <c r="E46" s="421"/>
      <c r="F46" s="431"/>
      <c r="G46" s="423"/>
      <c r="H46" s="422"/>
      <c r="I46" s="410"/>
      <c r="J46" s="410"/>
      <c r="K46" s="410"/>
    </row>
    <row r="47" spans="2:11" s="404" customFormat="1" ht="15.75">
      <c r="B47" s="410"/>
      <c r="C47" s="410"/>
      <c r="D47" s="409"/>
      <c r="E47" s="421"/>
      <c r="F47" s="431"/>
      <c r="G47" s="423"/>
      <c r="H47" s="422"/>
      <c r="I47" s="410"/>
      <c r="J47" s="410"/>
      <c r="K47" s="410"/>
    </row>
    <row r="48" spans="2:11" s="404" customFormat="1" ht="15.75">
      <c r="B48" s="410"/>
      <c r="C48" s="410"/>
      <c r="D48" s="409"/>
      <c r="E48" s="421"/>
      <c r="F48" s="431"/>
      <c r="G48" s="423"/>
      <c r="H48" s="422"/>
      <c r="I48" s="410"/>
      <c r="J48" s="410"/>
      <c r="K48" s="410"/>
    </row>
    <row r="49" spans="2:11" s="404" customFormat="1" ht="15.75">
      <c r="B49" s="410"/>
      <c r="C49" s="410"/>
      <c r="D49" s="409"/>
      <c r="E49" s="421"/>
      <c r="F49" s="431"/>
      <c r="G49" s="423"/>
      <c r="H49" s="422"/>
      <c r="I49" s="410"/>
      <c r="J49" s="410"/>
      <c r="K49" s="410"/>
    </row>
    <row r="50" spans="2:11" s="404" customFormat="1" ht="15.75">
      <c r="B50" s="410"/>
      <c r="C50" s="410"/>
      <c r="D50" s="409"/>
      <c r="E50" s="421"/>
      <c r="F50" s="431"/>
      <c r="G50" s="423"/>
      <c r="H50" s="422"/>
      <c r="I50" s="410"/>
      <c r="J50" s="410"/>
      <c r="K50" s="410"/>
    </row>
    <row r="51" spans="2:11" s="404" customFormat="1" ht="15.75">
      <c r="B51" s="410"/>
      <c r="C51" s="410"/>
      <c r="D51" s="409"/>
      <c r="E51" s="421"/>
      <c r="F51" s="431"/>
      <c r="G51" s="423"/>
      <c r="H51" s="422"/>
      <c r="I51" s="410"/>
      <c r="J51" s="410"/>
      <c r="K51" s="410"/>
    </row>
    <row r="52" spans="2:11" s="404" customFormat="1" ht="15.75">
      <c r="B52" s="410"/>
      <c r="C52" s="410"/>
      <c r="D52" s="409"/>
      <c r="E52" s="421"/>
      <c r="F52" s="422"/>
      <c r="G52" s="423"/>
      <c r="H52" s="422"/>
      <c r="I52" s="410"/>
      <c r="J52" s="410"/>
      <c r="K52" s="410"/>
    </row>
    <row r="53" spans="2:11" s="404" customFormat="1" ht="15.75">
      <c r="B53" s="410"/>
      <c r="C53" s="410"/>
      <c r="D53" s="409"/>
      <c r="E53" s="421"/>
      <c r="F53" s="422"/>
      <c r="G53" s="423"/>
      <c r="H53" s="422"/>
      <c r="I53" s="410"/>
      <c r="J53" s="410"/>
      <c r="K53" s="410"/>
    </row>
    <row r="54" spans="2:11" s="404" customFormat="1" ht="15.75">
      <c r="B54" s="410"/>
      <c r="C54" s="410"/>
      <c r="D54" s="409"/>
      <c r="E54" s="421"/>
      <c r="F54" s="422"/>
      <c r="G54" s="423"/>
      <c r="H54" s="422"/>
      <c r="I54" s="410"/>
      <c r="J54" s="410"/>
      <c r="K54" s="410"/>
    </row>
  </sheetData>
  <mergeCells count="7">
    <mergeCell ref="B40:E40"/>
    <mergeCell ref="B41:E41"/>
    <mergeCell ref="B42:E42"/>
    <mergeCell ref="B43:E43"/>
    <mergeCell ref="A1:K2"/>
    <mergeCell ref="E33:F33"/>
    <mergeCell ref="E27:F27"/>
  </mergeCells>
  <pageMargins left="0.7" right="0.7" top="0.75" bottom="0.75" header="0.3" footer="0.3"/>
  <pageSetup paperSize="8" orientation="landscape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opLeftCell="C4" workbookViewId="0">
      <selection activeCell="E13" sqref="E13"/>
    </sheetView>
  </sheetViews>
  <sheetFormatPr baseColWidth="10" defaultRowHeight="15"/>
  <cols>
    <col min="2" max="2" width="32" customWidth="1"/>
    <col min="3" max="3" width="42.7109375" customWidth="1"/>
    <col min="6" max="6" width="22.28515625" customWidth="1"/>
    <col min="7" max="7" width="44.28515625" customWidth="1"/>
    <col min="8" max="8" width="11.85546875" bestFit="1" customWidth="1"/>
  </cols>
  <sheetData>
    <row r="1" spans="2:10" s="325" customFormat="1">
      <c r="B1" s="592" t="s">
        <v>159</v>
      </c>
      <c r="C1" s="593"/>
      <c r="D1" s="593"/>
      <c r="E1" s="593"/>
      <c r="F1" s="593"/>
      <c r="G1" s="593"/>
      <c r="H1" s="594"/>
    </row>
    <row r="2" spans="2:10" s="325" customFormat="1" ht="15.75" thickBot="1">
      <c r="B2" s="595"/>
      <c r="C2" s="596"/>
      <c r="D2" s="596"/>
      <c r="E2" s="596"/>
      <c r="F2" s="596"/>
      <c r="G2" s="596"/>
      <c r="H2" s="597"/>
    </row>
    <row r="3" spans="2:10" s="325" customFormat="1" ht="15.75" thickBot="1">
      <c r="B3" s="587" t="s">
        <v>158</v>
      </c>
      <c r="C3" s="588"/>
      <c r="E3" s="589" t="s">
        <v>157</v>
      </c>
      <c r="F3" s="590"/>
      <c r="G3" s="590"/>
      <c r="H3" s="591"/>
    </row>
    <row r="4" spans="2:10" s="325" customFormat="1"/>
    <row r="5" spans="2:10" s="325" customFormat="1" ht="15.75" thickBot="1">
      <c r="E5" s="586"/>
      <c r="F5" s="586"/>
      <c r="G5" s="586"/>
      <c r="H5" s="586"/>
    </row>
    <row r="6" spans="2:10" ht="19.5" thickBot="1">
      <c r="B6" s="183" t="s">
        <v>29</v>
      </c>
      <c r="C6" s="403"/>
    </row>
    <row r="7" spans="2:10">
      <c r="B7" s="327">
        <v>9910000003</v>
      </c>
      <c r="C7" s="330" t="s">
        <v>102</v>
      </c>
      <c r="E7" s="397" t="s">
        <v>142</v>
      </c>
      <c r="F7" s="516" t="s">
        <v>229</v>
      </c>
      <c r="G7" s="516" t="s">
        <v>143</v>
      </c>
      <c r="H7" s="397" t="s">
        <v>144</v>
      </c>
      <c r="I7" s="196"/>
    </row>
    <row r="8" spans="2:10">
      <c r="B8" s="180" t="s">
        <v>30</v>
      </c>
      <c r="C8" s="401" t="s">
        <v>31</v>
      </c>
      <c r="D8" s="467"/>
      <c r="E8" s="515">
        <v>6</v>
      </c>
      <c r="F8" s="573" t="s">
        <v>228</v>
      </c>
      <c r="G8" s="574" t="s">
        <v>230</v>
      </c>
      <c r="H8" s="530"/>
      <c r="I8" s="475">
        <f>H8*E8</f>
        <v>0</v>
      </c>
    </row>
    <row r="9" spans="2:10" ht="15.75">
      <c r="B9" s="443">
        <v>3200000000</v>
      </c>
      <c r="C9" s="444" t="s">
        <v>32</v>
      </c>
      <c r="D9" s="400"/>
      <c r="E9" s="515"/>
      <c r="F9" s="557"/>
      <c r="G9" s="556"/>
      <c r="H9" s="482"/>
      <c r="I9" s="475">
        <f t="shared" ref="I9:I13" si="0">H9*E9</f>
        <v>0</v>
      </c>
    </row>
    <row r="10" spans="2:10">
      <c r="B10" s="181">
        <v>11112222</v>
      </c>
      <c r="C10" s="401" t="s">
        <v>212</v>
      </c>
      <c r="E10" s="515"/>
      <c r="F10" s="555"/>
      <c r="G10" s="556"/>
      <c r="H10" s="482"/>
      <c r="I10" s="475">
        <f t="shared" si="0"/>
        <v>0</v>
      </c>
    </row>
    <row r="11" spans="2:10" ht="15.75" thickBot="1">
      <c r="B11" s="182">
        <v>111110000</v>
      </c>
      <c r="C11" s="402" t="s">
        <v>33</v>
      </c>
      <c r="E11" s="515"/>
      <c r="F11" s="556"/>
      <c r="G11" s="556"/>
      <c r="H11" s="482"/>
      <c r="I11" s="475">
        <f t="shared" si="0"/>
        <v>0</v>
      </c>
    </row>
    <row r="12" spans="2:10" s="325" customFormat="1">
      <c r="B12" s="551"/>
      <c r="C12" s="552"/>
      <c r="E12" s="515"/>
      <c r="F12" s="556"/>
      <c r="G12" s="556"/>
      <c r="H12" s="482"/>
      <c r="I12" s="475">
        <f t="shared" si="0"/>
        <v>0</v>
      </c>
    </row>
    <row r="13" spans="2:10" s="325" customFormat="1" ht="15" customHeight="1">
      <c r="B13" s="331"/>
      <c r="C13" s="332"/>
      <c r="E13" s="515"/>
      <c r="F13" s="556"/>
      <c r="G13" s="556"/>
      <c r="H13" s="482"/>
      <c r="I13" s="475">
        <f t="shared" si="0"/>
        <v>0</v>
      </c>
    </row>
    <row r="14" spans="2:10" s="325" customFormat="1">
      <c r="E14" s="553"/>
      <c r="F14" s="559"/>
      <c r="G14" s="560"/>
      <c r="H14" s="482"/>
      <c r="I14" s="196"/>
      <c r="J14" s="196"/>
    </row>
    <row r="15" spans="2:10">
      <c r="B15" s="380"/>
      <c r="C15" s="382"/>
      <c r="D15" s="325"/>
      <c r="I15" s="475">
        <f>H14*E14</f>
        <v>0</v>
      </c>
      <c r="J15" s="196"/>
    </row>
    <row r="16" spans="2:10">
      <c r="B16" s="380" t="s">
        <v>125</v>
      </c>
      <c r="C16" s="380" t="s">
        <v>126</v>
      </c>
      <c r="D16" s="325"/>
      <c r="E16" s="515"/>
      <c r="F16" s="398"/>
      <c r="G16" s="398"/>
      <c r="H16" s="399"/>
      <c r="I16" s="329"/>
    </row>
    <row r="17" spans="2:9">
      <c r="B17" s="380" t="s">
        <v>127</v>
      </c>
      <c r="C17" s="380" t="s">
        <v>128</v>
      </c>
      <c r="D17" s="325"/>
      <c r="E17" s="515"/>
      <c r="F17" s="398"/>
      <c r="G17" s="493"/>
      <c r="H17" s="399"/>
      <c r="I17" s="329"/>
    </row>
    <row r="18" spans="2:9">
      <c r="B18" s="380" t="s">
        <v>129</v>
      </c>
      <c r="C18" s="380" t="s">
        <v>130</v>
      </c>
      <c r="D18" s="325"/>
      <c r="E18" s="515"/>
      <c r="F18" s="398"/>
      <c r="G18" s="398"/>
      <c r="H18" s="399"/>
    </row>
    <row r="19" spans="2:9">
      <c r="B19" s="380" t="s">
        <v>131</v>
      </c>
      <c r="C19" s="380" t="s">
        <v>132</v>
      </c>
      <c r="D19" s="325"/>
      <c r="F19" s="325"/>
      <c r="G19" s="325"/>
      <c r="H19" s="325"/>
    </row>
    <row r="20" spans="2:9">
      <c r="B20" s="380" t="s">
        <v>133</v>
      </c>
      <c r="C20" s="380" t="s">
        <v>134</v>
      </c>
      <c r="D20" s="325"/>
      <c r="F20" s="554"/>
      <c r="G20" s="558">
        <f>H12*E12</f>
        <v>0</v>
      </c>
      <c r="H20" s="325"/>
      <c r="I20" s="467">
        <f>SUM(I8:I19)</f>
        <v>0</v>
      </c>
    </row>
    <row r="21" spans="2:9">
      <c r="B21" s="380"/>
      <c r="C21" s="380"/>
      <c r="D21" s="325"/>
      <c r="E21" s="554"/>
    </row>
    <row r="43" spans="2:8" ht="36">
      <c r="B43" s="490" t="s">
        <v>186</v>
      </c>
      <c r="C43" s="491" t="s">
        <v>187</v>
      </c>
      <c r="D43" s="491" t="s">
        <v>187</v>
      </c>
      <c r="E43" s="491" t="s">
        <v>187</v>
      </c>
      <c r="F43" s="491" t="s">
        <v>187</v>
      </c>
      <c r="G43" s="491" t="s">
        <v>213</v>
      </c>
      <c r="H43" s="492" t="s">
        <v>188</v>
      </c>
    </row>
  </sheetData>
  <mergeCells count="4">
    <mergeCell ref="E5:H5"/>
    <mergeCell ref="B3:C3"/>
    <mergeCell ref="E3:H3"/>
    <mergeCell ref="B1:H2"/>
  </mergeCells>
  <hyperlinks>
    <hyperlink ref="H43" r:id="rId1" display="http://www.datapro.net/cgi-bin/cart?pn=1142-10C&amp;submit=Add"/>
  </hyperlinks>
  <pageMargins left="0.7" right="0.7" top="0.75" bottom="0.75" header="0.3" footer="0.3"/>
  <pageSetup paperSize="9" orientation="portrait" horizontalDpi="300" verticalDpi="300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D9"/>
  <sheetViews>
    <sheetView workbookViewId="0">
      <selection activeCell="F8" sqref="F8"/>
    </sheetView>
  </sheetViews>
  <sheetFormatPr baseColWidth="10" defaultRowHeight="15"/>
  <cols>
    <col min="3" max="3" width="17.42578125" customWidth="1"/>
  </cols>
  <sheetData>
    <row r="2" spans="3:4">
      <c r="C2" s="494" t="s">
        <v>189</v>
      </c>
      <c r="D2" s="494" t="s">
        <v>190</v>
      </c>
    </row>
    <row r="3" spans="3:4">
      <c r="C3" s="380" t="s">
        <v>191</v>
      </c>
      <c r="D3" s="495">
        <v>95836</v>
      </c>
    </row>
    <row r="4" spans="3:4">
      <c r="C4" s="380" t="s">
        <v>192</v>
      </c>
      <c r="D4" s="495">
        <v>263180</v>
      </c>
    </row>
    <row r="5" spans="3:4">
      <c r="C5" s="380" t="s">
        <v>196</v>
      </c>
      <c r="D5" s="495">
        <v>70000</v>
      </c>
    </row>
    <row r="6" spans="3:4">
      <c r="C6" s="380" t="s">
        <v>195</v>
      </c>
      <c r="D6" s="495">
        <v>18000</v>
      </c>
    </row>
    <row r="7" spans="3:4">
      <c r="C7" s="380" t="s">
        <v>197</v>
      </c>
      <c r="D7" s="495">
        <v>84000</v>
      </c>
    </row>
    <row r="8" spans="3:4">
      <c r="C8" s="380"/>
      <c r="D8" s="380"/>
    </row>
    <row r="9" spans="3:4">
      <c r="D9" s="3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Hoja1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2016-10-25T15:29:13Z</cp:lastPrinted>
  <dcterms:created xsi:type="dcterms:W3CDTF">2016-04-27T13:00:55Z</dcterms:created>
  <dcterms:modified xsi:type="dcterms:W3CDTF">2017-02-16T22:09:34Z</dcterms:modified>
</cp:coreProperties>
</file>