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Presupuestos\FACTURACION\FACTURACION 2016\"/>
    </mc:Choice>
  </mc:AlternateContent>
  <bookViews>
    <workbookView xWindow="0" yWindow="0" windowWidth="10695" windowHeight="4335" tabRatio="574" activeTab="6"/>
  </bookViews>
  <sheets>
    <sheet name="1" sheetId="2" r:id="rId1"/>
    <sheet name="2" sheetId="3" r:id="rId2"/>
    <sheet name="3" sheetId="5" r:id="rId3"/>
    <sheet name="4" sheetId="6" r:id="rId4"/>
    <sheet name="5" sheetId="7" r:id="rId5"/>
    <sheet name="6" sheetId="8" r:id="rId6"/>
    <sheet name="Detalle de Facturacion " sheetId="1" r:id="rId7"/>
    <sheet name="Codigos " sheetId="4" r:id="rId8"/>
    <sheet name="Hoja1" sheetId="9" r:id="rId9"/>
    <sheet name="Hoja2" sheetId="10" r:id="rId10"/>
  </sheets>
  <calcPr calcId="152511"/>
</workbook>
</file>

<file path=xl/calcChain.xml><?xml version="1.0" encoding="utf-8"?>
<calcChain xmlns="http://schemas.openxmlformats.org/spreadsheetml/2006/main">
  <c r="F31" i="1" l="1"/>
  <c r="G26" i="1"/>
  <c r="C25" i="1"/>
  <c r="F29" i="8" l="1"/>
  <c r="F30" i="8" s="1"/>
  <c r="G28" i="1"/>
  <c r="G27" i="1"/>
  <c r="G25" i="1"/>
  <c r="F32" i="1"/>
  <c r="F60" i="5" l="1"/>
  <c r="F34" i="1"/>
  <c r="F33" i="1"/>
  <c r="C24" i="1" l="1"/>
  <c r="C27" i="1" s="1"/>
  <c r="F16" i="3" l="1"/>
  <c r="F42" i="7" l="1"/>
  <c r="F30" i="5" l="1"/>
  <c r="F15" i="5" l="1"/>
  <c r="F80" i="6" l="1"/>
  <c r="F79" i="6"/>
  <c r="F82" i="6" s="1"/>
  <c r="F59" i="7" l="1"/>
  <c r="F57" i="7"/>
  <c r="F60" i="7" s="1"/>
  <c r="F30" i="6" l="1"/>
  <c r="F31" i="6"/>
  <c r="F70" i="3"/>
  <c r="F69" i="3"/>
  <c r="F73" i="3" s="1"/>
  <c r="F76" i="8"/>
  <c r="F75" i="8"/>
  <c r="F78" i="8" s="1"/>
  <c r="F46" i="8"/>
  <c r="F61" i="6" l="1"/>
  <c r="F61" i="8" l="1"/>
  <c r="F74" i="7"/>
  <c r="F15" i="8"/>
  <c r="F77" i="5" l="1"/>
  <c r="F78" i="5"/>
  <c r="F76" i="5"/>
  <c r="F75" i="5"/>
  <c r="F79" i="5" s="1"/>
  <c r="F35" i="3" l="1"/>
  <c r="F32" i="3"/>
  <c r="F31" i="3"/>
  <c r="F30" i="3"/>
  <c r="F39" i="3" s="1"/>
  <c r="F45" i="6" l="1"/>
  <c r="F46" i="6" s="1"/>
  <c r="F61" i="5" l="1"/>
  <c r="F46" i="5" l="1"/>
  <c r="F53" i="3" l="1"/>
  <c r="F55" i="3" s="1"/>
  <c r="F31" i="5"/>
  <c r="F15" i="7" l="1"/>
  <c r="F43" i="7"/>
  <c r="F29" i="7"/>
  <c r="F88" i="3" l="1"/>
  <c r="F60" i="2" l="1"/>
  <c r="F61" i="2" s="1"/>
  <c r="F45" i="2"/>
  <c r="F46" i="2" s="1"/>
  <c r="F30" i="2"/>
  <c r="F31" i="2" s="1"/>
  <c r="F15" i="2"/>
  <c r="F16" i="2" s="1"/>
  <c r="F16" i="6" l="1"/>
  <c r="F16" i="5" l="1"/>
  <c r="F76" i="2" l="1"/>
</calcChain>
</file>

<file path=xl/sharedStrings.xml><?xml version="1.0" encoding="utf-8"?>
<sst xmlns="http://schemas.openxmlformats.org/spreadsheetml/2006/main" count="905" uniqueCount="246">
  <si>
    <t>O/V</t>
  </si>
  <si>
    <t>Contratos por mantencion</t>
  </si>
  <si>
    <t>Total Facturado</t>
  </si>
  <si>
    <t>Total por Facturar</t>
  </si>
  <si>
    <t>Meta Soporte</t>
  </si>
  <si>
    <t>Facturación 01</t>
  </si>
  <si>
    <t>RUT</t>
  </si>
  <si>
    <t xml:space="preserve"> </t>
  </si>
  <si>
    <t>RAZON SOCIAL</t>
  </si>
  <si>
    <t>Clínica Chillan</t>
  </si>
  <si>
    <t xml:space="preserve">REBAJAR DE GUÍA EN SISTEMA Nº </t>
  </si>
  <si>
    <t>Factura Nº</t>
  </si>
  <si>
    <t>MENCIONAR GUÍA MANUAL Nº</t>
  </si>
  <si>
    <t>ORDEN DE VENTA</t>
  </si>
  <si>
    <t>ORDEN DE COMPRA</t>
  </si>
  <si>
    <t>Contrato por mantencion</t>
  </si>
  <si>
    <t>PRESUPUESTO</t>
  </si>
  <si>
    <t>INFORME TÉCNICO EN TERRENO</t>
  </si>
  <si>
    <t>SOLICITADO/AUTORIZADO POR</t>
  </si>
  <si>
    <t>CÓDIGO</t>
  </si>
  <si>
    <t>DETALLE</t>
  </si>
  <si>
    <t>CANTIDAD</t>
  </si>
  <si>
    <t>P.UNITARIO</t>
  </si>
  <si>
    <t>P. TOTAL</t>
  </si>
  <si>
    <t xml:space="preserve"> NETO</t>
  </si>
  <si>
    <t>Facturación 02</t>
  </si>
  <si>
    <t>Facturación 03</t>
  </si>
  <si>
    <t>Facturación 04</t>
  </si>
  <si>
    <t>Facturación 05</t>
  </si>
  <si>
    <t>CODIGOS</t>
  </si>
  <si>
    <t>111PROGRAMACION</t>
  </si>
  <si>
    <t>PROGRAMACION</t>
  </si>
  <si>
    <t>MANTENCION</t>
  </si>
  <si>
    <t>REPARACIONES VARIAS (PINTURA, )</t>
  </si>
  <si>
    <t>MANO DE OBRA</t>
  </si>
  <si>
    <t>Hospital de Copiapo</t>
  </si>
  <si>
    <t>Clínica las Lilas</t>
  </si>
  <si>
    <t>Cristian Yañez</t>
  </si>
  <si>
    <t>Facturación 06</t>
  </si>
  <si>
    <t>Facturación 07</t>
  </si>
  <si>
    <t>Facturación 08</t>
  </si>
  <si>
    <t>Facturación 09</t>
  </si>
  <si>
    <t>Facturación 10</t>
  </si>
  <si>
    <t>90.753.000-0</t>
  </si>
  <si>
    <t>SI</t>
  </si>
  <si>
    <t>Facturación 11</t>
  </si>
  <si>
    <t>Facturación 12</t>
  </si>
  <si>
    <t>Facturación 13</t>
  </si>
  <si>
    <t>Facturación 14</t>
  </si>
  <si>
    <t>Facturación 15</t>
  </si>
  <si>
    <t>Facturación 16</t>
  </si>
  <si>
    <t>Facturación 17</t>
  </si>
  <si>
    <t>Facturación 18</t>
  </si>
  <si>
    <t>Facturación 19</t>
  </si>
  <si>
    <t>Facturación 20</t>
  </si>
  <si>
    <t>CONTRATO POR MANTENCION</t>
  </si>
  <si>
    <t>Clínica Las Condes</t>
  </si>
  <si>
    <t>Facturación 21</t>
  </si>
  <si>
    <t>Facturación 22</t>
  </si>
  <si>
    <t>Facturación 23</t>
  </si>
  <si>
    <t>Facturación 24</t>
  </si>
  <si>
    <t>Facturación 25</t>
  </si>
  <si>
    <t>NETO</t>
  </si>
  <si>
    <t>Facturación 26</t>
  </si>
  <si>
    <t>Facturación 27</t>
  </si>
  <si>
    <t>Facturación 28</t>
  </si>
  <si>
    <t>Facturación 29</t>
  </si>
  <si>
    <t>Facturación 30</t>
  </si>
  <si>
    <t>Clinica Alemana de Santiago</t>
  </si>
  <si>
    <t>Clinica Santa Maria</t>
  </si>
  <si>
    <t>CLINICA/HOSPITAL</t>
  </si>
  <si>
    <t>MONTO NETO</t>
  </si>
  <si>
    <t>REALIZADO</t>
  </si>
  <si>
    <t>GUIA DESPACHO</t>
  </si>
  <si>
    <t>FACTURA</t>
  </si>
  <si>
    <t>ENCARGADO</t>
  </si>
  <si>
    <t xml:space="preserve">OBSERVACIÓN </t>
  </si>
  <si>
    <t>N°</t>
  </si>
  <si>
    <t>2016-0786</t>
  </si>
  <si>
    <t>77.878.170-0</t>
  </si>
  <si>
    <t>SOCIEDAD CLINICA MAITENES MELIPILLA LTDA.</t>
  </si>
  <si>
    <t>PAINT LIGHT NEUTRAL</t>
  </si>
  <si>
    <t>COVER CONTROL HOUSING</t>
  </si>
  <si>
    <t>PAUL MEDINA</t>
  </si>
  <si>
    <t>76.133.697-5</t>
  </si>
  <si>
    <t>Hotelera Ámbar Residence Spa</t>
  </si>
  <si>
    <t>CCDIN</t>
  </si>
  <si>
    <t>PERA DE LLAMADO</t>
  </si>
  <si>
    <t>YENIFER</t>
  </si>
  <si>
    <t>61.101.030-3</t>
  </si>
  <si>
    <t>Clinica Las Condes</t>
  </si>
  <si>
    <t>81.949.100-3</t>
  </si>
  <si>
    <t>Clinica Alemana de Osorno</t>
  </si>
  <si>
    <t>CLA244</t>
  </si>
  <si>
    <t>R4K11V</t>
  </si>
  <si>
    <t>R4KESR</t>
  </si>
  <si>
    <t>Instituto del Diagnostico S.A</t>
  </si>
  <si>
    <t>92051000-0</t>
  </si>
  <si>
    <t>CLA144</t>
  </si>
  <si>
    <t>CONN8</t>
  </si>
  <si>
    <t>CONN6</t>
  </si>
  <si>
    <t>CONECTOR DE SISTEMA</t>
  </si>
  <si>
    <t xml:space="preserve">11PROGRAMACION </t>
  </si>
  <si>
    <t>PERA DE LLAMADO DE ENFERMERA</t>
  </si>
  <si>
    <t>MODULOS DE PACIENTES SIN AUDIO</t>
  </si>
  <si>
    <t>MODULOS DE AYUDA</t>
  </si>
  <si>
    <t>PROGRAMACION RAULAND 4000</t>
  </si>
  <si>
    <t>LAMPARA DE PASILLO SIN AUDIO</t>
  </si>
  <si>
    <t>99567970-1</t>
  </si>
  <si>
    <t>76.515.070-1</t>
  </si>
  <si>
    <t>Clinica Chillan S.A</t>
  </si>
  <si>
    <t>ARD5.68302025</t>
  </si>
  <si>
    <t>BACK UP BOARD WPS22 PWD/HLD</t>
  </si>
  <si>
    <t>93.930.000-7</t>
  </si>
  <si>
    <t>EM-098-16</t>
  </si>
  <si>
    <t>96.963.660-3</t>
  </si>
  <si>
    <t>Hospital Clinico Viña Del Mar</t>
  </si>
  <si>
    <t>76515070-1</t>
  </si>
  <si>
    <t>Clinica Las Lilas S.A</t>
  </si>
  <si>
    <t>CONVERSOR DE VIDEO VGA + AUDIO PLUG3.5MM A HDMI (C/FUENTE)</t>
  </si>
  <si>
    <t xml:space="preserve">CABLE HDMI REDMERE 2M. M/M BLANCO, V1.4, 3D, 34AWG 89 </t>
  </si>
  <si>
    <t xml:space="preserve">TRANSMISOR INALAMBRICO DE VIDEO HDMI 1.4 60GHZ </t>
  </si>
  <si>
    <t>MINI TECLADO INALAMBRICO MULTIMEDIA, DINON</t>
  </si>
  <si>
    <t>CONVEV-102</t>
  </si>
  <si>
    <t>MINTTEKINAL2</t>
  </si>
  <si>
    <t>70.079.000-2</t>
  </si>
  <si>
    <t>Corporacion Obra Social De Señoras Chileno Aleman</t>
  </si>
  <si>
    <t>90753000-0</t>
  </si>
  <si>
    <t>CABLE SVGA 15M M/M C/FERRITA</t>
  </si>
  <si>
    <t>VISITA TECNICA</t>
  </si>
  <si>
    <t>Victor Catalan Valenzuela</t>
  </si>
  <si>
    <t>1</t>
  </si>
  <si>
    <t>300BF</t>
  </si>
  <si>
    <t>LAMPARA XENON IN 300 W (OTROS)</t>
  </si>
  <si>
    <t>99.567.970-1</t>
  </si>
  <si>
    <t>96.770.100-9</t>
  </si>
  <si>
    <t>35034-02</t>
  </si>
  <si>
    <t>BATERIAS PACKAGE CB 08 12V 2,9A KIT 2 BAT</t>
  </si>
  <si>
    <t>CAT5E</t>
  </si>
  <si>
    <t>CAJA DE CABLES CAT5E AZUL</t>
  </si>
  <si>
    <t>5ETC00433C</t>
  </si>
  <si>
    <t>TAG DE EQUIPOS DE ACTIVO FIJO</t>
  </si>
  <si>
    <t>04-1776</t>
  </si>
  <si>
    <t>86.003.000-4</t>
  </si>
  <si>
    <t>constructora y comercial el alba LTDA</t>
  </si>
  <si>
    <t>5132/3</t>
  </si>
  <si>
    <t>LAMPRA 12V/100W (OTROS)</t>
  </si>
  <si>
    <t>CBBT48511-01</t>
  </si>
  <si>
    <t>CBBT48511-02</t>
  </si>
  <si>
    <t>HOSPITAL MILITAR</t>
  </si>
  <si>
    <t>3378-7112-SE16</t>
  </si>
  <si>
    <t>TOTALCARE LH INTERMEDIANTE SIDERAL CABLE</t>
  </si>
  <si>
    <t>TOTAL CARE RH INTERMEDIANTE SIDERAL CABLE</t>
  </si>
  <si>
    <t xml:space="preserve">PC BOARD </t>
  </si>
  <si>
    <t>TOTAL</t>
  </si>
  <si>
    <t>Clinica Alemana De Santiago</t>
  </si>
  <si>
    <t>HAND CONTROL GL5</t>
  </si>
  <si>
    <t>BATERIA KIT GL5</t>
  </si>
  <si>
    <t>DESKTOP CHARGER GL5</t>
  </si>
  <si>
    <t>CONV DE VIDEO+AUDIO PLUG3.5MM HDMI C/F</t>
  </si>
  <si>
    <t>CABLE HDMI REDM 2M M/M</t>
  </si>
  <si>
    <t>TRANSMISOR INALAM HDMI 1.4</t>
  </si>
  <si>
    <t>MINI TECLADO INALAMBRICO MULT DINON</t>
  </si>
  <si>
    <t>2</t>
  </si>
  <si>
    <t>15.310.122-1</t>
  </si>
  <si>
    <t>ESTACION DE REGISTRO/EMERGENCIA</t>
  </si>
  <si>
    <t>R4K12A</t>
  </si>
  <si>
    <t>AUDIO SINGLE CALL</t>
  </si>
  <si>
    <t>RAULAND</t>
  </si>
  <si>
    <t>R4K4020</t>
  </si>
  <si>
    <t>LCD CONSOLE</t>
  </si>
  <si>
    <t>R4KCONN8</t>
  </si>
  <si>
    <t>CONECTOR 8 PINES</t>
  </si>
  <si>
    <t>R4KCONN6</t>
  </si>
  <si>
    <t>CONECTOR 6 PINES</t>
  </si>
  <si>
    <t>Clinica Indisa</t>
  </si>
  <si>
    <t>PAUL</t>
  </si>
  <si>
    <t>Clinica Vespucio</t>
  </si>
  <si>
    <t>ANDRES</t>
  </si>
  <si>
    <t>COLCHON CLINICO 89X2,10</t>
  </si>
  <si>
    <t>96.898.980-4</t>
  </si>
  <si>
    <t>EM 130-16</t>
  </si>
  <si>
    <t>CARLOS</t>
  </si>
  <si>
    <t>META PERSONAL</t>
  </si>
  <si>
    <t xml:space="preserve">YENIFER </t>
  </si>
  <si>
    <t>4.5</t>
  </si>
  <si>
    <t>2.5</t>
  </si>
  <si>
    <t>C. mantencion</t>
  </si>
  <si>
    <t>FACTURADO</t>
  </si>
  <si>
    <t>VISITA TERRENO SANTIAGO TEC.</t>
  </si>
  <si>
    <t>5 UF</t>
  </si>
  <si>
    <t>VISITA TERRENO SANTIAGO SUP.</t>
  </si>
  <si>
    <t>7 UF</t>
  </si>
  <si>
    <t>MANTENCION DE LAMPARAS</t>
  </si>
  <si>
    <t>14 UF</t>
  </si>
  <si>
    <t>INSTALACION DE LAMPARAS</t>
  </si>
  <si>
    <t>18 UF</t>
  </si>
  <si>
    <t>PROGRAMACION DE SISTEMA</t>
  </si>
  <si>
    <t>12 UF</t>
  </si>
  <si>
    <t>BT4508454</t>
  </si>
  <si>
    <t>96,963,660-3</t>
  </si>
  <si>
    <t>Hospital Clinico  Viña del Mar</t>
  </si>
  <si>
    <t>ADVANCE CASTER NEW 5 IN BRAKER/STERR</t>
  </si>
  <si>
    <t>ESTADO DE VENTAS</t>
  </si>
  <si>
    <t>PED-00020/16</t>
  </si>
  <si>
    <t>59.188.580-4</t>
  </si>
  <si>
    <t>IBERICA DE MANTENIMIENTO S.A AGENCIA EN CHILE</t>
  </si>
  <si>
    <t>61,606,307-3</t>
  </si>
  <si>
    <t>LOGRO DE METAS</t>
  </si>
  <si>
    <t>Programacion Piso 5 sectoe C</t>
  </si>
  <si>
    <t>San Jose Tecnologias Chile Limitada</t>
  </si>
  <si>
    <t>001302-047</t>
  </si>
  <si>
    <t>40414-40567</t>
  </si>
  <si>
    <t>185931-186179</t>
  </si>
  <si>
    <t>TAG</t>
  </si>
  <si>
    <t>Clinica Alemana</t>
  </si>
  <si>
    <t>Cantidad</t>
  </si>
  <si>
    <t>Codigo</t>
  </si>
  <si>
    <t>Detalle</t>
  </si>
  <si>
    <t>P. Unitario</t>
  </si>
  <si>
    <t>Hospital deTemuco</t>
  </si>
  <si>
    <t xml:space="preserve">Clinica del Maule </t>
  </si>
  <si>
    <t>1 Reparacion sistema llamado de enfermera</t>
  </si>
  <si>
    <t>1 Programacion y reparacion sistema llamado de enfermera</t>
  </si>
  <si>
    <t>ORDEN SOLICITADA</t>
  </si>
  <si>
    <t>Cables y conectores para Alejandro Rubio/ESPERANDO O.C ARTICOS</t>
  </si>
  <si>
    <t>HLA-2110,2130.2120,2150, AR3300, Fibras y Tijera de Ceramica</t>
  </si>
  <si>
    <t>1554-1929-SE16</t>
  </si>
  <si>
    <t>155-2185-SE16</t>
  </si>
  <si>
    <t>Reparacion,Alineacion y Calibracion Laser ODYSEY Y Salida de Lente LP7046</t>
  </si>
  <si>
    <t>96,770,100-9</t>
  </si>
  <si>
    <t>Mantencion</t>
  </si>
  <si>
    <t>95 UF MENSUALES / FACTURADO</t>
  </si>
  <si>
    <t>1 Visita Tecnica / FACTURADO</t>
  </si>
  <si>
    <t>Mantencion Preventiva a Equipo Hotline / FACTURADO</t>
  </si>
  <si>
    <t>10 CCDIN/ ORDEN DE COMPRA PENDIENTE / FACTURADO</t>
  </si>
  <si>
    <t>FACTURADO / N°OT:38256850</t>
  </si>
  <si>
    <t>25 UF MENSUALES / FACTURADO / N°OT:38256849</t>
  </si>
  <si>
    <t>1 Mantencion de Hotline</t>
  </si>
  <si>
    <t>FACTURAR/ Ampolletas 300BF</t>
  </si>
  <si>
    <t>FACTURAR/ Cronometro</t>
  </si>
  <si>
    <t>90,753,000-0</t>
  </si>
  <si>
    <t>Facturacion Me</t>
  </si>
  <si>
    <t>LAMPARA XENON IN 300 W</t>
  </si>
  <si>
    <t>Facturacion Mes Octubre</t>
  </si>
  <si>
    <t>NO LOGRADO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</si>
</sst>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\ #,##0;[Red]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[$$-340A]\ #,##0"/>
    <numFmt numFmtId="165" formatCode="_(&quot;Ch$&quot;* #,##0.00_);_(&quot;Ch$&quot;* \(#,##0.00\);_(&quot;Ch$&quot;* &quot;-&quot;??_);_(@_)"/>
    <numFmt numFmtId="166" formatCode="_(&quot;$&quot;* #,##0.00_);_(&quot;$&quot;* \(#,##0.00\);_(&quot;$&quot;* &quot;-&quot;??_);_(@_)"/>
    <numFmt numFmtId="167" formatCode="_(* #,##0.00_);_(* \(#,##0.00\);_(* &quot;-&quot;??_);_(@_)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5" tint="0.59999389629810485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name val="Arial MT Black"/>
    </font>
    <font>
      <sz val="8"/>
      <color indexed="8"/>
      <name val="Arial"/>
      <family val="2"/>
    </font>
    <font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1"/>
      <color rgb="FFE20076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indexed="8"/>
      <name val="Calibri"/>
      <family val="2"/>
      <scheme val="minor"/>
    </font>
    <font>
      <b/>
      <sz val="9"/>
      <color theme="5" tint="0.59999389629810485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7"/>
      <color rgb="FFFF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1"/>
      </top>
      <bottom/>
      <diagonal/>
    </border>
    <border>
      <left style="medium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/>
      <top style="thin">
        <color theme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164" fontId="1" fillId="0" borderId="0"/>
    <xf numFmtId="164" fontId="3" fillId="0" borderId="0"/>
    <xf numFmtId="164" fontId="3" fillId="0" borderId="0"/>
    <xf numFmtId="165" fontId="3" fillId="0" borderId="0" applyFont="0" applyFill="0" applyBorder="0" applyAlignment="0" applyProtection="0"/>
    <xf numFmtId="164" fontId="1" fillId="0" borderId="0"/>
    <xf numFmtId="164" fontId="4" fillId="0" borderId="0"/>
    <xf numFmtId="164" fontId="3" fillId="0" borderId="0"/>
    <xf numFmtId="164" fontId="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5" fillId="0" borderId="0"/>
    <xf numFmtId="0" fontId="14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6" fillId="0" borderId="0"/>
    <xf numFmtId="0" fontId="5" fillId="0" borderId="0" applyBorder="0"/>
    <xf numFmtId="0" fontId="5" fillId="0" borderId="0" applyBorder="0"/>
    <xf numFmtId="0" fontId="5" fillId="0" borderId="0" applyBorder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3" fillId="0" borderId="0"/>
  </cellStyleXfs>
  <cellXfs count="521">
    <xf numFmtId="0" fontId="0" fillId="0" borderId="0" xfId="0"/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0" fontId="13" fillId="6" borderId="16" xfId="1" applyNumberFormat="1" applyFont="1" applyFill="1" applyBorder="1" applyAlignment="1">
      <alignment horizontal="center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6" xfId="1" applyNumberFormat="1" applyFont="1" applyFill="1" applyBorder="1" applyAlignment="1">
      <alignment horizontal="center"/>
    </xf>
    <xf numFmtId="164" fontId="10" fillId="6" borderId="25" xfId="1" applyFont="1" applyFill="1" applyBorder="1" applyAlignment="1">
      <alignment horizontal="center"/>
    </xf>
    <xf numFmtId="164" fontId="10" fillId="6" borderId="14" xfId="1" applyNumberFormat="1" applyFont="1" applyFill="1" applyBorder="1" applyAlignment="1">
      <alignment horizontal="right"/>
    </xf>
    <xf numFmtId="0" fontId="10" fillId="6" borderId="28" xfId="1" applyNumberFormat="1" applyFont="1" applyFill="1" applyBorder="1" applyAlignment="1">
      <alignment horizontal="center"/>
    </xf>
    <xf numFmtId="0" fontId="10" fillId="6" borderId="28" xfId="1" applyNumberFormat="1" applyFont="1" applyFill="1" applyBorder="1"/>
    <xf numFmtId="164" fontId="10" fillId="6" borderId="24" xfId="1" applyFont="1" applyFill="1" applyBorder="1" applyAlignment="1">
      <alignment horizontal="center"/>
    </xf>
    <xf numFmtId="164" fontId="10" fillId="6" borderId="22" xfId="1" applyNumberFormat="1" applyFont="1" applyFill="1" applyBorder="1" applyAlignment="1">
      <alignment horizontal="left"/>
    </xf>
    <xf numFmtId="164" fontId="10" fillId="6" borderId="21" xfId="1" applyNumberFormat="1" applyFont="1" applyFill="1" applyBorder="1" applyAlignment="1">
      <alignment horizontal="right"/>
    </xf>
    <xf numFmtId="0" fontId="13" fillId="6" borderId="14" xfId="1" applyNumberFormat="1" applyFont="1" applyFill="1" applyBorder="1" applyAlignment="1">
      <alignment horizontal="center" wrapText="1"/>
    </xf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0" fontId="13" fillId="6" borderId="16" xfId="1" applyNumberFormat="1" applyFont="1" applyFill="1" applyBorder="1" applyAlignment="1">
      <alignment horizontal="center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6" xfId="1" applyNumberFormat="1" applyFont="1" applyFill="1" applyBorder="1" applyAlignment="1">
      <alignment horizontal="center"/>
    </xf>
    <xf numFmtId="164" fontId="10" fillId="6" borderId="25" xfId="1" applyFont="1" applyFill="1" applyBorder="1" applyAlignment="1">
      <alignment horizontal="center"/>
    </xf>
    <xf numFmtId="164" fontId="10" fillId="6" borderId="14" xfId="1" applyNumberFormat="1" applyFont="1" applyFill="1" applyBorder="1" applyAlignment="1">
      <alignment horizontal="right"/>
    </xf>
    <xf numFmtId="0" fontId="10" fillId="6" borderId="28" xfId="1" applyNumberFormat="1" applyFont="1" applyFill="1" applyBorder="1" applyAlignment="1">
      <alignment horizontal="center"/>
    </xf>
    <xf numFmtId="0" fontId="10" fillId="6" borderId="28" xfId="1" applyNumberFormat="1" applyFont="1" applyFill="1" applyBorder="1"/>
    <xf numFmtId="164" fontId="10" fillId="6" borderId="24" xfId="1" applyFont="1" applyFill="1" applyBorder="1" applyAlignment="1">
      <alignment horizontal="center"/>
    </xf>
    <xf numFmtId="164" fontId="10" fillId="6" borderId="22" xfId="1" applyNumberFormat="1" applyFont="1" applyFill="1" applyBorder="1" applyAlignment="1">
      <alignment horizontal="left"/>
    </xf>
    <xf numFmtId="164" fontId="10" fillId="6" borderId="21" xfId="1" applyNumberFormat="1" applyFont="1" applyFill="1" applyBorder="1" applyAlignment="1">
      <alignment horizontal="right"/>
    </xf>
    <xf numFmtId="0" fontId="13" fillId="6" borderId="14" xfId="1" applyNumberFormat="1" applyFont="1" applyFill="1" applyBorder="1" applyAlignment="1">
      <alignment horizontal="center" wrapText="1"/>
    </xf>
    <xf numFmtId="0" fontId="7" fillId="4" borderId="12" xfId="1" applyNumberFormat="1" applyFont="1" applyFill="1" applyBorder="1" applyAlignment="1">
      <alignment horizontal="center" vertical="center"/>
    </xf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0" fontId="9" fillId="4" borderId="11" xfId="1" applyNumberFormat="1" applyFont="1" applyFill="1" applyBorder="1" applyAlignment="1">
      <alignment horizontal="center" vertical="center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0" fontId="13" fillId="6" borderId="16" xfId="1" applyNumberFormat="1" applyFont="1" applyFill="1" applyBorder="1" applyAlignment="1">
      <alignment horizontal="center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10" fillId="6" borderId="23" xfId="1" applyNumberFormat="1" applyFont="1" applyFill="1" applyBorder="1" applyAlignment="1">
      <alignment horizontal="center"/>
    </xf>
    <xf numFmtId="164" fontId="10" fillId="6" borderId="12" xfId="1" applyFont="1" applyFill="1" applyBorder="1" applyAlignment="1">
      <alignment horizontal="center"/>
    </xf>
    <xf numFmtId="164" fontId="10" fillId="6" borderId="23" xfId="1" applyFont="1" applyFill="1" applyBorder="1" applyAlignment="1">
      <alignment horizontal="center"/>
    </xf>
    <xf numFmtId="164" fontId="10" fillId="6" borderId="23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6" xfId="1" applyNumberFormat="1" applyFont="1" applyFill="1" applyBorder="1" applyAlignment="1">
      <alignment horizontal="center"/>
    </xf>
    <xf numFmtId="164" fontId="10" fillId="6" borderId="25" xfId="1" applyFont="1" applyFill="1" applyBorder="1" applyAlignment="1">
      <alignment horizontal="center"/>
    </xf>
    <xf numFmtId="164" fontId="10" fillId="6" borderId="14" xfId="1" applyNumberFormat="1" applyFont="1" applyFill="1" applyBorder="1" applyAlignment="1">
      <alignment horizontal="right"/>
    </xf>
    <xf numFmtId="0" fontId="10" fillId="6" borderId="28" xfId="1" applyNumberFormat="1" applyFont="1" applyFill="1" applyBorder="1" applyAlignment="1">
      <alignment horizontal="center"/>
    </xf>
    <xf numFmtId="0" fontId="10" fillId="6" borderId="28" xfId="1" applyNumberFormat="1" applyFont="1" applyFill="1" applyBorder="1"/>
    <xf numFmtId="164" fontId="10" fillId="6" borderId="24" xfId="1" applyFont="1" applyFill="1" applyBorder="1" applyAlignment="1">
      <alignment horizontal="center"/>
    </xf>
    <xf numFmtId="164" fontId="10" fillId="6" borderId="22" xfId="1" applyNumberFormat="1" applyFont="1" applyFill="1" applyBorder="1" applyAlignment="1">
      <alignment horizontal="left"/>
    </xf>
    <xf numFmtId="164" fontId="10" fillId="6" borderId="21" xfId="1" applyNumberFormat="1" applyFont="1" applyFill="1" applyBorder="1" applyAlignment="1">
      <alignment horizontal="right"/>
    </xf>
    <xf numFmtId="0" fontId="13" fillId="6" borderId="14" xfId="1" applyNumberFormat="1" applyFont="1" applyFill="1" applyBorder="1" applyAlignment="1">
      <alignment horizontal="center" wrapText="1"/>
    </xf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0" fontId="13" fillId="6" borderId="16" xfId="1" applyNumberFormat="1" applyFont="1" applyFill="1" applyBorder="1" applyAlignment="1">
      <alignment horizontal="center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6" xfId="1" applyNumberFormat="1" applyFont="1" applyFill="1" applyBorder="1" applyAlignment="1">
      <alignment horizontal="center"/>
    </xf>
    <xf numFmtId="164" fontId="10" fillId="6" borderId="25" xfId="1" applyFont="1" applyFill="1" applyBorder="1" applyAlignment="1">
      <alignment horizontal="center"/>
    </xf>
    <xf numFmtId="164" fontId="10" fillId="6" borderId="14" xfId="1" applyNumberFormat="1" applyFont="1" applyFill="1" applyBorder="1" applyAlignment="1">
      <alignment horizontal="right"/>
    </xf>
    <xf numFmtId="0" fontId="10" fillId="6" borderId="28" xfId="1" applyNumberFormat="1" applyFont="1" applyFill="1" applyBorder="1" applyAlignment="1">
      <alignment horizontal="center"/>
    </xf>
    <xf numFmtId="0" fontId="10" fillId="6" borderId="28" xfId="1" applyNumberFormat="1" applyFont="1" applyFill="1" applyBorder="1"/>
    <xf numFmtId="164" fontId="10" fillId="6" borderId="24" xfId="1" applyFont="1" applyFill="1" applyBorder="1" applyAlignment="1">
      <alignment horizontal="center"/>
    </xf>
    <xf numFmtId="164" fontId="10" fillId="6" borderId="22" xfId="1" applyNumberFormat="1" applyFont="1" applyFill="1" applyBorder="1" applyAlignment="1">
      <alignment horizontal="left"/>
    </xf>
    <xf numFmtId="164" fontId="10" fillId="6" borderId="21" xfId="1" applyNumberFormat="1" applyFont="1" applyFill="1" applyBorder="1" applyAlignment="1">
      <alignment horizontal="right"/>
    </xf>
    <xf numFmtId="0" fontId="13" fillId="6" borderId="14" xfId="1" applyNumberFormat="1" applyFont="1" applyFill="1" applyBorder="1" applyAlignment="1">
      <alignment horizontal="center" wrapText="1"/>
    </xf>
    <xf numFmtId="0" fontId="7" fillId="4" borderId="12" xfId="1" applyNumberFormat="1" applyFont="1" applyFill="1" applyBorder="1" applyAlignment="1">
      <alignment horizontal="center" vertical="center"/>
    </xf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0" fontId="9" fillId="4" borderId="11" xfId="1" applyNumberFormat="1" applyFont="1" applyFill="1" applyBorder="1" applyAlignment="1">
      <alignment horizontal="center" vertical="center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0" fontId="13" fillId="6" borderId="16" xfId="1" applyNumberFormat="1" applyFont="1" applyFill="1" applyBorder="1" applyAlignment="1">
      <alignment horizontal="center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10" fillId="6" borderId="23" xfId="1" applyNumberFormat="1" applyFont="1" applyFill="1" applyBorder="1" applyAlignment="1">
      <alignment horizontal="center"/>
    </xf>
    <xf numFmtId="164" fontId="10" fillId="6" borderId="12" xfId="1" applyFont="1" applyFill="1" applyBorder="1" applyAlignment="1">
      <alignment horizontal="center"/>
    </xf>
    <xf numFmtId="164" fontId="10" fillId="6" borderId="23" xfId="1" applyFont="1" applyFill="1" applyBorder="1" applyAlignment="1">
      <alignment horizontal="center"/>
    </xf>
    <xf numFmtId="164" fontId="10" fillId="6" borderId="23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6" xfId="1" applyNumberFormat="1" applyFont="1" applyFill="1" applyBorder="1" applyAlignment="1">
      <alignment horizontal="center"/>
    </xf>
    <xf numFmtId="164" fontId="10" fillId="6" borderId="25" xfId="1" applyFont="1" applyFill="1" applyBorder="1" applyAlignment="1">
      <alignment horizontal="center"/>
    </xf>
    <xf numFmtId="164" fontId="10" fillId="6" borderId="14" xfId="1" applyNumberFormat="1" applyFont="1" applyFill="1" applyBorder="1" applyAlignment="1">
      <alignment horizontal="right"/>
    </xf>
    <xf numFmtId="0" fontId="10" fillId="6" borderId="28" xfId="1" applyNumberFormat="1" applyFont="1" applyFill="1" applyBorder="1" applyAlignment="1">
      <alignment horizontal="center"/>
    </xf>
    <xf numFmtId="0" fontId="10" fillId="6" borderId="28" xfId="1" applyNumberFormat="1" applyFont="1" applyFill="1" applyBorder="1"/>
    <xf numFmtId="164" fontId="10" fillId="6" borderId="24" xfId="1" applyFont="1" applyFill="1" applyBorder="1" applyAlignment="1">
      <alignment horizontal="center"/>
    </xf>
    <xf numFmtId="164" fontId="10" fillId="6" borderId="22" xfId="1" applyNumberFormat="1" applyFont="1" applyFill="1" applyBorder="1" applyAlignment="1">
      <alignment horizontal="left"/>
    </xf>
    <xf numFmtId="164" fontId="10" fillId="6" borderId="21" xfId="1" applyNumberFormat="1" applyFont="1" applyFill="1" applyBorder="1" applyAlignment="1">
      <alignment horizontal="right"/>
    </xf>
    <xf numFmtId="0" fontId="13" fillId="6" borderId="14" xfId="1" applyNumberFormat="1" applyFont="1" applyFill="1" applyBorder="1" applyAlignment="1">
      <alignment horizontal="center" wrapText="1"/>
    </xf>
    <xf numFmtId="0" fontId="0" fillId="0" borderId="0" xfId="0"/>
    <xf numFmtId="0" fontId="0" fillId="8" borderId="15" xfId="9" applyNumberFormat="1" applyFont="1" applyFill="1" applyBorder="1" applyAlignment="1">
      <alignment horizontal="left"/>
    </xf>
    <xf numFmtId="0" fontId="1" fillId="8" borderId="15" xfId="9" applyNumberFormat="1" applyFill="1" applyBorder="1" applyAlignment="1">
      <alignment horizontal="left"/>
    </xf>
    <xf numFmtId="0" fontId="1" fillId="8" borderId="20" xfId="9" applyNumberFormat="1" applyFill="1" applyBorder="1" applyAlignment="1">
      <alignment horizontal="left"/>
    </xf>
    <xf numFmtId="0" fontId="6" fillId="8" borderId="23" xfId="0" applyFont="1" applyFill="1" applyBorder="1" applyAlignment="1">
      <alignment horizontal="center"/>
    </xf>
    <xf numFmtId="0" fontId="10" fillId="6" borderId="13" xfId="1" applyNumberFormat="1" applyFont="1" applyFill="1" applyBorder="1" applyAlignment="1">
      <alignment horizontal="center"/>
    </xf>
    <xf numFmtId="0" fontId="10" fillId="6" borderId="20" xfId="1" applyNumberFormat="1" applyFont="1" applyFill="1" applyBorder="1" applyAlignment="1">
      <alignment horizontal="center"/>
    </xf>
    <xf numFmtId="0" fontId="10" fillId="6" borderId="1" xfId="1" applyNumberFormat="1" applyFont="1" applyFill="1" applyBorder="1" applyAlignment="1">
      <alignment horizontal="center"/>
    </xf>
    <xf numFmtId="0" fontId="10" fillId="6" borderId="22" xfId="1" applyNumberFormat="1" applyFont="1" applyFill="1" applyBorder="1"/>
    <xf numFmtId="0" fontId="10" fillId="6" borderId="29" xfId="1" applyNumberFormat="1" applyFont="1" applyFill="1" applyBorder="1" applyAlignment="1">
      <alignment horizontal="center"/>
    </xf>
    <xf numFmtId="0" fontId="10" fillId="6" borderId="30" xfId="1" applyNumberFormat="1" applyFont="1" applyFill="1" applyBorder="1" applyAlignment="1">
      <alignment horizontal="center"/>
    </xf>
    <xf numFmtId="164" fontId="10" fillId="6" borderId="29" xfId="1" applyFont="1" applyFill="1" applyBorder="1" applyAlignment="1">
      <alignment horizontal="center"/>
    </xf>
    <xf numFmtId="164" fontId="10" fillId="6" borderId="6" xfId="1" applyFont="1" applyFill="1" applyBorder="1" applyAlignment="1">
      <alignment horizontal="center"/>
    </xf>
    <xf numFmtId="0" fontId="10" fillId="6" borderId="7" xfId="1" applyNumberFormat="1" applyFont="1" applyFill="1" applyBorder="1" applyAlignment="1">
      <alignment horizontal="center"/>
    </xf>
    <xf numFmtId="0" fontId="10" fillId="6" borderId="34" xfId="1" applyNumberFormat="1" applyFont="1" applyFill="1" applyBorder="1" applyAlignment="1">
      <alignment horizontal="center"/>
    </xf>
    <xf numFmtId="0" fontId="15" fillId="4" borderId="1" xfId="17" applyFont="1" applyFill="1" applyBorder="1" applyAlignment="1" applyProtection="1">
      <alignment horizontal="center" vertical="center"/>
    </xf>
    <xf numFmtId="0" fontId="20" fillId="0" borderId="0" xfId="0" applyFont="1"/>
    <xf numFmtId="0" fontId="18" fillId="0" borderId="0" xfId="0" applyFont="1"/>
    <xf numFmtId="0" fontId="10" fillId="6" borderId="17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1" fillId="5" borderId="0" xfId="1" applyNumberFormat="1" applyFont="1" applyFill="1" applyAlignment="1">
      <alignment horizontal="center" vertical="center"/>
    </xf>
    <xf numFmtId="164" fontId="11" fillId="5" borderId="0" xfId="1" applyNumberFormat="1" applyFont="1" applyFill="1" applyAlignment="1">
      <alignment horizontal="center"/>
    </xf>
    <xf numFmtId="164" fontId="11" fillId="5" borderId="0" xfId="1" applyNumberFormat="1" applyFont="1" applyFill="1" applyBorder="1" applyAlignment="1">
      <alignment horizontal="center"/>
    </xf>
    <xf numFmtId="164" fontId="10" fillId="6" borderId="23" xfId="1" applyNumberFormat="1" applyFont="1" applyFill="1" applyBorder="1" applyAlignment="1">
      <alignment horizontal="center"/>
    </xf>
    <xf numFmtId="164" fontId="10" fillId="6" borderId="21" xfId="1" applyNumberFormat="1" applyFont="1" applyFill="1" applyBorder="1" applyAlignment="1">
      <alignment horizontal="center"/>
    </xf>
    <xf numFmtId="164" fontId="10" fillId="6" borderId="14" xfId="1" applyNumberFormat="1" applyFont="1" applyFill="1" applyBorder="1" applyAlignment="1">
      <alignment horizontal="center"/>
    </xf>
    <xf numFmtId="164" fontId="10" fillId="6" borderId="33" xfId="1" applyNumberFormat="1" applyFont="1" applyFill="1" applyBorder="1" applyAlignment="1">
      <alignment horizontal="center"/>
    </xf>
    <xf numFmtId="0" fontId="7" fillId="4" borderId="35" xfId="1" applyNumberFormat="1" applyFont="1" applyFill="1" applyBorder="1" applyAlignment="1">
      <alignment horizontal="center" vertical="center"/>
    </xf>
    <xf numFmtId="0" fontId="13" fillId="6" borderId="36" xfId="1" applyNumberFormat="1" applyFont="1" applyFill="1" applyBorder="1" applyAlignment="1">
      <alignment horizontal="center" wrapText="1"/>
    </xf>
    <xf numFmtId="0" fontId="13" fillId="6" borderId="37" xfId="1" applyNumberFormat="1" applyFont="1" applyFill="1" applyBorder="1" applyAlignment="1">
      <alignment horizontal="center"/>
    </xf>
    <xf numFmtId="0" fontId="10" fillId="6" borderId="37" xfId="1" applyNumberFormat="1" applyFont="1" applyFill="1" applyBorder="1" applyAlignment="1">
      <alignment horizontal="center"/>
    </xf>
    <xf numFmtId="0" fontId="8" fillId="3" borderId="37" xfId="1" applyNumberFormat="1" applyFont="1" applyFill="1" applyBorder="1" applyAlignment="1">
      <alignment horizontal="center"/>
    </xf>
    <xf numFmtId="0" fontId="10" fillId="6" borderId="2" xfId="1" applyNumberFormat="1" applyFont="1" applyFill="1" applyBorder="1" applyAlignment="1">
      <alignment horizontal="center"/>
    </xf>
    <xf numFmtId="164" fontId="10" fillId="6" borderId="38" xfId="1" applyFont="1" applyFill="1" applyBorder="1" applyAlignment="1">
      <alignment horizontal="center"/>
    </xf>
    <xf numFmtId="164" fontId="10" fillId="6" borderId="39" xfId="1" applyFont="1" applyFill="1" applyBorder="1" applyAlignment="1">
      <alignment horizontal="center"/>
    </xf>
    <xf numFmtId="164" fontId="10" fillId="6" borderId="39" xfId="1" applyNumberFormat="1" applyFont="1" applyFill="1" applyBorder="1" applyAlignment="1">
      <alignment horizontal="center"/>
    </xf>
    <xf numFmtId="164" fontId="11" fillId="5" borderId="2" xfId="1" applyFont="1" applyFill="1" applyBorder="1" applyAlignment="1">
      <alignment horizontal="center" vertical="center"/>
    </xf>
    <xf numFmtId="164" fontId="12" fillId="5" borderId="3" xfId="1" applyFont="1" applyFill="1" applyBorder="1" applyAlignment="1">
      <alignment vertical="center"/>
    </xf>
    <xf numFmtId="164" fontId="11" fillId="5" borderId="4" xfId="1" applyNumberFormat="1" applyFont="1" applyFill="1" applyBorder="1" applyAlignment="1">
      <alignment horizontal="center" vertical="center"/>
    </xf>
    <xf numFmtId="164" fontId="11" fillId="5" borderId="5" xfId="1" applyFont="1" applyFill="1" applyBorder="1" applyAlignment="1">
      <alignment horizontal="center"/>
    </xf>
    <xf numFmtId="164" fontId="12" fillId="5" borderId="0" xfId="1" applyFont="1" applyFill="1" applyBorder="1" applyAlignment="1">
      <alignment horizontal="center"/>
    </xf>
    <xf numFmtId="164" fontId="11" fillId="5" borderId="6" xfId="1" applyNumberFormat="1" applyFont="1" applyFill="1" applyBorder="1" applyAlignment="1">
      <alignment horizontal="center"/>
    </xf>
    <xf numFmtId="14" fontId="12" fillId="5" borderId="0" xfId="1" applyNumberFormat="1" applyFont="1" applyFill="1" applyBorder="1" applyAlignment="1">
      <alignment horizontal="center"/>
    </xf>
    <xf numFmtId="14" fontId="11" fillId="5" borderId="5" xfId="1" applyNumberFormat="1" applyFont="1" applyFill="1" applyBorder="1" applyAlignment="1">
      <alignment horizontal="center"/>
    </xf>
    <xf numFmtId="49" fontId="9" fillId="7" borderId="0" xfId="1" applyNumberFormat="1" applyFont="1" applyFill="1" applyBorder="1" applyAlignment="1">
      <alignment horizontal="center"/>
    </xf>
    <xf numFmtId="164" fontId="11" fillId="5" borderId="0" xfId="1" applyFont="1" applyFill="1" applyBorder="1"/>
    <xf numFmtId="164" fontId="11" fillId="5" borderId="0" xfId="1" applyFont="1" applyFill="1" applyBorder="1" applyAlignment="1">
      <alignment horizontal="right"/>
    </xf>
    <xf numFmtId="164" fontId="11" fillId="5" borderId="40" xfId="1" applyFont="1" applyFill="1" applyBorder="1" applyAlignment="1">
      <alignment horizontal="center"/>
    </xf>
    <xf numFmtId="164" fontId="11" fillId="5" borderId="41" xfId="1" applyFont="1" applyFill="1" applyBorder="1" applyAlignment="1">
      <alignment horizontal="right"/>
    </xf>
    <xf numFmtId="164" fontId="11" fillId="5" borderId="7" xfId="1" applyNumberFormat="1" applyFont="1" applyFill="1" applyBorder="1" applyAlignment="1">
      <alignment horizontal="center"/>
    </xf>
    <xf numFmtId="164" fontId="12" fillId="5" borderId="0" xfId="1" applyFont="1" applyFill="1" applyAlignment="1">
      <alignment horizontal="center" vertical="center"/>
    </xf>
    <xf numFmtId="164" fontId="10" fillId="6" borderId="22" xfId="1" applyNumberFormat="1" applyFont="1" applyFill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8" fillId="6" borderId="23" xfId="1" applyNumberFormat="1" applyFont="1" applyFill="1" applyBorder="1" applyAlignment="1">
      <alignment horizontal="center"/>
    </xf>
    <xf numFmtId="0" fontId="8" fillId="6" borderId="27" xfId="1" applyNumberFormat="1" applyFont="1" applyFill="1" applyBorder="1" applyAlignment="1">
      <alignment horizontal="center"/>
    </xf>
    <xf numFmtId="0" fontId="7" fillId="4" borderId="11" xfId="1" applyNumberFormat="1" applyFont="1" applyFill="1" applyBorder="1" applyAlignment="1">
      <alignment horizontal="center" vertical="center"/>
    </xf>
    <xf numFmtId="164" fontId="28" fillId="5" borderId="0" xfId="1" applyFont="1" applyFill="1" applyAlignment="1">
      <alignment horizontal="center" vertical="center"/>
    </xf>
    <xf numFmtId="164" fontId="29" fillId="5" borderId="0" xfId="1" applyFont="1" applyFill="1" applyAlignment="1">
      <alignment vertical="center"/>
    </xf>
    <xf numFmtId="164" fontId="28" fillId="5" borderId="0" xfId="1" applyNumberFormat="1" applyFont="1" applyFill="1" applyAlignment="1">
      <alignment horizontal="right" vertical="center"/>
    </xf>
    <xf numFmtId="0" fontId="8" fillId="6" borderId="13" xfId="1" applyNumberFormat="1" applyFont="1" applyFill="1" applyBorder="1" applyAlignment="1">
      <alignment horizontal="right"/>
    </xf>
    <xf numFmtId="164" fontId="29" fillId="5" borderId="0" xfId="1" applyFont="1" applyFill="1" applyAlignment="1">
      <alignment horizontal="center"/>
    </xf>
    <xf numFmtId="164" fontId="28" fillId="5" borderId="0" xfId="1" applyNumberFormat="1" applyFont="1" applyFill="1" applyAlignment="1">
      <alignment horizontal="right"/>
    </xf>
    <xf numFmtId="0" fontId="8" fillId="6" borderId="15" xfId="1" applyNumberFormat="1" applyFont="1" applyFill="1" applyBorder="1" applyAlignment="1">
      <alignment horizontal="right"/>
    </xf>
    <xf numFmtId="14" fontId="29" fillId="5" borderId="0" xfId="1" applyNumberFormat="1" applyFont="1" applyFill="1" applyAlignment="1">
      <alignment horizontal="center"/>
    </xf>
    <xf numFmtId="49" fontId="7" fillId="7" borderId="0" xfId="1" applyNumberFormat="1" applyFont="1" applyFill="1" applyAlignment="1">
      <alignment horizontal="center"/>
    </xf>
    <xf numFmtId="164" fontId="28" fillId="5" borderId="0" xfId="1" applyFont="1" applyFill="1"/>
    <xf numFmtId="0" fontId="8" fillId="6" borderId="18" xfId="1" applyNumberFormat="1" applyFont="1" applyFill="1" applyBorder="1" applyAlignment="1">
      <alignment horizontal="right"/>
    </xf>
    <xf numFmtId="164" fontId="28" fillId="5" borderId="0" xfId="1" applyFont="1" applyFill="1" applyAlignment="1">
      <alignment horizontal="right"/>
    </xf>
    <xf numFmtId="0" fontId="8" fillId="6" borderId="20" xfId="1" applyNumberFormat="1" applyFont="1" applyFill="1" applyBorder="1" applyAlignment="1">
      <alignment horizontal="right"/>
    </xf>
    <xf numFmtId="164" fontId="28" fillId="5" borderId="0" xfId="1" applyNumberFormat="1" applyFont="1" applyFill="1" applyBorder="1" applyAlignment="1">
      <alignment horizontal="right"/>
    </xf>
    <xf numFmtId="164" fontId="8" fillId="6" borderId="23" xfId="1" applyFont="1" applyFill="1" applyBorder="1" applyAlignment="1">
      <alignment horizontal="center"/>
    </xf>
    <xf numFmtId="164" fontId="8" fillId="6" borderId="23" xfId="1" applyNumberFormat="1" applyFont="1" applyFill="1" applyBorder="1" applyAlignment="1">
      <alignment horizontal="right"/>
    </xf>
    <xf numFmtId="164" fontId="8" fillId="6" borderId="25" xfId="1" applyFont="1" applyFill="1" applyBorder="1" applyAlignment="1">
      <alignment horizontal="center"/>
    </xf>
    <xf numFmtId="164" fontId="8" fillId="6" borderId="14" xfId="1" applyNumberFormat="1" applyFont="1" applyFill="1" applyBorder="1" applyAlignment="1">
      <alignment horizontal="right"/>
    </xf>
    <xf numFmtId="0" fontId="8" fillId="6" borderId="28" xfId="1" applyNumberFormat="1" applyFont="1" applyFill="1" applyBorder="1" applyAlignment="1">
      <alignment horizontal="center"/>
    </xf>
    <xf numFmtId="164" fontId="8" fillId="6" borderId="22" xfId="1" applyNumberFormat="1" applyFont="1" applyFill="1" applyBorder="1" applyAlignment="1">
      <alignment horizontal="left"/>
    </xf>
    <xf numFmtId="164" fontId="8" fillId="6" borderId="21" xfId="1" applyNumberFormat="1" applyFont="1" applyFill="1" applyBorder="1" applyAlignment="1">
      <alignment horizontal="right"/>
    </xf>
    <xf numFmtId="0" fontId="8" fillId="6" borderId="31" xfId="1" applyNumberFormat="1" applyFont="1" applyFill="1" applyBorder="1" applyAlignment="1">
      <alignment horizontal="center"/>
    </xf>
    <xf numFmtId="164" fontId="8" fillId="6" borderId="6" xfId="1" applyFont="1" applyFill="1" applyBorder="1" applyAlignment="1">
      <alignment horizontal="center"/>
    </xf>
    <xf numFmtId="0" fontId="8" fillId="6" borderId="42" xfId="1" applyNumberFormat="1" applyFont="1" applyFill="1" applyBorder="1" applyAlignment="1">
      <alignment horizontal="center"/>
    </xf>
    <xf numFmtId="164" fontId="28" fillId="5" borderId="17" xfId="1" applyFont="1" applyFill="1" applyBorder="1" applyAlignment="1">
      <alignment horizontal="center" vertical="center"/>
    </xf>
    <xf numFmtId="14" fontId="28" fillId="5" borderId="17" xfId="1" applyNumberFormat="1" applyFont="1" applyFill="1" applyBorder="1" applyAlignment="1">
      <alignment horizontal="center" vertical="center"/>
    </xf>
    <xf numFmtId="164" fontId="8" fillId="6" borderId="12" xfId="1" applyFont="1" applyFill="1" applyBorder="1" applyAlignment="1">
      <alignment horizontal="center" vertical="center"/>
    </xf>
    <xf numFmtId="164" fontId="8" fillId="6" borderId="24" xfId="1" applyFont="1" applyFill="1" applyBorder="1" applyAlignment="1">
      <alignment horizontal="center" vertical="center"/>
    </xf>
    <xf numFmtId="0" fontId="8" fillId="6" borderId="26" xfId="1" applyNumberFormat="1" applyFont="1" applyFill="1" applyBorder="1" applyAlignment="1">
      <alignment horizontal="center" vertical="center"/>
    </xf>
    <xf numFmtId="0" fontId="8" fillId="6" borderId="1" xfId="1" applyNumberFormat="1" applyFont="1" applyFill="1" applyBorder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0" fontId="27" fillId="6" borderId="16" xfId="1" applyNumberFormat="1" applyFont="1" applyFill="1" applyBorder="1" applyAlignment="1">
      <alignment horizontal="center" vertical="center"/>
    </xf>
    <xf numFmtId="0" fontId="8" fillId="6" borderId="16" xfId="1" applyNumberFormat="1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 vertical="center"/>
    </xf>
    <xf numFmtId="0" fontId="8" fillId="6" borderId="19" xfId="1" applyNumberFormat="1" applyFont="1" applyFill="1" applyBorder="1" applyAlignment="1">
      <alignment horizontal="center" vertical="center"/>
    </xf>
    <xf numFmtId="0" fontId="27" fillId="6" borderId="14" xfId="1" applyNumberFormat="1" applyFont="1" applyFill="1" applyBorder="1" applyAlignment="1">
      <alignment horizontal="center" vertical="center" wrapText="1"/>
    </xf>
    <xf numFmtId="0" fontId="8" fillId="6" borderId="23" xfId="1" applyNumberFormat="1" applyFont="1" applyFill="1" applyBorder="1" applyAlignment="1">
      <alignment horizontal="center" vertical="center"/>
    </xf>
    <xf numFmtId="0" fontId="8" fillId="6" borderId="27" xfId="1" applyNumberFormat="1" applyFont="1" applyFill="1" applyBorder="1" applyAlignment="1">
      <alignment horizontal="center" vertical="center"/>
    </xf>
    <xf numFmtId="0" fontId="8" fillId="6" borderId="17" xfId="1" applyNumberFormat="1" applyFont="1" applyFill="1" applyBorder="1" applyAlignment="1">
      <alignment horizontal="center" vertical="center"/>
    </xf>
    <xf numFmtId="0" fontId="8" fillId="6" borderId="28" xfId="1" applyNumberFormat="1" applyFont="1" applyFill="1" applyBorder="1" applyAlignment="1">
      <alignment horizontal="center" vertical="center"/>
    </xf>
    <xf numFmtId="164" fontId="8" fillId="6" borderId="43" xfId="1" applyFont="1" applyFill="1" applyBorder="1" applyAlignment="1">
      <alignment horizontal="center" vertical="center"/>
    </xf>
    <xf numFmtId="0" fontId="18" fillId="4" borderId="20" xfId="0" applyFont="1" applyFill="1" applyBorder="1"/>
    <xf numFmtId="0" fontId="8" fillId="4" borderId="21" xfId="1" applyNumberFormat="1" applyFont="1" applyFill="1" applyBorder="1" applyAlignment="1">
      <alignment horizontal="center" vertical="center"/>
    </xf>
    <xf numFmtId="0" fontId="8" fillId="6" borderId="44" xfId="1" applyNumberFormat="1" applyFont="1" applyFill="1" applyBorder="1" applyAlignment="1">
      <alignment horizontal="center" vertical="center"/>
    </xf>
    <xf numFmtId="0" fontId="10" fillId="4" borderId="23" xfId="31" applyFont="1" applyFill="1" applyBorder="1" applyAlignment="1">
      <alignment horizontal="center" vertical="center"/>
    </xf>
    <xf numFmtId="0" fontId="8" fillId="4" borderId="23" xfId="32" applyNumberFormat="1" applyFont="1" applyFill="1" applyBorder="1" applyAlignment="1">
      <alignment horizontal="center"/>
    </xf>
    <xf numFmtId="0" fontId="8" fillId="4" borderId="23" xfId="31" applyFont="1" applyFill="1" applyBorder="1" applyAlignment="1">
      <alignment horizontal="center" vertical="center"/>
    </xf>
    <xf numFmtId="0" fontId="26" fillId="4" borderId="0" xfId="0" applyFont="1" applyFill="1" applyAlignment="1">
      <alignment horizontal="center" vertical="center" wrapText="1"/>
    </xf>
    <xf numFmtId="0" fontId="30" fillId="10" borderId="0" xfId="0" applyFont="1" applyFill="1" applyAlignment="1">
      <alignment vertical="top" wrapText="1"/>
    </xf>
    <xf numFmtId="0" fontId="10" fillId="6" borderId="42" xfId="1" applyNumberFormat="1" applyFont="1" applyFill="1" applyBorder="1" applyAlignment="1">
      <alignment horizontal="center"/>
    </xf>
    <xf numFmtId="0" fontId="10" fillId="6" borderId="44" xfId="1" applyNumberFormat="1" applyFont="1" applyFill="1" applyBorder="1" applyAlignment="1">
      <alignment horizontal="center"/>
    </xf>
    <xf numFmtId="0" fontId="10" fillId="6" borderId="45" xfId="1" applyNumberFormat="1" applyFont="1" applyFill="1" applyBorder="1" applyAlignment="1">
      <alignment horizontal="center"/>
    </xf>
    <xf numFmtId="0" fontId="10" fillId="6" borderId="47" xfId="1" applyNumberFormat="1" applyFont="1" applyFill="1" applyBorder="1" applyAlignment="1">
      <alignment horizontal="center"/>
    </xf>
    <xf numFmtId="0" fontId="10" fillId="6" borderId="48" xfId="1" applyNumberFormat="1" applyFont="1" applyFill="1" applyBorder="1" applyAlignment="1">
      <alignment horizontal="center"/>
    </xf>
    <xf numFmtId="0" fontId="10" fillId="6" borderId="41" xfId="1" applyNumberFormat="1" applyFont="1" applyFill="1" applyBorder="1" applyAlignment="1">
      <alignment horizontal="center"/>
    </xf>
    <xf numFmtId="0" fontId="10" fillId="6" borderId="49" xfId="1" applyNumberFormat="1" applyFont="1" applyFill="1" applyBorder="1"/>
    <xf numFmtId="164" fontId="10" fillId="6" borderId="43" xfId="1" applyFont="1" applyFill="1" applyBorder="1" applyAlignment="1">
      <alignment horizontal="center"/>
    </xf>
    <xf numFmtId="164" fontId="10" fillId="6" borderId="42" xfId="1" applyFont="1" applyFill="1" applyBorder="1" applyAlignment="1">
      <alignment horizontal="center"/>
    </xf>
    <xf numFmtId="164" fontId="10" fillId="6" borderId="42" xfId="1" applyNumberFormat="1" applyFont="1" applyFill="1" applyBorder="1" applyAlignment="1">
      <alignment horizontal="center"/>
    </xf>
    <xf numFmtId="164" fontId="10" fillId="6" borderId="50" xfId="1" applyNumberFormat="1" applyFont="1" applyFill="1" applyBorder="1" applyAlignment="1">
      <alignment horizontal="center"/>
    </xf>
    <xf numFmtId="164" fontId="10" fillId="6" borderId="46" xfId="1" applyNumberFormat="1" applyFont="1" applyFill="1" applyBorder="1" applyAlignment="1">
      <alignment horizontal="center"/>
    </xf>
    <xf numFmtId="164" fontId="10" fillId="6" borderId="27" xfId="1" applyFont="1" applyFill="1" applyBorder="1" applyAlignment="1">
      <alignment horizontal="center"/>
    </xf>
    <xf numFmtId="164" fontId="10" fillId="6" borderId="47" xfId="1" applyFont="1" applyFill="1" applyBorder="1" applyAlignment="1">
      <alignment horizontal="center"/>
    </xf>
    <xf numFmtId="164" fontId="10" fillId="6" borderId="28" xfId="1" applyNumberFormat="1" applyFont="1" applyFill="1" applyBorder="1" applyAlignment="1">
      <alignment horizontal="center"/>
    </xf>
    <xf numFmtId="164" fontId="10" fillId="6" borderId="28" xfId="1" applyFont="1" applyFill="1" applyBorder="1" applyAlignment="1">
      <alignment horizontal="center"/>
    </xf>
    <xf numFmtId="0" fontId="9" fillId="0" borderId="0" xfId="0" applyFont="1"/>
    <xf numFmtId="0" fontId="27" fillId="6" borderId="14" xfId="1" applyNumberFormat="1" applyFont="1" applyFill="1" applyBorder="1" applyAlignment="1">
      <alignment horizontal="center" wrapText="1"/>
    </xf>
    <xf numFmtId="0" fontId="27" fillId="6" borderId="16" xfId="1" applyNumberFormat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/>
    </xf>
    <xf numFmtId="0" fontId="8" fillId="6" borderId="19" xfId="1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164" fontId="28" fillId="5" borderId="0" xfId="1" applyFont="1" applyFill="1" applyAlignment="1">
      <alignment horizontal="center"/>
    </xf>
    <xf numFmtId="164" fontId="28" fillId="5" borderId="17" xfId="1" applyFont="1" applyFill="1" applyBorder="1" applyAlignment="1">
      <alignment horizontal="center"/>
    </xf>
    <xf numFmtId="14" fontId="28" fillId="5" borderId="17" xfId="1" applyNumberFormat="1" applyFont="1" applyFill="1" applyBorder="1" applyAlignment="1">
      <alignment horizontal="center"/>
    </xf>
    <xf numFmtId="164" fontId="8" fillId="6" borderId="12" xfId="1" applyFont="1" applyFill="1" applyBorder="1" applyAlignment="1">
      <alignment horizontal="center"/>
    </xf>
    <xf numFmtId="0" fontId="8" fillId="6" borderId="26" xfId="1" applyNumberFormat="1" applyFont="1" applyFill="1" applyBorder="1" applyAlignment="1">
      <alignment horizontal="center"/>
    </xf>
    <xf numFmtId="164" fontId="8" fillId="6" borderId="24" xfId="1" applyFont="1" applyFill="1" applyBorder="1" applyAlignment="1">
      <alignment horizontal="center"/>
    </xf>
    <xf numFmtId="0" fontId="7" fillId="0" borderId="0" xfId="0" applyFont="1"/>
    <xf numFmtId="0" fontId="8" fillId="6" borderId="51" xfId="1" applyNumberFormat="1" applyFont="1" applyFill="1" applyBorder="1" applyAlignment="1">
      <alignment horizontal="center"/>
    </xf>
    <xf numFmtId="164" fontId="8" fillId="6" borderId="43" xfId="1" applyFont="1" applyFill="1" applyBorder="1" applyAlignment="1">
      <alignment horizontal="center"/>
    </xf>
    <xf numFmtId="164" fontId="8" fillId="6" borderId="42" xfId="1" applyFont="1" applyFill="1" applyBorder="1" applyAlignment="1">
      <alignment horizontal="center"/>
    </xf>
    <xf numFmtId="164" fontId="8" fillId="6" borderId="42" xfId="1" applyNumberFormat="1" applyFont="1" applyFill="1" applyBorder="1" applyAlignment="1">
      <alignment horizontal="right"/>
    </xf>
    <xf numFmtId="0" fontId="8" fillId="6" borderId="45" xfId="1" applyNumberFormat="1" applyFont="1" applyFill="1" applyBorder="1" applyAlignment="1">
      <alignment horizontal="center"/>
    </xf>
    <xf numFmtId="0" fontId="8" fillId="6" borderId="6" xfId="1" applyNumberFormat="1" applyFont="1" applyFill="1" applyBorder="1" applyAlignment="1">
      <alignment horizontal="center"/>
    </xf>
    <xf numFmtId="164" fontId="8" fillId="6" borderId="7" xfId="1" applyFont="1" applyFill="1" applyBorder="1" applyAlignment="1">
      <alignment horizontal="center"/>
    </xf>
    <xf numFmtId="164" fontId="8" fillId="6" borderId="52" xfId="1" applyNumberFormat="1" applyFont="1" applyFill="1" applyBorder="1" applyAlignment="1">
      <alignment horizontal="right"/>
    </xf>
    <xf numFmtId="0" fontId="8" fillId="6" borderId="1" xfId="1" applyNumberFormat="1" applyFont="1" applyFill="1" applyBorder="1" applyAlignment="1">
      <alignment horizontal="center"/>
    </xf>
    <xf numFmtId="164" fontId="8" fillId="6" borderId="1" xfId="1" applyFont="1" applyFill="1" applyBorder="1" applyAlignment="1">
      <alignment horizontal="center"/>
    </xf>
    <xf numFmtId="164" fontId="8" fillId="6" borderId="1" xfId="1" applyNumberFormat="1" applyFont="1" applyFill="1" applyBorder="1" applyAlignment="1">
      <alignment horizontal="right"/>
    </xf>
    <xf numFmtId="0" fontId="0" fillId="0" borderId="0" xfId="0"/>
    <xf numFmtId="0" fontId="10" fillId="6" borderId="27" xfId="1" applyNumberFormat="1" applyFont="1" applyFill="1" applyBorder="1" applyAlignment="1">
      <alignment horizontal="center"/>
    </xf>
    <xf numFmtId="0" fontId="1" fillId="8" borderId="13" xfId="9" applyNumberFormat="1" applyFill="1" applyBorder="1" applyAlignment="1">
      <alignment horizontal="left"/>
    </xf>
    <xf numFmtId="164" fontId="10" fillId="6" borderId="1" xfId="1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8" borderId="14" xfId="9" applyFont="1" applyFill="1" applyBorder="1"/>
    <xf numFmtId="0" fontId="1" fillId="2" borderId="0" xfId="9" applyNumberFormat="1" applyFill="1" applyBorder="1" applyAlignment="1">
      <alignment horizontal="left"/>
    </xf>
    <xf numFmtId="164" fontId="0" fillId="2" borderId="0" xfId="9" applyFont="1" applyFill="1" applyBorder="1"/>
    <xf numFmtId="0" fontId="10" fillId="6" borderId="11" xfId="1" applyNumberFormat="1" applyFont="1" applyFill="1" applyBorder="1" applyAlignment="1">
      <alignment horizontal="center"/>
    </xf>
    <xf numFmtId="0" fontId="10" fillId="6" borderId="51" xfId="1" applyNumberFormat="1" applyFont="1" applyFill="1" applyBorder="1" applyAlignment="1">
      <alignment horizontal="center"/>
    </xf>
    <xf numFmtId="49" fontId="10" fillId="6" borderId="1" xfId="1" applyNumberFormat="1" applyFont="1" applyFill="1" applyBorder="1" applyAlignment="1">
      <alignment horizontal="center"/>
    </xf>
    <xf numFmtId="49" fontId="10" fillId="6" borderId="24" xfId="1" applyNumberFormat="1" applyFont="1" applyFill="1" applyBorder="1" applyAlignment="1">
      <alignment horizontal="center"/>
    </xf>
    <xf numFmtId="0" fontId="2" fillId="3" borderId="53" xfId="0" applyFont="1" applyFill="1" applyBorder="1" applyAlignment="1">
      <alignment horizontal="center" vertical="center"/>
    </xf>
    <xf numFmtId="0" fontId="2" fillId="4" borderId="53" xfId="0" applyFont="1" applyFill="1" applyBorder="1" applyAlignment="1">
      <alignment horizontal="center" vertical="center"/>
    </xf>
    <xf numFmtId="164" fontId="10" fillId="6" borderId="43" xfId="1" applyNumberFormat="1" applyFont="1" applyFill="1" applyBorder="1" applyAlignment="1">
      <alignment horizontal="center"/>
    </xf>
    <xf numFmtId="0" fontId="8" fillId="6" borderId="54" xfId="1" applyNumberFormat="1" applyFont="1" applyFill="1" applyBorder="1" applyAlignment="1">
      <alignment horizontal="center"/>
    </xf>
    <xf numFmtId="0" fontId="8" fillId="6" borderId="55" xfId="1" applyNumberFormat="1" applyFont="1" applyFill="1" applyBorder="1" applyAlignment="1">
      <alignment horizontal="center"/>
    </xf>
    <xf numFmtId="164" fontId="8" fillId="6" borderId="1" xfId="1" applyNumberFormat="1" applyFont="1" applyFill="1" applyBorder="1" applyAlignment="1">
      <alignment horizontal="left"/>
    </xf>
    <xf numFmtId="164" fontId="8" fillId="6" borderId="44" xfId="1" applyFont="1" applyFill="1" applyBorder="1" applyAlignment="1">
      <alignment horizontal="center" vertical="center"/>
    </xf>
    <xf numFmtId="0" fontId="8" fillId="6" borderId="51" xfId="1" applyNumberFormat="1" applyFont="1" applyFill="1" applyBorder="1" applyAlignment="1">
      <alignment horizontal="center" vertical="center"/>
    </xf>
    <xf numFmtId="0" fontId="8" fillId="6" borderId="6" xfId="1" applyNumberFormat="1" applyFont="1" applyFill="1" applyBorder="1" applyAlignment="1">
      <alignment horizontal="center" vertical="center"/>
    </xf>
    <xf numFmtId="0" fontId="8" fillId="6" borderId="37" xfId="1" applyNumberFormat="1" applyFont="1" applyFill="1" applyBorder="1" applyAlignment="1">
      <alignment horizontal="center" vertical="center"/>
    </xf>
    <xf numFmtId="164" fontId="29" fillId="5" borderId="0" xfId="1" applyFont="1" applyFill="1" applyAlignment="1">
      <alignment horizontal="center" vertical="center"/>
    </xf>
    <xf numFmtId="164" fontId="28" fillId="5" borderId="0" xfId="1" applyNumberFormat="1" applyFont="1" applyFill="1" applyAlignment="1">
      <alignment horizontal="center" vertical="center"/>
    </xf>
    <xf numFmtId="164" fontId="28" fillId="5" borderId="0" xfId="1" applyNumberFormat="1" applyFont="1" applyFill="1" applyAlignment="1">
      <alignment horizontal="center"/>
    </xf>
    <xf numFmtId="164" fontId="28" fillId="5" borderId="0" xfId="1" applyNumberFormat="1" applyFont="1" applyFill="1" applyBorder="1" applyAlignment="1">
      <alignment horizontal="center"/>
    </xf>
    <xf numFmtId="164" fontId="8" fillId="6" borderId="23" xfId="1" applyNumberFormat="1" applyFont="1" applyFill="1" applyBorder="1" applyAlignment="1">
      <alignment horizontal="center"/>
    </xf>
    <xf numFmtId="164" fontId="8" fillId="6" borderId="14" xfId="1" applyNumberFormat="1" applyFont="1" applyFill="1" applyBorder="1" applyAlignment="1">
      <alignment horizontal="center"/>
    </xf>
    <xf numFmtId="164" fontId="8" fillId="6" borderId="22" xfId="1" applyNumberFormat="1" applyFont="1" applyFill="1" applyBorder="1" applyAlignment="1">
      <alignment horizontal="center"/>
    </xf>
    <xf numFmtId="164" fontId="8" fillId="6" borderId="21" xfId="1" applyNumberFormat="1" applyFont="1" applyFill="1" applyBorder="1" applyAlignment="1">
      <alignment horizontal="center"/>
    </xf>
    <xf numFmtId="164" fontId="8" fillId="6" borderId="43" xfId="1" applyNumberFormat="1" applyFont="1" applyFill="1" applyBorder="1" applyAlignment="1">
      <alignment horizontal="center"/>
    </xf>
    <xf numFmtId="164" fontId="8" fillId="6" borderId="24" xfId="1" applyNumberFormat="1" applyFont="1" applyFill="1" applyBorder="1" applyAlignment="1">
      <alignment horizontal="center"/>
    </xf>
    <xf numFmtId="164" fontId="8" fillId="6" borderId="32" xfId="1" applyNumberFormat="1" applyFont="1" applyFill="1" applyBorder="1" applyAlignment="1">
      <alignment horizontal="center"/>
    </xf>
    <xf numFmtId="164" fontId="8" fillId="6" borderId="12" xfId="1" applyNumberFormat="1" applyFont="1" applyFill="1" applyBorder="1" applyAlignment="1">
      <alignment horizontal="center"/>
    </xf>
    <xf numFmtId="164" fontId="10" fillId="6" borderId="1" xfId="1" applyNumberFormat="1" applyFont="1" applyFill="1" applyBorder="1" applyAlignment="1">
      <alignment horizontal="center"/>
    </xf>
    <xf numFmtId="0" fontId="10" fillId="6" borderId="6" xfId="1" applyNumberFormat="1" applyFont="1" applyFill="1" applyBorder="1" applyAlignment="1">
      <alignment horizontal="center"/>
    </xf>
    <xf numFmtId="164" fontId="10" fillId="6" borderId="32" xfId="1" applyNumberFormat="1" applyFont="1" applyFill="1" applyBorder="1" applyAlignment="1">
      <alignment horizontal="center"/>
    </xf>
    <xf numFmtId="0" fontId="19" fillId="13" borderId="0" xfId="0" applyFont="1" applyFill="1" applyAlignment="1">
      <alignment horizontal="center" vertical="center"/>
    </xf>
    <xf numFmtId="0" fontId="2" fillId="13" borderId="0" xfId="0" applyFont="1" applyFill="1" applyAlignment="1">
      <alignment horizontal="center" vertical="center"/>
    </xf>
    <xf numFmtId="0" fontId="22" fillId="13" borderId="0" xfId="0" applyFont="1" applyFill="1" applyAlignment="1">
      <alignment horizontal="center" vertical="center"/>
    </xf>
    <xf numFmtId="0" fontId="22" fillId="13" borderId="30" xfId="0" applyFont="1" applyFill="1" applyBorder="1" applyAlignment="1">
      <alignment horizontal="center" vertical="center"/>
    </xf>
    <xf numFmtId="164" fontId="11" fillId="5" borderId="44" xfId="1" applyFont="1" applyFill="1" applyBorder="1" applyAlignment="1">
      <alignment horizontal="center" vertical="center"/>
    </xf>
    <xf numFmtId="164" fontId="12" fillId="5" borderId="44" xfId="1" applyFont="1" applyFill="1" applyBorder="1" applyAlignment="1">
      <alignment horizontal="center" vertical="center"/>
    </xf>
    <xf numFmtId="164" fontId="11" fillId="5" borderId="43" xfId="1" applyNumberFormat="1" applyFont="1" applyFill="1" applyBorder="1" applyAlignment="1">
      <alignment horizontal="center" vertical="center"/>
    </xf>
    <xf numFmtId="164" fontId="11" fillId="5" borderId="0" xfId="1" applyFont="1" applyFill="1" applyBorder="1" applyAlignment="1">
      <alignment horizontal="center"/>
    </xf>
    <xf numFmtId="164" fontId="11" fillId="5" borderId="58" xfId="1" applyNumberFormat="1" applyFont="1" applyFill="1" applyBorder="1" applyAlignment="1">
      <alignment horizontal="center"/>
    </xf>
    <xf numFmtId="0" fontId="10" fillId="6" borderId="59" xfId="1" applyNumberFormat="1" applyFont="1" applyFill="1" applyBorder="1" applyAlignment="1">
      <alignment horizontal="right"/>
    </xf>
    <xf numFmtId="0" fontId="8" fillId="6" borderId="52" xfId="1" applyNumberFormat="1" applyFont="1" applyFill="1" applyBorder="1" applyAlignment="1">
      <alignment horizontal="center"/>
    </xf>
    <xf numFmtId="0" fontId="8" fillId="3" borderId="60" xfId="1" applyNumberFormat="1" applyFont="1" applyFill="1" applyBorder="1" applyAlignment="1">
      <alignment horizontal="right"/>
    </xf>
    <xf numFmtId="0" fontId="8" fillId="3" borderId="61" xfId="1" applyNumberFormat="1" applyFont="1" applyFill="1" applyBorder="1" applyAlignment="1">
      <alignment horizontal="center"/>
    </xf>
    <xf numFmtId="0" fontId="9" fillId="9" borderId="11" xfId="1" applyNumberFormat="1" applyFont="1" applyFill="1" applyBorder="1" applyAlignment="1">
      <alignment horizontal="center" vertical="center"/>
    </xf>
    <xf numFmtId="0" fontId="7" fillId="9" borderId="12" xfId="1" applyNumberFormat="1" applyFont="1" applyFill="1" applyBorder="1" applyAlignment="1">
      <alignment horizontal="center" vertical="center"/>
    </xf>
    <xf numFmtId="0" fontId="8" fillId="9" borderId="23" xfId="1" applyNumberFormat="1" applyFont="1" applyFill="1" applyBorder="1" applyAlignment="1">
      <alignment horizontal="center"/>
    </xf>
    <xf numFmtId="164" fontId="8" fillId="9" borderId="12" xfId="1" applyFont="1" applyFill="1" applyBorder="1" applyAlignment="1">
      <alignment horizontal="center"/>
    </xf>
    <xf numFmtId="164" fontId="8" fillId="9" borderId="23" xfId="1" applyFont="1" applyFill="1" applyBorder="1" applyAlignment="1">
      <alignment horizontal="center"/>
    </xf>
    <xf numFmtId="164" fontId="8" fillId="9" borderId="23" xfId="1" applyNumberFormat="1" applyFont="1" applyFill="1" applyBorder="1" applyAlignment="1">
      <alignment horizontal="center"/>
    </xf>
    <xf numFmtId="0" fontId="10" fillId="6" borderId="52" xfId="1" applyNumberFormat="1" applyFont="1" applyFill="1" applyBorder="1" applyAlignment="1">
      <alignment horizontal="center"/>
    </xf>
    <xf numFmtId="0" fontId="18" fillId="11" borderId="1" xfId="0" applyFont="1" applyFill="1" applyBorder="1" applyAlignment="1">
      <alignment horizontal="center" vertical="center"/>
    </xf>
    <xf numFmtId="0" fontId="2" fillId="14" borderId="62" xfId="0" applyFont="1" applyFill="1" applyBorder="1" applyAlignment="1">
      <alignment horizontal="center"/>
    </xf>
    <xf numFmtId="0" fontId="0" fillId="0" borderId="1" xfId="0" applyBorder="1"/>
    <xf numFmtId="164" fontId="2" fillId="14" borderId="20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0" fillId="0" borderId="37" xfId="0" applyBorder="1"/>
    <xf numFmtId="0" fontId="2" fillId="14" borderId="13" xfId="0" applyFont="1" applyFill="1" applyBorder="1" applyAlignment="1">
      <alignment horizontal="left" vertical="center"/>
    </xf>
    <xf numFmtId="0" fontId="2" fillId="14" borderId="15" xfId="0" applyFont="1" applyFill="1" applyBorder="1" applyAlignment="1">
      <alignment horizontal="left"/>
    </xf>
    <xf numFmtId="0" fontId="2" fillId="14" borderId="20" xfId="0" applyFont="1" applyFill="1" applyBorder="1" applyAlignment="1">
      <alignment horizontal="left"/>
    </xf>
    <xf numFmtId="164" fontId="2" fillId="14" borderId="14" xfId="0" applyNumberFormat="1" applyFont="1" applyFill="1" applyBorder="1" applyAlignment="1">
      <alignment horizontal="center" vertical="center"/>
    </xf>
    <xf numFmtId="6" fontId="2" fillId="14" borderId="16" xfId="0" applyNumberFormat="1" applyFont="1" applyFill="1" applyBorder="1" applyAlignment="1">
      <alignment horizontal="center"/>
    </xf>
    <xf numFmtId="164" fontId="2" fillId="14" borderId="16" xfId="0" applyNumberFormat="1" applyFont="1" applyFill="1" applyBorder="1" applyAlignment="1">
      <alignment horizontal="center"/>
    </xf>
    <xf numFmtId="164" fontId="2" fillId="14" borderId="21" xfId="0" applyNumberFormat="1" applyFont="1" applyFill="1" applyBorder="1" applyAlignment="1">
      <alignment horizontal="center"/>
    </xf>
    <xf numFmtId="164" fontId="0" fillId="8" borderId="37" xfId="9" applyFont="1" applyFill="1" applyBorder="1"/>
    <xf numFmtId="164" fontId="0" fillId="8" borderId="62" xfId="9" applyFont="1" applyFill="1" applyBorder="1"/>
    <xf numFmtId="0" fontId="2" fillId="14" borderId="11" xfId="0" applyFont="1" applyFill="1" applyBorder="1" applyAlignment="1">
      <alignment horizontal="center" vertical="center"/>
    </xf>
    <xf numFmtId="0" fontId="2" fillId="14" borderId="37" xfId="0" applyFont="1" applyFill="1" applyBorder="1" applyAlignment="1">
      <alignment horizontal="center" vertical="center"/>
    </xf>
    <xf numFmtId="0" fontId="2" fillId="14" borderId="15" xfId="0" applyFont="1" applyFill="1" applyBorder="1" applyAlignment="1">
      <alignment horizontal="center" vertical="center"/>
    </xf>
    <xf numFmtId="164" fontId="2" fillId="14" borderId="15" xfId="0" applyNumberFormat="1" applyFont="1" applyFill="1" applyBorder="1" applyAlignment="1">
      <alignment horizontal="center" vertical="center"/>
    </xf>
    <xf numFmtId="0" fontId="2" fillId="14" borderId="51" xfId="0" applyFont="1" applyFill="1" applyBorder="1" applyAlignment="1">
      <alignment horizontal="left" vertical="center"/>
    </xf>
    <xf numFmtId="0" fontId="2" fillId="14" borderId="63" xfId="0" applyFont="1" applyFill="1" applyBorder="1" applyAlignment="1">
      <alignment horizontal="left" vertical="center"/>
    </xf>
    <xf numFmtId="0" fontId="2" fillId="14" borderId="64" xfId="0" applyFont="1" applyFill="1" applyBorder="1" applyAlignment="1">
      <alignment horizontal="center" vertical="center"/>
    </xf>
    <xf numFmtId="0" fontId="2" fillId="14" borderId="65" xfId="0" applyFont="1" applyFill="1" applyBorder="1" applyAlignment="1">
      <alignment horizontal="center" vertical="center"/>
    </xf>
    <xf numFmtId="0" fontId="2" fillId="14" borderId="66" xfId="0" applyFont="1" applyFill="1" applyBorder="1" applyAlignment="1">
      <alignment horizontal="left" vertical="center"/>
    </xf>
    <xf numFmtId="0" fontId="10" fillId="3" borderId="23" xfId="1" applyNumberFormat="1" applyFont="1" applyFill="1" applyBorder="1" applyAlignment="1">
      <alignment horizontal="center"/>
    </xf>
    <xf numFmtId="164" fontId="10" fillId="3" borderId="12" xfId="1" applyFont="1" applyFill="1" applyBorder="1" applyAlignment="1">
      <alignment horizontal="center"/>
    </xf>
    <xf numFmtId="164" fontId="10" fillId="3" borderId="23" xfId="1" applyFont="1" applyFill="1" applyBorder="1" applyAlignment="1">
      <alignment horizontal="center"/>
    </xf>
    <xf numFmtId="164" fontId="10" fillId="3" borderId="23" xfId="1" applyNumberFormat="1" applyFont="1" applyFill="1" applyBorder="1" applyAlignment="1">
      <alignment horizontal="right"/>
    </xf>
    <xf numFmtId="0" fontId="9" fillId="3" borderId="11" xfId="1" applyNumberFormat="1" applyFont="1" applyFill="1" applyBorder="1" applyAlignment="1">
      <alignment horizontal="center" vertical="center"/>
    </xf>
    <xf numFmtId="0" fontId="7" fillId="3" borderId="12" xfId="1" applyNumberFormat="1" applyFont="1" applyFill="1" applyBorder="1" applyAlignment="1">
      <alignment horizontal="center" vertical="center"/>
    </xf>
    <xf numFmtId="164" fontId="22" fillId="14" borderId="27" xfId="0" applyNumberFormat="1" applyFont="1" applyFill="1" applyBorder="1" applyAlignment="1">
      <alignment horizontal="center" vertical="center"/>
    </xf>
    <xf numFmtId="164" fontId="22" fillId="14" borderId="47" xfId="0" applyNumberFormat="1" applyFont="1" applyFill="1" applyBorder="1" applyAlignment="1">
      <alignment horizontal="center" vertical="center"/>
    </xf>
    <xf numFmtId="164" fontId="22" fillId="14" borderId="28" xfId="0" applyNumberFormat="1" applyFont="1" applyFill="1" applyBorder="1" applyAlignment="1">
      <alignment horizontal="center" vertical="center"/>
    </xf>
    <xf numFmtId="164" fontId="8" fillId="6" borderId="1" xfId="1" applyFont="1" applyFill="1" applyBorder="1" applyAlignment="1">
      <alignment horizontal="center" vertical="center"/>
    </xf>
    <xf numFmtId="164" fontId="8" fillId="6" borderId="10" xfId="1" applyFont="1" applyFill="1" applyBorder="1" applyAlignment="1">
      <alignment horizontal="center"/>
    </xf>
    <xf numFmtId="0" fontId="8" fillId="4" borderId="1" xfId="31" applyFont="1" applyFill="1" applyBorder="1" applyAlignment="1">
      <alignment horizontal="center"/>
    </xf>
    <xf numFmtId="0" fontId="8" fillId="4" borderId="1" xfId="31" applyFont="1" applyFill="1" applyBorder="1" applyAlignment="1">
      <alignment horizontal="center" vertical="center"/>
    </xf>
    <xf numFmtId="0" fontId="2" fillId="3" borderId="63" xfId="0" applyFont="1" applyFill="1" applyBorder="1" applyAlignment="1">
      <alignment horizontal="left" vertical="center"/>
    </xf>
    <xf numFmtId="164" fontId="22" fillId="3" borderId="47" xfId="0" applyNumberFormat="1" applyFont="1" applyFill="1" applyBorder="1" applyAlignment="1">
      <alignment horizontal="center" vertical="center"/>
    </xf>
    <xf numFmtId="164" fontId="2" fillId="14" borderId="67" xfId="0" applyNumberFormat="1" applyFont="1" applyFill="1" applyBorder="1" applyAlignment="1">
      <alignment horizontal="right" vertical="center"/>
    </xf>
    <xf numFmtId="164" fontId="2" fillId="14" borderId="68" xfId="0" applyNumberFormat="1" applyFont="1" applyFill="1" applyBorder="1" applyAlignment="1">
      <alignment horizontal="right" vertical="center"/>
    </xf>
    <xf numFmtId="6" fontId="2" fillId="14" borderId="55" xfId="0" applyNumberFormat="1" applyFont="1" applyFill="1" applyBorder="1" applyAlignment="1">
      <alignment horizontal="right"/>
    </xf>
    <xf numFmtId="0" fontId="0" fillId="2" borderId="0" xfId="0" applyFill="1" applyAlignment="1">
      <alignment horizontal="center" vertical="center"/>
    </xf>
    <xf numFmtId="0" fontId="31" fillId="17" borderId="0" xfId="0" applyFont="1" applyFill="1" applyBorder="1" applyAlignment="1">
      <alignment horizontal="center" vertical="center"/>
    </xf>
    <xf numFmtId="0" fontId="31" fillId="17" borderId="0" xfId="0" applyFont="1" applyFill="1" applyAlignment="1">
      <alignment horizontal="center" vertical="center"/>
    </xf>
    <xf numFmtId="0" fontId="18" fillId="9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6" fontId="0" fillId="4" borderId="1" xfId="0" applyNumberFormat="1" applyFill="1" applyBorder="1" applyAlignment="1">
      <alignment horizontal="center"/>
    </xf>
    <xf numFmtId="0" fontId="18" fillId="11" borderId="1" xfId="0" applyFont="1" applyFill="1" applyBorder="1" applyAlignment="1">
      <alignment horizontal="left" vertical="center"/>
    </xf>
    <xf numFmtId="164" fontId="18" fillId="11" borderId="1" xfId="0" applyNumberFormat="1" applyFont="1" applyFill="1" applyBorder="1" applyAlignment="1">
      <alignment horizontal="center" vertical="center"/>
    </xf>
    <xf numFmtId="0" fontId="20" fillId="11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21" fillId="11" borderId="1" xfId="0" applyFont="1" applyFill="1" applyBorder="1" applyAlignment="1">
      <alignment horizontal="center" vertical="center"/>
    </xf>
    <xf numFmtId="0" fontId="0" fillId="2" borderId="0" xfId="0" applyFill="1"/>
    <xf numFmtId="0" fontId="33" fillId="0" borderId="0" xfId="0" applyNumberFormat="1" applyFont="1" applyFill="1" applyBorder="1" applyAlignment="1" applyProtection="1">
      <alignment vertical="center"/>
    </xf>
    <xf numFmtId="0" fontId="18" fillId="11" borderId="2" xfId="0" applyFont="1" applyFill="1" applyBorder="1" applyAlignment="1">
      <alignment horizontal="left" vertical="center"/>
    </xf>
    <xf numFmtId="164" fontId="17" fillId="11" borderId="8" xfId="0" applyNumberFormat="1" applyFont="1" applyFill="1" applyBorder="1" applyAlignment="1">
      <alignment horizontal="center" vertical="center"/>
    </xf>
    <xf numFmtId="0" fontId="17" fillId="11" borderId="3" xfId="0" applyFont="1" applyFill="1" applyBorder="1" applyAlignment="1">
      <alignment horizontal="center" vertical="center"/>
    </xf>
    <xf numFmtId="0" fontId="17" fillId="11" borderId="1" xfId="0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22" fillId="13" borderId="1" xfId="0" applyFont="1" applyFill="1" applyBorder="1" applyAlignment="1">
      <alignment horizontal="center" vertical="center"/>
    </xf>
    <xf numFmtId="0" fontId="8" fillId="3" borderId="23" xfId="1" applyNumberFormat="1" applyFont="1" applyFill="1" applyBorder="1" applyAlignment="1">
      <alignment horizontal="center"/>
    </xf>
    <xf numFmtId="164" fontId="8" fillId="3" borderId="12" xfId="1" applyFont="1" applyFill="1" applyBorder="1" applyAlignment="1">
      <alignment horizontal="center"/>
    </xf>
    <xf numFmtId="164" fontId="8" fillId="3" borderId="23" xfId="1" applyFont="1" applyFill="1" applyBorder="1" applyAlignment="1">
      <alignment horizontal="center"/>
    </xf>
    <xf numFmtId="164" fontId="8" fillId="3" borderId="23" xfId="1" applyNumberFormat="1" applyFont="1" applyFill="1" applyBorder="1" applyAlignment="1">
      <alignment horizontal="right"/>
    </xf>
    <xf numFmtId="0" fontId="0" fillId="4" borderId="0" xfId="0" applyFill="1" applyBorder="1" applyAlignment="1">
      <alignment horizontal="center"/>
    </xf>
    <xf numFmtId="164" fontId="8" fillId="3" borderId="23" xfId="1" applyNumberFormat="1" applyFont="1" applyFill="1" applyBorder="1" applyAlignment="1">
      <alignment horizontal="center"/>
    </xf>
    <xf numFmtId="164" fontId="10" fillId="6" borderId="14" xfId="1" applyFont="1" applyFill="1" applyBorder="1" applyAlignment="1">
      <alignment horizontal="center"/>
    </xf>
    <xf numFmtId="0" fontId="42" fillId="0" borderId="0" xfId="0" applyFont="1" applyAlignment="1">
      <alignment horizontal="left" vertical="center" indent="2"/>
    </xf>
    <xf numFmtId="0" fontId="0" fillId="0" borderId="0" xfId="0" applyAlignment="1">
      <alignment vertical="center"/>
    </xf>
    <xf numFmtId="0" fontId="23" fillId="11" borderId="2" xfId="0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center" vertical="center"/>
    </xf>
    <xf numFmtId="0" fontId="23" fillId="11" borderId="1" xfId="0" applyFont="1" applyFill="1" applyBorder="1" applyAlignment="1">
      <alignment horizontal="center" vertical="center"/>
    </xf>
    <xf numFmtId="0" fontId="22" fillId="11" borderId="4" xfId="0" applyFont="1" applyFill="1" applyBorder="1" applyAlignment="1">
      <alignment horizontal="center" vertical="center"/>
    </xf>
    <xf numFmtId="0" fontId="24" fillId="11" borderId="3" xfId="0" applyFont="1" applyFill="1" applyBorder="1" applyAlignment="1">
      <alignment horizontal="center" vertical="center"/>
    </xf>
    <xf numFmtId="0" fontId="18" fillId="11" borderId="5" xfId="0" applyFont="1" applyFill="1" applyBorder="1" applyAlignment="1">
      <alignment horizontal="left" vertical="center"/>
    </xf>
    <xf numFmtId="164" fontId="17" fillId="11" borderId="9" xfId="0" applyNumberFormat="1" applyFont="1" applyFill="1" applyBorder="1" applyAlignment="1">
      <alignment horizontal="center" vertical="center"/>
    </xf>
    <xf numFmtId="0" fontId="17" fillId="11" borderId="2" xfId="0" applyFont="1" applyFill="1" applyBorder="1" applyAlignment="1">
      <alignment horizontal="center" vertical="center"/>
    </xf>
    <xf numFmtId="0" fontId="24" fillId="11" borderId="0" xfId="0" applyFont="1" applyFill="1" applyBorder="1" applyAlignment="1">
      <alignment horizontal="center" vertical="center"/>
    </xf>
    <xf numFmtId="0" fontId="32" fillId="11" borderId="1" xfId="0" applyFont="1" applyFill="1" applyBorder="1" applyAlignment="1">
      <alignment horizontal="center" vertical="center"/>
    </xf>
    <xf numFmtId="6" fontId="0" fillId="0" borderId="0" xfId="0" applyNumberFormat="1"/>
    <xf numFmtId="0" fontId="36" fillId="11" borderId="1" xfId="0" applyFont="1" applyFill="1" applyBorder="1" applyAlignment="1">
      <alignment horizontal="center" vertical="center"/>
    </xf>
    <xf numFmtId="0" fontId="37" fillId="11" borderId="2" xfId="0" applyFont="1" applyFill="1" applyBorder="1" applyAlignment="1">
      <alignment horizontal="left" vertical="center"/>
    </xf>
    <xf numFmtId="0" fontId="38" fillId="11" borderId="2" xfId="0" applyFont="1" applyFill="1" applyBorder="1" applyAlignment="1">
      <alignment horizontal="center" vertical="center"/>
    </xf>
    <xf numFmtId="0" fontId="39" fillId="11" borderId="1" xfId="0" applyFont="1" applyFill="1" applyBorder="1" applyAlignment="1">
      <alignment horizontal="center" vertical="center"/>
    </xf>
    <xf numFmtId="0" fontId="39" fillId="11" borderId="4" xfId="0" applyFont="1" applyFill="1" applyBorder="1" applyAlignment="1">
      <alignment horizontal="center" vertical="center"/>
    </xf>
    <xf numFmtId="0" fontId="40" fillId="11" borderId="1" xfId="0" applyFont="1" applyFill="1" applyBorder="1" applyAlignment="1">
      <alignment horizontal="center" vertical="center"/>
    </xf>
    <xf numFmtId="0" fontId="22" fillId="11" borderId="0" xfId="0" applyFont="1" applyFill="1" applyAlignment="1">
      <alignment horizontal="center"/>
    </xf>
    <xf numFmtId="0" fontId="41" fillId="11" borderId="1" xfId="0" applyFont="1" applyFill="1" applyBorder="1" applyAlignment="1">
      <alignment horizontal="center" vertical="center"/>
    </xf>
    <xf numFmtId="0" fontId="24" fillId="11" borderId="4" xfId="0" applyFont="1" applyFill="1" applyBorder="1" applyAlignment="1">
      <alignment horizontal="center" vertical="center"/>
    </xf>
    <xf numFmtId="0" fontId="22" fillId="11" borderId="0" xfId="0" applyFont="1" applyFill="1" applyAlignment="1">
      <alignment horizontal="center" vertical="center"/>
    </xf>
    <xf numFmtId="0" fontId="41" fillId="11" borderId="4" xfId="0" applyFont="1" applyFill="1" applyBorder="1" applyAlignment="1">
      <alignment horizontal="center" vertical="center"/>
    </xf>
    <xf numFmtId="0" fontId="43" fillId="4" borderId="1" xfId="0" applyFont="1" applyFill="1" applyBorder="1" applyAlignment="1">
      <alignment horizontal="center" vertical="center"/>
    </xf>
    <xf numFmtId="6" fontId="0" fillId="4" borderId="1" xfId="0" applyNumberFormat="1" applyFill="1" applyBorder="1"/>
    <xf numFmtId="0" fontId="38" fillId="11" borderId="1" xfId="0" applyFont="1" applyFill="1" applyBorder="1" applyAlignment="1">
      <alignment horizontal="center" vertical="center"/>
    </xf>
    <xf numFmtId="0" fontId="18" fillId="11" borderId="8" xfId="0" applyFont="1" applyFill="1" applyBorder="1" applyAlignment="1">
      <alignment horizontal="left" vertical="center"/>
    </xf>
    <xf numFmtId="164" fontId="18" fillId="11" borderId="8" xfId="0" applyNumberFormat="1" applyFont="1" applyFill="1" applyBorder="1" applyAlignment="1">
      <alignment horizontal="center" vertical="center"/>
    </xf>
    <xf numFmtId="0" fontId="18" fillId="11" borderId="8" xfId="0" applyFont="1" applyFill="1" applyBorder="1" applyAlignment="1">
      <alignment horizontal="center" vertical="center"/>
    </xf>
    <xf numFmtId="0" fontId="20" fillId="11" borderId="8" xfId="0" applyFont="1" applyFill="1" applyBorder="1" applyAlignment="1">
      <alignment horizontal="center" vertical="center"/>
    </xf>
    <xf numFmtId="0" fontId="2" fillId="11" borderId="8" xfId="0" applyFont="1" applyFill="1" applyBorder="1" applyAlignment="1">
      <alignment horizontal="center" vertical="center"/>
    </xf>
    <xf numFmtId="0" fontId="36" fillId="11" borderId="8" xfId="0" applyFont="1" applyFill="1" applyBorder="1" applyAlignment="1">
      <alignment horizontal="center" vertical="center"/>
    </xf>
    <xf numFmtId="0" fontId="25" fillId="11" borderId="8" xfId="0" applyFont="1" applyFill="1" applyBorder="1" applyAlignment="1">
      <alignment horizontal="center" vertical="center"/>
    </xf>
    <xf numFmtId="0" fontId="40" fillId="11" borderId="8" xfId="0" applyFont="1" applyFill="1" applyBorder="1" applyAlignment="1">
      <alignment horizontal="center" vertical="center"/>
    </xf>
    <xf numFmtId="0" fontId="41" fillId="11" borderId="8" xfId="0" applyFont="1" applyFill="1" applyBorder="1" applyAlignment="1">
      <alignment horizontal="center" vertical="center"/>
    </xf>
    <xf numFmtId="0" fontId="17" fillId="11" borderId="8" xfId="0" applyFont="1" applyFill="1" applyBorder="1" applyAlignment="1">
      <alignment horizontal="center" vertical="center"/>
    </xf>
    <xf numFmtId="0" fontId="18" fillId="11" borderId="30" xfId="0" applyFont="1" applyFill="1" applyBorder="1" applyAlignment="1">
      <alignment horizontal="left" vertical="center"/>
    </xf>
    <xf numFmtId="164" fontId="18" fillId="11" borderId="30" xfId="0" applyNumberFormat="1" applyFont="1" applyFill="1" applyBorder="1" applyAlignment="1">
      <alignment horizontal="center" vertical="center"/>
    </xf>
    <xf numFmtId="0" fontId="18" fillId="11" borderId="30" xfId="0" applyFont="1" applyFill="1" applyBorder="1" applyAlignment="1">
      <alignment horizontal="center" vertical="center"/>
    </xf>
    <xf numFmtId="0" fontId="20" fillId="11" borderId="30" xfId="0" applyFont="1" applyFill="1" applyBorder="1" applyAlignment="1">
      <alignment horizontal="center" vertical="center"/>
    </xf>
    <xf numFmtId="0" fontId="2" fillId="11" borderId="30" xfId="0" applyFont="1" applyFill="1" applyBorder="1" applyAlignment="1">
      <alignment horizontal="center" vertical="center"/>
    </xf>
    <xf numFmtId="0" fontId="37" fillId="11" borderId="5" xfId="0" applyFont="1" applyFill="1" applyBorder="1" applyAlignment="1">
      <alignment horizontal="left" vertical="center"/>
    </xf>
    <xf numFmtId="0" fontId="17" fillId="11" borderId="0" xfId="0" applyFont="1" applyFill="1" applyBorder="1" applyAlignment="1">
      <alignment horizontal="center" vertical="center"/>
    </xf>
    <xf numFmtId="0" fontId="38" fillId="11" borderId="5" xfId="0" applyFont="1" applyFill="1" applyBorder="1" applyAlignment="1">
      <alignment horizontal="center" vertical="center"/>
    </xf>
    <xf numFmtId="0" fontId="39" fillId="11" borderId="30" xfId="0" applyFont="1" applyFill="1" applyBorder="1" applyAlignment="1">
      <alignment horizontal="center" vertical="center"/>
    </xf>
    <xf numFmtId="0" fontId="23" fillId="11" borderId="30" xfId="0" applyFont="1" applyFill="1" applyBorder="1" applyAlignment="1">
      <alignment horizontal="center" vertical="center"/>
    </xf>
    <xf numFmtId="0" fontId="39" fillId="11" borderId="6" xfId="0" applyFont="1" applyFill="1" applyBorder="1" applyAlignment="1">
      <alignment horizontal="center" vertical="center"/>
    </xf>
    <xf numFmtId="0" fontId="36" fillId="11" borderId="30" xfId="0" applyFont="1" applyFill="1" applyBorder="1" applyAlignment="1">
      <alignment horizontal="center" vertical="center"/>
    </xf>
    <xf numFmtId="0" fontId="17" fillId="11" borderId="30" xfId="0" applyFont="1" applyFill="1" applyBorder="1" applyAlignment="1">
      <alignment horizontal="center" vertical="center"/>
    </xf>
    <xf numFmtId="0" fontId="18" fillId="2" borderId="30" xfId="0" applyFont="1" applyFill="1" applyBorder="1" applyAlignment="1">
      <alignment horizontal="left" vertical="center"/>
    </xf>
    <xf numFmtId="164" fontId="18" fillId="2" borderId="30" xfId="0" applyNumberFormat="1" applyFont="1" applyFill="1" applyBorder="1" applyAlignment="1">
      <alignment horizontal="center" vertical="center"/>
    </xf>
    <xf numFmtId="0" fontId="18" fillId="2" borderId="30" xfId="0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5" fillId="2" borderId="30" xfId="0" applyFont="1" applyFill="1" applyBorder="1" applyAlignment="1">
      <alignment horizontal="center" vertical="center"/>
    </xf>
    <xf numFmtId="0" fontId="31" fillId="17" borderId="1" xfId="0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center"/>
    </xf>
    <xf numFmtId="164" fontId="17" fillId="11" borderId="1" xfId="0" applyNumberFormat="1" applyFont="1" applyFill="1" applyBorder="1" applyAlignment="1">
      <alignment horizontal="center" vertical="center"/>
    </xf>
    <xf numFmtId="164" fontId="44" fillId="14" borderId="47" xfId="0" applyNumberFormat="1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/>
    </xf>
    <xf numFmtId="0" fontId="34" fillId="12" borderId="51" xfId="0" applyFont="1" applyFill="1" applyBorder="1" applyAlignment="1">
      <alignment horizontal="center" vertical="center"/>
    </xf>
    <xf numFmtId="0" fontId="34" fillId="12" borderId="44" xfId="0" applyFont="1" applyFill="1" applyBorder="1" applyAlignment="1">
      <alignment horizontal="center" vertical="center"/>
    </xf>
    <xf numFmtId="0" fontId="34" fillId="12" borderId="43" xfId="0" applyFont="1" applyFill="1" applyBorder="1" applyAlignment="1">
      <alignment horizontal="center" vertical="center"/>
    </xf>
    <xf numFmtId="0" fontId="34" fillId="12" borderId="56" xfId="0" applyFont="1" applyFill="1" applyBorder="1" applyAlignment="1">
      <alignment horizontal="center" vertical="center"/>
    </xf>
    <xf numFmtId="0" fontId="34" fillId="12" borderId="57" xfId="0" applyFont="1" applyFill="1" applyBorder="1" applyAlignment="1">
      <alignment horizontal="center" vertical="center"/>
    </xf>
    <xf numFmtId="0" fontId="34" fillId="12" borderId="58" xfId="0" applyFont="1" applyFill="1" applyBorder="1" applyAlignment="1">
      <alignment horizontal="center" vertical="center"/>
    </xf>
    <xf numFmtId="0" fontId="2" fillId="14" borderId="11" xfId="0" applyFont="1" applyFill="1" applyBorder="1" applyAlignment="1">
      <alignment horizontal="center"/>
    </xf>
    <xf numFmtId="0" fontId="2" fillId="14" borderId="12" xfId="0" applyFont="1" applyFill="1" applyBorder="1" applyAlignment="1">
      <alignment horizontal="center"/>
    </xf>
    <xf numFmtId="0" fontId="35" fillId="15" borderId="15" xfId="0" applyFont="1" applyFill="1" applyBorder="1" applyAlignment="1">
      <alignment horizontal="center"/>
    </xf>
    <xf numFmtId="0" fontId="35" fillId="15" borderId="16" xfId="0" applyFont="1" applyFill="1" applyBorder="1" applyAlignment="1">
      <alignment horizontal="center"/>
    </xf>
    <xf numFmtId="0" fontId="35" fillId="15" borderId="15" xfId="0" applyFont="1" applyFill="1" applyBorder="1" applyAlignment="1">
      <alignment horizontal="center" vertical="center"/>
    </xf>
    <xf numFmtId="0" fontId="35" fillId="15" borderId="16" xfId="0" applyFont="1" applyFill="1" applyBorder="1" applyAlignment="1">
      <alignment horizontal="center" vertical="center"/>
    </xf>
    <xf numFmtId="0" fontId="31" fillId="16" borderId="13" xfId="0" applyFont="1" applyFill="1" applyBorder="1" applyAlignment="1">
      <alignment horizontal="center"/>
    </xf>
    <xf numFmtId="0" fontId="31" fillId="16" borderId="14" xfId="0" applyFont="1" applyFill="1" applyBorder="1" applyAlignment="1">
      <alignment horizontal="center"/>
    </xf>
    <xf numFmtId="0" fontId="2" fillId="14" borderId="11" xfId="0" applyFont="1" applyFill="1" applyBorder="1" applyAlignment="1">
      <alignment horizontal="center" vertical="center"/>
    </xf>
    <xf numFmtId="0" fontId="2" fillId="14" borderId="12" xfId="0" applyFont="1" applyFill="1" applyBorder="1" applyAlignment="1">
      <alignment horizontal="center" vertical="center"/>
    </xf>
  </cellXfs>
  <cellStyles count="33">
    <cellStyle name="Comma 2" xfId="20"/>
    <cellStyle name="Comma 2 2" xfId="28"/>
    <cellStyle name="Currency 2" xfId="22"/>
    <cellStyle name="Currency 2 2" xfId="30"/>
    <cellStyle name="Millares 2" xfId="19"/>
    <cellStyle name="Millares 2 2" xfId="27"/>
    <cellStyle name="Moneda 2" xfId="4"/>
    <cellStyle name="Moneda 2 2" xfId="21"/>
    <cellStyle name="Moneda 2 2 2" xfId="29"/>
    <cellStyle name="Normal" xfId="0" builtinId="0"/>
    <cellStyle name="Normal 10" xfId="12"/>
    <cellStyle name="Normal 11" xfId="13"/>
    <cellStyle name="Normal 12" xfId="14"/>
    <cellStyle name="Normal 13" xfId="15"/>
    <cellStyle name="Normal 14" xfId="31"/>
    <cellStyle name="Normal 2" xfId="2"/>
    <cellStyle name="Normal 2 2" xfId="16"/>
    <cellStyle name="Normal 2 3" xfId="32"/>
    <cellStyle name="Normal 3" xfId="3"/>
    <cellStyle name="Normal 3 2" xfId="5"/>
    <cellStyle name="Normal 3 3" xfId="7"/>
    <cellStyle name="Normal 3 4" xfId="23"/>
    <cellStyle name="Normal 4" xfId="6"/>
    <cellStyle name="Normal 4 2" xfId="24"/>
    <cellStyle name="Normal 5" xfId="1"/>
    <cellStyle name="Normal 5 2" xfId="26"/>
    <cellStyle name="Normal 5 3" xfId="25"/>
    <cellStyle name="Normal 6" xfId="8"/>
    <cellStyle name="Normal 6 2" xfId="18"/>
    <cellStyle name="Normal 7" xfId="9"/>
    <cellStyle name="Normal 7 2" xfId="17"/>
    <cellStyle name="Normal 8" xfId="10"/>
    <cellStyle name="Normal 9" xfId="11"/>
  </cellStyles>
  <dxfs count="13">
    <dxf>
      <font>
        <b/>
        <sz val="12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ont>
        <b/>
        <sz val="12"/>
        <color rgb="FF0070C0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strike val="0"/>
        <outline val="0"/>
        <shadow val="0"/>
        <u val="none"/>
        <vertAlign val="baseline"/>
        <sz val="12"/>
        <color rgb="FF00B0F0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2"/>
        <color rgb="FF00B0F0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/>
        <sz val="12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/>
        <sz val="12"/>
      </font>
      <numFmt numFmtId="164" formatCode="[$$-340A]\ #,##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fgColor indexed="64"/>
          <bgColor rgb="FFFFFF0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CCFFFF"/>
      <color rgb="FFFF99FF"/>
      <color rgb="FF66FFFF"/>
      <color rgb="FFFFCCCC"/>
      <color rgb="FF99FF99"/>
      <color rgb="FF66FF66"/>
      <color rgb="FFCCFF33"/>
      <color rgb="FF66FF99"/>
      <color rgb="FFE20076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la1" displayName="Tabla1" ref="A3:K23" totalsRowShown="0" headerRowDxfId="12" dataDxfId="11">
  <autoFilter ref="A3:K23"/>
  <tableColumns count="11">
    <tableColumn id="1" name="N°" dataDxfId="10"/>
    <tableColumn id="2" name="CLINICA/HOSPITAL" dataDxfId="9"/>
    <tableColumn id="3" name="MONTO NETO" dataDxfId="8"/>
    <tableColumn id="4" name="REALIZADO" dataDxfId="7"/>
    <tableColumn id="5" name="PRESUPUESTO" dataDxfId="6"/>
    <tableColumn id="6" name="O/V" dataDxfId="5"/>
    <tableColumn id="7" name="ORDEN DE COMPRA" dataDxfId="4"/>
    <tableColumn id="8" name="GUIA DESPACHO" dataDxfId="3"/>
    <tableColumn id="9" name="FACTURA" dataDxfId="2"/>
    <tableColumn id="11" name="ENCARGADO" dataDxfId="1"/>
    <tableColumn id="12" name="OBSERVACIÓN 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6"/>
  <sheetViews>
    <sheetView topLeftCell="A44" workbookViewId="0">
      <selection activeCell="F61" sqref="B49:F61"/>
    </sheetView>
  </sheetViews>
  <sheetFormatPr baseColWidth="10" defaultRowHeight="15"/>
  <cols>
    <col min="2" max="2" width="34.7109375" customWidth="1"/>
    <col min="3" max="3" width="38.7109375" customWidth="1"/>
  </cols>
  <sheetData>
    <row r="2" spans="2:6">
      <c r="C2" s="278"/>
    </row>
    <row r="3" spans="2:6" ht="15.75" thickBot="1"/>
    <row r="4" spans="2:6" ht="15.75" thickBot="1">
      <c r="B4" s="404"/>
      <c r="C4" s="405" t="s">
        <v>5</v>
      </c>
      <c r="D4" s="3"/>
      <c r="E4" s="4"/>
      <c r="F4" s="5"/>
    </row>
    <row r="5" spans="2:6">
      <c r="B5" s="6" t="s">
        <v>6</v>
      </c>
      <c r="C5" s="32" t="s">
        <v>117</v>
      </c>
      <c r="D5" s="7"/>
      <c r="E5" s="8" t="s">
        <v>7</v>
      </c>
      <c r="F5" s="9"/>
    </row>
    <row r="6" spans="2:6">
      <c r="B6" s="10" t="s">
        <v>8</v>
      </c>
      <c r="C6" s="11" t="s">
        <v>9</v>
      </c>
      <c r="D6" s="12"/>
      <c r="E6" s="13"/>
      <c r="F6" s="9"/>
    </row>
    <row r="7" spans="2:6">
      <c r="B7" s="10" t="s">
        <v>10</v>
      </c>
      <c r="C7" s="14"/>
      <c r="D7" s="15"/>
      <c r="E7" s="13" t="s">
        <v>11</v>
      </c>
      <c r="F7" s="9"/>
    </row>
    <row r="8" spans="2:6">
      <c r="B8" s="10" t="s">
        <v>12</v>
      </c>
      <c r="C8" s="14"/>
      <c r="D8" s="7"/>
      <c r="E8" s="16"/>
      <c r="F8" s="9"/>
    </row>
    <row r="9" spans="2:6">
      <c r="B9" s="1" t="s">
        <v>13</v>
      </c>
      <c r="C9" s="2"/>
      <c r="D9" s="7"/>
      <c r="E9" s="17"/>
      <c r="F9" s="9"/>
    </row>
    <row r="10" spans="2:6">
      <c r="B10" s="10" t="s">
        <v>14</v>
      </c>
      <c r="C10" s="14" t="s">
        <v>55</v>
      </c>
      <c r="D10" s="7"/>
      <c r="E10" s="17"/>
      <c r="F10" s="9"/>
    </row>
    <row r="11" spans="2:6">
      <c r="B11" s="18" t="s">
        <v>16</v>
      </c>
      <c r="C11" s="19" t="s">
        <v>55</v>
      </c>
      <c r="D11" s="7"/>
      <c r="E11" s="20"/>
      <c r="F11" s="9"/>
    </row>
    <row r="12" spans="2:6">
      <c r="B12" s="18" t="s">
        <v>17</v>
      </c>
      <c r="C12" s="19"/>
      <c r="D12" s="7"/>
      <c r="E12" s="20"/>
      <c r="F12" s="9"/>
    </row>
    <row r="13" spans="2:6" ht="15.75" thickBot="1">
      <c r="B13" s="21" t="s">
        <v>18</v>
      </c>
      <c r="C13" s="19"/>
      <c r="D13" s="7"/>
      <c r="E13" s="20"/>
      <c r="F13" s="22"/>
    </row>
    <row r="14" spans="2:6" ht="15.75" thickBot="1">
      <c r="B14" s="437" t="s">
        <v>19</v>
      </c>
      <c r="C14" s="437" t="s">
        <v>20</v>
      </c>
      <c r="D14" s="438" t="s">
        <v>21</v>
      </c>
      <c r="E14" s="439" t="s">
        <v>22</v>
      </c>
      <c r="F14" s="440" t="s">
        <v>23</v>
      </c>
    </row>
    <row r="15" spans="2:6">
      <c r="B15" s="23">
        <v>3200000000</v>
      </c>
      <c r="C15" s="23" t="s">
        <v>32</v>
      </c>
      <c r="D15" s="24">
        <v>1</v>
      </c>
      <c r="E15" s="25">
        <v>318917</v>
      </c>
      <c r="F15" s="26">
        <f>E15*D15</f>
        <v>318917</v>
      </c>
    </row>
    <row r="16" spans="2:6" ht="15.75" thickBot="1">
      <c r="B16" s="27"/>
      <c r="C16" s="28"/>
      <c r="D16" s="29"/>
      <c r="E16" s="30" t="s">
        <v>24</v>
      </c>
      <c r="F16" s="31">
        <f>F15</f>
        <v>318917</v>
      </c>
    </row>
    <row r="18" spans="2:6" ht="15.75" thickBot="1"/>
    <row r="19" spans="2:6" ht="15.75" thickBot="1">
      <c r="B19" s="404"/>
      <c r="C19" s="405" t="s">
        <v>25</v>
      </c>
      <c r="D19" s="35"/>
      <c r="E19" s="36"/>
      <c r="F19" s="37"/>
    </row>
    <row r="20" spans="2:6">
      <c r="B20" s="38" t="s">
        <v>6</v>
      </c>
      <c r="C20" s="64" t="s">
        <v>207</v>
      </c>
      <c r="D20" s="39"/>
      <c r="E20" s="40" t="s">
        <v>7</v>
      </c>
      <c r="F20" s="41"/>
    </row>
    <row r="21" spans="2:6">
      <c r="B21" s="42" t="s">
        <v>8</v>
      </c>
      <c r="C21" s="43" t="s">
        <v>35</v>
      </c>
      <c r="D21" s="44"/>
      <c r="E21" s="45"/>
      <c r="F21" s="41"/>
    </row>
    <row r="22" spans="2:6">
      <c r="B22" s="42" t="s">
        <v>10</v>
      </c>
      <c r="C22" s="46"/>
      <c r="D22" s="47"/>
      <c r="E22" s="45" t="s">
        <v>11</v>
      </c>
      <c r="F22" s="41"/>
    </row>
    <row r="23" spans="2:6">
      <c r="B23" s="42" t="s">
        <v>12</v>
      </c>
      <c r="C23" s="46"/>
      <c r="D23" s="39"/>
      <c r="E23" s="48"/>
      <c r="F23" s="41"/>
    </row>
    <row r="24" spans="2:6">
      <c r="B24" s="33" t="s">
        <v>13</v>
      </c>
      <c r="C24" s="34"/>
      <c r="D24" s="39"/>
      <c r="E24" s="49"/>
      <c r="F24" s="41"/>
    </row>
    <row r="25" spans="2:6">
      <c r="B25" s="42" t="s">
        <v>14</v>
      </c>
      <c r="C25" s="46" t="s">
        <v>55</v>
      </c>
      <c r="D25" s="39"/>
      <c r="E25" s="49"/>
      <c r="F25" s="41"/>
    </row>
    <row r="26" spans="2:6">
      <c r="B26" s="50" t="s">
        <v>16</v>
      </c>
      <c r="C26" s="51" t="s">
        <v>55</v>
      </c>
      <c r="D26" s="39"/>
      <c r="E26" s="52"/>
      <c r="F26" s="41"/>
    </row>
    <row r="27" spans="2:6">
      <c r="B27" s="50" t="s">
        <v>17</v>
      </c>
      <c r="C27" s="51"/>
      <c r="D27" s="39"/>
      <c r="E27" s="52"/>
      <c r="F27" s="41"/>
    </row>
    <row r="28" spans="2:6" ht="15.75" thickBot="1">
      <c r="B28" s="53" t="s">
        <v>18</v>
      </c>
      <c r="C28" s="51"/>
      <c r="D28" s="39"/>
      <c r="E28" s="52"/>
      <c r="F28" s="54"/>
    </row>
    <row r="29" spans="2:6" ht="15.75" thickBot="1">
      <c r="B29" s="437" t="s">
        <v>19</v>
      </c>
      <c r="C29" s="437" t="s">
        <v>20</v>
      </c>
      <c r="D29" s="438" t="s">
        <v>21</v>
      </c>
      <c r="E29" s="439" t="s">
        <v>22</v>
      </c>
      <c r="F29" s="440" t="s">
        <v>23</v>
      </c>
    </row>
    <row r="30" spans="2:6">
      <c r="B30" s="55">
        <v>3200000000</v>
      </c>
      <c r="C30" s="55" t="s">
        <v>32</v>
      </c>
      <c r="D30" s="56">
        <v>1</v>
      </c>
      <c r="E30" s="57">
        <v>656325</v>
      </c>
      <c r="F30" s="58">
        <f>E30*D30</f>
        <v>656325</v>
      </c>
    </row>
    <row r="31" spans="2:6" ht="15.75" thickBot="1">
      <c r="B31" s="59"/>
      <c r="C31" s="60"/>
      <c r="D31" s="61"/>
      <c r="E31" s="62" t="s">
        <v>24</v>
      </c>
      <c r="F31" s="63">
        <f>F30</f>
        <v>656325</v>
      </c>
    </row>
    <row r="33" spans="2:6" ht="15.75" thickBot="1"/>
    <row r="34" spans="2:6" ht="15.75" thickBot="1">
      <c r="B34" s="68"/>
      <c r="C34" s="65" t="s">
        <v>26</v>
      </c>
      <c r="D34" s="69"/>
      <c r="E34" s="70"/>
      <c r="F34" s="71"/>
    </row>
    <row r="35" spans="2:6">
      <c r="B35" s="72" t="s">
        <v>6</v>
      </c>
      <c r="C35" s="102" t="s">
        <v>134</v>
      </c>
      <c r="D35" s="73"/>
      <c r="E35" s="74" t="s">
        <v>7</v>
      </c>
      <c r="F35" s="75"/>
    </row>
    <row r="36" spans="2:6">
      <c r="B36" s="76" t="s">
        <v>8</v>
      </c>
      <c r="C36" s="77" t="s">
        <v>36</v>
      </c>
      <c r="D36" s="78"/>
      <c r="E36" s="79"/>
      <c r="F36" s="75"/>
    </row>
    <row r="37" spans="2:6">
      <c r="B37" s="76" t="s">
        <v>10</v>
      </c>
      <c r="C37" s="80"/>
      <c r="D37" s="81"/>
      <c r="E37" s="79" t="s">
        <v>11</v>
      </c>
      <c r="F37" s="75"/>
    </row>
    <row r="38" spans="2:6">
      <c r="B38" s="76" t="s">
        <v>12</v>
      </c>
      <c r="C38" s="80"/>
      <c r="D38" s="73"/>
      <c r="E38" s="82"/>
      <c r="F38" s="75"/>
    </row>
    <row r="39" spans="2:6">
      <c r="B39" s="66" t="s">
        <v>13</v>
      </c>
      <c r="C39" s="67"/>
      <c r="D39" s="73"/>
      <c r="E39" s="83"/>
      <c r="F39" s="75"/>
    </row>
    <row r="40" spans="2:6">
      <c r="B40" s="76" t="s">
        <v>14</v>
      </c>
      <c r="C40" s="80" t="s">
        <v>55</v>
      </c>
      <c r="D40" s="73"/>
      <c r="E40" s="83"/>
      <c r="F40" s="75"/>
    </row>
    <row r="41" spans="2:6">
      <c r="B41" s="84" t="s">
        <v>16</v>
      </c>
      <c r="C41" s="85" t="s">
        <v>55</v>
      </c>
      <c r="D41" s="73"/>
      <c r="E41" s="86"/>
      <c r="F41" s="75"/>
    </row>
    <row r="42" spans="2:6">
      <c r="B42" s="84" t="s">
        <v>17</v>
      </c>
      <c r="C42" s="85"/>
      <c r="D42" s="73"/>
      <c r="E42" s="86"/>
      <c r="F42" s="75"/>
    </row>
    <row r="43" spans="2:6" ht="15.75" thickBot="1">
      <c r="B43" s="87" t="s">
        <v>18</v>
      </c>
      <c r="C43" s="85"/>
      <c r="D43" s="73"/>
      <c r="E43" s="86"/>
      <c r="F43" s="88"/>
    </row>
    <row r="44" spans="2:6" ht="15.75" thickBot="1">
      <c r="B44" s="89" t="s">
        <v>19</v>
      </c>
      <c r="C44" s="89" t="s">
        <v>20</v>
      </c>
      <c r="D44" s="90" t="s">
        <v>21</v>
      </c>
      <c r="E44" s="91" t="s">
        <v>22</v>
      </c>
      <c r="F44" s="92" t="s">
        <v>23</v>
      </c>
    </row>
    <row r="45" spans="2:6">
      <c r="B45" s="93">
        <v>3200000000</v>
      </c>
      <c r="C45" s="93" t="s">
        <v>32</v>
      </c>
      <c r="D45" s="94">
        <v>1</v>
      </c>
      <c r="E45" s="95">
        <v>160000</v>
      </c>
      <c r="F45" s="96">
        <f>E45*D45</f>
        <v>160000</v>
      </c>
    </row>
    <row r="46" spans="2:6" ht="15.75" thickBot="1">
      <c r="B46" s="97"/>
      <c r="C46" s="98"/>
      <c r="D46" s="99"/>
      <c r="E46" s="100" t="s">
        <v>24</v>
      </c>
      <c r="F46" s="101">
        <f>F45</f>
        <v>160000</v>
      </c>
    </row>
    <row r="48" spans="2:6" ht="15.75" thickBot="1"/>
    <row r="49" spans="2:6" ht="15.75" thickBot="1">
      <c r="B49" s="404"/>
      <c r="C49" s="405" t="s">
        <v>27</v>
      </c>
      <c r="D49" s="105"/>
      <c r="E49" s="106"/>
      <c r="F49" s="107"/>
    </row>
    <row r="50" spans="2:6">
      <c r="B50" s="108" t="s">
        <v>6</v>
      </c>
      <c r="C50" s="134" t="s">
        <v>113</v>
      </c>
      <c r="D50" s="109"/>
      <c r="E50" s="110" t="s">
        <v>7</v>
      </c>
      <c r="F50" s="111"/>
    </row>
    <row r="51" spans="2:6">
      <c r="B51" s="112" t="s">
        <v>8</v>
      </c>
      <c r="C51" s="113" t="s">
        <v>56</v>
      </c>
      <c r="D51" s="114"/>
      <c r="E51" s="115"/>
      <c r="F51" s="111"/>
    </row>
    <row r="52" spans="2:6">
      <c r="B52" s="112" t="s">
        <v>10</v>
      </c>
      <c r="C52" s="116"/>
      <c r="D52" s="117"/>
      <c r="E52" s="115" t="s">
        <v>11</v>
      </c>
      <c r="F52" s="111"/>
    </row>
    <row r="53" spans="2:6">
      <c r="B53" s="112" t="s">
        <v>12</v>
      </c>
      <c r="C53" s="116"/>
      <c r="D53" s="109"/>
      <c r="E53" s="118"/>
      <c r="F53" s="111"/>
    </row>
    <row r="54" spans="2:6">
      <c r="B54" s="103" t="s">
        <v>13</v>
      </c>
      <c r="C54" s="104"/>
      <c r="D54" s="109"/>
      <c r="E54" s="119"/>
      <c r="F54" s="111"/>
    </row>
    <row r="55" spans="2:6">
      <c r="B55" s="112" t="s">
        <v>14</v>
      </c>
      <c r="C55" s="150" t="s">
        <v>15</v>
      </c>
      <c r="D55" s="109"/>
      <c r="E55" s="119"/>
      <c r="F55" s="111"/>
    </row>
    <row r="56" spans="2:6">
      <c r="B56" s="120" t="s">
        <v>16</v>
      </c>
      <c r="C56" s="150" t="s">
        <v>15</v>
      </c>
      <c r="D56" s="109"/>
      <c r="E56" s="122"/>
      <c r="F56" s="111"/>
    </row>
    <row r="57" spans="2:6">
      <c r="B57" s="120" t="s">
        <v>17</v>
      </c>
      <c r="C57" s="121"/>
      <c r="D57" s="109"/>
      <c r="E57" s="122"/>
      <c r="F57" s="111"/>
    </row>
    <row r="58" spans="2:6" ht="15.75" thickBot="1">
      <c r="B58" s="123" t="s">
        <v>18</v>
      </c>
      <c r="C58" s="121"/>
      <c r="D58" s="109"/>
      <c r="E58" s="122"/>
      <c r="F58" s="124"/>
    </row>
    <row r="59" spans="2:6" ht="15.75" thickBot="1">
      <c r="B59" s="400" t="s">
        <v>19</v>
      </c>
      <c r="C59" s="400" t="s">
        <v>20</v>
      </c>
      <c r="D59" s="401" t="s">
        <v>21</v>
      </c>
      <c r="E59" s="402" t="s">
        <v>22</v>
      </c>
      <c r="F59" s="403" t="s">
        <v>23</v>
      </c>
    </row>
    <row r="60" spans="2:6">
      <c r="B60" s="125">
        <v>3200000000</v>
      </c>
      <c r="C60" s="125" t="s">
        <v>32</v>
      </c>
      <c r="D60" s="126">
        <v>1</v>
      </c>
      <c r="E60" s="127">
        <v>2494035</v>
      </c>
      <c r="F60" s="128">
        <f>E60*D60</f>
        <v>2494035</v>
      </c>
    </row>
    <row r="61" spans="2:6" ht="15.75" thickBot="1">
      <c r="B61" s="129"/>
      <c r="C61" s="130"/>
      <c r="D61" s="131"/>
      <c r="E61" s="132" t="s">
        <v>24</v>
      </c>
      <c r="F61" s="133">
        <f>F60+F19</f>
        <v>2494035</v>
      </c>
    </row>
    <row r="63" spans="2:6" ht="15.75" thickBot="1"/>
    <row r="64" spans="2:6" ht="15.75" thickBot="1">
      <c r="B64" s="138"/>
      <c r="C64" s="135" t="s">
        <v>28</v>
      </c>
      <c r="D64" s="139"/>
      <c r="E64" s="140"/>
      <c r="F64" s="141"/>
    </row>
    <row r="65" spans="2:6">
      <c r="B65" s="142" t="s">
        <v>6</v>
      </c>
      <c r="C65" s="172" t="s">
        <v>108</v>
      </c>
      <c r="D65" s="143"/>
      <c r="E65" s="144" t="s">
        <v>7</v>
      </c>
      <c r="F65" s="145"/>
    </row>
    <row r="66" spans="2:6">
      <c r="B66" s="146" t="s">
        <v>8</v>
      </c>
      <c r="C66" s="147" t="s">
        <v>118</v>
      </c>
      <c r="D66" s="148"/>
      <c r="E66" s="149"/>
      <c r="F66" s="145"/>
    </row>
    <row r="67" spans="2:6">
      <c r="B67" s="146" t="s">
        <v>10</v>
      </c>
      <c r="C67" s="150">
        <v>176531</v>
      </c>
      <c r="D67" s="151"/>
      <c r="E67" s="149" t="s">
        <v>11</v>
      </c>
      <c r="F67" s="145"/>
    </row>
    <row r="68" spans="2:6">
      <c r="B68" s="146" t="s">
        <v>12</v>
      </c>
      <c r="C68" s="150"/>
      <c r="D68" s="143"/>
      <c r="E68" s="152"/>
      <c r="F68" s="145"/>
    </row>
    <row r="69" spans="2:6">
      <c r="B69" s="136" t="s">
        <v>13</v>
      </c>
      <c r="C69" s="137">
        <v>34626</v>
      </c>
      <c r="D69" s="143"/>
      <c r="E69" s="153"/>
      <c r="F69" s="145"/>
    </row>
    <row r="70" spans="2:6">
      <c r="B70" s="146" t="s">
        <v>14</v>
      </c>
      <c r="C70" s="150">
        <v>2671</v>
      </c>
      <c r="D70" s="143"/>
      <c r="E70" s="153"/>
      <c r="F70" s="145"/>
    </row>
    <row r="71" spans="2:6">
      <c r="B71" s="154" t="s">
        <v>16</v>
      </c>
      <c r="C71" s="155">
        <v>7162</v>
      </c>
      <c r="D71" s="143"/>
      <c r="E71" s="156"/>
      <c r="F71" s="145"/>
    </row>
    <row r="72" spans="2:6">
      <c r="B72" s="154" t="s">
        <v>17</v>
      </c>
      <c r="C72" s="155"/>
      <c r="D72" s="143"/>
      <c r="E72" s="156"/>
      <c r="F72" s="145"/>
    </row>
    <row r="73" spans="2:6" ht="15.75" thickBot="1">
      <c r="B73" s="157" t="s">
        <v>18</v>
      </c>
      <c r="C73" s="155"/>
      <c r="D73" s="143"/>
      <c r="E73" s="156"/>
      <c r="F73" s="158"/>
    </row>
    <row r="74" spans="2:6" ht="15.75" thickBot="1">
      <c r="B74" s="159" t="s">
        <v>19</v>
      </c>
      <c r="C74" s="159" t="s">
        <v>20</v>
      </c>
      <c r="D74" s="160" t="s">
        <v>21</v>
      </c>
      <c r="E74" s="161" t="s">
        <v>22</v>
      </c>
      <c r="F74" s="162" t="s">
        <v>23</v>
      </c>
    </row>
    <row r="75" spans="2:6">
      <c r="B75" s="163" t="s">
        <v>136</v>
      </c>
      <c r="C75" s="163" t="s">
        <v>137</v>
      </c>
      <c r="D75" s="164">
        <v>1</v>
      </c>
      <c r="E75" s="165">
        <v>85140</v>
      </c>
      <c r="F75" s="166">
        <v>85140</v>
      </c>
    </row>
    <row r="76" spans="2:6" ht="15.75" thickBot="1">
      <c r="B76" s="167"/>
      <c r="C76" s="168"/>
      <c r="D76" s="169"/>
      <c r="E76" s="170" t="s">
        <v>24</v>
      </c>
      <c r="F76" s="171">
        <f>F75</f>
        <v>85140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8"/>
  <sheetViews>
    <sheetView workbookViewId="0">
      <selection activeCell="F16" sqref="B4:F16"/>
    </sheetView>
  </sheetViews>
  <sheetFormatPr baseColWidth="10" defaultRowHeight="15"/>
  <cols>
    <col min="2" max="2" width="35.28515625" style="190" customWidth="1"/>
    <col min="3" max="3" width="41.28515625" style="226" customWidth="1"/>
    <col min="4" max="4" width="11.42578125" style="226"/>
    <col min="5" max="5" width="12.28515625" style="300" bestFit="1" customWidth="1"/>
    <col min="6" max="6" width="11.42578125" style="300"/>
  </cols>
  <sheetData>
    <row r="2" spans="2:6" s="173" customFormat="1">
      <c r="B2" s="190"/>
      <c r="C2" s="226"/>
      <c r="D2" s="226"/>
      <c r="E2" s="300"/>
      <c r="F2" s="300"/>
    </row>
    <row r="3" spans="2:6" ht="15.75" thickBot="1"/>
    <row r="4" spans="2:6" ht="15.75" thickBot="1">
      <c r="B4" s="229"/>
      <c r="C4" s="135" t="s">
        <v>38</v>
      </c>
      <c r="D4" s="230"/>
      <c r="E4" s="341"/>
      <c r="F4" s="342"/>
    </row>
    <row r="5" spans="2:6">
      <c r="B5" s="233" t="s">
        <v>6</v>
      </c>
      <c r="C5" s="260" t="s">
        <v>97</v>
      </c>
      <c r="D5" s="230"/>
      <c r="E5" s="234" t="s">
        <v>7</v>
      </c>
      <c r="F5" s="343"/>
    </row>
    <row r="6" spans="2:6">
      <c r="B6" s="236" t="s">
        <v>8</v>
      </c>
      <c r="C6" s="261" t="s">
        <v>96</v>
      </c>
      <c r="D6" s="254"/>
      <c r="E6" s="237"/>
      <c r="F6" s="343"/>
    </row>
    <row r="7" spans="2:6">
      <c r="B7" s="236" t="s">
        <v>10</v>
      </c>
      <c r="C7" s="262"/>
      <c r="D7" s="255"/>
      <c r="E7" s="237" t="s">
        <v>11</v>
      </c>
      <c r="F7" s="343"/>
    </row>
    <row r="8" spans="2:6">
      <c r="B8" s="236" t="s">
        <v>12</v>
      </c>
      <c r="C8" s="262"/>
      <c r="D8" s="230"/>
      <c r="E8" s="238"/>
      <c r="F8" s="343"/>
    </row>
    <row r="9" spans="2:6">
      <c r="B9" s="136" t="s">
        <v>13</v>
      </c>
      <c r="C9" s="263"/>
      <c r="D9" s="230"/>
      <c r="E9" s="301"/>
      <c r="F9" s="343"/>
    </row>
    <row r="10" spans="2:6">
      <c r="B10" s="236" t="s">
        <v>14</v>
      </c>
      <c r="C10" s="262">
        <v>245609</v>
      </c>
      <c r="D10" s="230"/>
      <c r="E10" s="301"/>
      <c r="F10" s="343"/>
    </row>
    <row r="11" spans="2:6">
      <c r="B11" s="240" t="s">
        <v>16</v>
      </c>
      <c r="C11" s="264">
        <v>7171</v>
      </c>
      <c r="D11" s="230"/>
      <c r="E11" s="301"/>
      <c r="F11" s="343"/>
    </row>
    <row r="12" spans="2:6">
      <c r="B12" s="240" t="s">
        <v>17</v>
      </c>
      <c r="C12" s="264"/>
      <c r="D12" s="230"/>
      <c r="E12" s="301"/>
      <c r="F12" s="343"/>
    </row>
    <row r="13" spans="2:6" ht="15.75" thickBot="1">
      <c r="B13" s="240" t="s">
        <v>18</v>
      </c>
      <c r="C13" s="264"/>
      <c r="D13" s="230"/>
      <c r="E13" s="301"/>
      <c r="F13" s="344"/>
    </row>
    <row r="14" spans="2:6" ht="15.75" thickBot="1">
      <c r="B14" s="316" t="s">
        <v>19</v>
      </c>
      <c r="C14" s="259" t="s">
        <v>20</v>
      </c>
      <c r="D14" s="409" t="s">
        <v>21</v>
      </c>
      <c r="E14" s="309" t="s">
        <v>22</v>
      </c>
      <c r="F14" s="345" t="s">
        <v>23</v>
      </c>
    </row>
    <row r="15" spans="2:6" s="190" customFormat="1">
      <c r="B15" s="411" t="s">
        <v>30</v>
      </c>
      <c r="C15" s="412" t="s">
        <v>31</v>
      </c>
      <c r="D15" s="412">
        <v>1</v>
      </c>
      <c r="E15" s="410">
        <v>250000</v>
      </c>
      <c r="F15" s="317">
        <v>250000</v>
      </c>
    </row>
    <row r="16" spans="2:6" ht="15.75" thickBot="1">
      <c r="B16" s="271"/>
      <c r="C16" s="272"/>
      <c r="D16" s="257"/>
      <c r="E16" s="347" t="s">
        <v>24</v>
      </c>
      <c r="F16" s="348">
        <f>F15*D15</f>
        <v>250000</v>
      </c>
    </row>
    <row r="18" spans="2:6" ht="15.75" thickBot="1"/>
    <row r="19" spans="2:6" ht="15.75" thickBot="1">
      <c r="B19" s="229"/>
      <c r="C19" s="135" t="s">
        <v>39</v>
      </c>
      <c r="D19" s="230"/>
      <c r="E19" s="341"/>
      <c r="F19" s="342"/>
    </row>
    <row r="20" spans="2:6">
      <c r="B20" s="233" t="s">
        <v>6</v>
      </c>
      <c r="C20" s="260" t="s">
        <v>97</v>
      </c>
      <c r="D20" s="230"/>
      <c r="E20" s="234" t="s">
        <v>7</v>
      </c>
      <c r="F20" s="343"/>
    </row>
    <row r="21" spans="2:6">
      <c r="B21" s="236" t="s">
        <v>8</v>
      </c>
      <c r="C21" s="261" t="s">
        <v>96</v>
      </c>
      <c r="D21" s="254"/>
      <c r="E21" s="237"/>
      <c r="F21" s="343"/>
    </row>
    <row r="22" spans="2:6">
      <c r="B22" s="236" t="s">
        <v>10</v>
      </c>
      <c r="C22" s="262"/>
      <c r="D22" s="255"/>
      <c r="E22" s="237" t="s">
        <v>11</v>
      </c>
      <c r="F22" s="343"/>
    </row>
    <row r="23" spans="2:6">
      <c r="B23" s="236" t="s">
        <v>12</v>
      </c>
      <c r="C23" s="262"/>
      <c r="D23" s="230"/>
      <c r="E23" s="238"/>
      <c r="F23" s="343"/>
    </row>
    <row r="24" spans="2:6">
      <c r="B24" s="136" t="s">
        <v>13</v>
      </c>
      <c r="C24" s="263">
        <v>33371</v>
      </c>
      <c r="D24" s="230"/>
      <c r="E24" s="301"/>
      <c r="F24" s="343"/>
    </row>
    <row r="25" spans="2:6">
      <c r="B25" s="236" t="s">
        <v>14</v>
      </c>
      <c r="C25" s="262"/>
      <c r="D25" s="230"/>
      <c r="E25" s="301"/>
      <c r="F25" s="343"/>
    </row>
    <row r="26" spans="2:6">
      <c r="B26" s="240" t="s">
        <v>16</v>
      </c>
      <c r="C26" s="264">
        <v>7165</v>
      </c>
      <c r="D26" s="230"/>
      <c r="E26" s="301"/>
      <c r="F26" s="343"/>
    </row>
    <row r="27" spans="2:6">
      <c r="B27" s="240" t="s">
        <v>17</v>
      </c>
      <c r="C27" s="264"/>
      <c r="D27" s="230"/>
      <c r="E27" s="301"/>
      <c r="F27" s="343"/>
    </row>
    <row r="28" spans="2:6" ht="15.75" thickBot="1">
      <c r="B28" s="242" t="s">
        <v>18</v>
      </c>
      <c r="C28" s="264" t="s">
        <v>83</v>
      </c>
      <c r="D28" s="230"/>
      <c r="E28" s="301"/>
      <c r="F28" s="344"/>
    </row>
    <row r="29" spans="2:6" ht="15.75" thickBot="1">
      <c r="B29" s="253" t="s">
        <v>19</v>
      </c>
      <c r="C29" s="266" t="s">
        <v>20</v>
      </c>
      <c r="D29" s="270" t="s">
        <v>21</v>
      </c>
      <c r="E29" s="244" t="s">
        <v>22</v>
      </c>
      <c r="F29" s="345" t="s">
        <v>23</v>
      </c>
    </row>
    <row r="30" spans="2:6" s="173" customFormat="1" ht="15.75" thickBot="1">
      <c r="B30" s="275" t="s">
        <v>86</v>
      </c>
      <c r="C30" s="273" t="s">
        <v>103</v>
      </c>
      <c r="D30" s="276">
        <v>8</v>
      </c>
      <c r="E30" s="244">
        <v>45675</v>
      </c>
      <c r="F30" s="349">
        <f>E30*8</f>
        <v>365400</v>
      </c>
    </row>
    <row r="31" spans="2:6" s="173" customFormat="1" ht="15.75" thickBot="1">
      <c r="B31" s="275" t="s">
        <v>94</v>
      </c>
      <c r="C31" s="273" t="s">
        <v>104</v>
      </c>
      <c r="D31" s="276">
        <v>8</v>
      </c>
      <c r="E31" s="244">
        <v>70868</v>
      </c>
      <c r="F31" s="349">
        <f>E31*8</f>
        <v>566944</v>
      </c>
    </row>
    <row r="32" spans="2:6" s="173" customFormat="1" ht="15.75" thickBot="1">
      <c r="B32" s="275" t="s">
        <v>95</v>
      </c>
      <c r="C32" s="273" t="s">
        <v>105</v>
      </c>
      <c r="D32" s="276">
        <v>2</v>
      </c>
      <c r="E32" s="244">
        <v>79959</v>
      </c>
      <c r="F32" s="349">
        <f>E32*2</f>
        <v>159918</v>
      </c>
    </row>
    <row r="33" spans="2:6" s="173" customFormat="1" ht="15.75" thickBot="1">
      <c r="B33" s="275">
        <v>1110000</v>
      </c>
      <c r="C33" s="273" t="s">
        <v>34</v>
      </c>
      <c r="D33" s="276">
        <v>1</v>
      </c>
      <c r="E33" s="244">
        <v>280000</v>
      </c>
      <c r="F33" s="244">
        <v>280000</v>
      </c>
    </row>
    <row r="34" spans="2:6" s="173" customFormat="1" ht="15.75" thickBot="1">
      <c r="B34" s="275" t="s">
        <v>102</v>
      </c>
      <c r="C34" s="273" t="s">
        <v>106</v>
      </c>
      <c r="D34" s="276">
        <v>1</v>
      </c>
      <c r="E34" s="244">
        <v>250000</v>
      </c>
      <c r="F34" s="244">
        <v>250000</v>
      </c>
    </row>
    <row r="35" spans="2:6" s="173" customFormat="1" ht="15.75" thickBot="1">
      <c r="B35" s="275" t="s">
        <v>98</v>
      </c>
      <c r="C35" s="273" t="s">
        <v>107</v>
      </c>
      <c r="D35" s="276">
        <v>2</v>
      </c>
      <c r="E35" s="244">
        <v>206964</v>
      </c>
      <c r="F35" s="349">
        <f>E35*2</f>
        <v>413928</v>
      </c>
    </row>
    <row r="36" spans="2:6" s="173" customFormat="1" ht="15.75" thickBot="1">
      <c r="B36" s="275" t="s">
        <v>99</v>
      </c>
      <c r="C36" s="273" t="s">
        <v>101</v>
      </c>
      <c r="D36" s="276">
        <v>30</v>
      </c>
      <c r="E36" s="244">
        <v>0</v>
      </c>
      <c r="F36" s="244">
        <v>0</v>
      </c>
    </row>
    <row r="37" spans="2:6" s="173" customFormat="1" ht="15.75" thickBot="1">
      <c r="B37" s="275" t="s">
        <v>100</v>
      </c>
      <c r="C37" s="273" t="s">
        <v>101</v>
      </c>
      <c r="D37" s="276">
        <v>30</v>
      </c>
      <c r="E37" s="244">
        <v>0</v>
      </c>
      <c r="F37" s="244">
        <v>0</v>
      </c>
    </row>
    <row r="38" spans="2:6" ht="15.75" thickBot="1">
      <c r="B38" s="275"/>
      <c r="C38" s="273"/>
      <c r="D38" s="276"/>
      <c r="E38" s="244"/>
      <c r="F38" s="349"/>
    </row>
    <row r="39" spans="2:6" ht="15.75" thickBot="1">
      <c r="B39" s="275"/>
      <c r="C39" s="273"/>
      <c r="D39" s="274"/>
      <c r="E39" s="350" t="s">
        <v>24</v>
      </c>
      <c r="F39" s="348">
        <f>F30+F31+F32+F33+F34+F35</f>
        <v>2036190</v>
      </c>
    </row>
    <row r="40" spans="2:6">
      <c r="C40" s="273"/>
    </row>
    <row r="41" spans="2:6" ht="15.75" thickBot="1"/>
    <row r="42" spans="2:6" ht="15.75" thickBot="1">
      <c r="B42" s="229"/>
      <c r="C42" s="135" t="s">
        <v>40</v>
      </c>
      <c r="D42" s="230"/>
      <c r="E42" s="341"/>
      <c r="F42" s="342"/>
    </row>
    <row r="43" spans="2:6">
      <c r="B43" s="233" t="s">
        <v>6</v>
      </c>
      <c r="C43" s="265" t="s">
        <v>79</v>
      </c>
      <c r="D43" s="230"/>
      <c r="E43" s="234" t="s">
        <v>7</v>
      </c>
      <c r="F43" s="343"/>
    </row>
    <row r="44" spans="2:6">
      <c r="B44" s="236" t="s">
        <v>8</v>
      </c>
      <c r="C44" s="261" t="s">
        <v>80</v>
      </c>
      <c r="D44" s="254"/>
      <c r="E44" s="237"/>
      <c r="F44" s="343"/>
    </row>
    <row r="45" spans="2:6">
      <c r="B45" s="236" t="s">
        <v>10</v>
      </c>
      <c r="C45" s="262">
        <v>174338</v>
      </c>
      <c r="D45" s="255"/>
      <c r="E45" s="237" t="s">
        <v>11</v>
      </c>
      <c r="F45" s="343"/>
    </row>
    <row r="46" spans="2:6">
      <c r="B46" s="236" t="s">
        <v>12</v>
      </c>
      <c r="C46" s="262"/>
      <c r="D46" s="230"/>
      <c r="E46" s="238"/>
      <c r="F46" s="343"/>
    </row>
    <row r="47" spans="2:6">
      <c r="B47" s="136" t="s">
        <v>13</v>
      </c>
      <c r="C47" s="263">
        <v>33187</v>
      </c>
      <c r="D47" s="230"/>
      <c r="E47" s="301"/>
      <c r="F47" s="343"/>
    </row>
    <row r="48" spans="2:6">
      <c r="B48" s="236" t="s">
        <v>14</v>
      </c>
      <c r="C48" s="262" t="s">
        <v>78</v>
      </c>
      <c r="D48" s="230"/>
      <c r="E48" s="301"/>
      <c r="F48" s="343"/>
    </row>
    <row r="49" spans="2:6">
      <c r="B49" s="240" t="s">
        <v>16</v>
      </c>
      <c r="C49" s="264">
        <v>7074</v>
      </c>
      <c r="D49" s="230"/>
      <c r="E49" s="301"/>
      <c r="F49" s="343"/>
    </row>
    <row r="50" spans="2:6">
      <c r="B50" s="240" t="s">
        <v>17</v>
      </c>
      <c r="C50" s="264"/>
      <c r="D50" s="230"/>
      <c r="E50" s="301"/>
      <c r="F50" s="343"/>
    </row>
    <row r="51" spans="2:6" ht="15.75" thickBot="1">
      <c r="B51" s="242" t="s">
        <v>18</v>
      </c>
      <c r="C51" s="264" t="s">
        <v>83</v>
      </c>
      <c r="D51" s="230"/>
      <c r="E51" s="301"/>
      <c r="F51" s="344"/>
    </row>
    <row r="52" spans="2:6" ht="15.75" thickBot="1">
      <c r="B52" s="227" t="s">
        <v>19</v>
      </c>
      <c r="C52" s="266" t="s">
        <v>20</v>
      </c>
      <c r="D52" s="256" t="s">
        <v>21</v>
      </c>
      <c r="E52" s="244" t="s">
        <v>22</v>
      </c>
      <c r="F52" s="345" t="s">
        <v>23</v>
      </c>
    </row>
    <row r="53" spans="2:6">
      <c r="B53" s="228">
        <v>38827</v>
      </c>
      <c r="C53" s="267" t="s">
        <v>81</v>
      </c>
      <c r="D53" s="258">
        <v>2</v>
      </c>
      <c r="E53" s="246">
        <v>25000</v>
      </c>
      <c r="F53" s="346">
        <f>E53*D53</f>
        <v>50000</v>
      </c>
    </row>
    <row r="54" spans="2:6" s="173" customFormat="1">
      <c r="B54" s="251">
        <v>352060000</v>
      </c>
      <c r="C54" s="268" t="s">
        <v>82</v>
      </c>
      <c r="D54" s="259">
        <v>1</v>
      </c>
      <c r="E54" s="252">
        <v>40150</v>
      </c>
      <c r="F54" s="351">
        <v>40150</v>
      </c>
    </row>
    <row r="55" spans="2:6" ht="15.75" thickBot="1">
      <c r="B55" s="248"/>
      <c r="C55" s="269"/>
      <c r="D55" s="257"/>
      <c r="E55" s="347" t="s">
        <v>24</v>
      </c>
      <c r="F55" s="348">
        <f>F53+F54</f>
        <v>90150</v>
      </c>
    </row>
    <row r="57" spans="2:6" ht="15.75" thickBot="1"/>
    <row r="58" spans="2:6" ht="15.75" thickBot="1">
      <c r="B58" s="229"/>
      <c r="C58" s="135" t="s">
        <v>41</v>
      </c>
      <c r="D58" s="230"/>
      <c r="E58" s="341"/>
      <c r="F58" s="342"/>
    </row>
    <row r="59" spans="2:6">
      <c r="B59" s="233" t="s">
        <v>6</v>
      </c>
      <c r="C59" s="265" t="s">
        <v>135</v>
      </c>
      <c r="D59" s="230"/>
      <c r="E59" s="234" t="s">
        <v>7</v>
      </c>
      <c r="F59" s="343"/>
    </row>
    <row r="60" spans="2:6">
      <c r="B60" s="236" t="s">
        <v>8</v>
      </c>
      <c r="C60" s="261" t="s">
        <v>155</v>
      </c>
      <c r="D60" s="254"/>
      <c r="E60" s="237"/>
      <c r="F60" s="343"/>
    </row>
    <row r="61" spans="2:6">
      <c r="B61" s="236" t="s">
        <v>10</v>
      </c>
      <c r="C61" s="262">
        <v>176765</v>
      </c>
      <c r="D61" s="255"/>
      <c r="E61" s="237" t="s">
        <v>11</v>
      </c>
      <c r="F61" s="343"/>
    </row>
    <row r="62" spans="2:6">
      <c r="B62" s="236" t="s">
        <v>12</v>
      </c>
      <c r="C62" s="262"/>
      <c r="D62" s="230"/>
      <c r="E62" s="238"/>
      <c r="F62" s="343"/>
    </row>
    <row r="63" spans="2:6">
      <c r="B63" s="136" t="s">
        <v>13</v>
      </c>
      <c r="C63" s="263">
        <v>34600</v>
      </c>
      <c r="D63" s="230"/>
      <c r="E63" s="301"/>
      <c r="F63" s="343"/>
    </row>
    <row r="64" spans="2:6">
      <c r="B64" s="236" t="s">
        <v>14</v>
      </c>
      <c r="C64" s="262">
        <v>4500036516</v>
      </c>
      <c r="D64" s="230"/>
      <c r="E64" s="301"/>
      <c r="F64" s="343"/>
    </row>
    <row r="65" spans="2:6">
      <c r="B65" s="240" t="s">
        <v>16</v>
      </c>
      <c r="C65" s="264"/>
      <c r="D65" s="230"/>
      <c r="E65" s="301"/>
      <c r="F65" s="343"/>
    </row>
    <row r="66" spans="2:6">
      <c r="B66" s="240" t="s">
        <v>17</v>
      </c>
      <c r="C66" s="264"/>
      <c r="D66" s="230"/>
      <c r="E66" s="301"/>
      <c r="F66" s="343"/>
    </row>
    <row r="67" spans="2:6" ht="15.75" thickBot="1">
      <c r="B67" s="242" t="s">
        <v>18</v>
      </c>
      <c r="C67" s="264"/>
      <c r="D67" s="230"/>
      <c r="E67" s="301"/>
      <c r="F67" s="344"/>
    </row>
    <row r="68" spans="2:6" ht="15.75" thickBot="1">
      <c r="B68" s="227" t="s">
        <v>19</v>
      </c>
      <c r="C68" s="266" t="s">
        <v>20</v>
      </c>
      <c r="D68" s="337" t="s">
        <v>21</v>
      </c>
      <c r="E68" s="317" t="s">
        <v>22</v>
      </c>
      <c r="F68" s="352" t="s">
        <v>23</v>
      </c>
    </row>
    <row r="69" spans="2:6" s="319" customFormat="1" ht="15.75" thickBot="1">
      <c r="B69" s="253">
        <v>553858</v>
      </c>
      <c r="C69" s="338" t="s">
        <v>156</v>
      </c>
      <c r="D69" s="340">
        <v>2</v>
      </c>
      <c r="E69" s="317">
        <v>185200</v>
      </c>
      <c r="F69" s="349">
        <f>E69*D69</f>
        <v>370400</v>
      </c>
    </row>
    <row r="70" spans="2:6" s="319" customFormat="1" ht="15.75" thickBot="1">
      <c r="B70" s="253">
        <v>554012</v>
      </c>
      <c r="C70" s="338" t="s">
        <v>157</v>
      </c>
      <c r="D70" s="340">
        <v>2</v>
      </c>
      <c r="E70" s="317">
        <v>147806</v>
      </c>
      <c r="F70" s="349">
        <f>E70*D70</f>
        <v>295612</v>
      </c>
    </row>
    <row r="71" spans="2:6" s="319" customFormat="1" ht="15.75" thickBot="1">
      <c r="B71" s="253">
        <v>553855</v>
      </c>
      <c r="C71" s="338" t="s">
        <v>158</v>
      </c>
      <c r="D71" s="340">
        <v>1</v>
      </c>
      <c r="E71" s="317">
        <v>390000</v>
      </c>
      <c r="F71" s="317">
        <v>390000</v>
      </c>
    </row>
    <row r="72" spans="2:6">
      <c r="B72" s="228">
        <v>3200000000</v>
      </c>
      <c r="C72" s="267" t="s">
        <v>32</v>
      </c>
      <c r="D72" s="339">
        <v>1</v>
      </c>
      <c r="E72" s="314">
        <v>175000</v>
      </c>
      <c r="F72" s="314">
        <v>175000</v>
      </c>
    </row>
    <row r="73" spans="2:6" ht="15.75" thickBot="1">
      <c r="B73" s="248"/>
      <c r="C73" s="269"/>
      <c r="D73" s="257"/>
      <c r="E73" s="347" t="s">
        <v>24</v>
      </c>
      <c r="F73" s="348">
        <f>F69+F70+F71+F72</f>
        <v>1231012</v>
      </c>
    </row>
    <row r="75" spans="2:6" ht="15.75" thickBot="1"/>
    <row r="76" spans="2:6" ht="15.75" thickBot="1">
      <c r="B76" s="229"/>
      <c r="C76" s="135" t="s">
        <v>42</v>
      </c>
      <c r="D76" s="230"/>
      <c r="E76" s="341"/>
      <c r="F76" s="342"/>
    </row>
    <row r="77" spans="2:6">
      <c r="B77" s="233" t="s">
        <v>6</v>
      </c>
      <c r="C77" s="277" t="s">
        <v>135</v>
      </c>
      <c r="D77" s="230"/>
      <c r="E77" s="234" t="s">
        <v>7</v>
      </c>
      <c r="F77" s="343"/>
    </row>
    <row r="78" spans="2:6">
      <c r="B78" s="236" t="s">
        <v>8</v>
      </c>
      <c r="C78" s="261" t="s">
        <v>68</v>
      </c>
      <c r="D78" s="254"/>
      <c r="E78" s="237"/>
      <c r="F78" s="343"/>
    </row>
    <row r="79" spans="2:6">
      <c r="B79" s="236" t="s">
        <v>10</v>
      </c>
      <c r="C79" s="262"/>
      <c r="D79" s="255"/>
      <c r="E79" s="237" t="s">
        <v>11</v>
      </c>
      <c r="F79" s="343"/>
    </row>
    <row r="80" spans="2:6">
      <c r="B80" s="236" t="s">
        <v>12</v>
      </c>
      <c r="C80" s="262"/>
      <c r="D80" s="230"/>
      <c r="E80" s="238"/>
      <c r="F80" s="343"/>
    </row>
    <row r="81" spans="2:6">
      <c r="B81" s="136" t="s">
        <v>13</v>
      </c>
      <c r="C81" s="263"/>
      <c r="D81" s="230"/>
      <c r="E81" s="301"/>
      <c r="F81" s="343"/>
    </row>
    <row r="82" spans="2:6">
      <c r="B82" s="236" t="s">
        <v>14</v>
      </c>
      <c r="C82" s="262"/>
      <c r="D82" s="230"/>
      <c r="E82" s="301"/>
      <c r="F82" s="343"/>
    </row>
    <row r="83" spans="2:6">
      <c r="B83" s="240" t="s">
        <v>16</v>
      </c>
      <c r="C83" s="264"/>
      <c r="D83" s="230"/>
      <c r="E83" s="301"/>
      <c r="F83" s="343"/>
    </row>
    <row r="84" spans="2:6">
      <c r="B84" s="240" t="s">
        <v>17</v>
      </c>
      <c r="C84" s="264"/>
      <c r="D84" s="230"/>
      <c r="E84" s="301"/>
      <c r="F84" s="343"/>
    </row>
    <row r="85" spans="2:6" ht="15.75" thickBot="1">
      <c r="B85" s="242" t="s">
        <v>18</v>
      </c>
      <c r="C85" s="264"/>
      <c r="D85" s="230"/>
      <c r="E85" s="301"/>
      <c r="F85" s="344"/>
    </row>
    <row r="86" spans="2:6" ht="15.75" thickBot="1">
      <c r="B86" s="227" t="s">
        <v>19</v>
      </c>
      <c r="C86" s="266" t="s">
        <v>20</v>
      </c>
      <c r="D86" s="256" t="s">
        <v>21</v>
      </c>
      <c r="E86" s="244" t="s">
        <v>22</v>
      </c>
      <c r="F86" s="345" t="s">
        <v>23</v>
      </c>
    </row>
    <row r="87" spans="2:6">
      <c r="B87" s="228"/>
      <c r="C87" s="267"/>
      <c r="D87" s="258"/>
      <c r="E87" s="246"/>
      <c r="F87" s="346"/>
    </row>
    <row r="88" spans="2:6" ht="15.75" thickBot="1">
      <c r="B88" s="248"/>
      <c r="C88" s="269"/>
      <c r="D88" s="257"/>
      <c r="E88" s="347" t="s">
        <v>24</v>
      </c>
      <c r="F88" s="348">
        <f>F87</f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9"/>
  <sheetViews>
    <sheetView topLeftCell="A43" workbookViewId="0">
      <selection activeCell="F61" sqref="B49:F61"/>
    </sheetView>
  </sheetViews>
  <sheetFormatPr baseColWidth="10" defaultRowHeight="15"/>
  <cols>
    <col min="2" max="2" width="35.28515625" customWidth="1"/>
    <col min="3" max="3" width="53.28515625" bestFit="1" customWidth="1"/>
    <col min="5" max="6" width="11.42578125" style="193"/>
  </cols>
  <sheetData>
    <row r="2" spans="2:6" s="173" customFormat="1">
      <c r="E2" s="193"/>
      <c r="F2" s="193"/>
    </row>
    <row r="3" spans="2:6" ht="15.75" thickBot="1"/>
    <row r="4" spans="2:6" ht="15.75" thickBot="1">
      <c r="B4" s="369"/>
      <c r="C4" s="370" t="s">
        <v>45</v>
      </c>
      <c r="D4" s="360"/>
      <c r="E4" s="361"/>
      <c r="F4" s="362"/>
    </row>
    <row r="5" spans="2:6">
      <c r="B5" s="142" t="s">
        <v>6</v>
      </c>
      <c r="C5" s="296" t="s">
        <v>180</v>
      </c>
      <c r="D5" s="363"/>
      <c r="E5" s="214" t="s">
        <v>7</v>
      </c>
      <c r="F5" s="364"/>
    </row>
    <row r="6" spans="2:6">
      <c r="B6" s="146" t="s">
        <v>8</v>
      </c>
      <c r="C6" s="297" t="s">
        <v>177</v>
      </c>
      <c r="D6" s="148"/>
      <c r="E6" s="216"/>
      <c r="F6" s="364"/>
    </row>
    <row r="7" spans="2:6">
      <c r="B7" s="146" t="s">
        <v>10</v>
      </c>
      <c r="C7" s="298">
        <v>177574</v>
      </c>
      <c r="D7" s="151"/>
      <c r="E7" s="216" t="s">
        <v>11</v>
      </c>
      <c r="F7" s="364"/>
    </row>
    <row r="8" spans="2:6" ht="15.75" thickBot="1">
      <c r="B8" s="154" t="s">
        <v>12</v>
      </c>
      <c r="C8" s="299"/>
      <c r="D8" s="363"/>
      <c r="E8" s="218"/>
      <c r="F8" s="364"/>
    </row>
    <row r="9" spans="2:6" ht="15.75" thickBot="1">
      <c r="B9" s="367" t="s">
        <v>13</v>
      </c>
      <c r="C9" s="368">
        <v>35264</v>
      </c>
      <c r="D9" s="363"/>
      <c r="E9" s="363"/>
      <c r="F9" s="364"/>
    </row>
    <row r="10" spans="2:6">
      <c r="B10" s="365" t="s">
        <v>14</v>
      </c>
      <c r="C10" s="366">
        <v>141370</v>
      </c>
      <c r="D10" s="363"/>
      <c r="E10" s="363"/>
      <c r="F10" s="364"/>
    </row>
    <row r="11" spans="2:6">
      <c r="B11" s="154" t="s">
        <v>16</v>
      </c>
      <c r="C11" s="299">
        <v>7233</v>
      </c>
      <c r="D11" s="363"/>
      <c r="E11" s="363"/>
      <c r="F11" s="364"/>
    </row>
    <row r="12" spans="2:6">
      <c r="B12" s="154" t="s">
        <v>17</v>
      </c>
      <c r="C12" s="155"/>
      <c r="D12" s="363"/>
      <c r="E12" s="363"/>
      <c r="F12" s="364"/>
    </row>
    <row r="13" spans="2:6" ht="15.75" thickBot="1">
      <c r="B13" s="157" t="s">
        <v>18</v>
      </c>
      <c r="C13" s="155"/>
      <c r="D13" s="363"/>
      <c r="E13" s="363"/>
      <c r="F13" s="364"/>
    </row>
    <row r="14" spans="2:6" ht="15.75" thickBot="1">
      <c r="B14" s="371" t="s">
        <v>19</v>
      </c>
      <c r="C14" s="371" t="s">
        <v>20</v>
      </c>
      <c r="D14" s="372" t="s">
        <v>21</v>
      </c>
      <c r="E14" s="373" t="s">
        <v>22</v>
      </c>
      <c r="F14" s="374" t="s">
        <v>23</v>
      </c>
    </row>
    <row r="15" spans="2:6">
      <c r="B15" s="228">
        <v>9082603</v>
      </c>
      <c r="C15" s="228" t="s">
        <v>179</v>
      </c>
      <c r="D15" s="305">
        <v>2</v>
      </c>
      <c r="E15" s="246">
        <v>138000</v>
      </c>
      <c r="F15" s="346">
        <f>E15*D15</f>
        <v>276000</v>
      </c>
    </row>
    <row r="16" spans="2:6" ht="15.75" thickBot="1">
      <c r="B16" s="167"/>
      <c r="C16" s="168"/>
      <c r="D16" s="169"/>
      <c r="E16" s="225" t="s">
        <v>24</v>
      </c>
      <c r="F16" s="348">
        <f>F15</f>
        <v>276000</v>
      </c>
    </row>
    <row r="18" spans="2:6" ht="15.75" thickBot="1"/>
    <row r="19" spans="2:6" ht="15.75" thickBot="1">
      <c r="B19" s="369"/>
      <c r="C19" s="370" t="s">
        <v>46</v>
      </c>
      <c r="D19" s="360"/>
      <c r="E19" s="361"/>
      <c r="F19" s="362"/>
    </row>
    <row r="20" spans="2:6">
      <c r="B20" s="142" t="s">
        <v>6</v>
      </c>
      <c r="C20" s="172" t="s">
        <v>200</v>
      </c>
      <c r="D20" s="363"/>
      <c r="E20" s="214" t="s">
        <v>7</v>
      </c>
      <c r="F20" s="364"/>
    </row>
    <row r="21" spans="2:6">
      <c r="B21" s="146" t="s">
        <v>8</v>
      </c>
      <c r="C21" s="147" t="s">
        <v>201</v>
      </c>
      <c r="D21" s="148"/>
      <c r="E21" s="216"/>
      <c r="F21" s="364"/>
    </row>
    <row r="22" spans="2:6">
      <c r="B22" s="146" t="s">
        <v>10</v>
      </c>
      <c r="C22" s="150">
        <v>181267</v>
      </c>
      <c r="D22" s="151"/>
      <c r="E22" s="216" t="s">
        <v>11</v>
      </c>
      <c r="F22" s="364"/>
    </row>
    <row r="23" spans="2:6" ht="15.75" thickBot="1">
      <c r="B23" s="154" t="s">
        <v>12</v>
      </c>
      <c r="C23" s="155"/>
      <c r="D23" s="363"/>
      <c r="E23" s="218"/>
      <c r="F23" s="364"/>
    </row>
    <row r="24" spans="2:6" ht="15.75" thickBot="1">
      <c r="B24" s="367" t="s">
        <v>13</v>
      </c>
      <c r="C24" s="368">
        <v>37423</v>
      </c>
      <c r="D24" s="363"/>
      <c r="E24" s="363"/>
      <c r="F24" s="364"/>
    </row>
    <row r="25" spans="2:6">
      <c r="B25" s="365" t="s">
        <v>14</v>
      </c>
      <c r="C25" s="375" t="s">
        <v>181</v>
      </c>
      <c r="D25" s="363"/>
      <c r="E25" s="363"/>
      <c r="F25" s="364"/>
    </row>
    <row r="26" spans="2:6">
      <c r="B26" s="154" t="s">
        <v>16</v>
      </c>
      <c r="C26" s="155"/>
      <c r="D26" s="363"/>
      <c r="E26" s="363"/>
      <c r="F26" s="364"/>
    </row>
    <row r="27" spans="2:6">
      <c r="B27" s="154" t="s">
        <v>17</v>
      </c>
      <c r="C27" s="155"/>
      <c r="D27" s="363"/>
      <c r="E27" s="363"/>
      <c r="F27" s="364"/>
    </row>
    <row r="28" spans="2:6" ht="15.75" thickBot="1">
      <c r="B28" s="157" t="s">
        <v>18</v>
      </c>
      <c r="C28" s="155"/>
      <c r="D28" s="363"/>
      <c r="E28" s="363"/>
      <c r="F28" s="364"/>
    </row>
    <row r="29" spans="2:6" ht="15.75" thickBot="1">
      <c r="B29" s="371" t="s">
        <v>19</v>
      </c>
      <c r="C29" s="371" t="s">
        <v>20</v>
      </c>
      <c r="D29" s="372" t="s">
        <v>21</v>
      </c>
      <c r="E29" s="373" t="s">
        <v>22</v>
      </c>
      <c r="F29" s="374" t="s">
        <v>23</v>
      </c>
    </row>
    <row r="30" spans="2:6" s="173" customFormat="1">
      <c r="B30" s="178" t="s">
        <v>199</v>
      </c>
      <c r="C30" s="182" t="s">
        <v>202</v>
      </c>
      <c r="D30" s="182">
        <v>4</v>
      </c>
      <c r="E30" s="184">
        <v>77200</v>
      </c>
      <c r="F30" s="184">
        <f>E30*D30</f>
        <v>308800</v>
      </c>
    </row>
    <row r="31" spans="2:6" ht="15.75" thickBot="1">
      <c r="B31" s="179"/>
      <c r="C31" s="181"/>
      <c r="D31" s="169"/>
      <c r="E31" s="225" t="s">
        <v>24</v>
      </c>
      <c r="F31" s="198">
        <f>F30</f>
        <v>308800</v>
      </c>
    </row>
    <row r="33" spans="2:6" ht="15.75" thickBot="1"/>
    <row r="34" spans="2:6" ht="15.75" thickBot="1">
      <c r="B34" s="138"/>
      <c r="C34" s="135" t="s">
        <v>47</v>
      </c>
      <c r="D34" s="139"/>
      <c r="E34" s="224"/>
      <c r="F34" s="194"/>
    </row>
    <row r="35" spans="2:6">
      <c r="B35" s="142" t="s">
        <v>6</v>
      </c>
      <c r="C35" s="172" t="s">
        <v>113</v>
      </c>
      <c r="D35" s="143"/>
      <c r="E35" s="144" t="s">
        <v>7</v>
      </c>
      <c r="F35" s="195"/>
    </row>
    <row r="36" spans="2:6">
      <c r="B36" s="146" t="s">
        <v>8</v>
      </c>
      <c r="C36" s="147" t="s">
        <v>90</v>
      </c>
      <c r="D36" s="148"/>
      <c r="E36" s="149"/>
      <c r="F36" s="195"/>
    </row>
    <row r="37" spans="2:6">
      <c r="B37" s="146" t="s">
        <v>10</v>
      </c>
      <c r="C37" s="204">
        <v>174709</v>
      </c>
      <c r="D37" s="151"/>
      <c r="E37" s="149" t="s">
        <v>11</v>
      </c>
      <c r="F37" s="195"/>
    </row>
    <row r="38" spans="2:6">
      <c r="B38" s="146" t="s">
        <v>12</v>
      </c>
      <c r="C38" s="204"/>
      <c r="D38" s="143"/>
      <c r="E38" s="152"/>
      <c r="F38" s="195"/>
    </row>
    <row r="39" spans="2:6">
      <c r="B39" s="136" t="s">
        <v>13</v>
      </c>
      <c r="C39" s="205">
        <v>33328</v>
      </c>
      <c r="D39" s="143"/>
      <c r="E39" s="143"/>
      <c r="F39" s="195"/>
    </row>
    <row r="40" spans="2:6">
      <c r="B40" s="146" t="s">
        <v>14</v>
      </c>
      <c r="C40" s="204">
        <v>4700004597</v>
      </c>
      <c r="D40" s="143"/>
      <c r="E40" s="143"/>
      <c r="F40" s="195"/>
    </row>
    <row r="41" spans="2:6">
      <c r="B41" s="154" t="s">
        <v>16</v>
      </c>
      <c r="C41" s="155"/>
      <c r="D41" s="143"/>
      <c r="E41" s="143"/>
      <c r="F41" s="195"/>
    </row>
    <row r="42" spans="2:6">
      <c r="B42" s="154" t="s">
        <v>17</v>
      </c>
      <c r="C42" s="155"/>
      <c r="D42" s="143"/>
      <c r="E42" s="143"/>
      <c r="F42" s="195"/>
    </row>
    <row r="43" spans="2:6" ht="15.75" thickBot="1">
      <c r="B43" s="157" t="s">
        <v>18</v>
      </c>
      <c r="C43" s="155"/>
      <c r="D43" s="143"/>
      <c r="E43" s="143"/>
      <c r="F43" s="196"/>
    </row>
    <row r="44" spans="2:6" ht="15.75" thickBot="1">
      <c r="B44" s="159" t="s">
        <v>19</v>
      </c>
      <c r="C44" s="159" t="s">
        <v>20</v>
      </c>
      <c r="D44" s="160" t="s">
        <v>21</v>
      </c>
      <c r="E44" s="161" t="s">
        <v>22</v>
      </c>
      <c r="F44" s="197" t="s">
        <v>23</v>
      </c>
    </row>
    <row r="45" spans="2:6">
      <c r="B45" s="163">
        <v>9910000003</v>
      </c>
      <c r="C45" s="163" t="s">
        <v>129</v>
      </c>
      <c r="D45" s="164">
        <v>1</v>
      </c>
      <c r="E45" s="165">
        <v>250000</v>
      </c>
      <c r="F45" s="165">
        <v>250000</v>
      </c>
    </row>
    <row r="46" spans="2:6" ht="15.75" thickBot="1">
      <c r="B46" s="167"/>
      <c r="C46" s="168"/>
      <c r="D46" s="169"/>
      <c r="E46" s="225" t="s">
        <v>24</v>
      </c>
      <c r="F46" s="198">
        <f>F45</f>
        <v>250000</v>
      </c>
    </row>
    <row r="48" spans="2:6" ht="15.75" thickBot="1"/>
    <row r="49" spans="2:6" ht="15.75" thickBot="1">
      <c r="B49" s="404"/>
      <c r="C49" s="405" t="s">
        <v>48</v>
      </c>
      <c r="D49" s="360"/>
      <c r="E49" s="361"/>
      <c r="F49" s="362"/>
    </row>
    <row r="50" spans="2:6">
      <c r="B50" s="142" t="s">
        <v>6</v>
      </c>
      <c r="C50" s="172" t="s">
        <v>230</v>
      </c>
      <c r="D50" s="363"/>
      <c r="E50" s="214" t="s">
        <v>7</v>
      </c>
      <c r="F50" s="364"/>
    </row>
    <row r="51" spans="2:6">
      <c r="B51" s="146" t="s">
        <v>8</v>
      </c>
      <c r="C51" s="147" t="s">
        <v>68</v>
      </c>
      <c r="D51" s="148"/>
      <c r="E51" s="216"/>
      <c r="F51" s="364"/>
    </row>
    <row r="52" spans="2:6">
      <c r="B52" s="146" t="s">
        <v>10</v>
      </c>
      <c r="C52" s="150">
        <v>188017</v>
      </c>
      <c r="D52" s="151"/>
      <c r="E52" s="216" t="s">
        <v>11</v>
      </c>
      <c r="F52" s="364"/>
    </row>
    <row r="53" spans="2:6" ht="15.75" thickBot="1">
      <c r="B53" s="154" t="s">
        <v>12</v>
      </c>
      <c r="C53" s="155"/>
      <c r="D53" s="363"/>
      <c r="E53" s="218"/>
      <c r="F53" s="364"/>
    </row>
    <row r="54" spans="2:6" ht="15.75" thickBot="1">
      <c r="B54" s="367" t="s">
        <v>13</v>
      </c>
      <c r="C54" s="368">
        <v>40879</v>
      </c>
      <c r="D54" s="363"/>
      <c r="E54" s="363"/>
      <c r="F54" s="364"/>
    </row>
    <row r="55" spans="2:6">
      <c r="B55" s="365" t="s">
        <v>14</v>
      </c>
      <c r="C55" s="375">
        <v>4500054245</v>
      </c>
      <c r="D55" s="363"/>
      <c r="E55" s="363"/>
      <c r="F55" s="364"/>
    </row>
    <row r="56" spans="2:6">
      <c r="B56" s="154" t="s">
        <v>16</v>
      </c>
      <c r="C56" s="155"/>
      <c r="D56" s="363"/>
      <c r="E56" s="363"/>
      <c r="F56" s="364"/>
    </row>
    <row r="57" spans="2:6">
      <c r="B57" s="154" t="s">
        <v>17</v>
      </c>
      <c r="C57" s="155"/>
      <c r="D57" s="363"/>
      <c r="E57" s="363"/>
      <c r="F57" s="364"/>
    </row>
    <row r="58" spans="2:6" ht="15.75" thickBot="1">
      <c r="B58" s="157" t="s">
        <v>18</v>
      </c>
      <c r="C58" s="155"/>
      <c r="D58" s="363"/>
      <c r="E58" s="363"/>
      <c r="F58" s="364"/>
    </row>
    <row r="59" spans="2:6" ht="15.75" thickBot="1">
      <c r="B59" s="437" t="s">
        <v>19</v>
      </c>
      <c r="C59" s="437" t="s">
        <v>20</v>
      </c>
      <c r="D59" s="438" t="s">
        <v>21</v>
      </c>
      <c r="E59" s="439" t="s">
        <v>22</v>
      </c>
      <c r="F59" s="442" t="s">
        <v>23</v>
      </c>
    </row>
    <row r="60" spans="2:6" s="173" customFormat="1">
      <c r="B60" s="178">
        <v>3200000000</v>
      </c>
      <c r="C60" s="182" t="s">
        <v>231</v>
      </c>
      <c r="D60" s="182">
        <v>1</v>
      </c>
      <c r="E60" s="184">
        <v>168000</v>
      </c>
      <c r="F60" s="443">
        <f>E60</f>
        <v>168000</v>
      </c>
    </row>
    <row r="61" spans="2:6" ht="15.75" thickBot="1">
      <c r="B61" s="179"/>
      <c r="C61" s="181"/>
      <c r="D61" s="169"/>
      <c r="E61" s="225" t="s">
        <v>24</v>
      </c>
      <c r="F61" s="198">
        <f>F60</f>
        <v>168000</v>
      </c>
    </row>
    <row r="63" spans="2:6" ht="15.75" thickBot="1"/>
    <row r="64" spans="2:6" ht="15.75" thickBot="1">
      <c r="B64" s="138"/>
      <c r="C64" s="135" t="s">
        <v>49</v>
      </c>
      <c r="D64" s="139"/>
      <c r="E64" s="224"/>
      <c r="F64" s="194"/>
    </row>
    <row r="65" spans="2:6">
      <c r="B65" s="142" t="s">
        <v>6</v>
      </c>
      <c r="C65" s="172" t="s">
        <v>43</v>
      </c>
      <c r="D65" s="143"/>
      <c r="E65" s="144" t="s">
        <v>7</v>
      </c>
      <c r="F65" s="195"/>
    </row>
    <row r="66" spans="2:6">
      <c r="B66" s="146" t="s">
        <v>8</v>
      </c>
      <c r="C66" s="147" t="s">
        <v>69</v>
      </c>
      <c r="D66" s="148"/>
      <c r="E66" s="149"/>
      <c r="F66" s="195"/>
    </row>
    <row r="67" spans="2:6">
      <c r="B67" s="146" t="s">
        <v>10</v>
      </c>
      <c r="C67" s="150">
        <v>174020</v>
      </c>
      <c r="D67" s="151"/>
      <c r="E67" s="149" t="s">
        <v>11</v>
      </c>
      <c r="F67" s="195"/>
    </row>
    <row r="68" spans="2:6">
      <c r="B68" s="146" t="s">
        <v>12</v>
      </c>
      <c r="C68" s="150"/>
      <c r="D68" s="143"/>
      <c r="E68" s="152"/>
      <c r="F68" s="195"/>
    </row>
    <row r="69" spans="2:6">
      <c r="B69" s="136" t="s">
        <v>13</v>
      </c>
      <c r="C69" s="137"/>
      <c r="D69" s="143"/>
      <c r="E69" s="143"/>
      <c r="F69" s="195"/>
    </row>
    <row r="70" spans="2:6">
      <c r="B70" s="146" t="s">
        <v>14</v>
      </c>
      <c r="C70" s="150"/>
      <c r="D70" s="143"/>
      <c r="E70" s="143"/>
      <c r="F70" s="195"/>
    </row>
    <row r="71" spans="2:6">
      <c r="B71" s="154" t="s">
        <v>16</v>
      </c>
      <c r="C71" s="155"/>
      <c r="D71" s="143"/>
      <c r="E71" s="143"/>
      <c r="F71" s="195"/>
    </row>
    <row r="72" spans="2:6">
      <c r="B72" s="154" t="s">
        <v>17</v>
      </c>
      <c r="C72" s="155"/>
      <c r="D72" s="143"/>
      <c r="E72" s="143"/>
      <c r="F72" s="195"/>
    </row>
    <row r="73" spans="2:6" ht="15.75" thickBot="1">
      <c r="B73" s="157" t="s">
        <v>18</v>
      </c>
      <c r="C73" s="155"/>
      <c r="D73" s="143"/>
      <c r="E73" s="143"/>
      <c r="F73" s="196"/>
    </row>
    <row r="74" spans="2:6" ht="15.75" thickBot="1">
      <c r="B74" s="159" t="s">
        <v>19</v>
      </c>
      <c r="C74" s="159" t="s">
        <v>20</v>
      </c>
      <c r="D74" s="286" t="s">
        <v>21</v>
      </c>
      <c r="E74" s="287" t="s">
        <v>22</v>
      </c>
      <c r="F74" s="288" t="s">
        <v>23</v>
      </c>
    </row>
    <row r="75" spans="2:6" s="173" customFormat="1">
      <c r="B75" s="279" t="s">
        <v>123</v>
      </c>
      <c r="C75" s="280" t="s">
        <v>119</v>
      </c>
      <c r="D75" s="163">
        <v>1</v>
      </c>
      <c r="E75" s="291">
        <v>24570</v>
      </c>
      <c r="F75" s="200">
        <f>E75*D75</f>
        <v>24570</v>
      </c>
    </row>
    <row r="76" spans="2:6" s="173" customFormat="1">
      <c r="B76" s="282">
        <v>90044</v>
      </c>
      <c r="C76" s="283" t="s">
        <v>120</v>
      </c>
      <c r="D76" s="282">
        <v>2</v>
      </c>
      <c r="E76" s="292">
        <v>12870</v>
      </c>
      <c r="F76" s="289">
        <f>E76*D76</f>
        <v>25740</v>
      </c>
    </row>
    <row r="77" spans="2:6" s="173" customFormat="1">
      <c r="B77" s="282">
        <v>9178</v>
      </c>
      <c r="C77" s="283" t="s">
        <v>121</v>
      </c>
      <c r="D77" s="282">
        <v>1</v>
      </c>
      <c r="E77" s="292">
        <v>220870</v>
      </c>
      <c r="F77" s="289">
        <f>E77*D77</f>
        <v>220870</v>
      </c>
    </row>
    <row r="78" spans="2:6">
      <c r="B78" s="281" t="s">
        <v>124</v>
      </c>
      <c r="C78" s="284" t="s">
        <v>122</v>
      </c>
      <c r="D78" s="282">
        <v>2</v>
      </c>
      <c r="E78" s="292">
        <v>25870</v>
      </c>
      <c r="F78" s="289">
        <f>E78*D78</f>
        <v>51740</v>
      </c>
    </row>
    <row r="79" spans="2:6" ht="15.75" thickBot="1">
      <c r="B79" s="167"/>
      <c r="C79" s="285"/>
      <c r="D79" s="294"/>
      <c r="E79" s="293" t="s">
        <v>24</v>
      </c>
      <c r="F79" s="290">
        <f>SUM(F75:F78)</f>
        <v>322920</v>
      </c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2"/>
  <sheetViews>
    <sheetView topLeftCell="A61" workbookViewId="0">
      <selection activeCell="H70" sqref="H70"/>
    </sheetView>
  </sheetViews>
  <sheetFormatPr baseColWidth="10" defaultRowHeight="15"/>
  <cols>
    <col min="2" max="2" width="36.5703125" customWidth="1"/>
    <col min="3" max="3" width="47" bestFit="1" customWidth="1"/>
    <col min="6" max="6" width="11.42578125" style="193"/>
  </cols>
  <sheetData>
    <row r="2" spans="2:6" s="173" customFormat="1">
      <c r="F2" s="193"/>
    </row>
    <row r="3" spans="2:6" ht="15.75" thickBot="1"/>
    <row r="4" spans="2:6" ht="15.75" thickBot="1">
      <c r="B4" s="138"/>
      <c r="C4" s="201" t="s">
        <v>50</v>
      </c>
      <c r="D4" s="210"/>
      <c r="E4" s="211"/>
      <c r="F4" s="212"/>
    </row>
    <row r="5" spans="2:6">
      <c r="B5" s="142" t="s">
        <v>6</v>
      </c>
      <c r="C5" s="202" t="s">
        <v>84</v>
      </c>
      <c r="D5" s="213"/>
      <c r="E5" s="214" t="s">
        <v>7</v>
      </c>
      <c r="F5" s="215"/>
    </row>
    <row r="6" spans="2:6">
      <c r="B6" s="146" t="s">
        <v>8</v>
      </c>
      <c r="C6" s="203" t="s">
        <v>85</v>
      </c>
      <c r="D6" s="213"/>
      <c r="E6" s="216"/>
      <c r="F6" s="215"/>
    </row>
    <row r="7" spans="2:6">
      <c r="B7" s="146" t="s">
        <v>10</v>
      </c>
      <c r="C7" s="204"/>
      <c r="D7" s="217"/>
      <c r="E7" s="216" t="s">
        <v>11</v>
      </c>
      <c r="F7" s="215"/>
    </row>
    <row r="8" spans="2:6">
      <c r="B8" s="146" t="s">
        <v>12</v>
      </c>
      <c r="C8" s="204"/>
      <c r="D8" s="213"/>
      <c r="E8" s="218"/>
      <c r="F8" s="215"/>
    </row>
    <row r="9" spans="2:6">
      <c r="B9" s="136" t="s">
        <v>13</v>
      </c>
      <c r="C9" s="205"/>
      <c r="D9" s="213"/>
      <c r="E9" s="219"/>
      <c r="F9" s="215"/>
    </row>
    <row r="10" spans="2:6">
      <c r="B10" s="146" t="s">
        <v>14</v>
      </c>
      <c r="C10" s="204">
        <v>2207</v>
      </c>
      <c r="D10" s="213"/>
      <c r="E10" s="219"/>
      <c r="F10" s="215"/>
    </row>
    <row r="11" spans="2:6">
      <c r="B11" s="154" t="s">
        <v>16</v>
      </c>
      <c r="C11" s="206"/>
      <c r="D11" s="213"/>
      <c r="E11" s="220"/>
      <c r="F11" s="215"/>
    </row>
    <row r="12" spans="2:6">
      <c r="B12" s="154" t="s">
        <v>17</v>
      </c>
      <c r="C12" s="206"/>
      <c r="D12" s="213"/>
      <c r="E12" s="220"/>
      <c r="F12" s="215"/>
    </row>
    <row r="13" spans="2:6" ht="15.75" thickBot="1">
      <c r="B13" s="157" t="s">
        <v>18</v>
      </c>
      <c r="C13" s="206"/>
      <c r="D13" s="221"/>
      <c r="E13" s="222"/>
      <c r="F13" s="223"/>
    </row>
    <row r="14" spans="2:6" ht="15.75" thickBot="1">
      <c r="B14" s="159" t="s">
        <v>19</v>
      </c>
      <c r="C14" s="159" t="s">
        <v>20</v>
      </c>
      <c r="D14" s="207" t="s">
        <v>21</v>
      </c>
      <c r="E14" s="208" t="s">
        <v>22</v>
      </c>
      <c r="F14" s="209" t="s">
        <v>23</v>
      </c>
    </row>
    <row r="15" spans="2:6">
      <c r="B15" s="163" t="s">
        <v>86</v>
      </c>
      <c r="C15" s="163" t="s">
        <v>87</v>
      </c>
      <c r="D15" s="164">
        <v>1</v>
      </c>
      <c r="E15" s="165">
        <v>51100</v>
      </c>
      <c r="F15" s="165">
        <v>51100</v>
      </c>
    </row>
    <row r="16" spans="2:6" ht="15.75" thickBot="1">
      <c r="B16" s="167"/>
      <c r="C16" s="168"/>
      <c r="D16" s="169"/>
      <c r="E16" s="170" t="s">
        <v>24</v>
      </c>
      <c r="F16" s="198">
        <f>F15</f>
        <v>51100</v>
      </c>
    </row>
    <row r="18" spans="2:6" ht="15.75" thickBot="1"/>
    <row r="19" spans="2:6" ht="15.75" thickBot="1">
      <c r="B19" s="138"/>
      <c r="C19" s="135" t="s">
        <v>51</v>
      </c>
      <c r="D19" s="139"/>
      <c r="E19" s="140"/>
      <c r="F19" s="194"/>
    </row>
    <row r="20" spans="2:6">
      <c r="B20" s="142" t="s">
        <v>6</v>
      </c>
      <c r="C20" s="296" t="s">
        <v>127</v>
      </c>
      <c r="D20" s="143"/>
      <c r="E20" s="144" t="s">
        <v>7</v>
      </c>
      <c r="F20" s="195"/>
    </row>
    <row r="21" spans="2:6">
      <c r="B21" s="146" t="s">
        <v>8</v>
      </c>
      <c r="C21" s="297" t="s">
        <v>69</v>
      </c>
      <c r="D21" s="148"/>
      <c r="E21" s="149"/>
      <c r="F21" s="195"/>
    </row>
    <row r="22" spans="2:6">
      <c r="B22" s="146" t="s">
        <v>10</v>
      </c>
      <c r="C22" s="150">
        <v>174674</v>
      </c>
      <c r="D22" s="151"/>
      <c r="E22" s="149" t="s">
        <v>11</v>
      </c>
      <c r="F22" s="195"/>
    </row>
    <row r="23" spans="2:6">
      <c r="B23" s="146" t="s">
        <v>12</v>
      </c>
      <c r="C23" s="150"/>
      <c r="D23" s="143"/>
      <c r="E23" s="152"/>
      <c r="F23" s="195"/>
    </row>
    <row r="24" spans="2:6">
      <c r="B24" s="136" t="s">
        <v>13</v>
      </c>
      <c r="C24" s="137">
        <v>33441</v>
      </c>
      <c r="D24" s="143"/>
      <c r="E24" s="153"/>
      <c r="F24" s="195"/>
    </row>
    <row r="25" spans="2:6">
      <c r="B25" s="146" t="s">
        <v>14</v>
      </c>
      <c r="C25" s="150">
        <v>7178</v>
      </c>
      <c r="D25" s="143"/>
      <c r="E25" s="153"/>
      <c r="F25" s="195"/>
    </row>
    <row r="26" spans="2:6">
      <c r="B26" s="154" t="s">
        <v>16</v>
      </c>
      <c r="C26" s="155">
        <v>7178</v>
      </c>
      <c r="D26" s="143"/>
      <c r="E26" s="156"/>
      <c r="F26" s="195"/>
    </row>
    <row r="27" spans="2:6">
      <c r="B27" s="154" t="s">
        <v>17</v>
      </c>
      <c r="C27" s="155"/>
      <c r="D27" s="143"/>
      <c r="E27" s="156"/>
      <c r="F27" s="195"/>
    </row>
    <row r="28" spans="2:6" ht="15.75" thickBot="1">
      <c r="B28" s="157" t="s">
        <v>18</v>
      </c>
      <c r="C28" s="155"/>
      <c r="D28" s="143"/>
      <c r="E28" s="156"/>
      <c r="F28" s="196"/>
    </row>
    <row r="29" spans="2:6" ht="15.75" thickBot="1">
      <c r="B29" s="159" t="s">
        <v>19</v>
      </c>
      <c r="C29" s="159" t="s">
        <v>20</v>
      </c>
      <c r="D29" s="160" t="s">
        <v>21</v>
      </c>
      <c r="E29" s="161" t="s">
        <v>22</v>
      </c>
      <c r="F29" s="197" t="s">
        <v>23</v>
      </c>
    </row>
    <row r="30" spans="2:6" s="173" customFormat="1" ht="15.75" thickBot="1">
      <c r="B30" s="297" t="s">
        <v>145</v>
      </c>
      <c r="C30" s="191" t="s">
        <v>146</v>
      </c>
      <c r="D30" s="180">
        <v>12</v>
      </c>
      <c r="E30" s="185">
        <v>12000</v>
      </c>
      <c r="F30" s="198">
        <f>E30*D30</f>
        <v>144000</v>
      </c>
    </row>
    <row r="31" spans="2:6" ht="15.75" thickBot="1">
      <c r="B31" s="167"/>
      <c r="C31" s="168"/>
      <c r="D31" s="169"/>
      <c r="E31" s="170" t="s">
        <v>24</v>
      </c>
      <c r="F31" s="198">
        <f>E30*D30</f>
        <v>144000</v>
      </c>
    </row>
    <row r="33" spans="2:6" ht="15.75" thickBot="1"/>
    <row r="34" spans="2:6" ht="15.75" thickBot="1">
      <c r="B34" s="138"/>
      <c r="C34" s="135" t="s">
        <v>52</v>
      </c>
      <c r="D34" s="139"/>
      <c r="E34" s="140"/>
      <c r="F34" s="194"/>
    </row>
    <row r="35" spans="2:6">
      <c r="B35" s="142" t="s">
        <v>6</v>
      </c>
      <c r="C35" s="172" t="s">
        <v>91</v>
      </c>
      <c r="D35" s="143"/>
      <c r="E35" s="144" t="s">
        <v>7</v>
      </c>
      <c r="F35" s="195"/>
    </row>
    <row r="36" spans="2:6">
      <c r="B36" s="146" t="s">
        <v>8</v>
      </c>
      <c r="C36" s="147" t="s">
        <v>92</v>
      </c>
      <c r="D36" s="148"/>
      <c r="E36" s="149"/>
      <c r="F36" s="195"/>
    </row>
    <row r="37" spans="2:6">
      <c r="B37" s="146" t="s">
        <v>10</v>
      </c>
      <c r="C37" s="150">
        <v>174787</v>
      </c>
      <c r="D37" s="151"/>
      <c r="E37" s="149" t="s">
        <v>11</v>
      </c>
      <c r="F37" s="195"/>
    </row>
    <row r="38" spans="2:6">
      <c r="B38" s="146" t="s">
        <v>12</v>
      </c>
      <c r="C38" s="150"/>
      <c r="D38" s="143"/>
      <c r="E38" s="152"/>
      <c r="F38" s="195"/>
    </row>
    <row r="39" spans="2:6">
      <c r="B39" s="136" t="s">
        <v>13</v>
      </c>
      <c r="C39" s="137">
        <v>33466</v>
      </c>
      <c r="D39" s="143"/>
      <c r="E39" s="153"/>
      <c r="F39" s="195"/>
    </row>
    <row r="40" spans="2:6">
      <c r="B40" s="146" t="s">
        <v>14</v>
      </c>
      <c r="C40" s="150">
        <v>46761</v>
      </c>
      <c r="D40" s="143"/>
      <c r="E40" s="153"/>
      <c r="F40" s="195"/>
    </row>
    <row r="41" spans="2:6">
      <c r="B41" s="154" t="s">
        <v>16</v>
      </c>
      <c r="C41" s="155">
        <v>7106</v>
      </c>
      <c r="D41" s="143"/>
      <c r="E41" s="156"/>
      <c r="F41" s="195"/>
    </row>
    <row r="42" spans="2:6">
      <c r="B42" s="154" t="s">
        <v>17</v>
      </c>
      <c r="C42" s="155"/>
      <c r="D42" s="143"/>
      <c r="E42" s="156"/>
      <c r="F42" s="195"/>
    </row>
    <row r="43" spans="2:6" ht="15.75" thickBot="1">
      <c r="B43" s="157" t="s">
        <v>18</v>
      </c>
      <c r="C43" s="155" t="s">
        <v>83</v>
      </c>
      <c r="D43" s="143"/>
      <c r="E43" s="156"/>
      <c r="F43" s="196"/>
    </row>
    <row r="44" spans="2:6" ht="15.75" thickBot="1">
      <c r="B44" s="159" t="s">
        <v>19</v>
      </c>
      <c r="C44" s="159" t="s">
        <v>20</v>
      </c>
      <c r="D44" s="160" t="s">
        <v>21</v>
      </c>
      <c r="E44" s="161" t="s">
        <v>22</v>
      </c>
      <c r="F44" s="197" t="s">
        <v>23</v>
      </c>
    </row>
    <row r="45" spans="2:6" s="173" customFormat="1" ht="15.75" thickBot="1">
      <c r="B45" s="183" t="s">
        <v>86</v>
      </c>
      <c r="C45" s="186" t="s">
        <v>87</v>
      </c>
      <c r="D45" s="187">
        <v>2</v>
      </c>
      <c r="E45" s="165">
        <v>70000</v>
      </c>
      <c r="F45" s="200">
        <f>E45*D45</f>
        <v>140000</v>
      </c>
    </row>
    <row r="46" spans="2:6" ht="15.75" thickBot="1">
      <c r="B46" s="179"/>
      <c r="C46" s="181"/>
      <c r="D46" s="169"/>
      <c r="E46" s="170" t="s">
        <v>24</v>
      </c>
      <c r="F46" s="200">
        <f>F45</f>
        <v>140000</v>
      </c>
    </row>
    <row r="48" spans="2:6" ht="15.75" thickBot="1"/>
    <row r="49" spans="2:6" ht="15.75" thickBot="1">
      <c r="B49" s="138"/>
      <c r="C49" s="135" t="s">
        <v>53</v>
      </c>
      <c r="D49" s="139"/>
      <c r="E49" s="140"/>
      <c r="F49" s="194"/>
    </row>
    <row r="50" spans="2:6">
      <c r="B50" s="142" t="s">
        <v>6</v>
      </c>
      <c r="C50" s="172" t="s">
        <v>113</v>
      </c>
      <c r="D50" s="143"/>
      <c r="E50" s="144" t="s">
        <v>7</v>
      </c>
      <c r="F50" s="195"/>
    </row>
    <row r="51" spans="2:6">
      <c r="B51" s="146" t="s">
        <v>8</v>
      </c>
      <c r="C51" s="147" t="s">
        <v>90</v>
      </c>
      <c r="D51" s="148"/>
      <c r="E51" s="149"/>
      <c r="F51" s="195"/>
    </row>
    <row r="52" spans="2:6">
      <c r="B52" s="146" t="s">
        <v>10</v>
      </c>
      <c r="C52" s="332">
        <v>175213</v>
      </c>
      <c r="D52" s="151"/>
      <c r="E52" s="149" t="s">
        <v>11</v>
      </c>
      <c r="F52" s="195"/>
    </row>
    <row r="53" spans="2:6">
      <c r="B53" s="146" t="s">
        <v>12</v>
      </c>
      <c r="C53" s="150"/>
      <c r="D53" s="143"/>
      <c r="E53" s="152"/>
      <c r="F53" s="195"/>
    </row>
    <row r="54" spans="2:6">
      <c r="B54" s="136" t="s">
        <v>13</v>
      </c>
      <c r="C54" s="331">
        <v>33022</v>
      </c>
      <c r="D54" s="143"/>
      <c r="E54" s="153"/>
      <c r="F54" s="195"/>
    </row>
    <row r="55" spans="2:6">
      <c r="B55" s="146" t="s">
        <v>14</v>
      </c>
      <c r="C55" s="150"/>
      <c r="D55" s="143"/>
      <c r="E55" s="153"/>
      <c r="F55" s="195"/>
    </row>
    <row r="56" spans="2:6">
      <c r="B56" s="154" t="s">
        <v>16</v>
      </c>
      <c r="C56" s="155"/>
      <c r="D56" s="143"/>
      <c r="E56" s="156"/>
      <c r="F56" s="195"/>
    </row>
    <row r="57" spans="2:6">
      <c r="B57" s="154" t="s">
        <v>17</v>
      </c>
      <c r="C57" s="155"/>
      <c r="D57" s="143"/>
      <c r="E57" s="156"/>
      <c r="F57" s="195"/>
    </row>
    <row r="58" spans="2:6" ht="15.75" thickBot="1">
      <c r="B58" s="157" t="s">
        <v>18</v>
      </c>
      <c r="C58" s="155"/>
      <c r="D58" s="143"/>
      <c r="E58" s="156"/>
      <c r="F58" s="196"/>
    </row>
    <row r="59" spans="2:6" ht="15.75" thickBot="1">
      <c r="B59" s="159" t="s">
        <v>19</v>
      </c>
      <c r="C59" s="159" t="s">
        <v>20</v>
      </c>
      <c r="D59" s="160" t="s">
        <v>21</v>
      </c>
      <c r="E59" s="287" t="s">
        <v>22</v>
      </c>
      <c r="F59" s="197" t="s">
        <v>23</v>
      </c>
    </row>
    <row r="60" spans="2:6" s="319" customFormat="1">
      <c r="B60" s="279" t="s">
        <v>140</v>
      </c>
      <c r="C60" s="279" t="s">
        <v>141</v>
      </c>
      <c r="D60" s="280">
        <v>73</v>
      </c>
      <c r="E60" s="322">
        <v>54474</v>
      </c>
      <c r="F60" s="333">
        <v>54474</v>
      </c>
    </row>
    <row r="61" spans="2:6" ht="15.75" thickBot="1">
      <c r="B61" s="167"/>
      <c r="C61" s="168"/>
      <c r="D61" s="169"/>
      <c r="E61" s="170" t="s">
        <v>24</v>
      </c>
      <c r="F61" s="198">
        <f>F60</f>
        <v>54474</v>
      </c>
    </row>
    <row r="63" spans="2:6" ht="15.75" thickBot="1"/>
    <row r="64" spans="2:6" ht="15.75" thickBot="1">
      <c r="B64" s="138"/>
      <c r="C64" s="135" t="s">
        <v>54</v>
      </c>
      <c r="D64" s="139"/>
      <c r="E64" s="140"/>
      <c r="F64" s="194"/>
    </row>
    <row r="65" spans="2:6">
      <c r="B65" s="142" t="s">
        <v>6</v>
      </c>
      <c r="C65" s="296" t="s">
        <v>164</v>
      </c>
      <c r="D65" s="143"/>
      <c r="E65" s="144" t="s">
        <v>7</v>
      </c>
      <c r="F65" s="195"/>
    </row>
    <row r="66" spans="2:6">
      <c r="B66" s="146" t="s">
        <v>8</v>
      </c>
      <c r="C66" s="297" t="s">
        <v>130</v>
      </c>
      <c r="D66" s="148"/>
      <c r="E66" s="149"/>
      <c r="F66" s="195"/>
    </row>
    <row r="67" spans="2:6">
      <c r="B67" s="146" t="s">
        <v>10</v>
      </c>
      <c r="C67" s="150">
        <v>176587</v>
      </c>
      <c r="D67" s="151"/>
      <c r="E67" s="149" t="s">
        <v>11</v>
      </c>
      <c r="F67" s="195"/>
    </row>
    <row r="68" spans="2:6">
      <c r="B68" s="146" t="s">
        <v>12</v>
      </c>
      <c r="C68" s="150"/>
      <c r="D68" s="143"/>
      <c r="E68" s="152"/>
      <c r="F68" s="195"/>
    </row>
    <row r="69" spans="2:6">
      <c r="B69" s="136" t="s">
        <v>13</v>
      </c>
      <c r="C69" s="137">
        <v>34612</v>
      </c>
      <c r="D69" s="143"/>
      <c r="E69" s="153"/>
      <c r="F69" s="195"/>
    </row>
    <row r="70" spans="2:6">
      <c r="B70" s="146" t="s">
        <v>14</v>
      </c>
      <c r="C70" s="150">
        <v>1554</v>
      </c>
      <c r="D70" s="143"/>
      <c r="E70" s="153"/>
      <c r="F70" s="195"/>
    </row>
    <row r="71" spans="2:6">
      <c r="B71" s="154" t="s">
        <v>16</v>
      </c>
      <c r="C71" s="155"/>
      <c r="D71" s="143"/>
      <c r="E71" s="156"/>
      <c r="F71" s="195"/>
    </row>
    <row r="72" spans="2:6">
      <c r="B72" s="154" t="s">
        <v>17</v>
      </c>
      <c r="C72" s="155"/>
      <c r="D72" s="143"/>
      <c r="E72" s="156"/>
      <c r="F72" s="195"/>
    </row>
    <row r="73" spans="2:6" ht="15.75" thickBot="1">
      <c r="B73" s="157" t="s">
        <v>18</v>
      </c>
      <c r="C73" s="155"/>
      <c r="D73" s="143"/>
      <c r="E73" s="156"/>
      <c r="F73" s="196"/>
    </row>
    <row r="74" spans="2:6" ht="15.75" thickBot="1">
      <c r="B74" s="159" t="s">
        <v>19</v>
      </c>
      <c r="C74" s="159" t="s">
        <v>20</v>
      </c>
      <c r="D74" s="286" t="s">
        <v>21</v>
      </c>
      <c r="E74" s="287" t="s">
        <v>22</v>
      </c>
      <c r="F74" s="288" t="s">
        <v>23</v>
      </c>
    </row>
    <row r="75" spans="2:6" s="319" customFormat="1" ht="15.75" thickBot="1">
      <c r="B75" s="279" t="s">
        <v>95</v>
      </c>
      <c r="C75" s="328" t="s">
        <v>165</v>
      </c>
      <c r="D75" s="180">
        <v>1</v>
      </c>
      <c r="E75" s="322">
        <v>79959</v>
      </c>
      <c r="F75" s="353">
        <v>79959</v>
      </c>
    </row>
    <row r="76" spans="2:6" s="319" customFormat="1" ht="15.75" thickBot="1">
      <c r="B76" s="279" t="s">
        <v>166</v>
      </c>
      <c r="C76" s="328" t="s">
        <v>167</v>
      </c>
      <c r="D76" s="180">
        <v>1</v>
      </c>
      <c r="E76" s="322">
        <v>77532</v>
      </c>
      <c r="F76" s="353">
        <v>77532</v>
      </c>
    </row>
    <row r="77" spans="2:6" s="319" customFormat="1" ht="15.75" thickBot="1">
      <c r="B77" s="279" t="s">
        <v>93</v>
      </c>
      <c r="C77" s="328" t="s">
        <v>168</v>
      </c>
      <c r="D77" s="180">
        <v>1</v>
      </c>
      <c r="E77" s="322">
        <v>311605</v>
      </c>
      <c r="F77" s="353">
        <v>311605</v>
      </c>
    </row>
    <row r="78" spans="2:6">
      <c r="B78" s="279" t="s">
        <v>169</v>
      </c>
      <c r="C78" s="279" t="s">
        <v>170</v>
      </c>
      <c r="D78" s="354">
        <v>1</v>
      </c>
      <c r="E78" s="185">
        <v>1206000</v>
      </c>
      <c r="F78" s="355">
        <v>1206000</v>
      </c>
    </row>
    <row r="79" spans="2:6" s="319" customFormat="1">
      <c r="B79" s="180" t="s">
        <v>171</v>
      </c>
      <c r="C79" s="180" t="s">
        <v>172</v>
      </c>
      <c r="D79" s="180">
        <v>30</v>
      </c>
      <c r="E79" s="322">
        <v>1500</v>
      </c>
      <c r="F79" s="353">
        <f>E79*D79</f>
        <v>45000</v>
      </c>
    </row>
    <row r="80" spans="2:6" s="319" customFormat="1">
      <c r="B80" s="180" t="s">
        <v>173</v>
      </c>
      <c r="C80" s="180" t="s">
        <v>174</v>
      </c>
      <c r="D80" s="180">
        <v>30</v>
      </c>
      <c r="E80" s="322">
        <v>1500</v>
      </c>
      <c r="F80" s="353">
        <f>E80*D80</f>
        <v>45000</v>
      </c>
    </row>
    <row r="81" spans="2:6" s="319" customFormat="1">
      <c r="B81" s="180" t="s">
        <v>30</v>
      </c>
      <c r="C81" s="180" t="s">
        <v>31</v>
      </c>
      <c r="D81" s="180">
        <v>1</v>
      </c>
      <c r="E81" s="322">
        <v>200000</v>
      </c>
      <c r="F81" s="353">
        <v>200000</v>
      </c>
    </row>
    <row r="82" spans="2:6" ht="15.75" thickBot="1">
      <c r="B82" s="167"/>
      <c r="C82" s="168"/>
      <c r="D82" s="169"/>
      <c r="E82" s="170" t="s">
        <v>24</v>
      </c>
      <c r="F82" s="198">
        <f>F75+F76+F77+F78+F79+F80+F81</f>
        <v>1965096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4"/>
  <sheetViews>
    <sheetView topLeftCell="A37" workbookViewId="0">
      <selection activeCell="I38" sqref="I38"/>
    </sheetView>
  </sheetViews>
  <sheetFormatPr baseColWidth="10" defaultRowHeight="15"/>
  <cols>
    <col min="2" max="2" width="38.42578125" customWidth="1"/>
    <col min="3" max="3" width="47.7109375" customWidth="1"/>
    <col min="5" max="5" width="11.42578125" style="323"/>
    <col min="6" max="6" width="13" style="323" bestFit="1" customWidth="1"/>
  </cols>
  <sheetData>
    <row r="2" spans="2:6" ht="15.75" thickBot="1"/>
    <row r="3" spans="2:6" ht="15.75" thickBot="1">
      <c r="B3" s="138"/>
      <c r="C3" s="135" t="s">
        <v>57</v>
      </c>
      <c r="D3" s="139"/>
      <c r="E3" s="224"/>
      <c r="F3" s="194"/>
    </row>
    <row r="4" spans="2:6">
      <c r="B4" s="142" t="s">
        <v>6</v>
      </c>
      <c r="C4" s="172" t="s">
        <v>115</v>
      </c>
      <c r="D4" s="143"/>
      <c r="E4" s="144" t="s">
        <v>7</v>
      </c>
      <c r="F4" s="195"/>
    </row>
    <row r="5" spans="2:6">
      <c r="B5" s="146" t="s">
        <v>8</v>
      </c>
      <c r="C5" s="147" t="s">
        <v>116</v>
      </c>
      <c r="D5" s="148"/>
      <c r="E5" s="149"/>
      <c r="F5" s="195"/>
    </row>
    <row r="6" spans="2:6">
      <c r="B6" s="146" t="s">
        <v>10</v>
      </c>
      <c r="C6" s="150">
        <v>176528</v>
      </c>
      <c r="D6" s="151"/>
      <c r="E6" s="149" t="s">
        <v>11</v>
      </c>
      <c r="F6" s="195"/>
    </row>
    <row r="7" spans="2:6">
      <c r="B7" s="146" t="s">
        <v>12</v>
      </c>
      <c r="C7" s="150"/>
      <c r="D7" s="143"/>
      <c r="E7" s="152"/>
      <c r="F7" s="195"/>
    </row>
    <row r="8" spans="2:6">
      <c r="B8" s="136" t="s">
        <v>13</v>
      </c>
      <c r="C8" s="137">
        <v>34239</v>
      </c>
      <c r="D8" s="143"/>
      <c r="E8" s="143"/>
      <c r="F8" s="195"/>
    </row>
    <row r="9" spans="2:6">
      <c r="B9" s="146" t="s">
        <v>14</v>
      </c>
      <c r="C9" s="150" t="s">
        <v>114</v>
      </c>
      <c r="D9" s="143"/>
      <c r="E9" s="143"/>
      <c r="F9" s="195"/>
    </row>
    <row r="10" spans="2:6">
      <c r="B10" s="154" t="s">
        <v>16</v>
      </c>
      <c r="C10" s="155"/>
      <c r="D10" s="143"/>
      <c r="E10" s="143"/>
      <c r="F10" s="195"/>
    </row>
    <row r="11" spans="2:6">
      <c r="B11" s="154" t="s">
        <v>17</v>
      </c>
      <c r="C11" s="155"/>
      <c r="D11" s="143"/>
      <c r="E11" s="143"/>
      <c r="F11" s="195"/>
    </row>
    <row r="12" spans="2:6" ht="15.75" thickBot="1">
      <c r="B12" s="157" t="s">
        <v>18</v>
      </c>
      <c r="C12" s="155"/>
      <c r="D12" s="143"/>
      <c r="E12" s="143"/>
      <c r="F12" s="196"/>
    </row>
    <row r="13" spans="2:6" ht="15.75" thickBot="1">
      <c r="B13" s="159" t="s">
        <v>19</v>
      </c>
      <c r="C13" s="159" t="s">
        <v>20</v>
      </c>
      <c r="D13" s="160" t="s">
        <v>21</v>
      </c>
      <c r="E13" s="161" t="s">
        <v>22</v>
      </c>
      <c r="F13" s="197" t="s">
        <v>23</v>
      </c>
    </row>
    <row r="14" spans="2:6">
      <c r="B14" s="163">
        <v>9910000003</v>
      </c>
      <c r="C14" s="163" t="s">
        <v>129</v>
      </c>
      <c r="D14" s="164">
        <v>1</v>
      </c>
      <c r="E14" s="165">
        <v>480000</v>
      </c>
      <c r="F14" s="199">
        <v>48000</v>
      </c>
    </row>
    <row r="15" spans="2:6" ht="15.75" thickBot="1">
      <c r="B15" s="167"/>
      <c r="C15" s="168"/>
      <c r="D15" s="169"/>
      <c r="E15" s="225" t="s">
        <v>24</v>
      </c>
      <c r="F15" s="198">
        <f>F14</f>
        <v>48000</v>
      </c>
    </row>
    <row r="16" spans="2:6" ht="15.75" thickBot="1"/>
    <row r="17" spans="2:6" ht="15.75" thickBot="1">
      <c r="B17" s="138"/>
      <c r="C17" s="135" t="s">
        <v>58</v>
      </c>
      <c r="D17" s="139"/>
      <c r="E17" s="224"/>
      <c r="F17" s="194"/>
    </row>
    <row r="18" spans="2:6">
      <c r="B18" s="142" t="s">
        <v>6</v>
      </c>
      <c r="C18" s="172" t="s">
        <v>109</v>
      </c>
      <c r="D18" s="143"/>
      <c r="E18" s="144" t="s">
        <v>7</v>
      </c>
      <c r="F18" s="195"/>
    </row>
    <row r="19" spans="2:6">
      <c r="B19" s="146" t="s">
        <v>8</v>
      </c>
      <c r="C19" s="147" t="s">
        <v>110</v>
      </c>
      <c r="D19" s="148"/>
      <c r="E19" s="149"/>
      <c r="F19" s="195"/>
    </row>
    <row r="20" spans="2:6">
      <c r="B20" s="146" t="s">
        <v>10</v>
      </c>
      <c r="C20" s="150">
        <v>175227</v>
      </c>
      <c r="D20" s="151"/>
      <c r="E20" s="149" t="s">
        <v>11</v>
      </c>
      <c r="F20" s="195"/>
    </row>
    <row r="21" spans="2:6">
      <c r="B21" s="146" t="s">
        <v>12</v>
      </c>
      <c r="C21" s="150"/>
      <c r="D21" s="143"/>
      <c r="E21" s="152"/>
      <c r="F21" s="195"/>
    </row>
    <row r="22" spans="2:6">
      <c r="B22" s="136" t="s">
        <v>13</v>
      </c>
      <c r="C22" s="137">
        <v>33874</v>
      </c>
      <c r="D22" s="143"/>
      <c r="E22" s="143"/>
      <c r="F22" s="195"/>
    </row>
    <row r="23" spans="2:6">
      <c r="B23" s="146" t="s">
        <v>14</v>
      </c>
      <c r="C23" s="150">
        <v>20142</v>
      </c>
      <c r="D23" s="143"/>
      <c r="E23" s="143"/>
      <c r="F23" s="195"/>
    </row>
    <row r="24" spans="2:6">
      <c r="B24" s="154" t="s">
        <v>16</v>
      </c>
      <c r="C24" s="155"/>
      <c r="D24" s="143"/>
      <c r="E24" s="143"/>
      <c r="F24" s="195"/>
    </row>
    <row r="25" spans="2:6">
      <c r="B25" s="154" t="s">
        <v>17</v>
      </c>
      <c r="C25" s="155"/>
      <c r="D25" s="143"/>
      <c r="E25" s="143"/>
      <c r="F25" s="195"/>
    </row>
    <row r="26" spans="2:6" ht="15.75" thickBot="1">
      <c r="B26" s="157" t="s">
        <v>18</v>
      </c>
      <c r="C26" s="155"/>
      <c r="D26" s="143"/>
      <c r="E26" s="143"/>
      <c r="F26" s="196"/>
    </row>
    <row r="27" spans="2:6" ht="15.75" thickBot="1">
      <c r="B27" s="159" t="s">
        <v>19</v>
      </c>
      <c r="C27" s="159" t="s">
        <v>20</v>
      </c>
      <c r="D27" s="160" t="s">
        <v>21</v>
      </c>
      <c r="E27" s="161" t="s">
        <v>22</v>
      </c>
      <c r="F27" s="197" t="s">
        <v>23</v>
      </c>
    </row>
    <row r="28" spans="2:6">
      <c r="B28" s="163" t="s">
        <v>111</v>
      </c>
      <c r="C28" s="163" t="s">
        <v>112</v>
      </c>
      <c r="D28" s="164">
        <v>1</v>
      </c>
      <c r="E28" s="165">
        <v>841500</v>
      </c>
      <c r="F28" s="199">
        <v>841500</v>
      </c>
    </row>
    <row r="29" spans="2:6" ht="15.75" thickBot="1">
      <c r="B29" s="167"/>
      <c r="C29" s="168"/>
      <c r="D29" s="169"/>
      <c r="E29" s="225" t="s">
        <v>24</v>
      </c>
      <c r="F29" s="198">
        <f>F28</f>
        <v>841500</v>
      </c>
    </row>
    <row r="30" spans="2:6" ht="15.75" thickBot="1"/>
    <row r="31" spans="2:6" ht="15.75" thickBot="1">
      <c r="B31" s="138"/>
      <c r="C31" s="135" t="s">
        <v>59</v>
      </c>
      <c r="D31" s="139"/>
      <c r="E31" s="224"/>
      <c r="F31" s="194"/>
    </row>
    <row r="32" spans="2:6">
      <c r="B32" s="142" t="s">
        <v>6</v>
      </c>
      <c r="C32" s="172" t="s">
        <v>205</v>
      </c>
      <c r="D32" s="143"/>
      <c r="E32" s="144" t="s">
        <v>7</v>
      </c>
      <c r="F32" s="195"/>
    </row>
    <row r="33" spans="2:6">
      <c r="B33" s="146" t="s">
        <v>8</v>
      </c>
      <c r="C33" s="147" t="s">
        <v>206</v>
      </c>
      <c r="D33" s="148"/>
      <c r="E33" s="149"/>
      <c r="F33" s="195"/>
    </row>
    <row r="34" spans="2:6">
      <c r="B34" s="146" t="s">
        <v>10</v>
      </c>
      <c r="C34" s="150">
        <v>182221</v>
      </c>
      <c r="D34" s="151"/>
      <c r="E34" s="149" t="s">
        <v>11</v>
      </c>
      <c r="F34" s="195"/>
    </row>
    <row r="35" spans="2:6">
      <c r="B35" s="146" t="s">
        <v>12</v>
      </c>
      <c r="C35" s="150"/>
      <c r="D35" s="143"/>
      <c r="E35" s="152"/>
      <c r="F35" s="195"/>
    </row>
    <row r="36" spans="2:6">
      <c r="B36" s="136" t="s">
        <v>13</v>
      </c>
      <c r="C36" s="137">
        <v>38089</v>
      </c>
      <c r="D36" s="143"/>
      <c r="E36" s="143"/>
      <c r="F36" s="195"/>
    </row>
    <row r="37" spans="2:6">
      <c r="B37" s="146" t="s">
        <v>14</v>
      </c>
      <c r="C37" s="150" t="s">
        <v>204</v>
      </c>
      <c r="D37" s="143"/>
      <c r="E37" s="143"/>
      <c r="F37" s="195"/>
    </row>
    <row r="38" spans="2:6">
      <c r="B38" s="154" t="s">
        <v>16</v>
      </c>
      <c r="C38" s="155"/>
      <c r="D38" s="143"/>
      <c r="E38" s="143"/>
      <c r="F38" s="195"/>
    </row>
    <row r="39" spans="2:6">
      <c r="B39" s="154" t="s">
        <v>17</v>
      </c>
      <c r="C39" s="155"/>
      <c r="D39" s="143"/>
      <c r="E39" s="143"/>
      <c r="F39" s="195"/>
    </row>
    <row r="40" spans="2:6" ht="15.75" thickBot="1">
      <c r="B40" s="157" t="s">
        <v>18</v>
      </c>
      <c r="C40" s="155"/>
      <c r="D40" s="143"/>
      <c r="E40" s="143"/>
      <c r="F40" s="196"/>
    </row>
    <row r="41" spans="2:6" ht="15.75" thickBot="1">
      <c r="B41" s="159" t="s">
        <v>19</v>
      </c>
      <c r="C41" s="159" t="s">
        <v>20</v>
      </c>
      <c r="D41" s="160" t="s">
        <v>21</v>
      </c>
      <c r="E41" s="161" t="s">
        <v>22</v>
      </c>
      <c r="F41" s="197" t="s">
        <v>23</v>
      </c>
    </row>
    <row r="42" spans="2:6">
      <c r="B42" s="163">
        <v>3200000000</v>
      </c>
      <c r="C42" s="188" t="s">
        <v>32</v>
      </c>
      <c r="D42" s="164">
        <v>1</v>
      </c>
      <c r="E42" s="165">
        <v>750000</v>
      </c>
      <c r="F42" s="199">
        <f>E42*D42</f>
        <v>750000</v>
      </c>
    </row>
    <row r="43" spans="2:6" ht="15.75" thickBot="1">
      <c r="B43" s="167"/>
      <c r="C43" s="168"/>
      <c r="D43" s="169"/>
      <c r="E43" s="225" t="s">
        <v>24</v>
      </c>
      <c r="F43" s="198">
        <f>F42</f>
        <v>750000</v>
      </c>
    </row>
    <row r="44" spans="2:6" ht="15.75" thickBot="1"/>
    <row r="45" spans="2:6" ht="15.75" thickBot="1">
      <c r="B45" s="138"/>
      <c r="C45" s="135" t="s">
        <v>60</v>
      </c>
      <c r="D45" s="139"/>
      <c r="E45" s="224"/>
      <c r="F45" s="194"/>
    </row>
    <row r="46" spans="2:6">
      <c r="B46" s="142" t="s">
        <v>6</v>
      </c>
      <c r="C46" s="172" t="s">
        <v>127</v>
      </c>
      <c r="D46" s="143"/>
      <c r="E46" s="144" t="s">
        <v>7</v>
      </c>
      <c r="F46" s="195"/>
    </row>
    <row r="47" spans="2:6">
      <c r="B47" s="146" t="s">
        <v>8</v>
      </c>
      <c r="C47" s="147" t="s">
        <v>69</v>
      </c>
      <c r="D47" s="148"/>
      <c r="E47" s="149"/>
      <c r="F47" s="195"/>
    </row>
    <row r="48" spans="2:6">
      <c r="B48" s="146" t="s">
        <v>10</v>
      </c>
      <c r="C48" s="150">
        <v>176174</v>
      </c>
      <c r="D48" s="151"/>
      <c r="E48" s="149" t="s">
        <v>11</v>
      </c>
      <c r="F48" s="195"/>
    </row>
    <row r="49" spans="2:6">
      <c r="B49" s="146" t="s">
        <v>12</v>
      </c>
      <c r="C49" s="150"/>
      <c r="D49" s="143"/>
      <c r="E49" s="152"/>
      <c r="F49" s="195"/>
    </row>
    <row r="50" spans="2:6">
      <c r="B50" s="136" t="s">
        <v>13</v>
      </c>
      <c r="C50" s="137">
        <v>34424</v>
      </c>
      <c r="D50" s="143"/>
      <c r="E50" s="143"/>
      <c r="F50" s="195"/>
    </row>
    <row r="51" spans="2:6">
      <c r="B51" s="146" t="s">
        <v>14</v>
      </c>
      <c r="C51" s="150">
        <v>7178</v>
      </c>
      <c r="D51" s="143"/>
      <c r="E51" s="143"/>
      <c r="F51" s="195"/>
    </row>
    <row r="52" spans="2:6">
      <c r="B52" s="154" t="s">
        <v>16</v>
      </c>
      <c r="C52" s="155">
        <v>7178</v>
      </c>
      <c r="D52" s="143"/>
      <c r="E52" s="143"/>
      <c r="F52" s="195"/>
    </row>
    <row r="53" spans="2:6">
      <c r="B53" s="154" t="s">
        <v>17</v>
      </c>
      <c r="C53" s="155"/>
      <c r="D53" s="143"/>
      <c r="E53" s="143"/>
      <c r="F53" s="195"/>
    </row>
    <row r="54" spans="2:6" ht="15.75" thickBot="1">
      <c r="B54" s="157" t="s">
        <v>18</v>
      </c>
      <c r="C54" s="155"/>
      <c r="D54" s="143"/>
      <c r="E54" s="143"/>
      <c r="F54" s="196"/>
    </row>
    <row r="55" spans="2:6" ht="15.75" thickBot="1">
      <c r="B55" s="159" t="s">
        <v>19</v>
      </c>
      <c r="C55" s="327" t="s">
        <v>20</v>
      </c>
      <c r="D55" s="329" t="s">
        <v>21</v>
      </c>
      <c r="E55" s="322" t="s">
        <v>22</v>
      </c>
      <c r="F55" s="353" t="s">
        <v>23</v>
      </c>
    </row>
    <row r="56" spans="2:6" s="319" customFormat="1" ht="15.75" thickBot="1">
      <c r="B56" s="279" t="s">
        <v>123</v>
      </c>
      <c r="C56" s="328" t="s">
        <v>159</v>
      </c>
      <c r="D56" s="180" t="s">
        <v>131</v>
      </c>
      <c r="E56" s="322">
        <v>24750</v>
      </c>
      <c r="F56" s="322">
        <v>24750</v>
      </c>
    </row>
    <row r="57" spans="2:6" s="319" customFormat="1" ht="15.75" thickBot="1">
      <c r="B57" s="279">
        <v>90044</v>
      </c>
      <c r="C57" s="328" t="s">
        <v>160</v>
      </c>
      <c r="D57" s="180" t="s">
        <v>163</v>
      </c>
      <c r="E57" s="322">
        <v>12870</v>
      </c>
      <c r="F57" s="353">
        <f>E57*D57</f>
        <v>25740</v>
      </c>
    </row>
    <row r="58" spans="2:6" s="319" customFormat="1" ht="15.75" thickBot="1">
      <c r="B58" s="279">
        <v>9178</v>
      </c>
      <c r="C58" s="328" t="s">
        <v>161</v>
      </c>
      <c r="D58" s="180" t="s">
        <v>131</v>
      </c>
      <c r="E58" s="322">
        <v>220870</v>
      </c>
      <c r="F58" s="322">
        <v>220870</v>
      </c>
    </row>
    <row r="59" spans="2:6" s="319" customFormat="1">
      <c r="B59" s="320" t="s">
        <v>124</v>
      </c>
      <c r="C59" s="328" t="s">
        <v>162</v>
      </c>
      <c r="D59" s="180" t="s">
        <v>163</v>
      </c>
      <c r="E59" s="322">
        <v>25870</v>
      </c>
      <c r="F59" s="353">
        <f>E59*D59</f>
        <v>51740</v>
      </c>
    </row>
    <row r="60" spans="2:6" ht="15.75" thickBot="1">
      <c r="B60" s="167"/>
      <c r="C60" s="168"/>
      <c r="D60" s="330"/>
      <c r="E60" s="225" t="s">
        <v>24</v>
      </c>
      <c r="F60" s="198">
        <f>F56+F57+F58+F59</f>
        <v>323100</v>
      </c>
    </row>
    <row r="61" spans="2:6" ht="15.75" thickBot="1"/>
    <row r="62" spans="2:6" ht="15.75" thickBot="1">
      <c r="B62" s="138"/>
      <c r="C62" s="135" t="s">
        <v>61</v>
      </c>
      <c r="D62" s="139"/>
      <c r="E62" s="224"/>
      <c r="F62" s="194"/>
    </row>
    <row r="63" spans="2:6">
      <c r="B63" s="142" t="s">
        <v>6</v>
      </c>
      <c r="C63" s="172" t="s">
        <v>127</v>
      </c>
      <c r="D63" s="143"/>
      <c r="E63" s="144" t="s">
        <v>7</v>
      </c>
      <c r="F63" s="195"/>
    </row>
    <row r="64" spans="2:6">
      <c r="B64" s="146" t="s">
        <v>8</v>
      </c>
      <c r="C64" s="147" t="s">
        <v>69</v>
      </c>
      <c r="D64" s="148"/>
      <c r="E64" s="149"/>
      <c r="F64" s="195"/>
    </row>
    <row r="65" spans="2:6">
      <c r="B65" s="146" t="s">
        <v>10</v>
      </c>
      <c r="C65" s="150">
        <v>175988</v>
      </c>
      <c r="D65" s="151"/>
      <c r="E65" s="149" t="s">
        <v>11</v>
      </c>
      <c r="F65" s="195"/>
    </row>
    <row r="66" spans="2:6">
      <c r="B66" s="146" t="s">
        <v>12</v>
      </c>
      <c r="C66" s="150"/>
      <c r="D66" s="143"/>
      <c r="E66" s="152"/>
      <c r="F66" s="195"/>
    </row>
    <row r="67" spans="2:6">
      <c r="B67" s="136" t="s">
        <v>13</v>
      </c>
      <c r="C67" s="137">
        <v>34423</v>
      </c>
      <c r="D67" s="143"/>
      <c r="E67" s="143"/>
      <c r="F67" s="195"/>
    </row>
    <row r="68" spans="2:6">
      <c r="B68" s="146" t="s">
        <v>14</v>
      </c>
      <c r="C68" s="150">
        <v>7179</v>
      </c>
      <c r="D68" s="143"/>
      <c r="E68" s="143"/>
      <c r="F68" s="195"/>
    </row>
    <row r="69" spans="2:6">
      <c r="B69" s="154" t="s">
        <v>16</v>
      </c>
      <c r="C69" s="155"/>
      <c r="D69" s="143"/>
      <c r="E69" s="143"/>
      <c r="F69" s="195"/>
    </row>
    <row r="70" spans="2:6">
      <c r="B70" s="154" t="s">
        <v>17</v>
      </c>
      <c r="C70" s="155"/>
      <c r="D70" s="143"/>
      <c r="E70" s="143"/>
      <c r="F70" s="195"/>
    </row>
    <row r="71" spans="2:6" ht="15.75" thickBot="1">
      <c r="B71" s="157" t="s">
        <v>18</v>
      </c>
      <c r="C71" s="155"/>
      <c r="D71" s="143"/>
      <c r="E71" s="143"/>
      <c r="F71" s="196"/>
    </row>
    <row r="72" spans="2:6" ht="15.75" thickBot="1">
      <c r="B72" s="159" t="s">
        <v>19</v>
      </c>
      <c r="C72" s="159" t="s">
        <v>20</v>
      </c>
      <c r="D72" s="160" t="s">
        <v>21</v>
      </c>
      <c r="E72" s="161" t="s">
        <v>22</v>
      </c>
      <c r="F72" s="197" t="s">
        <v>23</v>
      </c>
    </row>
    <row r="73" spans="2:6">
      <c r="B73" s="163">
        <v>90126</v>
      </c>
      <c r="C73" s="163" t="s">
        <v>128</v>
      </c>
      <c r="D73" s="164">
        <v>1</v>
      </c>
      <c r="E73" s="165">
        <v>30000</v>
      </c>
      <c r="F73" s="199">
        <v>30000</v>
      </c>
    </row>
    <row r="74" spans="2:6" ht="15.75" thickBot="1">
      <c r="B74" s="167"/>
      <c r="C74" s="168"/>
      <c r="D74" s="169"/>
      <c r="E74" s="225" t="s">
        <v>62</v>
      </c>
      <c r="F74" s="198">
        <f>F73</f>
        <v>30000</v>
      </c>
    </row>
  </sheetData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78"/>
  <sheetViews>
    <sheetView topLeftCell="A13" workbookViewId="0">
      <selection activeCell="F30" sqref="B18:F30"/>
    </sheetView>
  </sheetViews>
  <sheetFormatPr baseColWidth="10" defaultRowHeight="15"/>
  <cols>
    <col min="2" max="2" width="34.5703125" style="190" customWidth="1"/>
    <col min="3" max="3" width="52" style="300" customWidth="1"/>
    <col min="4" max="7" width="11.42578125" style="190"/>
  </cols>
  <sheetData>
    <row r="2" spans="2:6" ht="15.75" thickBot="1"/>
    <row r="3" spans="2:6" ht="15.75" thickBot="1">
      <c r="B3" s="229"/>
      <c r="C3" s="135" t="s">
        <v>63</v>
      </c>
      <c r="D3" s="230"/>
      <c r="E3" s="231"/>
      <c r="F3" s="232"/>
    </row>
    <row r="4" spans="2:6">
      <c r="B4" s="233" t="s">
        <v>6</v>
      </c>
      <c r="C4" s="296" t="s">
        <v>125</v>
      </c>
      <c r="D4" s="301"/>
      <c r="E4" s="234" t="s">
        <v>7</v>
      </c>
      <c r="F4" s="235"/>
    </row>
    <row r="5" spans="2:6">
      <c r="B5" s="236" t="s">
        <v>8</v>
      </c>
      <c r="C5" s="297" t="s">
        <v>126</v>
      </c>
      <c r="D5" s="302"/>
      <c r="E5" s="237"/>
      <c r="F5" s="235"/>
    </row>
    <row r="6" spans="2:6">
      <c r="B6" s="236" t="s">
        <v>10</v>
      </c>
      <c r="C6" s="298"/>
      <c r="D6" s="303"/>
      <c r="E6" s="237" t="s">
        <v>11</v>
      </c>
      <c r="F6" s="235"/>
    </row>
    <row r="7" spans="2:6">
      <c r="B7" s="236" t="s">
        <v>12</v>
      </c>
      <c r="C7" s="298"/>
      <c r="D7" s="301"/>
      <c r="E7" s="238"/>
      <c r="F7" s="235"/>
    </row>
    <row r="8" spans="2:6">
      <c r="B8" s="136" t="s">
        <v>13</v>
      </c>
      <c r="C8" s="137"/>
      <c r="D8" s="301"/>
      <c r="E8" s="239"/>
      <c r="F8" s="235"/>
    </row>
    <row r="9" spans="2:6">
      <c r="B9" s="236" t="s">
        <v>14</v>
      </c>
      <c r="C9" s="298">
        <v>150</v>
      </c>
      <c r="D9" s="301"/>
      <c r="E9" s="239"/>
      <c r="F9" s="235"/>
    </row>
    <row r="10" spans="2:6">
      <c r="B10" s="240" t="s">
        <v>16</v>
      </c>
      <c r="C10" s="299">
        <v>7088</v>
      </c>
      <c r="D10" s="301"/>
      <c r="E10" s="241"/>
      <c r="F10" s="235"/>
    </row>
    <row r="11" spans="2:6">
      <c r="B11" s="240" t="s">
        <v>17</v>
      </c>
      <c r="C11" s="299"/>
      <c r="D11" s="301"/>
      <c r="E11" s="241"/>
      <c r="F11" s="235"/>
    </row>
    <row r="12" spans="2:6" ht="15.75" thickBot="1">
      <c r="B12" s="242" t="s">
        <v>18</v>
      </c>
      <c r="C12" s="299"/>
      <c r="D12" s="301"/>
      <c r="E12" s="241"/>
      <c r="F12" s="243"/>
    </row>
    <row r="13" spans="2:6" ht="15.75" thickBot="1">
      <c r="B13" s="227" t="s">
        <v>19</v>
      </c>
      <c r="C13" s="227" t="s">
        <v>20</v>
      </c>
      <c r="D13" s="304" t="s">
        <v>21</v>
      </c>
      <c r="E13" s="244" t="s">
        <v>22</v>
      </c>
      <c r="F13" s="245" t="s">
        <v>23</v>
      </c>
    </row>
    <row r="14" spans="2:6">
      <c r="B14" s="228" t="s">
        <v>30</v>
      </c>
      <c r="C14" s="228" t="s">
        <v>31</v>
      </c>
      <c r="D14" s="305">
        <v>1</v>
      </c>
      <c r="E14" s="246">
        <v>180000</v>
      </c>
      <c r="F14" s="247">
        <v>180000</v>
      </c>
    </row>
    <row r="15" spans="2:6" ht="15.75" thickBot="1">
      <c r="B15" s="248"/>
      <c r="C15" s="248"/>
      <c r="D15" s="306"/>
      <c r="E15" s="249" t="s">
        <v>62</v>
      </c>
      <c r="F15" s="250">
        <f>F14</f>
        <v>180000</v>
      </c>
    </row>
    <row r="17" spans="2:6" ht="15.75" thickBot="1"/>
    <row r="18" spans="2:6" ht="15.75" thickBot="1">
      <c r="B18" s="229"/>
      <c r="C18" s="135" t="s">
        <v>64</v>
      </c>
      <c r="D18" s="230"/>
      <c r="E18" s="231"/>
      <c r="F18" s="232"/>
    </row>
    <row r="19" spans="2:6">
      <c r="B19" s="233" t="s">
        <v>6</v>
      </c>
      <c r="C19" s="296" t="s">
        <v>241</v>
      </c>
      <c r="D19" s="301"/>
      <c r="E19" s="234" t="s">
        <v>7</v>
      </c>
      <c r="F19" s="235"/>
    </row>
    <row r="20" spans="2:6">
      <c r="B20" s="236" t="s">
        <v>8</v>
      </c>
      <c r="C20" s="297" t="s">
        <v>69</v>
      </c>
      <c r="D20" s="302"/>
      <c r="E20" s="237"/>
      <c r="F20" s="235"/>
    </row>
    <row r="21" spans="2:6">
      <c r="B21" s="236" t="s">
        <v>10</v>
      </c>
      <c r="C21" s="298">
        <v>188288</v>
      </c>
      <c r="D21" s="303"/>
      <c r="E21" s="237" t="s">
        <v>11</v>
      </c>
      <c r="F21" s="235"/>
    </row>
    <row r="22" spans="2:6">
      <c r="B22" s="236" t="s">
        <v>12</v>
      </c>
      <c r="C22" s="298"/>
      <c r="D22" s="301"/>
      <c r="E22" s="238"/>
      <c r="F22" s="235"/>
    </row>
    <row r="23" spans="2:6">
      <c r="B23" s="136" t="s">
        <v>13</v>
      </c>
      <c r="C23" s="137">
        <v>41975</v>
      </c>
      <c r="D23" s="301"/>
      <c r="E23" s="239"/>
      <c r="F23" s="235"/>
    </row>
    <row r="24" spans="2:6">
      <c r="B24" s="236" t="s">
        <v>14</v>
      </c>
      <c r="C24" s="298">
        <v>7188</v>
      </c>
      <c r="D24" s="301"/>
      <c r="E24" s="239"/>
      <c r="F24" s="235"/>
    </row>
    <row r="25" spans="2:6">
      <c r="B25" s="240" t="s">
        <v>16</v>
      </c>
      <c r="C25" s="298">
        <v>7188</v>
      </c>
      <c r="D25" s="301"/>
      <c r="E25" s="241"/>
      <c r="F25" s="235"/>
    </row>
    <row r="26" spans="2:6">
      <c r="B26" s="240" t="s">
        <v>17</v>
      </c>
      <c r="C26" s="299"/>
      <c r="D26" s="301"/>
      <c r="E26" s="241"/>
      <c r="F26" s="235"/>
    </row>
    <row r="27" spans="2:6" ht="15.75" thickBot="1">
      <c r="B27" s="242" t="s">
        <v>18</v>
      </c>
      <c r="C27" s="299"/>
      <c r="D27" s="301"/>
      <c r="E27" s="241"/>
      <c r="F27" s="243"/>
    </row>
    <row r="28" spans="2:6" ht="15.75" thickBot="1">
      <c r="B28" s="227" t="s">
        <v>19</v>
      </c>
      <c r="C28" s="227" t="s">
        <v>20</v>
      </c>
      <c r="D28" s="304" t="s">
        <v>21</v>
      </c>
      <c r="E28" s="244" t="s">
        <v>22</v>
      </c>
      <c r="F28" s="245" t="s">
        <v>23</v>
      </c>
    </row>
    <row r="29" spans="2:6">
      <c r="B29" s="228" t="s">
        <v>132</v>
      </c>
      <c r="C29" s="228" t="s">
        <v>243</v>
      </c>
      <c r="D29" s="305">
        <v>4</v>
      </c>
      <c r="E29" s="246">
        <v>370000</v>
      </c>
      <c r="F29" s="247">
        <f>E29*D29</f>
        <v>1480000</v>
      </c>
    </row>
    <row r="30" spans="2:6" ht="15.75" thickBot="1">
      <c r="B30" s="248"/>
      <c r="C30" s="248"/>
      <c r="D30" s="306"/>
      <c r="E30" s="249" t="s">
        <v>62</v>
      </c>
      <c r="F30" s="250">
        <f>F29</f>
        <v>1480000</v>
      </c>
    </row>
    <row r="32" spans="2:6" ht="15.75" thickBot="1"/>
    <row r="33" spans="2:7" ht="15.75" thickBot="1">
      <c r="B33" s="229"/>
      <c r="C33" s="135" t="s">
        <v>65</v>
      </c>
      <c r="D33" s="230"/>
      <c r="E33" s="231"/>
      <c r="F33" s="232"/>
    </row>
    <row r="34" spans="2:7">
      <c r="B34" s="233" t="s">
        <v>6</v>
      </c>
      <c r="C34" s="296" t="s">
        <v>143</v>
      </c>
      <c r="D34" s="301"/>
      <c r="E34" s="234" t="s">
        <v>7</v>
      </c>
      <c r="F34" s="235"/>
    </row>
    <row r="35" spans="2:7" s="295" customFormat="1" ht="12">
      <c r="B35" s="236" t="s">
        <v>8</v>
      </c>
      <c r="C35" s="277" t="s">
        <v>144</v>
      </c>
      <c r="D35" s="302"/>
      <c r="E35" s="237"/>
      <c r="F35" s="235"/>
      <c r="G35" s="307"/>
    </row>
    <row r="36" spans="2:7">
      <c r="B36" s="236" t="s">
        <v>10</v>
      </c>
      <c r="C36" s="298">
        <v>176529</v>
      </c>
      <c r="D36" s="303"/>
      <c r="E36" s="237" t="s">
        <v>11</v>
      </c>
      <c r="F36" s="235"/>
    </row>
    <row r="37" spans="2:7">
      <c r="B37" s="236" t="s">
        <v>12</v>
      </c>
      <c r="C37" s="298"/>
      <c r="D37" s="301"/>
      <c r="E37" s="238"/>
      <c r="F37" s="235"/>
    </row>
    <row r="38" spans="2:7">
      <c r="B38" s="136" t="s">
        <v>13</v>
      </c>
      <c r="C38" s="137">
        <v>34607</v>
      </c>
      <c r="D38" s="301"/>
      <c r="E38" s="239"/>
      <c r="F38" s="235"/>
    </row>
    <row r="39" spans="2:7">
      <c r="B39" s="236" t="s">
        <v>14</v>
      </c>
      <c r="C39" s="298" t="s">
        <v>142</v>
      </c>
      <c r="D39" s="301"/>
      <c r="E39" s="239"/>
      <c r="F39" s="235"/>
    </row>
    <row r="40" spans="2:7">
      <c r="B40" s="240" t="s">
        <v>16</v>
      </c>
      <c r="C40" s="299"/>
      <c r="D40" s="301"/>
      <c r="E40" s="241"/>
      <c r="F40" s="235"/>
    </row>
    <row r="41" spans="2:7">
      <c r="B41" s="240" t="s">
        <v>17</v>
      </c>
      <c r="C41" s="299"/>
      <c r="D41" s="301"/>
      <c r="E41" s="241"/>
      <c r="F41" s="235"/>
    </row>
    <row r="42" spans="2:7" ht="15.75" thickBot="1">
      <c r="B42" s="242" t="s">
        <v>18</v>
      </c>
      <c r="C42" s="299"/>
      <c r="D42" s="301"/>
      <c r="E42" s="241"/>
      <c r="F42" s="243"/>
    </row>
    <row r="43" spans="2:7" ht="15.75" thickBot="1">
      <c r="B43" s="227" t="s">
        <v>19</v>
      </c>
      <c r="C43" s="253" t="s">
        <v>20</v>
      </c>
      <c r="D43" s="309" t="s">
        <v>21</v>
      </c>
      <c r="E43" s="310" t="s">
        <v>22</v>
      </c>
      <c r="F43" s="311" t="s">
        <v>23</v>
      </c>
    </row>
    <row r="44" spans="2:7" s="173" customFormat="1" ht="15.75" thickBot="1">
      <c r="B44" s="308">
        <v>111110000</v>
      </c>
      <c r="C44" s="316" t="s">
        <v>34</v>
      </c>
      <c r="D44" s="316">
        <v>1</v>
      </c>
      <c r="E44" s="317">
        <v>180000</v>
      </c>
      <c r="F44" s="318">
        <v>180000</v>
      </c>
      <c r="G44" s="190"/>
    </row>
    <row r="45" spans="2:7">
      <c r="B45" s="228" t="s">
        <v>138</v>
      </c>
      <c r="C45" s="312" t="s">
        <v>139</v>
      </c>
      <c r="D45" s="313">
        <v>1</v>
      </c>
      <c r="E45" s="314">
        <v>82000</v>
      </c>
      <c r="F45" s="315">
        <v>82000</v>
      </c>
    </row>
    <row r="46" spans="2:7" ht="15.75" thickBot="1">
      <c r="B46" s="248"/>
      <c r="C46" s="248"/>
      <c r="D46" s="306"/>
      <c r="E46" s="249" t="s">
        <v>62</v>
      </c>
      <c r="F46" s="250">
        <f>F45+F44</f>
        <v>262000</v>
      </c>
    </row>
    <row r="48" spans="2:7" ht="15.75" thickBot="1"/>
    <row r="49" spans="2:6" ht="15.75" thickBot="1">
      <c r="B49" s="229"/>
      <c r="C49" s="135" t="s">
        <v>66</v>
      </c>
      <c r="D49" s="230"/>
      <c r="E49" s="231"/>
      <c r="F49" s="232"/>
    </row>
    <row r="50" spans="2:6">
      <c r="B50" s="233" t="s">
        <v>6</v>
      </c>
      <c r="C50" s="296" t="s">
        <v>127</v>
      </c>
      <c r="D50" s="301"/>
      <c r="E50" s="234" t="s">
        <v>7</v>
      </c>
      <c r="F50" s="235"/>
    </row>
    <row r="51" spans="2:6">
      <c r="B51" s="236" t="s">
        <v>8</v>
      </c>
      <c r="C51" s="297" t="s">
        <v>69</v>
      </c>
      <c r="D51" s="302"/>
      <c r="E51" s="237"/>
      <c r="F51" s="235"/>
    </row>
    <row r="52" spans="2:6">
      <c r="B52" s="236" t="s">
        <v>10</v>
      </c>
      <c r="C52" s="298">
        <v>176398</v>
      </c>
      <c r="D52" s="303"/>
      <c r="E52" s="237" t="s">
        <v>11</v>
      </c>
      <c r="F52" s="235"/>
    </row>
    <row r="53" spans="2:6">
      <c r="B53" s="236" t="s">
        <v>12</v>
      </c>
      <c r="C53" s="298"/>
      <c r="D53" s="301"/>
      <c r="E53" s="238"/>
      <c r="F53" s="235"/>
    </row>
    <row r="54" spans="2:6">
      <c r="B54" s="136" t="s">
        <v>13</v>
      </c>
      <c r="C54" s="137">
        <v>34520</v>
      </c>
      <c r="D54" s="301"/>
      <c r="E54" s="239"/>
      <c r="F54" s="235"/>
    </row>
    <row r="55" spans="2:6">
      <c r="B55" s="236" t="s">
        <v>14</v>
      </c>
      <c r="C55" s="298">
        <v>7181</v>
      </c>
      <c r="D55" s="301"/>
      <c r="E55" s="239"/>
      <c r="F55" s="235"/>
    </row>
    <row r="56" spans="2:6">
      <c r="B56" s="240" t="s">
        <v>16</v>
      </c>
      <c r="C56" s="299">
        <v>7181</v>
      </c>
      <c r="D56" s="301"/>
      <c r="E56" s="241"/>
      <c r="F56" s="235"/>
    </row>
    <row r="57" spans="2:6">
      <c r="B57" s="240" t="s">
        <v>17</v>
      </c>
      <c r="C57" s="299"/>
      <c r="D57" s="301"/>
      <c r="E57" s="241"/>
      <c r="F57" s="235"/>
    </row>
    <row r="58" spans="2:6" ht="15.75" thickBot="1">
      <c r="B58" s="242" t="s">
        <v>18</v>
      </c>
      <c r="C58" s="299"/>
      <c r="D58" s="301"/>
      <c r="E58" s="241"/>
      <c r="F58" s="243"/>
    </row>
    <row r="59" spans="2:6" ht="15.75" thickBot="1">
      <c r="B59" s="227" t="s">
        <v>19</v>
      </c>
      <c r="C59" s="227" t="s">
        <v>20</v>
      </c>
      <c r="D59" s="304" t="s">
        <v>21</v>
      </c>
      <c r="E59" s="244" t="s">
        <v>22</v>
      </c>
      <c r="F59" s="245" t="s">
        <v>23</v>
      </c>
    </row>
    <row r="60" spans="2:6">
      <c r="B60" s="228" t="s">
        <v>132</v>
      </c>
      <c r="C60" s="228" t="s">
        <v>133</v>
      </c>
      <c r="D60" s="305">
        <v>6</v>
      </c>
      <c r="E60" s="246">
        <v>370000</v>
      </c>
      <c r="F60" s="247">
        <v>370000</v>
      </c>
    </row>
    <row r="61" spans="2:6" ht="15.75" thickBot="1">
      <c r="B61" s="248"/>
      <c r="C61" s="248"/>
      <c r="D61" s="306"/>
      <c r="E61" s="249"/>
      <c r="F61" s="250">
        <f>F60*D60</f>
        <v>2220000</v>
      </c>
    </row>
    <row r="63" spans="2:6" ht="15.75" thickBot="1"/>
    <row r="64" spans="2:6" ht="15.75" thickBot="1">
      <c r="B64" s="229"/>
      <c r="C64" s="135" t="s">
        <v>67</v>
      </c>
      <c r="D64" s="230"/>
      <c r="E64" s="231"/>
      <c r="F64" s="232"/>
    </row>
    <row r="65" spans="2:7">
      <c r="B65" s="233" t="s">
        <v>6</v>
      </c>
      <c r="C65" s="296" t="s">
        <v>89</v>
      </c>
      <c r="D65" s="301"/>
      <c r="E65" s="234" t="s">
        <v>7</v>
      </c>
      <c r="F65" s="235"/>
    </row>
    <row r="66" spans="2:7">
      <c r="B66" s="236" t="s">
        <v>8</v>
      </c>
      <c r="C66" s="297" t="s">
        <v>149</v>
      </c>
      <c r="D66" s="302"/>
      <c r="E66" s="237"/>
      <c r="F66" s="235"/>
    </row>
    <row r="67" spans="2:7">
      <c r="B67" s="236" t="s">
        <v>10</v>
      </c>
      <c r="C67" s="298">
        <v>176429</v>
      </c>
      <c r="D67" s="303"/>
      <c r="E67" s="237" t="s">
        <v>11</v>
      </c>
      <c r="F67" s="235"/>
    </row>
    <row r="68" spans="2:7">
      <c r="B68" s="236" t="s">
        <v>12</v>
      </c>
      <c r="C68" s="298"/>
      <c r="D68" s="301"/>
      <c r="E68" s="238"/>
      <c r="F68" s="235"/>
    </row>
    <row r="69" spans="2:7">
      <c r="B69" s="136" t="s">
        <v>13</v>
      </c>
      <c r="C69" s="137">
        <v>34602</v>
      </c>
      <c r="D69" s="301"/>
      <c r="E69" s="239"/>
      <c r="F69" s="235"/>
    </row>
    <row r="70" spans="2:7">
      <c r="B70" s="236" t="s">
        <v>14</v>
      </c>
      <c r="C70" s="298" t="s">
        <v>150</v>
      </c>
      <c r="D70" s="301"/>
      <c r="E70" s="239"/>
      <c r="F70" s="235"/>
    </row>
    <row r="71" spans="2:7">
      <c r="B71" s="240" t="s">
        <v>16</v>
      </c>
      <c r="C71" s="299"/>
      <c r="D71" s="301"/>
      <c r="E71" s="241"/>
      <c r="F71" s="235"/>
    </row>
    <row r="72" spans="2:7">
      <c r="B72" s="240" t="s">
        <v>17</v>
      </c>
      <c r="C72" s="299"/>
      <c r="D72" s="301"/>
      <c r="E72" s="241"/>
      <c r="F72" s="235"/>
    </row>
    <row r="73" spans="2:7" ht="15.75" thickBot="1">
      <c r="B73" s="242" t="s">
        <v>18</v>
      </c>
      <c r="C73" s="299"/>
      <c r="D73" s="301"/>
      <c r="E73" s="241"/>
      <c r="F73" s="243"/>
    </row>
    <row r="74" spans="2:7" ht="15.75" thickBot="1">
      <c r="B74" s="227" t="s">
        <v>19</v>
      </c>
      <c r="C74" s="227" t="s">
        <v>20</v>
      </c>
      <c r="D74" s="309" t="s">
        <v>21</v>
      </c>
      <c r="E74" s="310" t="s">
        <v>22</v>
      </c>
      <c r="F74" s="311" t="s">
        <v>23</v>
      </c>
    </row>
    <row r="75" spans="2:7" s="319" customFormat="1" ht="15.75" thickBot="1">
      <c r="B75" s="253" t="s">
        <v>147</v>
      </c>
      <c r="C75" s="308" t="s">
        <v>151</v>
      </c>
      <c r="D75" s="316">
        <v>3</v>
      </c>
      <c r="E75" s="317">
        <v>98000</v>
      </c>
      <c r="F75" s="318">
        <f>E75*D75</f>
        <v>294000</v>
      </c>
      <c r="G75" s="190"/>
    </row>
    <row r="76" spans="2:7" s="319" customFormat="1" ht="15.75" thickBot="1">
      <c r="B76" s="253" t="s">
        <v>148</v>
      </c>
      <c r="C76" s="308" t="s">
        <v>152</v>
      </c>
      <c r="D76" s="316">
        <v>3</v>
      </c>
      <c r="E76" s="317">
        <v>98000</v>
      </c>
      <c r="F76" s="318">
        <f>E76*D76</f>
        <v>294000</v>
      </c>
      <c r="G76" s="190"/>
    </row>
    <row r="77" spans="2:7">
      <c r="B77" s="228">
        <v>4704102</v>
      </c>
      <c r="C77" s="334" t="s">
        <v>153</v>
      </c>
      <c r="D77" s="316">
        <v>1</v>
      </c>
      <c r="E77" s="317">
        <v>480000</v>
      </c>
      <c r="F77" s="318">
        <v>480000</v>
      </c>
    </row>
    <row r="78" spans="2:7" ht="15.75" thickBot="1">
      <c r="B78" s="248"/>
      <c r="C78" s="335"/>
      <c r="D78" s="317"/>
      <c r="E78" s="336" t="s">
        <v>62</v>
      </c>
      <c r="F78" s="318">
        <f>F75+F76+F77</f>
        <v>1068000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zoomScale="73" zoomScaleNormal="73" workbookViewId="0">
      <selection activeCell="E21" sqref="E21"/>
    </sheetView>
  </sheetViews>
  <sheetFormatPr baseColWidth="10" defaultRowHeight="15"/>
  <cols>
    <col min="1" max="1" width="5.140625" customWidth="1"/>
    <col min="2" max="2" width="25" style="190" customWidth="1"/>
    <col min="3" max="3" width="20.140625" style="190" customWidth="1"/>
    <col min="4" max="4" width="6.5703125" style="300" customWidth="1"/>
    <col min="5" max="5" width="9.28515625" style="380" customWidth="1"/>
    <col min="6" max="6" width="16.42578125" style="192" customWidth="1"/>
    <col min="7" max="7" width="17" style="189" customWidth="1"/>
    <col min="8" max="8" width="22" style="192" customWidth="1"/>
    <col min="9" max="9" width="9.5703125" style="190" customWidth="1"/>
    <col min="10" max="10" width="14" style="190" customWidth="1"/>
    <col min="11" max="11" width="75.28515625" style="190" customWidth="1"/>
  </cols>
  <sheetData>
    <row r="1" spans="1:11">
      <c r="A1" s="505" t="s">
        <v>244</v>
      </c>
      <c r="B1" s="506"/>
      <c r="C1" s="506"/>
      <c r="D1" s="506"/>
      <c r="E1" s="506"/>
      <c r="F1" s="506"/>
      <c r="G1" s="506"/>
      <c r="H1" s="506"/>
      <c r="I1" s="506"/>
      <c r="J1" s="506"/>
      <c r="K1" s="507"/>
    </row>
    <row r="2" spans="1:11" ht="12" customHeight="1" thickBot="1">
      <c r="A2" s="508"/>
      <c r="B2" s="509"/>
      <c r="C2" s="509"/>
      <c r="D2" s="509"/>
      <c r="E2" s="509"/>
      <c r="F2" s="509"/>
      <c r="G2" s="509"/>
      <c r="H2" s="509"/>
      <c r="I2" s="509"/>
      <c r="J2" s="509"/>
      <c r="K2" s="510"/>
    </row>
    <row r="3" spans="1:11" ht="15.75">
      <c r="A3" s="356" t="s">
        <v>77</v>
      </c>
      <c r="B3" s="357" t="s">
        <v>70</v>
      </c>
      <c r="C3" s="358" t="s">
        <v>71</v>
      </c>
      <c r="D3" s="358" t="s">
        <v>72</v>
      </c>
      <c r="E3" s="358" t="s">
        <v>16</v>
      </c>
      <c r="F3" s="359" t="s">
        <v>0</v>
      </c>
      <c r="G3" s="358" t="s">
        <v>14</v>
      </c>
      <c r="H3" s="358" t="s">
        <v>73</v>
      </c>
      <c r="I3" s="358" t="s">
        <v>74</v>
      </c>
      <c r="J3" s="358" t="s">
        <v>75</v>
      </c>
      <c r="K3" s="436" t="s">
        <v>76</v>
      </c>
    </row>
    <row r="4" spans="1:11" ht="15.75">
      <c r="A4" s="419">
        <v>1</v>
      </c>
      <c r="B4" s="431" t="s">
        <v>9</v>
      </c>
      <c r="C4" s="432">
        <v>318917</v>
      </c>
      <c r="D4" s="433" t="s">
        <v>44</v>
      </c>
      <c r="E4" s="446" t="s">
        <v>187</v>
      </c>
      <c r="F4" s="447">
        <v>41730</v>
      </c>
      <c r="G4" s="448" t="s">
        <v>187</v>
      </c>
      <c r="H4" s="449">
        <v>188029</v>
      </c>
      <c r="I4" s="447">
        <v>48388</v>
      </c>
      <c r="J4" s="450" t="s">
        <v>37</v>
      </c>
      <c r="K4" s="434" t="s">
        <v>236</v>
      </c>
    </row>
    <row r="5" spans="1:11" ht="15.75" customHeight="1">
      <c r="A5" s="420">
        <v>2</v>
      </c>
      <c r="B5" s="451" t="s">
        <v>35</v>
      </c>
      <c r="C5" s="452">
        <v>656325</v>
      </c>
      <c r="D5" s="453" t="s">
        <v>44</v>
      </c>
      <c r="E5" s="446" t="s">
        <v>187</v>
      </c>
      <c r="F5" s="447">
        <v>41731</v>
      </c>
      <c r="G5" s="448" t="s">
        <v>187</v>
      </c>
      <c r="H5" s="449">
        <v>188031</v>
      </c>
      <c r="I5" s="447">
        <v>48387</v>
      </c>
      <c r="J5" s="454" t="s">
        <v>37</v>
      </c>
      <c r="K5" s="434" t="s">
        <v>237</v>
      </c>
    </row>
    <row r="6" spans="1:11" ht="15.75">
      <c r="A6" s="420">
        <v>4</v>
      </c>
      <c r="B6" s="451" t="s">
        <v>90</v>
      </c>
      <c r="C6" s="452">
        <v>2494035</v>
      </c>
      <c r="D6" s="453" t="s">
        <v>44</v>
      </c>
      <c r="E6" s="446" t="s">
        <v>187</v>
      </c>
      <c r="F6" s="447">
        <v>41732</v>
      </c>
      <c r="G6" s="448" t="s">
        <v>187</v>
      </c>
      <c r="H6" s="449">
        <v>188030</v>
      </c>
      <c r="I6" s="447">
        <v>48389</v>
      </c>
      <c r="J6" s="454" t="s">
        <v>37</v>
      </c>
      <c r="K6" s="455" t="s">
        <v>232</v>
      </c>
    </row>
    <row r="7" spans="1:11">
      <c r="A7" s="420">
        <v>5</v>
      </c>
      <c r="B7" s="471" t="s">
        <v>175</v>
      </c>
      <c r="C7" s="472">
        <v>250000</v>
      </c>
      <c r="D7" s="473" t="s">
        <v>44</v>
      </c>
      <c r="E7" s="474">
        <v>7172</v>
      </c>
      <c r="F7" s="475">
        <v>41753</v>
      </c>
      <c r="G7" s="474">
        <v>41753</v>
      </c>
      <c r="H7" s="475">
        <v>188114</v>
      </c>
      <c r="I7" s="475">
        <v>48492</v>
      </c>
      <c r="J7" s="476" t="s">
        <v>182</v>
      </c>
      <c r="K7" s="473" t="s">
        <v>209</v>
      </c>
    </row>
    <row r="8" spans="1:11">
      <c r="A8" s="500">
        <v>9</v>
      </c>
      <c r="B8" s="424" t="s">
        <v>210</v>
      </c>
      <c r="C8" s="425">
        <v>175000</v>
      </c>
      <c r="D8" s="376" t="s">
        <v>44</v>
      </c>
      <c r="E8" s="426">
        <v>2592</v>
      </c>
      <c r="F8" s="427">
        <v>40502</v>
      </c>
      <c r="G8" s="426" t="s">
        <v>211</v>
      </c>
      <c r="H8" s="427">
        <v>186133</v>
      </c>
      <c r="I8" s="427">
        <v>46979</v>
      </c>
      <c r="J8" s="428" t="s">
        <v>178</v>
      </c>
      <c r="K8" s="376" t="s">
        <v>233</v>
      </c>
    </row>
    <row r="9" spans="1:11" ht="15.75">
      <c r="A9" s="500">
        <v>10</v>
      </c>
      <c r="B9" s="424" t="s">
        <v>69</v>
      </c>
      <c r="C9" s="425">
        <v>1480000</v>
      </c>
      <c r="D9" s="376" t="s">
        <v>44</v>
      </c>
      <c r="E9" s="426">
        <v>7188</v>
      </c>
      <c r="F9" s="501">
        <v>41975</v>
      </c>
      <c r="G9" s="426"/>
      <c r="H9" s="427">
        <v>188288</v>
      </c>
      <c r="I9" s="427">
        <v>48677</v>
      </c>
      <c r="J9" s="428" t="s">
        <v>178</v>
      </c>
      <c r="K9" s="376" t="s">
        <v>239</v>
      </c>
    </row>
    <row r="10" spans="1:11">
      <c r="A10" s="500">
        <v>11</v>
      </c>
      <c r="B10" s="424" t="s">
        <v>69</v>
      </c>
      <c r="C10" s="425">
        <v>107272</v>
      </c>
      <c r="D10" s="376" t="s">
        <v>44</v>
      </c>
      <c r="E10" s="426">
        <v>7187</v>
      </c>
      <c r="F10" s="427" t="s">
        <v>212</v>
      </c>
      <c r="G10" s="426"/>
      <c r="H10" s="426" t="s">
        <v>213</v>
      </c>
      <c r="I10" s="427">
        <v>48669</v>
      </c>
      <c r="J10" s="428" t="s">
        <v>178</v>
      </c>
      <c r="K10" s="376" t="s">
        <v>240</v>
      </c>
    </row>
    <row r="11" spans="1:11">
      <c r="A11" s="420">
        <v>16</v>
      </c>
      <c r="B11" s="481" t="s">
        <v>215</v>
      </c>
      <c r="C11" s="482">
        <v>168000</v>
      </c>
      <c r="D11" s="483" t="s">
        <v>44</v>
      </c>
      <c r="E11" s="484">
        <v>7105</v>
      </c>
      <c r="F11" s="485">
        <v>40879</v>
      </c>
      <c r="G11" s="484">
        <v>4500054245</v>
      </c>
      <c r="H11" s="485">
        <v>188017</v>
      </c>
      <c r="I11" s="485">
        <v>48344</v>
      </c>
      <c r="J11" s="485" t="s">
        <v>176</v>
      </c>
      <c r="K11" s="483" t="s">
        <v>234</v>
      </c>
    </row>
    <row r="12" spans="1:11">
      <c r="A12" s="420">
        <v>17</v>
      </c>
      <c r="B12" s="471" t="s">
        <v>175</v>
      </c>
      <c r="C12" s="472">
        <v>473040</v>
      </c>
      <c r="D12" s="473" t="s">
        <v>44</v>
      </c>
      <c r="E12" s="474">
        <v>7173</v>
      </c>
      <c r="F12" s="475">
        <v>41266</v>
      </c>
      <c r="G12" s="474"/>
      <c r="H12" s="475">
        <v>187022</v>
      </c>
      <c r="I12" s="475">
        <v>47771</v>
      </c>
      <c r="J12" s="477" t="s">
        <v>88</v>
      </c>
      <c r="K12" s="473" t="s">
        <v>235</v>
      </c>
    </row>
    <row r="13" spans="1:11" s="429" customFormat="1" ht="15.75">
      <c r="A13" s="500">
        <v>19</v>
      </c>
      <c r="B13" s="424" t="s">
        <v>69</v>
      </c>
      <c r="C13" s="502">
        <v>91614</v>
      </c>
      <c r="D13" s="376" t="s">
        <v>44</v>
      </c>
      <c r="E13" s="470">
        <v>7190</v>
      </c>
      <c r="F13" s="460">
        <v>41531</v>
      </c>
      <c r="G13" s="470"/>
      <c r="H13" s="460">
        <v>187509</v>
      </c>
      <c r="I13" s="460">
        <v>48670</v>
      </c>
      <c r="J13" s="428" t="s">
        <v>178</v>
      </c>
      <c r="K13" s="434" t="s">
        <v>225</v>
      </c>
    </row>
    <row r="14" spans="1:11" s="429" customFormat="1" ht="15.75">
      <c r="A14" s="420">
        <v>20</v>
      </c>
      <c r="B14" s="486" t="s">
        <v>220</v>
      </c>
      <c r="C14" s="452">
        <v>585000</v>
      </c>
      <c r="D14" s="487" t="s">
        <v>44</v>
      </c>
      <c r="E14" s="488">
        <v>7052</v>
      </c>
      <c r="F14" s="489">
        <v>41717</v>
      </c>
      <c r="G14" s="490" t="s">
        <v>224</v>
      </c>
      <c r="H14" s="491">
        <v>188101</v>
      </c>
      <c r="I14" s="489">
        <v>48491</v>
      </c>
      <c r="J14" s="492" t="s">
        <v>182</v>
      </c>
      <c r="K14" s="493" t="s">
        <v>223</v>
      </c>
    </row>
    <row r="15" spans="1:11" s="429" customFormat="1" ht="15.75">
      <c r="A15" s="420">
        <v>21</v>
      </c>
      <c r="B15" s="458" t="s">
        <v>221</v>
      </c>
      <c r="C15" s="432">
        <v>600000</v>
      </c>
      <c r="D15" s="433" t="s">
        <v>44</v>
      </c>
      <c r="E15" s="459">
        <v>7154</v>
      </c>
      <c r="F15" s="460">
        <v>41718</v>
      </c>
      <c r="G15" s="448" t="s">
        <v>224</v>
      </c>
      <c r="H15" s="461">
        <v>188103</v>
      </c>
      <c r="I15" s="460">
        <v>48493</v>
      </c>
      <c r="J15" s="457" t="s">
        <v>182</v>
      </c>
      <c r="K15" s="434" t="s">
        <v>222</v>
      </c>
    </row>
    <row r="16" spans="1:11" s="429" customFormat="1" ht="15.75">
      <c r="A16" s="420">
        <v>22</v>
      </c>
      <c r="B16" s="431" t="s">
        <v>35</v>
      </c>
      <c r="C16" s="432">
        <v>598216</v>
      </c>
      <c r="D16" s="433" t="s">
        <v>44</v>
      </c>
      <c r="E16" s="459"/>
      <c r="F16" s="460">
        <v>41733</v>
      </c>
      <c r="G16" s="448" t="s">
        <v>227</v>
      </c>
      <c r="H16" s="449">
        <v>188171</v>
      </c>
      <c r="I16" s="460">
        <v>48600</v>
      </c>
      <c r="J16" s="465" t="s">
        <v>37</v>
      </c>
      <c r="K16" s="434" t="s">
        <v>226</v>
      </c>
    </row>
    <row r="17" spans="1:11" s="429" customFormat="1" ht="15.75">
      <c r="A17" s="420">
        <v>23</v>
      </c>
      <c r="B17" s="431" t="s">
        <v>35</v>
      </c>
      <c r="C17" s="432">
        <v>2634712</v>
      </c>
      <c r="D17" s="433" t="s">
        <v>44</v>
      </c>
      <c r="E17" s="462"/>
      <c r="F17" s="463">
        <v>41839</v>
      </c>
      <c r="G17" s="462" t="s">
        <v>228</v>
      </c>
      <c r="H17" s="449">
        <v>188137</v>
      </c>
      <c r="I17" s="464">
        <v>48523</v>
      </c>
      <c r="J17" s="465" t="s">
        <v>37</v>
      </c>
      <c r="K17" s="434" t="s">
        <v>229</v>
      </c>
    </row>
    <row r="18" spans="1:11" s="429" customFormat="1" ht="15.75">
      <c r="A18" s="420">
        <v>24</v>
      </c>
      <c r="B18" s="431" t="s">
        <v>69</v>
      </c>
      <c r="C18" s="432">
        <v>184500</v>
      </c>
      <c r="D18" s="433" t="s">
        <v>44</v>
      </c>
      <c r="E18" s="478">
        <v>7189</v>
      </c>
      <c r="F18" s="466">
        <v>41862</v>
      </c>
      <c r="G18" s="478">
        <v>3440</v>
      </c>
      <c r="H18" s="467">
        <v>188198</v>
      </c>
      <c r="I18" s="479">
        <v>48604</v>
      </c>
      <c r="J18" s="475" t="s">
        <v>176</v>
      </c>
      <c r="K18" s="480" t="s">
        <v>238</v>
      </c>
    </row>
    <row r="19" spans="1:11" ht="15.75">
      <c r="A19" s="500">
        <v>12</v>
      </c>
      <c r="B19" s="424" t="s">
        <v>90</v>
      </c>
      <c r="C19" s="425">
        <v>435792</v>
      </c>
      <c r="D19" s="434" t="s">
        <v>44</v>
      </c>
      <c r="E19" s="426">
        <v>7124</v>
      </c>
      <c r="F19" s="427">
        <v>41713</v>
      </c>
      <c r="G19" s="426">
        <v>4700006468</v>
      </c>
      <c r="H19" s="427">
        <v>187990</v>
      </c>
      <c r="I19" s="427">
        <v>48673</v>
      </c>
      <c r="J19" s="428" t="s">
        <v>178</v>
      </c>
      <c r="K19" s="376" t="s">
        <v>214</v>
      </c>
    </row>
    <row r="20" spans="1:11" ht="15.75">
      <c r="A20" s="500">
        <v>13</v>
      </c>
      <c r="B20" s="424" t="s">
        <v>90</v>
      </c>
      <c r="C20" s="425">
        <v>435792</v>
      </c>
      <c r="D20" s="434" t="s">
        <v>44</v>
      </c>
      <c r="E20" s="426">
        <v>7125</v>
      </c>
      <c r="F20" s="427">
        <v>41714</v>
      </c>
      <c r="G20" s="426">
        <v>4700006466</v>
      </c>
      <c r="H20" s="427">
        <v>187992</v>
      </c>
      <c r="I20" s="427">
        <v>48674</v>
      </c>
      <c r="J20" s="428" t="s">
        <v>178</v>
      </c>
      <c r="K20" s="376" t="s">
        <v>214</v>
      </c>
    </row>
    <row r="21" spans="1:11" ht="15.75">
      <c r="A21" s="500">
        <v>14</v>
      </c>
      <c r="B21" s="424" t="s">
        <v>90</v>
      </c>
      <c r="C21" s="425">
        <v>435792</v>
      </c>
      <c r="D21" s="434" t="s">
        <v>44</v>
      </c>
      <c r="E21" s="426">
        <v>7127</v>
      </c>
      <c r="F21" s="427">
        <v>41715</v>
      </c>
      <c r="G21" s="426">
        <v>4700006467</v>
      </c>
      <c r="H21" s="427">
        <v>187993</v>
      </c>
      <c r="I21" s="427">
        <v>48675</v>
      </c>
      <c r="J21" s="428" t="s">
        <v>178</v>
      </c>
      <c r="K21" s="376" t="s">
        <v>214</v>
      </c>
    </row>
    <row r="22" spans="1:11" ht="15.75">
      <c r="A22" s="500">
        <v>15</v>
      </c>
      <c r="B22" s="424" t="s">
        <v>90</v>
      </c>
      <c r="C22" s="425">
        <v>435792</v>
      </c>
      <c r="D22" s="434" t="s">
        <v>44</v>
      </c>
      <c r="E22" s="426">
        <v>7126</v>
      </c>
      <c r="F22" s="427">
        <v>41716</v>
      </c>
      <c r="G22" s="426">
        <v>4700006522</v>
      </c>
      <c r="H22" s="427">
        <v>187989</v>
      </c>
      <c r="I22" s="427">
        <v>48676</v>
      </c>
      <c r="J22" s="428" t="s">
        <v>178</v>
      </c>
      <c r="K22" s="376" t="s">
        <v>214</v>
      </c>
    </row>
    <row r="23" spans="1:11" ht="15.75" thickBot="1">
      <c r="A23" s="418"/>
      <c r="B23" s="494"/>
      <c r="C23" s="495"/>
      <c r="D23" s="496"/>
      <c r="E23" s="497"/>
      <c r="F23" s="498"/>
      <c r="G23" s="497"/>
      <c r="H23" s="498"/>
      <c r="I23" s="498"/>
      <c r="J23" s="499"/>
      <c r="K23" s="496"/>
    </row>
    <row r="24" spans="1:11" ht="16.5" thickBot="1">
      <c r="B24" s="395" t="s">
        <v>1</v>
      </c>
      <c r="C24" s="406">
        <f>C4+C5+C6</f>
        <v>3469277</v>
      </c>
      <c r="E24" s="519" t="s">
        <v>183</v>
      </c>
      <c r="F24" s="520"/>
      <c r="G24" s="391" t="s">
        <v>188</v>
      </c>
      <c r="H24" s="517" t="s">
        <v>208</v>
      </c>
      <c r="I24" s="518"/>
    </row>
    <row r="25" spans="1:11" ht="15.75">
      <c r="B25" s="413" t="s">
        <v>2</v>
      </c>
      <c r="C25" s="414">
        <f>C7+C8+C9+C10+C11+C12+C13+C14+C15+C16+C17+C18+C19+C20+C21+C22</f>
        <v>9090522</v>
      </c>
      <c r="E25" s="397" t="s">
        <v>176</v>
      </c>
      <c r="F25" s="398" t="s">
        <v>185</v>
      </c>
      <c r="G25" s="415">
        <f>C11+C18</f>
        <v>352500</v>
      </c>
      <c r="H25" s="513" t="s">
        <v>245</v>
      </c>
      <c r="I25" s="514"/>
    </row>
    <row r="26" spans="1:11" ht="15.75">
      <c r="B26" s="396" t="s">
        <v>3</v>
      </c>
      <c r="C26" s="407"/>
      <c r="E26" s="393" t="s">
        <v>178</v>
      </c>
      <c r="F26" s="392" t="s">
        <v>185</v>
      </c>
      <c r="G26" s="416">
        <f>C8+C9+C10+C13+C19+C20+C21+C22</f>
        <v>3597054</v>
      </c>
      <c r="H26" s="513" t="s">
        <v>245</v>
      </c>
      <c r="I26" s="514"/>
    </row>
    <row r="27" spans="1:11" ht="22.5">
      <c r="B27" s="396" t="s">
        <v>154</v>
      </c>
      <c r="C27" s="503">
        <f>C24+C25</f>
        <v>12559799</v>
      </c>
      <c r="E27" s="394" t="s">
        <v>182</v>
      </c>
      <c r="F27" s="392" t="s">
        <v>186</v>
      </c>
      <c r="G27" s="416">
        <f>C14+C15+C7</f>
        <v>1435000</v>
      </c>
      <c r="H27" s="515" t="s">
        <v>245</v>
      </c>
      <c r="I27" s="516"/>
    </row>
    <row r="28" spans="1:11" ht="16.5" thickBot="1">
      <c r="B28" s="399" t="s">
        <v>4</v>
      </c>
      <c r="C28" s="408"/>
      <c r="E28" s="379" t="s">
        <v>184</v>
      </c>
      <c r="F28" s="377" t="s">
        <v>186</v>
      </c>
      <c r="G28" s="417">
        <f>C12</f>
        <v>473040</v>
      </c>
      <c r="H28" s="513" t="s">
        <v>245</v>
      </c>
      <c r="I28" s="514"/>
    </row>
    <row r="29" spans="1:11" ht="15.75" thickBot="1"/>
    <row r="30" spans="1:11" ht="15.75" thickBot="1">
      <c r="E30" s="511" t="s">
        <v>203</v>
      </c>
      <c r="F30" s="512"/>
    </row>
    <row r="31" spans="1:11">
      <c r="E31" s="382" t="s">
        <v>176</v>
      </c>
      <c r="F31" s="385">
        <f>C11+C18</f>
        <v>352500</v>
      </c>
    </row>
    <row r="32" spans="1:11">
      <c r="E32" s="383" t="s">
        <v>178</v>
      </c>
      <c r="F32" s="386">
        <f>C8+C9+C13+C10+C19+C20+C21+C22</f>
        <v>3597054</v>
      </c>
    </row>
    <row r="33" spans="2:6">
      <c r="E33" s="383" t="s">
        <v>182</v>
      </c>
      <c r="F33" s="387">
        <f>C7+C14+C15</f>
        <v>1435000</v>
      </c>
    </row>
    <row r="34" spans="2:6" ht="15.75" thickBot="1">
      <c r="E34" s="384" t="s">
        <v>184</v>
      </c>
      <c r="F34" s="388">
        <f>C12</f>
        <v>473040</v>
      </c>
    </row>
    <row r="35" spans="2:6">
      <c r="F35" s="435"/>
    </row>
    <row r="36" spans="2:6">
      <c r="B36" s="504"/>
      <c r="C36" s="504"/>
    </row>
  </sheetData>
  <mergeCells count="9">
    <mergeCell ref="B36:C36"/>
    <mergeCell ref="A1:K2"/>
    <mergeCell ref="E30:F30"/>
    <mergeCell ref="H28:I28"/>
    <mergeCell ref="H27:I27"/>
    <mergeCell ref="H26:I26"/>
    <mergeCell ref="H24:I24"/>
    <mergeCell ref="H25:I25"/>
    <mergeCell ref="E24:F24"/>
  </mergeCells>
  <pageMargins left="0.7" right="0.7" top="0.75" bottom="0.75" header="0.3" footer="0.3"/>
  <pageSetup paperSize="8" orientation="landscape" horizontalDpi="300" verticalDpi="30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6"/>
  <sheetViews>
    <sheetView topLeftCell="C1" workbookViewId="0">
      <selection activeCell="H4" sqref="E3:H4"/>
    </sheetView>
  </sheetViews>
  <sheetFormatPr baseColWidth="10" defaultRowHeight="15"/>
  <cols>
    <col min="2" max="2" width="32" customWidth="1"/>
    <col min="3" max="3" width="42.7109375" customWidth="1"/>
    <col min="6" max="6" width="22.28515625" customWidth="1"/>
    <col min="7" max="7" width="47.140625" customWidth="1"/>
  </cols>
  <sheetData>
    <row r="1" spans="2:9" ht="15.75" thickBot="1"/>
    <row r="2" spans="2:9" ht="19.5" thickBot="1">
      <c r="B2" s="177" t="s">
        <v>29</v>
      </c>
      <c r="C2" s="173"/>
    </row>
    <row r="3" spans="2:9">
      <c r="B3" s="321">
        <v>9910000003</v>
      </c>
      <c r="C3" s="324" t="s">
        <v>129</v>
      </c>
      <c r="E3" s="421" t="s">
        <v>216</v>
      </c>
      <c r="F3" s="421" t="s">
        <v>217</v>
      </c>
      <c r="G3" s="421" t="s">
        <v>218</v>
      </c>
      <c r="H3" s="421" t="s">
        <v>219</v>
      </c>
    </row>
    <row r="4" spans="2:9">
      <c r="B4" s="174" t="s">
        <v>30</v>
      </c>
      <c r="C4" s="389" t="s">
        <v>31</v>
      </c>
      <c r="E4" s="422">
        <v>4</v>
      </c>
      <c r="F4" s="422" t="s">
        <v>132</v>
      </c>
      <c r="G4" s="422" t="s">
        <v>133</v>
      </c>
      <c r="H4" s="423">
        <v>370000</v>
      </c>
      <c r="I4" s="456"/>
    </row>
    <row r="5" spans="2:9" ht="15.75">
      <c r="B5" s="175">
        <v>3200000000</v>
      </c>
      <c r="C5" s="389" t="s">
        <v>32</v>
      </c>
      <c r="D5" s="430"/>
      <c r="E5" s="422"/>
      <c r="F5" s="422"/>
      <c r="G5" s="422"/>
      <c r="H5" s="423"/>
    </row>
    <row r="6" spans="2:9">
      <c r="B6" s="175">
        <v>11112222</v>
      </c>
      <c r="C6" s="389" t="s">
        <v>33</v>
      </c>
      <c r="E6" s="422"/>
      <c r="F6" s="422"/>
      <c r="G6" s="422"/>
      <c r="H6" s="423"/>
    </row>
    <row r="7" spans="2:9" ht="15.75" thickBot="1">
      <c r="B7" s="176">
        <v>111110000</v>
      </c>
      <c r="C7" s="390" t="s">
        <v>34</v>
      </c>
      <c r="E7" s="422"/>
      <c r="F7" s="441"/>
      <c r="G7" s="422"/>
      <c r="H7" s="423"/>
    </row>
    <row r="8" spans="2:9" s="319" customFormat="1">
      <c r="B8" s="325"/>
      <c r="C8" s="326"/>
      <c r="E8" s="422"/>
      <c r="F8" s="422"/>
      <c r="G8" s="422"/>
      <c r="H8" s="423"/>
    </row>
    <row r="9" spans="2:9" s="319" customFormat="1">
      <c r="E9" s="422"/>
      <c r="F9" s="422"/>
      <c r="G9" s="422"/>
      <c r="H9" s="423"/>
    </row>
    <row r="10" spans="2:9">
      <c r="B10" s="378"/>
      <c r="C10" s="381"/>
      <c r="E10" s="422"/>
      <c r="F10" s="422"/>
      <c r="G10" s="422"/>
      <c r="H10" s="423"/>
    </row>
    <row r="11" spans="2:9">
      <c r="B11" s="378" t="s">
        <v>189</v>
      </c>
      <c r="C11" s="378" t="s">
        <v>190</v>
      </c>
      <c r="E11" s="468"/>
      <c r="F11" s="422"/>
      <c r="G11" s="422"/>
      <c r="H11" s="469"/>
    </row>
    <row r="12" spans="2:9">
      <c r="B12" s="378" t="s">
        <v>191</v>
      </c>
      <c r="C12" s="378" t="s">
        <v>192</v>
      </c>
      <c r="E12" s="444"/>
    </row>
    <row r="13" spans="2:9">
      <c r="B13" s="378" t="s">
        <v>193</v>
      </c>
      <c r="C13" s="378" t="s">
        <v>194</v>
      </c>
      <c r="E13" s="444"/>
    </row>
    <row r="14" spans="2:9">
      <c r="B14" s="378" t="s">
        <v>195</v>
      </c>
      <c r="C14" s="378" t="s">
        <v>196</v>
      </c>
      <c r="E14" s="445"/>
    </row>
    <row r="15" spans="2:9">
      <c r="B15" s="378" t="s">
        <v>197</v>
      </c>
      <c r="C15" s="378" t="s">
        <v>198</v>
      </c>
    </row>
    <row r="16" spans="2:9">
      <c r="B16" s="378"/>
      <c r="C16" s="378"/>
    </row>
  </sheetData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"/>
  <sheetViews>
    <sheetView workbookViewId="0">
      <selection activeCell="D3" sqref="D3"/>
    </sheetView>
  </sheetViews>
  <sheetFormatPr baseColWidth="10" defaultRowHeight="15"/>
  <sheetData>
    <row r="2" spans="2:3">
      <c r="B2" t="s">
        <v>216</v>
      </c>
      <c r="C2" t="s">
        <v>217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sqref="A1:K11"/>
    </sheetView>
  </sheetViews>
  <sheetFormatPr baseColWidth="10" defaultRowHeight="15"/>
  <cols>
    <col min="11" max="11" width="30.5703125" customWidth="1"/>
  </cols>
  <sheetData>
    <row r="1" spans="1:11">
      <c r="A1" s="505" t="s">
        <v>242</v>
      </c>
      <c r="B1" s="506"/>
      <c r="C1" s="506"/>
      <c r="D1" s="506"/>
      <c r="E1" s="506"/>
      <c r="F1" s="506"/>
      <c r="G1" s="506"/>
      <c r="H1" s="506"/>
      <c r="I1" s="506"/>
      <c r="J1" s="506"/>
      <c r="K1" s="507"/>
    </row>
    <row r="2" spans="1:11" ht="15.75" thickBot="1">
      <c r="A2" s="508"/>
      <c r="B2" s="509"/>
      <c r="C2" s="509"/>
      <c r="D2" s="509"/>
      <c r="E2" s="509"/>
      <c r="F2" s="509"/>
      <c r="G2" s="509"/>
      <c r="H2" s="509"/>
      <c r="I2" s="509"/>
      <c r="J2" s="509"/>
      <c r="K2" s="510"/>
    </row>
    <row r="3" spans="1:11" ht="15.75">
      <c r="A3" s="356" t="s">
        <v>77</v>
      </c>
      <c r="B3" s="357" t="s">
        <v>70</v>
      </c>
      <c r="C3" s="358" t="s">
        <v>71</v>
      </c>
      <c r="D3" s="358" t="s">
        <v>72</v>
      </c>
      <c r="E3" s="358" t="s">
        <v>16</v>
      </c>
      <c r="F3" s="359" t="s">
        <v>0</v>
      </c>
      <c r="G3" s="358" t="s">
        <v>14</v>
      </c>
      <c r="H3" s="358" t="s">
        <v>73</v>
      </c>
      <c r="I3" s="358" t="s">
        <v>74</v>
      </c>
      <c r="J3" s="358" t="s">
        <v>75</v>
      </c>
      <c r="K3" s="436" t="s">
        <v>76</v>
      </c>
    </row>
    <row r="4" spans="1:11">
      <c r="A4" s="500">
        <v>9</v>
      </c>
      <c r="B4" s="424" t="s">
        <v>210</v>
      </c>
      <c r="C4" s="425">
        <v>175000</v>
      </c>
      <c r="D4" s="376" t="s">
        <v>44</v>
      </c>
      <c r="E4" s="426">
        <v>2592</v>
      </c>
      <c r="F4" s="427">
        <v>40502</v>
      </c>
      <c r="G4" s="426" t="s">
        <v>211</v>
      </c>
      <c r="H4" s="427">
        <v>186133</v>
      </c>
      <c r="I4" s="427">
        <v>46979</v>
      </c>
      <c r="J4" s="428" t="s">
        <v>178</v>
      </c>
      <c r="K4" s="376" t="s">
        <v>233</v>
      </c>
    </row>
    <row r="5" spans="1:11" ht="15.75">
      <c r="A5" s="500">
        <v>10</v>
      </c>
      <c r="B5" s="424" t="s">
        <v>69</v>
      </c>
      <c r="C5" s="425">
        <v>1480000</v>
      </c>
      <c r="D5" s="376" t="s">
        <v>44</v>
      </c>
      <c r="E5" s="426">
        <v>7188</v>
      </c>
      <c r="F5" s="501">
        <v>41975</v>
      </c>
      <c r="G5" s="426"/>
      <c r="H5" s="427">
        <v>188288</v>
      </c>
      <c r="I5" s="427">
        <v>48677</v>
      </c>
      <c r="J5" s="428" t="s">
        <v>178</v>
      </c>
      <c r="K5" s="376" t="s">
        <v>239</v>
      </c>
    </row>
    <row r="6" spans="1:11">
      <c r="A6" s="500">
        <v>11</v>
      </c>
      <c r="B6" s="424" t="s">
        <v>69</v>
      </c>
      <c r="C6" s="425">
        <v>107272</v>
      </c>
      <c r="D6" s="376" t="s">
        <v>44</v>
      </c>
      <c r="E6" s="426">
        <v>7187</v>
      </c>
      <c r="F6" s="427" t="s">
        <v>212</v>
      </c>
      <c r="G6" s="426"/>
      <c r="H6" s="426" t="s">
        <v>213</v>
      </c>
      <c r="I6" s="427">
        <v>48669</v>
      </c>
      <c r="J6" s="428" t="s">
        <v>178</v>
      </c>
      <c r="K6" s="376" t="s">
        <v>240</v>
      </c>
    </row>
    <row r="7" spans="1:11" ht="15.75">
      <c r="A7" s="500">
        <v>19</v>
      </c>
      <c r="B7" s="424" t="s">
        <v>69</v>
      </c>
      <c r="C7" s="502">
        <v>91614</v>
      </c>
      <c r="D7" s="376" t="s">
        <v>44</v>
      </c>
      <c r="E7" s="470">
        <v>7190</v>
      </c>
      <c r="F7" s="460">
        <v>41531</v>
      </c>
      <c r="G7" s="470"/>
      <c r="H7" s="460">
        <v>187509</v>
      </c>
      <c r="I7" s="460">
        <v>48670</v>
      </c>
      <c r="J7" s="428" t="s">
        <v>178</v>
      </c>
      <c r="K7" s="434" t="s">
        <v>225</v>
      </c>
    </row>
    <row r="8" spans="1:11" ht="15.75">
      <c r="A8" s="500">
        <v>12</v>
      </c>
      <c r="B8" s="424" t="s">
        <v>90</v>
      </c>
      <c r="C8" s="425">
        <v>435792</v>
      </c>
      <c r="D8" s="434" t="s">
        <v>44</v>
      </c>
      <c r="E8" s="426">
        <v>7124</v>
      </c>
      <c r="F8" s="427">
        <v>41713</v>
      </c>
      <c r="G8" s="426">
        <v>4700006468</v>
      </c>
      <c r="H8" s="427">
        <v>187990</v>
      </c>
      <c r="I8" s="427">
        <v>48673</v>
      </c>
      <c r="J8" s="428" t="s">
        <v>178</v>
      </c>
      <c r="K8" s="376" t="s">
        <v>214</v>
      </c>
    </row>
    <row r="9" spans="1:11" ht="15.75">
      <c r="A9" s="500">
        <v>13</v>
      </c>
      <c r="B9" s="424" t="s">
        <v>90</v>
      </c>
      <c r="C9" s="425">
        <v>435792</v>
      </c>
      <c r="D9" s="434" t="s">
        <v>44</v>
      </c>
      <c r="E9" s="426">
        <v>7125</v>
      </c>
      <c r="F9" s="427">
        <v>41714</v>
      </c>
      <c r="G9" s="426">
        <v>4700006466</v>
      </c>
      <c r="H9" s="427">
        <v>187992</v>
      </c>
      <c r="I9" s="427">
        <v>48674</v>
      </c>
      <c r="J9" s="428" t="s">
        <v>178</v>
      </c>
      <c r="K9" s="376" t="s">
        <v>214</v>
      </c>
    </row>
    <row r="10" spans="1:11" ht="15.75">
      <c r="A10" s="500">
        <v>14</v>
      </c>
      <c r="B10" s="424" t="s">
        <v>90</v>
      </c>
      <c r="C10" s="425">
        <v>435792</v>
      </c>
      <c r="D10" s="434" t="s">
        <v>44</v>
      </c>
      <c r="E10" s="426">
        <v>7127</v>
      </c>
      <c r="F10" s="427">
        <v>41715</v>
      </c>
      <c r="G10" s="426">
        <v>4700006467</v>
      </c>
      <c r="H10" s="427">
        <v>187993</v>
      </c>
      <c r="I10" s="427">
        <v>48675</v>
      </c>
      <c r="J10" s="428" t="s">
        <v>178</v>
      </c>
      <c r="K10" s="376" t="s">
        <v>214</v>
      </c>
    </row>
    <row r="11" spans="1:11" ht="15.75">
      <c r="A11" s="500">
        <v>15</v>
      </c>
      <c r="B11" s="424" t="s">
        <v>90</v>
      </c>
      <c r="C11" s="425">
        <v>435792</v>
      </c>
      <c r="D11" s="434" t="s">
        <v>44</v>
      </c>
      <c r="E11" s="426">
        <v>7126</v>
      </c>
      <c r="F11" s="427">
        <v>41716</v>
      </c>
      <c r="G11" s="426">
        <v>4700006522</v>
      </c>
      <c r="H11" s="427">
        <v>187989</v>
      </c>
      <c r="I11" s="427">
        <v>48676</v>
      </c>
      <c r="J11" s="428" t="s">
        <v>178</v>
      </c>
      <c r="K11" s="376" t="s">
        <v>214</v>
      </c>
    </row>
  </sheetData>
  <mergeCells count="1">
    <mergeCell ref="A1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Detalle de Facturacion </vt:lpstr>
      <vt:lpstr>Codigos </vt:lpstr>
      <vt:lpstr>Hoja1</vt:lpstr>
      <vt:lpstr>Hoja2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 Bustamante</dc:creator>
  <cp:lastModifiedBy>Secretaria Servicio Tecnico</cp:lastModifiedBy>
  <cp:lastPrinted>2016-11-02T13:59:22Z</cp:lastPrinted>
  <dcterms:created xsi:type="dcterms:W3CDTF">2016-04-27T13:00:55Z</dcterms:created>
  <dcterms:modified xsi:type="dcterms:W3CDTF">2016-11-02T22:04:11Z</dcterms:modified>
</cp:coreProperties>
</file>