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minimized="1" xWindow="0" yWindow="0" windowWidth="20490" windowHeight="77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  <sheet name="Hoja3" sheetId="11" r:id="rId9"/>
  </sheets>
  <calcPr calcId="152511"/>
</workbook>
</file>

<file path=xl/calcChain.xml><?xml version="1.0" encoding="utf-8"?>
<calcChain xmlns="http://schemas.openxmlformats.org/spreadsheetml/2006/main">
  <c r="F82" i="6" l="1"/>
  <c r="F80" i="6"/>
  <c r="F79" i="6"/>
  <c r="C41" i="1"/>
  <c r="C40" i="1"/>
  <c r="F60" i="7" l="1"/>
  <c r="F59" i="7"/>
  <c r="F57" i="7"/>
  <c r="F30" i="6" l="1"/>
  <c r="F31" i="6"/>
  <c r="F73" i="3"/>
  <c r="F70" i="3"/>
  <c r="F69" i="3"/>
  <c r="F78" i="8"/>
  <c r="F76" i="8"/>
  <c r="F75" i="8"/>
  <c r="F46" i="8"/>
  <c r="F61" i="6" l="1"/>
  <c r="F61" i="2" l="1"/>
  <c r="F61" i="8"/>
  <c r="F74" i="7"/>
  <c r="F15" i="8"/>
  <c r="F77" i="5" l="1"/>
  <c r="F78" i="5"/>
  <c r="F76" i="5"/>
  <c r="F75" i="5"/>
  <c r="F79" i="5" s="1"/>
  <c r="F39" i="3" l="1"/>
  <c r="F35" i="3"/>
  <c r="F32" i="3"/>
  <c r="F31" i="3"/>
  <c r="F30" i="3"/>
  <c r="F15" i="3"/>
  <c r="F45" i="6" l="1"/>
  <c r="F46" i="6" s="1"/>
  <c r="F61" i="5" l="1"/>
  <c r="F46" i="5" l="1"/>
  <c r="F55" i="3" l="1"/>
  <c r="F53" i="3"/>
  <c r="F30" i="5"/>
  <c r="F31" i="5" s="1"/>
  <c r="F15" i="7" l="1"/>
  <c r="F43" i="7"/>
  <c r="F29" i="7"/>
  <c r="F88" i="3" l="1"/>
  <c r="F60" i="2" l="1"/>
  <c r="F45" i="2"/>
  <c r="F46" i="2" s="1"/>
  <c r="F30" i="2"/>
  <c r="F31" i="2" s="1"/>
  <c r="F15" i="2"/>
  <c r="F16" i="2" s="1"/>
  <c r="F16" i="6" l="1"/>
  <c r="F16" i="5" l="1"/>
  <c r="F16" i="3" l="1"/>
  <c r="C39" i="1" l="1"/>
  <c r="C42" i="1" s="1"/>
  <c r="F76" i="2"/>
</calcChain>
</file>

<file path=xl/sharedStrings.xml><?xml version="1.0" encoding="utf-8"?>
<sst xmlns="http://schemas.openxmlformats.org/spreadsheetml/2006/main" count="857" uniqueCount="229">
  <si>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</si>
  <si>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</si>
  <si>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</si>
  <si>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</si>
  <si>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</si>
  <si>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</si>
  <si>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</si>
  <si>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</si>
  <si>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</si>
  <si>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</si>
  <si>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</si>
  <si>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</si>
  <si>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</si>
  <si>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</si>
  <si>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</si>
  <si>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</si>
  <si>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</si>
  <si>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</si>
  <si>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</si>
  <si>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</si>
  <si>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</si>
  <si>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</si>
  <si>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</si>
  <si>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</si>
  <si>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</si>
  <si>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</si>
  <si>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</si>
  <si>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</si>
  <si>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</si>
  <si>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</si>
  <si>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</si>
  <si>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</si>
  <si>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</si>
  <si>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</si>
  <si>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</si>
  <si>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</si>
  <si>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</si>
  <si>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</si>
  <si>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NO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</si>
  <si>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</si>
  <si>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</si>
  <si>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</si>
  <si>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</si>
  <si>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</si>
  <si>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</si>
  <si>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</si>
  <si>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</si>
  <si>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</si>
  <si>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</si>
  <si>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</si>
  <si>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</si>
  <si>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</si>
  <si>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</si>
  <si>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</si>
  <si>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</si>
  <si>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</si>
  <si>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</si>
  <si>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Indisa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</si>
  <si>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</si>
  <si>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</si>
  <si>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</si>
  <si>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</si>
  <si>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</si>
  <si>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</si>
  <si>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</si>
  <si>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</si>
  <si>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</si>
  <si>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</si>
  <si>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</si>
  <si>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</si>
  <si>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Maitenes</t>
  </si>
  <si>
    <t>ANDRES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</si>
  <si>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</si>
  <si>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</si>
  <si>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</si>
  <si>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</si>
  <si>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</si>
  <si>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</si>
  <si>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</si>
  <si>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ENTREGADO</t>
  </si>
  <si>
    <t>ENCARGADO</t>
  </si>
  <si>
    <t xml:space="preserve">OBSERVACIÓN </t>
  </si>
  <si>
    <t>N°</t>
  </si>
  <si>
    <t>6023/S</t>
  </si>
  <si>
    <t>LAMPARA IN 23/24V 100W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</si>
  <si>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</si>
  <si>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</si>
  <si>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</si>
  <si>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</si>
  <si>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</si>
  <si>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</si>
  <si>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Ambar Las Tranqueras</t>
  </si>
  <si>
    <t xml:space="preserve">CARLOS </t>
  </si>
  <si>
    <t>76.133.697-5</t>
  </si>
  <si>
    <t>Hotelera Ámbar Residence Spa</t>
  </si>
  <si>
    <t>CCDIN</t>
  </si>
  <si>
    <t>PERA DE LLAMADO</t>
  </si>
  <si>
    <t>FACTURADO</t>
  </si>
  <si>
    <t>Hospital Militar</t>
  </si>
  <si>
    <t>3378-6008-se16</t>
  </si>
  <si>
    <t>CARREÑO</t>
  </si>
  <si>
    <t>YENIFER</t>
  </si>
  <si>
    <t>PAUL</t>
  </si>
  <si>
    <t>61.101.030-3</t>
  </si>
  <si>
    <t>Clinica Las Condes</t>
  </si>
  <si>
    <t>FACTURADO, LIT CARGO, OT 36680478</t>
  </si>
  <si>
    <t>MUTUAL DE SEGURIDAD C.CH.C.</t>
  </si>
  <si>
    <t xml:space="preserve"> Clinica Alemana de Osorno</t>
  </si>
  <si>
    <t>81.949.100-3</t>
  </si>
  <si>
    <t>Clinica Alemana de Osorno</t>
  </si>
  <si>
    <t>.0046761</t>
  </si>
  <si>
    <t>2 CCDIN / FACTURADO/TNT LIT CARGO-OT:36680609</t>
  </si>
  <si>
    <t>7178/CORREO DE RESPALDO</t>
  </si>
  <si>
    <t>CLA244</t>
  </si>
  <si>
    <t>R4K11V</t>
  </si>
  <si>
    <t>R4KESR</t>
  </si>
  <si>
    <t>Instituto del Diagnostico S.A</t>
  </si>
  <si>
    <t>92051000-0</t>
  </si>
  <si>
    <t>Audio 4-Bulb Corridor Light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</si>
  <si>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</si>
  <si>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</si>
  <si>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</si>
  <si>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</si>
  <si>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</si>
  <si>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</si>
  <si>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</si>
  <si>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</si>
  <si>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</si>
  <si>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</si>
  <si>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</si>
  <si>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CODIGO</t>
  </si>
  <si>
    <t>CAMA SE DESPACHA A CONCEPCION/FACTURADO</t>
  </si>
  <si>
    <t>Clinica Chillan</t>
  </si>
  <si>
    <t>Si</t>
  </si>
  <si>
    <t>76.515.070-1</t>
  </si>
  <si>
    <t>Clinica Chillan S.A</t>
  </si>
  <si>
    <t>ARD5.68302025</t>
  </si>
  <si>
    <t>BACK UP BOARD WPS22 PWD/HLD</t>
  </si>
  <si>
    <t>93.930.000-7</t>
  </si>
  <si>
    <t xml:space="preserve">FACTURADO/TARJETA </t>
  </si>
  <si>
    <t>Hospital Clinico Viña del Mar</t>
  </si>
  <si>
    <t>EM-098-16</t>
  </si>
  <si>
    <t>96.963.660-3</t>
  </si>
  <si>
    <t>Hospital Clinico Viña Del Mar</t>
  </si>
  <si>
    <t>Visita Tecnica Urgente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</si>
  <si>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</si>
  <si>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</si>
  <si>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</si>
  <si>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</si>
  <si>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</si>
  <si>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</si>
  <si>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</si>
  <si>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</si>
  <si>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OK</t>
  </si>
  <si>
    <t>70.079.000-2</t>
  </si>
  <si>
    <t>Corporacion Obra Social De Señoras Chileno Aleman</t>
  </si>
  <si>
    <t>Residencia Las Hualtatas</t>
  </si>
  <si>
    <t>90753000-0</t>
  </si>
  <si>
    <t>CABLE SVGA 15M M/M C/FERRITA</t>
  </si>
  <si>
    <t>VISITA TECNICA</t>
  </si>
  <si>
    <t>174651/176137</t>
  </si>
  <si>
    <t>CANT</t>
  </si>
  <si>
    <t>Victor Catalan Valenzuela</t>
  </si>
  <si>
    <t>1</t>
  </si>
  <si>
    <t>300BF</t>
  </si>
  <si>
    <t>LAMPARA XENON IN 300 W (OTROS)</t>
  </si>
  <si>
    <t>99.567.970-1</t>
  </si>
  <si>
    <t>ESTACION DE PACIENTE/INGRESAR CLIENTE A SIST.</t>
  </si>
  <si>
    <t>96.770.100-9</t>
  </si>
  <si>
    <t>35034-02</t>
  </si>
  <si>
    <t>BATERIAS PACKAGE CB 08 12V 2,9A KIT 2 BAT</t>
  </si>
  <si>
    <t>CAT5E</t>
  </si>
  <si>
    <t>CAJA DE CABLES CAT5E AZUL</t>
  </si>
  <si>
    <t>P. UNITARIO</t>
  </si>
  <si>
    <t>CONSTRUCTORA Y COMERCIAL EL ALBA LTDA.</t>
  </si>
  <si>
    <t>RUT: 86.003.000-4</t>
  </si>
  <si>
    <t xml:space="preserve">FACTURADO/20 AMPOLLETAS </t>
  </si>
  <si>
    <t>5ETC00433C</t>
  </si>
  <si>
    <t>TAG DE EQUIPOS DE ACTIVO FIJO</t>
  </si>
  <si>
    <t>04-1776</t>
  </si>
  <si>
    <t>VISITA TECNICA/FACTURADO</t>
  </si>
  <si>
    <t>BATERIA/FACTURADO</t>
  </si>
  <si>
    <t>Constructora y comercial el alba ltda</t>
  </si>
  <si>
    <t>86.003.000-4</t>
  </si>
  <si>
    <t>constructora y comercial el alba LTDA</t>
  </si>
  <si>
    <r>
      <t xml:space="preserve">CABLES SVGA 15M/FACTURADO/ </t>
    </r>
    <r>
      <rPr>
        <b/>
        <sz val="11"/>
        <color rgb="FFFF0000"/>
        <rFont val="Calibri"/>
        <family val="2"/>
        <scheme val="minor"/>
      </rPr>
      <t>OC PENDIENTE</t>
    </r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</si>
  <si>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</si>
  <si>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</si>
  <si>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</si>
  <si>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</si>
  <si>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</si>
  <si>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</si>
  <si>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</si>
  <si>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</si>
  <si>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</si>
  <si>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</si>
  <si>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TAG/FACTURARO</t>
  </si>
  <si>
    <t>CAJA DE CABLE/FACTURADO</t>
  </si>
  <si>
    <t xml:space="preserve">CRISTIAN YAÑEZ </t>
  </si>
  <si>
    <t>FACTURAR</t>
  </si>
  <si>
    <t xml:space="preserve">6 AMPOLLETAS/O.C PENDIENTE/FACTURADO </t>
  </si>
  <si>
    <t>Clinica Alemana De Santiago</t>
  </si>
  <si>
    <t>HAND CONTROL GL5</t>
  </si>
  <si>
    <t>BATERIA KIT GL5</t>
  </si>
  <si>
    <t>DESKTOP CHARGER GL5</t>
  </si>
  <si>
    <t>REPUESTOS GULMAN YA LLEGRON/FACTURADO</t>
  </si>
  <si>
    <t>REMOTE TILT</t>
  </si>
  <si>
    <t>HES ENVIADO/VISITA TECNICA/FACTURADO</t>
  </si>
  <si>
    <t xml:space="preserve">HES ENVIADO/FACTURADO 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</si>
  <si>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</si>
  <si>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</si>
  <si>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</si>
  <si>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</si>
  <si>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</si>
  <si>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ROGRAMACION</t>
  </si>
  <si>
    <t>176174-176175</t>
  </si>
  <si>
    <r>
      <t>CONVERSOR DE VIDEO, CABLE HDMI/</t>
    </r>
    <r>
      <rPr>
        <b/>
        <sz val="11"/>
        <color rgb="FFFF0000"/>
        <rFont val="Calibri"/>
        <family val="2"/>
        <scheme val="minor"/>
      </rPr>
      <t>O.C PENDIENTE/FACTURADO</t>
    </r>
  </si>
  <si>
    <r>
      <t xml:space="preserve">12 AMPOLLETAS 12V/100W/ </t>
    </r>
    <r>
      <rPr>
        <b/>
        <sz val="11"/>
        <color rgb="FFFF0000"/>
        <rFont val="Calibri"/>
        <family val="2"/>
        <scheme val="minor"/>
      </rPr>
      <t>O.C PENDIENTE/FACTURADO</t>
    </r>
  </si>
  <si>
    <t>15.310.122-1</t>
  </si>
  <si>
    <t>ESTACION DE REGISTRO/EMERGENCIA</t>
  </si>
  <si>
    <t>R4K12A</t>
  </si>
  <si>
    <t>AUDIO SINGLE CALL</t>
  </si>
  <si>
    <t>RAULAND</t>
  </si>
  <si>
    <t>R4K4020</t>
  </si>
  <si>
    <t>LCD CONSOLE</t>
  </si>
  <si>
    <t>R4KCONN8</t>
  </si>
  <si>
    <t>CONECTOR 8 PINES</t>
  </si>
  <si>
    <t>R4KCONN6</t>
  </si>
  <si>
    <t>CONECTOR 6 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</si>
</sst>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\ #,##0.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E20076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8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490">
    <xf numFmtId="0" fontId="0" fillId="0" borderId="0" xfId="0"/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0" fillId="8" borderId="15" xfId="9" applyNumberFormat="1" applyFont="1" applyFill="1" applyBorder="1" applyAlignment="1">
      <alignment horizontal="left"/>
    </xf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6" fillId="8" borderId="23" xfId="0" applyFont="1" applyFill="1" applyBorder="1" applyAlignment="1">
      <alignment horizontal="center"/>
    </xf>
    <xf numFmtId="164" fontId="2" fillId="0" borderId="4" xfId="0" applyNumberFormat="1" applyFont="1" applyBorder="1"/>
    <xf numFmtId="164" fontId="2" fillId="0" borderId="7" xfId="0" applyNumberFormat="1" applyFont="1" applyBorder="1"/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164" fontId="2" fillId="0" borderId="10" xfId="0" applyNumberFormat="1" applyFont="1" applyBorder="1"/>
    <xf numFmtId="0" fontId="0" fillId="0" borderId="0" xfId="0" applyBorder="1"/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2" fillId="0" borderId="1" xfId="0" applyFont="1" applyBorder="1"/>
    <xf numFmtId="0" fontId="2" fillId="0" borderId="3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0" borderId="0" xfId="0" applyFont="1"/>
    <xf numFmtId="164" fontId="17" fillId="3" borderId="8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164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0" borderId="0" xfId="0" applyFont="1"/>
    <xf numFmtId="0" fontId="18" fillId="0" borderId="0" xfId="0" applyFont="1" applyBorder="1"/>
    <xf numFmtId="0" fontId="19" fillId="9" borderId="0" xfId="0" applyFont="1" applyFill="1" applyAlignment="1">
      <alignment horizontal="center" vertical="center"/>
    </xf>
    <xf numFmtId="0" fontId="23" fillId="9" borderId="0" xfId="0" applyFont="1" applyFill="1" applyAlignment="1">
      <alignment horizontal="center" vertical="center"/>
    </xf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7" fillId="4" borderId="35" xfId="1" applyNumberFormat="1" applyFont="1" applyFill="1" applyBorder="1" applyAlignment="1">
      <alignment horizontal="center" vertic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0" fillId="6" borderId="38" xfId="1" applyFont="1" applyFill="1" applyBorder="1" applyAlignment="1">
      <alignment horizontal="center"/>
    </xf>
    <xf numFmtId="164" fontId="10" fillId="6" borderId="39" xfId="1" applyFont="1" applyFill="1" applyBorder="1" applyAlignment="1">
      <alignment horizontal="center"/>
    </xf>
    <xf numFmtId="164" fontId="10" fillId="6" borderId="39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8" fillId="10" borderId="5" xfId="0" applyFont="1" applyFill="1" applyBorder="1" applyAlignment="1">
      <alignment horizontal="left" vertical="center"/>
    </xf>
    <xf numFmtId="164" fontId="18" fillId="10" borderId="9" xfId="0" applyNumberFormat="1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1" fillId="10" borderId="9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26" fillId="10" borderId="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164" fontId="0" fillId="8" borderId="21" xfId="9" applyFont="1" applyFill="1" applyBorder="1"/>
    <xf numFmtId="164" fontId="0" fillId="8" borderId="16" xfId="9" applyFont="1" applyFill="1" applyBorder="1"/>
    <xf numFmtId="0" fontId="18" fillId="10" borderId="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2" fillId="11" borderId="0" xfId="0" applyFont="1" applyFill="1" applyBorder="1" applyAlignment="1">
      <alignment horizontal="center"/>
    </xf>
    <xf numFmtId="0" fontId="21" fillId="11" borderId="0" xfId="0" applyFont="1" applyFill="1" applyBorder="1"/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30" fillId="5" borderId="0" xfId="1" applyFont="1" applyFill="1" applyAlignment="1">
      <alignment horizontal="center" vertical="center"/>
    </xf>
    <xf numFmtId="164" fontId="31" fillId="5" borderId="0" xfId="1" applyFont="1" applyFill="1" applyAlignment="1">
      <alignment vertical="center"/>
    </xf>
    <xf numFmtId="164" fontId="30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31" fillId="5" borderId="0" xfId="1" applyFont="1" applyFill="1" applyAlignment="1">
      <alignment horizontal="center"/>
    </xf>
    <xf numFmtId="164" fontId="30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31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30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30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30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30" fillId="5" borderId="17" xfId="1" applyFont="1" applyFill="1" applyBorder="1" applyAlignment="1">
      <alignment horizontal="center" vertical="center"/>
    </xf>
    <xf numFmtId="14" fontId="30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9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8" fillId="6" borderId="42" xfId="1" applyNumberFormat="1" applyFont="1" applyFill="1" applyBorder="1" applyAlignment="1">
      <alignment horizontal="center" vertical="center"/>
    </xf>
    <xf numFmtId="0" fontId="29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0" fillId="4" borderId="10" xfId="31" applyFont="1" applyFill="1" applyBorder="1" applyAlignment="1">
      <alignment horizontal="center" vertical="center"/>
    </xf>
    <xf numFmtId="0" fontId="10" fillId="4" borderId="16" xfId="31" applyFont="1" applyFill="1" applyBorder="1" applyAlignment="1">
      <alignment horizontal="center" vertical="center"/>
    </xf>
    <xf numFmtId="0" fontId="18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15" xfId="31" applyFont="1" applyFill="1" applyBorder="1" applyAlignment="1">
      <alignment horizont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wrapText="1"/>
    </xf>
    <xf numFmtId="0" fontId="18" fillId="1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9" applyFont="1" applyFill="1" applyBorder="1" applyAlignment="1">
      <alignment horizontal="center"/>
    </xf>
    <xf numFmtId="0" fontId="18" fillId="11" borderId="0" xfId="0" applyFont="1" applyFill="1" applyBorder="1"/>
    <xf numFmtId="164" fontId="18" fillId="11" borderId="0" xfId="0" applyNumberFormat="1" applyFont="1" applyFill="1" applyBorder="1" applyAlignment="1">
      <alignment horizontal="center" vertical="center" wrapText="1"/>
    </xf>
    <xf numFmtId="164" fontId="18" fillId="11" borderId="0" xfId="0" applyNumberFormat="1" applyFont="1" applyFill="1" applyBorder="1"/>
    <xf numFmtId="0" fontId="0" fillId="4" borderId="1" xfId="9" applyNumberFormat="1" applyFont="1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32" fillId="13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9" fillId="6" borderId="14" xfId="1" applyNumberFormat="1" applyFont="1" applyFill="1" applyBorder="1" applyAlignment="1">
      <alignment horizontal="center" wrapText="1"/>
    </xf>
    <xf numFmtId="0" fontId="29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30" fillId="5" borderId="0" xfId="1" applyFont="1" applyFill="1" applyAlignment="1">
      <alignment horizontal="center"/>
    </xf>
    <xf numFmtId="164" fontId="30" fillId="5" borderId="17" xfId="1" applyFont="1" applyFill="1" applyBorder="1" applyAlignment="1">
      <alignment horizontal="center"/>
    </xf>
    <xf numFmtId="14" fontId="30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8" fillId="12" borderId="30" xfId="0" applyFont="1" applyFill="1" applyBorder="1" applyAlignment="1">
      <alignment horizontal="center"/>
    </xf>
    <xf numFmtId="164" fontId="18" fillId="12" borderId="30" xfId="9" applyFont="1" applyFill="1" applyBorder="1" applyAlignment="1">
      <alignment horizontal="center"/>
    </xf>
    <xf numFmtId="168" fontId="0" fillId="4" borderId="1" xfId="0" applyNumberFormat="1" applyFill="1" applyBorder="1" applyAlignment="1">
      <alignment horizontal="center"/>
    </xf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2" fillId="10" borderId="6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/>
    </xf>
    <xf numFmtId="6" fontId="0" fillId="4" borderId="0" xfId="0" applyNumberFormat="1" applyFill="1" applyBorder="1" applyAlignment="1">
      <alignment horizontal="center"/>
    </xf>
    <xf numFmtId="168" fontId="0" fillId="4" borderId="0" xfId="0" applyNumberFormat="1" applyFill="1" applyBorder="1" applyAlignment="1">
      <alignment horizontal="center"/>
    </xf>
    <xf numFmtId="0" fontId="0" fillId="4" borderId="1" xfId="0" applyFill="1" applyBorder="1"/>
    <xf numFmtId="3" fontId="0" fillId="4" borderId="1" xfId="0" applyNumberForma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17" fillId="10" borderId="9" xfId="0" applyNumberFormat="1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horizontal="center" vertical="center"/>
    </xf>
    <xf numFmtId="0" fontId="23" fillId="10" borderId="6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24" fillId="10" borderId="9" xfId="0" applyFont="1" applyFill="1" applyBorder="1" applyAlignment="1">
      <alignment horizontal="center" vertical="center"/>
    </xf>
    <xf numFmtId="0" fontId="23" fillId="10" borderId="9" xfId="0" applyFont="1" applyFill="1" applyBorder="1" applyAlignment="1">
      <alignment horizontal="center" vertical="center"/>
    </xf>
    <xf numFmtId="0" fontId="23" fillId="10" borderId="8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20" fillId="10" borderId="6" xfId="0" applyFont="1" applyFill="1" applyBorder="1" applyAlignment="1">
      <alignment horizontal="center" vertical="center"/>
    </xf>
    <xf numFmtId="0" fontId="17" fillId="10" borderId="3" xfId="0" applyFont="1" applyFill="1" applyBorder="1" applyAlignment="1">
      <alignment horizontal="center" vertical="center"/>
    </xf>
    <xf numFmtId="0" fontId="24" fillId="10" borderId="2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25" fillId="10" borderId="4" xfId="0" applyFont="1" applyFill="1" applyBorder="1" applyAlignment="1">
      <alignment horizontal="center" vertical="center"/>
    </xf>
    <xf numFmtId="164" fontId="17" fillId="10" borderId="1" xfId="0" applyNumberFormat="1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0" fontId="18" fillId="3" borderId="5" xfId="0" applyFont="1" applyFill="1" applyBorder="1" applyAlignment="1">
      <alignment horizontal="left" vertical="center"/>
    </xf>
    <xf numFmtId="164" fontId="17" fillId="3" borderId="9" xfId="0" applyNumberFormat="1" applyFont="1" applyFill="1" applyBorder="1" applyAlignment="1">
      <alignment horizontal="center" vertical="center"/>
    </xf>
    <xf numFmtId="164" fontId="33" fillId="0" borderId="7" xfId="0" applyNumberFormat="1" applyFont="1" applyBorder="1"/>
    <xf numFmtId="164" fontId="18" fillId="10" borderId="0" xfId="0" applyNumberFormat="1" applyFont="1" applyFill="1" applyAlignment="1">
      <alignment horizontal="center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31" fillId="5" borderId="0" xfId="1" applyFont="1" applyFill="1" applyAlignment="1">
      <alignment horizontal="center" vertical="center"/>
    </xf>
    <xf numFmtId="164" fontId="30" fillId="5" borderId="0" xfId="1" applyNumberFormat="1" applyFont="1" applyFill="1" applyAlignment="1">
      <alignment horizontal="center" vertical="center"/>
    </xf>
    <xf numFmtId="164" fontId="30" fillId="5" borderId="0" xfId="1" applyNumberFormat="1" applyFont="1" applyFill="1" applyAlignment="1">
      <alignment horizontal="center"/>
    </xf>
    <xf numFmtId="164" fontId="30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8" fillId="10" borderId="5" xfId="0" applyNumberFormat="1" applyFont="1" applyFill="1" applyBorder="1" applyAlignment="1">
      <alignment horizontal="center" vertical="center"/>
    </xf>
    <xf numFmtId="164" fontId="10" fillId="6" borderId="1" xfId="1" applyNumberFormat="1" applyFont="1" applyFill="1" applyBorder="1" applyAlignment="1">
      <alignment horizontal="center"/>
    </xf>
    <xf numFmtId="0" fontId="10" fillId="6" borderId="6" xfId="1" applyNumberFormat="1" applyFont="1" applyFill="1" applyBorder="1" applyAlignment="1">
      <alignment horizontal="center"/>
    </xf>
    <xf numFmtId="164" fontId="10" fillId="6" borderId="32" xfId="1" applyNumberFormat="1" applyFont="1" applyFill="1" applyBorder="1" applyAlignment="1">
      <alignment horizontal="center"/>
    </xf>
    <xf numFmtId="0" fontId="0" fillId="2" borderId="2" xfId="9" applyNumberFormat="1" applyFont="1" applyFill="1" applyBorder="1" applyAlignment="1">
      <alignment horizontal="center"/>
    </xf>
    <xf numFmtId="0" fontId="1" fillId="2" borderId="4" xfId="9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4"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</dxf>
    <dxf>
      <font>
        <b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CFFFF"/>
      <color rgb="FF66FFFF"/>
      <color rgb="FF99FF99"/>
      <color rgb="FFFFCCCC"/>
      <color rgb="FFCCFF33"/>
      <color rgb="FF66FF99"/>
      <color rgb="FFE20076"/>
      <color rgb="FFFF99FF"/>
      <color rgb="FFFF66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Tabla1" displayName="Tabla1" ref="A3:L37" totalsRowShown="0" headerRowDxfId="13" dataDxfId="12">
  <autoFilter ref="A3:L37">
    <filterColumn colId="10">
      <filters>
        <filter val="ANDRES"/>
      </filters>
    </filterColumn>
  </autoFilter>
  <tableColumns count="12">
    <tableColumn id="1" name="N°" dataDxfId="11"/>
    <tableColumn id="2" name="CLINICA/HOSPITAL" dataDxfId="10"/>
    <tableColumn id="3" name="MONTO NETO" dataDxfId="9"/>
    <tableColumn id="4" name="REALIZADO" dataDxfId="8"/>
    <tableColumn id="5" name="PRESUPUESTO" dataDxfId="7"/>
    <tableColumn id="6" name="O/V" dataDxfId="6"/>
    <tableColumn id="7" name="ORDEN DE COMPRA" dataDxfId="5"/>
    <tableColumn id="8" name="GUIA DESPACHO" dataDxfId="4"/>
    <tableColumn id="9" name="FACTURA" dataDxfId="3"/>
    <tableColumn id="10" name="ENTREGADO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workbookViewId="0">
      <selection activeCell="G15" sqref="G15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365"/>
    </row>
    <row r="3" spans="2:6" ht="15.75" thickBot="1"/>
    <row r="4" spans="2:6" ht="15.75" thickBot="1">
      <c r="B4" s="4"/>
      <c r="C4" s="1" t="s">
        <v>5</v>
      </c>
      <c r="D4" s="5"/>
      <c r="E4" s="6"/>
      <c r="F4" s="7"/>
    </row>
    <row r="5" spans="2:6">
      <c r="B5" s="8" t="s">
        <v>6</v>
      </c>
      <c r="C5" s="38" t="s">
        <v>145</v>
      </c>
      <c r="D5" s="9"/>
      <c r="E5" s="10" t="s">
        <v>7</v>
      </c>
      <c r="F5" s="11"/>
    </row>
    <row r="6" spans="2:6">
      <c r="B6" s="12" t="s">
        <v>8</v>
      </c>
      <c r="C6" s="13" t="s">
        <v>9</v>
      </c>
      <c r="D6" s="14"/>
      <c r="E6" s="15"/>
      <c r="F6" s="11"/>
    </row>
    <row r="7" spans="2:6">
      <c r="B7" s="12" t="s">
        <v>10</v>
      </c>
      <c r="C7" s="16">
        <v>176530</v>
      </c>
      <c r="D7" s="17"/>
      <c r="E7" s="15" t="s">
        <v>11</v>
      </c>
      <c r="F7" s="11"/>
    </row>
    <row r="8" spans="2:6">
      <c r="B8" s="12" t="s">
        <v>12</v>
      </c>
      <c r="C8" s="16"/>
      <c r="D8" s="9"/>
      <c r="E8" s="18"/>
      <c r="F8" s="11"/>
    </row>
    <row r="9" spans="2:6">
      <c r="B9" s="2" t="s">
        <v>13</v>
      </c>
      <c r="C9" s="3">
        <v>34354</v>
      </c>
      <c r="D9" s="9"/>
      <c r="E9" s="19"/>
      <c r="F9" s="11"/>
    </row>
    <row r="10" spans="2:6">
      <c r="B10" s="12" t="s">
        <v>14</v>
      </c>
      <c r="C10" s="16" t="s">
        <v>56</v>
      </c>
      <c r="D10" s="9"/>
      <c r="E10" s="19"/>
      <c r="F10" s="11"/>
    </row>
    <row r="11" spans="2:6">
      <c r="B11" s="20" t="s">
        <v>16</v>
      </c>
      <c r="C11" s="21" t="s">
        <v>56</v>
      </c>
      <c r="D11" s="9"/>
      <c r="E11" s="22"/>
      <c r="F11" s="11"/>
    </row>
    <row r="12" spans="2:6">
      <c r="B12" s="20" t="s">
        <v>17</v>
      </c>
      <c r="C12" s="21"/>
      <c r="D12" s="9"/>
      <c r="E12" s="22"/>
      <c r="F12" s="11"/>
    </row>
    <row r="13" spans="2:6" ht="15.75" thickBot="1">
      <c r="B13" s="23" t="s">
        <v>18</v>
      </c>
      <c r="C13" s="21"/>
      <c r="D13" s="9"/>
      <c r="E13" s="22"/>
      <c r="F13" s="24"/>
    </row>
    <row r="14" spans="2:6" ht="15.75" thickBot="1">
      <c r="B14" s="25" t="s">
        <v>19</v>
      </c>
      <c r="C14" s="25" t="s">
        <v>20</v>
      </c>
      <c r="D14" s="26" t="s">
        <v>21</v>
      </c>
      <c r="E14" s="27" t="s">
        <v>22</v>
      </c>
      <c r="F14" s="28" t="s">
        <v>23</v>
      </c>
    </row>
    <row r="15" spans="2:6">
      <c r="B15" s="29">
        <v>3200000000</v>
      </c>
      <c r="C15" s="29" t="s">
        <v>32</v>
      </c>
      <c r="D15" s="30">
        <v>1</v>
      </c>
      <c r="E15" s="31">
        <v>318917</v>
      </c>
      <c r="F15" s="32">
        <f>E15*D15</f>
        <v>318917</v>
      </c>
    </row>
    <row r="16" spans="2:6" ht="15.75" thickBot="1">
      <c r="B16" s="33"/>
      <c r="C16" s="34"/>
      <c r="D16" s="35"/>
      <c r="E16" s="36" t="s">
        <v>24</v>
      </c>
      <c r="F16" s="37">
        <f>F15</f>
        <v>318917</v>
      </c>
    </row>
    <row r="18" spans="2:6" ht="15.75" thickBot="1"/>
    <row r="19" spans="2:6" ht="15.75" thickBot="1">
      <c r="B19" s="42"/>
      <c r="C19" s="39" t="s">
        <v>25</v>
      </c>
      <c r="D19" s="43"/>
      <c r="E19" s="44"/>
      <c r="F19" s="45"/>
    </row>
    <row r="20" spans="2:6">
      <c r="B20" s="46" t="s">
        <v>6</v>
      </c>
      <c r="C20" s="76"/>
      <c r="D20" s="47"/>
      <c r="E20" s="48" t="s">
        <v>7</v>
      </c>
      <c r="F20" s="49"/>
    </row>
    <row r="21" spans="2:6">
      <c r="B21" s="50" t="s">
        <v>8</v>
      </c>
      <c r="C21" s="51" t="s">
        <v>35</v>
      </c>
      <c r="D21" s="52"/>
      <c r="E21" s="53"/>
      <c r="F21" s="49"/>
    </row>
    <row r="22" spans="2:6">
      <c r="B22" s="50" t="s">
        <v>10</v>
      </c>
      <c r="C22" s="54">
        <v>176134</v>
      </c>
      <c r="D22" s="55"/>
      <c r="E22" s="53" t="s">
        <v>11</v>
      </c>
      <c r="F22" s="49"/>
    </row>
    <row r="23" spans="2:6">
      <c r="B23" s="50" t="s">
        <v>12</v>
      </c>
      <c r="C23" s="54"/>
      <c r="D23" s="47"/>
      <c r="E23" s="56"/>
      <c r="F23" s="49"/>
    </row>
    <row r="24" spans="2:6">
      <c r="B24" s="40" t="s">
        <v>13</v>
      </c>
      <c r="C24" s="41">
        <v>34355</v>
      </c>
      <c r="D24" s="47"/>
      <c r="E24" s="57"/>
      <c r="F24" s="49"/>
    </row>
    <row r="25" spans="2:6">
      <c r="B25" s="50" t="s">
        <v>14</v>
      </c>
      <c r="C25" s="54" t="s">
        <v>56</v>
      </c>
      <c r="D25" s="47"/>
      <c r="E25" s="57"/>
      <c r="F25" s="49"/>
    </row>
    <row r="26" spans="2:6">
      <c r="B26" s="58" t="s">
        <v>16</v>
      </c>
      <c r="C26" s="59" t="s">
        <v>56</v>
      </c>
      <c r="D26" s="47"/>
      <c r="E26" s="60"/>
      <c r="F26" s="49"/>
    </row>
    <row r="27" spans="2:6">
      <c r="B27" s="58" t="s">
        <v>17</v>
      </c>
      <c r="C27" s="59"/>
      <c r="D27" s="47"/>
      <c r="E27" s="60"/>
      <c r="F27" s="49"/>
    </row>
    <row r="28" spans="2:6" ht="15.75" thickBot="1">
      <c r="B28" s="61" t="s">
        <v>18</v>
      </c>
      <c r="C28" s="59"/>
      <c r="D28" s="47"/>
      <c r="E28" s="60"/>
      <c r="F28" s="62"/>
    </row>
    <row r="29" spans="2:6" ht="15.75" thickBot="1">
      <c r="B29" s="63" t="s">
        <v>19</v>
      </c>
      <c r="C29" s="63" t="s">
        <v>20</v>
      </c>
      <c r="D29" s="64" t="s">
        <v>21</v>
      </c>
      <c r="E29" s="65" t="s">
        <v>22</v>
      </c>
      <c r="F29" s="66" t="s">
        <v>23</v>
      </c>
    </row>
    <row r="30" spans="2:6">
      <c r="B30" s="67">
        <v>3200000000</v>
      </c>
      <c r="C30" s="67" t="s">
        <v>32</v>
      </c>
      <c r="D30" s="68">
        <v>1</v>
      </c>
      <c r="E30" s="69">
        <v>650950</v>
      </c>
      <c r="F30" s="70">
        <f>E30*D30</f>
        <v>650950</v>
      </c>
    </row>
    <row r="31" spans="2:6" ht="15.75" thickBot="1">
      <c r="B31" s="71"/>
      <c r="C31" s="72"/>
      <c r="D31" s="73"/>
      <c r="E31" s="74" t="s">
        <v>24</v>
      </c>
      <c r="F31" s="75">
        <f>F30</f>
        <v>650950</v>
      </c>
    </row>
    <row r="33" spans="2:6" ht="15.75" thickBot="1"/>
    <row r="34" spans="2:6" ht="15.75" thickBot="1">
      <c r="B34" s="80"/>
      <c r="C34" s="77" t="s">
        <v>26</v>
      </c>
      <c r="D34" s="81"/>
      <c r="E34" s="82"/>
      <c r="F34" s="83"/>
    </row>
    <row r="35" spans="2:6">
      <c r="B35" s="84" t="s">
        <v>6</v>
      </c>
      <c r="C35" s="114" t="s">
        <v>166</v>
      </c>
      <c r="D35" s="85"/>
      <c r="E35" s="86" t="s">
        <v>7</v>
      </c>
      <c r="F35" s="87"/>
    </row>
    <row r="36" spans="2:6">
      <c r="B36" s="88" t="s">
        <v>8</v>
      </c>
      <c r="C36" s="89" t="s">
        <v>36</v>
      </c>
      <c r="D36" s="90"/>
      <c r="E36" s="91"/>
      <c r="F36" s="87"/>
    </row>
    <row r="37" spans="2:6">
      <c r="B37" s="88" t="s">
        <v>10</v>
      </c>
      <c r="C37" s="92">
        <v>176132</v>
      </c>
      <c r="D37" s="93"/>
      <c r="E37" s="91" t="s">
        <v>11</v>
      </c>
      <c r="F37" s="87"/>
    </row>
    <row r="38" spans="2:6">
      <c r="B38" s="88" t="s">
        <v>12</v>
      </c>
      <c r="C38" s="92"/>
      <c r="D38" s="85"/>
      <c r="E38" s="94"/>
      <c r="F38" s="87"/>
    </row>
    <row r="39" spans="2:6">
      <c r="B39" s="78" t="s">
        <v>13</v>
      </c>
      <c r="C39" s="79">
        <v>34356</v>
      </c>
      <c r="D39" s="85"/>
      <c r="E39" s="95"/>
      <c r="F39" s="87"/>
    </row>
    <row r="40" spans="2:6">
      <c r="B40" s="88" t="s">
        <v>14</v>
      </c>
      <c r="C40" s="92" t="s">
        <v>56</v>
      </c>
      <c r="D40" s="85"/>
      <c r="E40" s="95"/>
      <c r="F40" s="87"/>
    </row>
    <row r="41" spans="2:6">
      <c r="B41" s="96" t="s">
        <v>16</v>
      </c>
      <c r="C41" s="97" t="s">
        <v>56</v>
      </c>
      <c r="D41" s="85"/>
      <c r="E41" s="98"/>
      <c r="F41" s="87"/>
    </row>
    <row r="42" spans="2:6">
      <c r="B42" s="96" t="s">
        <v>17</v>
      </c>
      <c r="C42" s="97"/>
      <c r="D42" s="85"/>
      <c r="E42" s="98"/>
      <c r="F42" s="87"/>
    </row>
    <row r="43" spans="2:6" ht="15.75" thickBot="1">
      <c r="B43" s="99" t="s">
        <v>18</v>
      </c>
      <c r="C43" s="97"/>
      <c r="D43" s="85"/>
      <c r="E43" s="98"/>
      <c r="F43" s="100"/>
    </row>
    <row r="44" spans="2:6" ht="15.75" thickBot="1">
      <c r="B44" s="101" t="s">
        <v>19</v>
      </c>
      <c r="C44" s="101" t="s">
        <v>20</v>
      </c>
      <c r="D44" s="102" t="s">
        <v>21</v>
      </c>
      <c r="E44" s="103" t="s">
        <v>22</v>
      </c>
      <c r="F44" s="104" t="s">
        <v>23</v>
      </c>
    </row>
    <row r="45" spans="2:6">
      <c r="B45" s="105">
        <v>3200000000</v>
      </c>
      <c r="C45" s="105" t="s">
        <v>32</v>
      </c>
      <c r="D45" s="106">
        <v>1</v>
      </c>
      <c r="E45" s="107">
        <v>160000</v>
      </c>
      <c r="F45" s="108">
        <f>E45*D45</f>
        <v>160000</v>
      </c>
    </row>
    <row r="46" spans="2:6" ht="15.75" thickBot="1">
      <c r="B46" s="109"/>
      <c r="C46" s="110"/>
      <c r="D46" s="111"/>
      <c r="E46" s="112" t="s">
        <v>24</v>
      </c>
      <c r="F46" s="113">
        <f>F45</f>
        <v>160000</v>
      </c>
    </row>
    <row r="48" spans="2:6" ht="15.75" thickBot="1"/>
    <row r="49" spans="2:6" ht="15.75" thickBot="1">
      <c r="B49" s="118"/>
      <c r="C49" s="115" t="s">
        <v>27</v>
      </c>
      <c r="D49" s="119"/>
      <c r="E49" s="120"/>
      <c r="F49" s="121"/>
    </row>
    <row r="50" spans="2:6">
      <c r="B50" s="122" t="s">
        <v>6</v>
      </c>
      <c r="C50" s="152" t="s">
        <v>138</v>
      </c>
      <c r="D50" s="123"/>
      <c r="E50" s="124" t="s">
        <v>7</v>
      </c>
      <c r="F50" s="125"/>
    </row>
    <row r="51" spans="2:6">
      <c r="B51" s="126" t="s">
        <v>8</v>
      </c>
      <c r="C51" s="127" t="s">
        <v>58</v>
      </c>
      <c r="D51" s="128"/>
      <c r="E51" s="129"/>
      <c r="F51" s="125"/>
    </row>
    <row r="52" spans="2:6">
      <c r="B52" s="126" t="s">
        <v>10</v>
      </c>
      <c r="C52" s="130">
        <v>175991</v>
      </c>
      <c r="D52" s="131"/>
      <c r="E52" s="129" t="s">
        <v>11</v>
      </c>
      <c r="F52" s="125"/>
    </row>
    <row r="53" spans="2:6">
      <c r="B53" s="126" t="s">
        <v>12</v>
      </c>
      <c r="C53" s="130"/>
      <c r="D53" s="123"/>
      <c r="E53" s="132"/>
      <c r="F53" s="125"/>
    </row>
    <row r="54" spans="2:6">
      <c r="B54" s="116" t="s">
        <v>13</v>
      </c>
      <c r="C54" s="117">
        <v>34357</v>
      </c>
      <c r="D54" s="123"/>
      <c r="E54" s="133"/>
      <c r="F54" s="125"/>
    </row>
    <row r="55" spans="2:6">
      <c r="B55" s="126" t="s">
        <v>14</v>
      </c>
      <c r="C55" s="168" t="s">
        <v>15</v>
      </c>
      <c r="D55" s="123"/>
      <c r="E55" s="133"/>
      <c r="F55" s="125"/>
    </row>
    <row r="56" spans="2:6">
      <c r="B56" s="134" t="s">
        <v>16</v>
      </c>
      <c r="C56" s="168" t="s">
        <v>15</v>
      </c>
      <c r="D56" s="123"/>
      <c r="E56" s="136"/>
      <c r="F56" s="125"/>
    </row>
    <row r="57" spans="2:6">
      <c r="B57" s="134" t="s">
        <v>17</v>
      </c>
      <c r="C57" s="135"/>
      <c r="D57" s="123"/>
      <c r="E57" s="136"/>
      <c r="F57" s="125"/>
    </row>
    <row r="58" spans="2:6" ht="15.75" thickBot="1">
      <c r="B58" s="137" t="s">
        <v>18</v>
      </c>
      <c r="C58" s="135"/>
      <c r="D58" s="123"/>
      <c r="E58" s="136"/>
      <c r="F58" s="138"/>
    </row>
    <row r="59" spans="2:6" ht="15.75" thickBot="1">
      <c r="B59" s="139" t="s">
        <v>19</v>
      </c>
      <c r="C59" s="139" t="s">
        <v>20</v>
      </c>
      <c r="D59" s="140" t="s">
        <v>21</v>
      </c>
      <c r="E59" s="141" t="s">
        <v>22</v>
      </c>
      <c r="F59" s="142" t="s">
        <v>23</v>
      </c>
    </row>
    <row r="60" spans="2:6">
      <c r="B60" s="143">
        <v>3200000000</v>
      </c>
      <c r="C60" s="143" t="s">
        <v>32</v>
      </c>
      <c r="D60" s="144">
        <v>1</v>
      </c>
      <c r="E60" s="145">
        <v>2434758</v>
      </c>
      <c r="F60" s="146">
        <f>E60*D60</f>
        <v>2434758</v>
      </c>
    </row>
    <row r="61" spans="2:6" ht="15.75" thickBot="1">
      <c r="B61" s="147"/>
      <c r="C61" s="148"/>
      <c r="D61" s="149"/>
      <c r="E61" s="150" t="s">
        <v>24</v>
      </c>
      <c r="F61" s="151">
        <f>F60+F19</f>
        <v>2434758</v>
      </c>
    </row>
    <row r="63" spans="2:6" ht="15.75" thickBot="1"/>
    <row r="64" spans="2:6" ht="15.75" thickBot="1">
      <c r="B64" s="156"/>
      <c r="C64" s="153" t="s">
        <v>28</v>
      </c>
      <c r="D64" s="157"/>
      <c r="E64" s="158"/>
      <c r="F64" s="159"/>
    </row>
    <row r="65" spans="2:6">
      <c r="B65" s="160" t="s">
        <v>6</v>
      </c>
      <c r="C65" s="190" t="s">
        <v>129</v>
      </c>
      <c r="D65" s="161"/>
      <c r="E65" s="162" t="s">
        <v>7</v>
      </c>
      <c r="F65" s="163"/>
    </row>
    <row r="66" spans="2:6">
      <c r="B66" s="164" t="s">
        <v>8</v>
      </c>
      <c r="C66" s="165" t="s">
        <v>146</v>
      </c>
      <c r="D66" s="166"/>
      <c r="E66" s="167"/>
      <c r="F66" s="163"/>
    </row>
    <row r="67" spans="2:6">
      <c r="B67" s="164" t="s">
        <v>10</v>
      </c>
      <c r="C67" s="168">
        <v>176531</v>
      </c>
      <c r="D67" s="169"/>
      <c r="E67" s="167" t="s">
        <v>11</v>
      </c>
      <c r="F67" s="163"/>
    </row>
    <row r="68" spans="2:6">
      <c r="B68" s="164" t="s">
        <v>12</v>
      </c>
      <c r="C68" s="168"/>
      <c r="D68" s="161"/>
      <c r="E68" s="170"/>
      <c r="F68" s="163"/>
    </row>
    <row r="69" spans="2:6">
      <c r="B69" s="154" t="s">
        <v>13</v>
      </c>
      <c r="C69" s="155">
        <v>34626</v>
      </c>
      <c r="D69" s="161"/>
      <c r="E69" s="171"/>
      <c r="F69" s="163"/>
    </row>
    <row r="70" spans="2:6">
      <c r="B70" s="164" t="s">
        <v>14</v>
      </c>
      <c r="C70" s="168">
        <v>2671</v>
      </c>
      <c r="D70" s="161"/>
      <c r="E70" s="171"/>
      <c r="F70" s="163"/>
    </row>
    <row r="71" spans="2:6">
      <c r="B71" s="172" t="s">
        <v>16</v>
      </c>
      <c r="C71" s="173">
        <v>7162</v>
      </c>
      <c r="D71" s="161"/>
      <c r="E71" s="174"/>
      <c r="F71" s="163"/>
    </row>
    <row r="72" spans="2:6">
      <c r="B72" s="172" t="s">
        <v>17</v>
      </c>
      <c r="C72" s="173"/>
      <c r="D72" s="161"/>
      <c r="E72" s="174"/>
      <c r="F72" s="163"/>
    </row>
    <row r="73" spans="2:6" ht="15.75" thickBot="1">
      <c r="B73" s="175" t="s">
        <v>18</v>
      </c>
      <c r="C73" s="173"/>
      <c r="D73" s="161"/>
      <c r="E73" s="174"/>
      <c r="F73" s="176"/>
    </row>
    <row r="74" spans="2:6" ht="15.75" thickBot="1">
      <c r="B74" s="177" t="s">
        <v>19</v>
      </c>
      <c r="C74" s="177" t="s">
        <v>20</v>
      </c>
      <c r="D74" s="178" t="s">
        <v>21</v>
      </c>
      <c r="E74" s="179" t="s">
        <v>22</v>
      </c>
      <c r="F74" s="180" t="s">
        <v>23</v>
      </c>
    </row>
    <row r="75" spans="2:6">
      <c r="B75" s="181" t="s">
        <v>169</v>
      </c>
      <c r="C75" s="181" t="s">
        <v>170</v>
      </c>
      <c r="D75" s="182">
        <v>1</v>
      </c>
      <c r="E75" s="183">
        <v>85140</v>
      </c>
      <c r="F75" s="184">
        <v>85140</v>
      </c>
    </row>
    <row r="76" spans="2:6" ht="15.75" thickBot="1">
      <c r="B76" s="185"/>
      <c r="C76" s="186"/>
      <c r="D76" s="187"/>
      <c r="E76" s="188" t="s">
        <v>24</v>
      </c>
      <c r="F76" s="189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55" workbookViewId="0">
      <selection activeCell="F73" sqref="B58:F73"/>
    </sheetView>
  </sheetViews>
  <sheetFormatPr baseColWidth="10" defaultRowHeight="15"/>
  <cols>
    <col min="2" max="2" width="35.28515625" style="231" customWidth="1"/>
    <col min="3" max="3" width="41.28515625" style="297" customWidth="1"/>
    <col min="4" max="4" width="11.42578125" style="297"/>
    <col min="5" max="5" width="12.28515625" style="387" bestFit="1" customWidth="1"/>
    <col min="6" max="6" width="11.42578125" style="387"/>
  </cols>
  <sheetData>
    <row r="2" spans="2:6" s="191" customFormat="1">
      <c r="B2" s="231"/>
      <c r="C2" s="297"/>
      <c r="D2" s="297"/>
      <c r="E2" s="387"/>
      <c r="F2" s="387"/>
    </row>
    <row r="3" spans="2:6" ht="15.75" thickBot="1"/>
    <row r="4" spans="2:6" ht="15.75" thickBot="1">
      <c r="B4" s="304"/>
      <c r="C4" s="153" t="s">
        <v>39</v>
      </c>
      <c r="D4" s="305"/>
      <c r="E4" s="470"/>
      <c r="F4" s="471"/>
    </row>
    <row r="5" spans="2:6">
      <c r="B5" s="308" t="s">
        <v>6</v>
      </c>
      <c r="C5" s="335" t="s">
        <v>117</v>
      </c>
      <c r="D5" s="305"/>
      <c r="E5" s="309" t="s">
        <v>7</v>
      </c>
      <c r="F5" s="472"/>
    </row>
    <row r="6" spans="2:6">
      <c r="B6" s="311" t="s">
        <v>8</v>
      </c>
      <c r="C6" s="336" t="s">
        <v>116</v>
      </c>
      <c r="D6" s="329"/>
      <c r="E6" s="312"/>
      <c r="F6" s="472"/>
    </row>
    <row r="7" spans="2:6">
      <c r="B7" s="311" t="s">
        <v>10</v>
      </c>
      <c r="C7" s="337">
        <v>174668</v>
      </c>
      <c r="D7" s="330"/>
      <c r="E7" s="312" t="s">
        <v>11</v>
      </c>
      <c r="F7" s="472"/>
    </row>
    <row r="8" spans="2:6">
      <c r="B8" s="311" t="s">
        <v>12</v>
      </c>
      <c r="C8" s="337"/>
      <c r="D8" s="305"/>
      <c r="E8" s="313"/>
      <c r="F8" s="472"/>
    </row>
    <row r="9" spans="2:6">
      <c r="B9" s="154" t="s">
        <v>13</v>
      </c>
      <c r="C9" s="338">
        <v>33434</v>
      </c>
      <c r="D9" s="305"/>
      <c r="E9" s="388"/>
      <c r="F9" s="472"/>
    </row>
    <row r="10" spans="2:6">
      <c r="B10" s="311" t="s">
        <v>14</v>
      </c>
      <c r="C10" s="337"/>
      <c r="D10" s="305"/>
      <c r="E10" s="388"/>
      <c r="F10" s="472"/>
    </row>
    <row r="11" spans="2:6">
      <c r="B11" s="315" t="s">
        <v>16</v>
      </c>
      <c r="C11" s="339">
        <v>7177</v>
      </c>
      <c r="D11" s="305"/>
      <c r="E11" s="388"/>
      <c r="F11" s="472"/>
    </row>
    <row r="12" spans="2:6">
      <c r="B12" s="315" t="s">
        <v>17</v>
      </c>
      <c r="C12" s="339"/>
      <c r="D12" s="305"/>
      <c r="E12" s="388"/>
      <c r="F12" s="472"/>
    </row>
    <row r="13" spans="2:6" ht="15.75" thickBot="1">
      <c r="B13" s="317" t="s">
        <v>18</v>
      </c>
      <c r="C13" s="339"/>
      <c r="D13" s="305"/>
      <c r="E13" s="388"/>
      <c r="F13" s="473"/>
    </row>
    <row r="14" spans="2:6" ht="15.75" thickBot="1">
      <c r="B14" s="328" t="s">
        <v>19</v>
      </c>
      <c r="C14" s="340" t="s">
        <v>20</v>
      </c>
      <c r="D14" s="346" t="s">
        <v>21</v>
      </c>
      <c r="E14" s="319" t="s">
        <v>22</v>
      </c>
      <c r="F14" s="474" t="s">
        <v>23</v>
      </c>
    </row>
    <row r="15" spans="2:6">
      <c r="B15" s="353" t="s">
        <v>113</v>
      </c>
      <c r="C15" s="348" t="s">
        <v>118</v>
      </c>
      <c r="D15" s="347">
        <v>2</v>
      </c>
      <c r="E15" s="321">
        <v>236250</v>
      </c>
      <c r="F15" s="475">
        <f>E15*2</f>
        <v>472500</v>
      </c>
    </row>
    <row r="16" spans="2:6" ht="15.75" thickBot="1">
      <c r="B16" s="349"/>
      <c r="C16" s="350"/>
      <c r="D16" s="332"/>
      <c r="E16" s="476" t="s">
        <v>24</v>
      </c>
      <c r="F16" s="477">
        <f>F15</f>
        <v>472500</v>
      </c>
    </row>
    <row r="18" spans="2:6" ht="15.75" thickBot="1"/>
    <row r="19" spans="2:6" ht="15.75" thickBot="1">
      <c r="B19" s="304"/>
      <c r="C19" s="153" t="s">
        <v>40</v>
      </c>
      <c r="D19" s="305"/>
      <c r="E19" s="470"/>
      <c r="F19" s="471"/>
    </row>
    <row r="20" spans="2:6">
      <c r="B20" s="308" t="s">
        <v>6</v>
      </c>
      <c r="C20" s="335" t="s">
        <v>117</v>
      </c>
      <c r="D20" s="305"/>
      <c r="E20" s="309" t="s">
        <v>7</v>
      </c>
      <c r="F20" s="472"/>
    </row>
    <row r="21" spans="2:6">
      <c r="B21" s="311" t="s">
        <v>8</v>
      </c>
      <c r="C21" s="336" t="s">
        <v>116</v>
      </c>
      <c r="D21" s="329"/>
      <c r="E21" s="312"/>
      <c r="F21" s="472"/>
    </row>
    <row r="22" spans="2:6">
      <c r="B22" s="311" t="s">
        <v>10</v>
      </c>
      <c r="C22" s="337"/>
      <c r="D22" s="330"/>
      <c r="E22" s="312" t="s">
        <v>11</v>
      </c>
      <c r="F22" s="472"/>
    </row>
    <row r="23" spans="2:6">
      <c r="B23" s="311" t="s">
        <v>12</v>
      </c>
      <c r="C23" s="337"/>
      <c r="D23" s="305"/>
      <c r="E23" s="313"/>
      <c r="F23" s="472"/>
    </row>
    <row r="24" spans="2:6">
      <c r="B24" s="154" t="s">
        <v>13</v>
      </c>
      <c r="C24" s="338">
        <v>33371</v>
      </c>
      <c r="D24" s="305"/>
      <c r="E24" s="388"/>
      <c r="F24" s="472"/>
    </row>
    <row r="25" spans="2:6">
      <c r="B25" s="311" t="s">
        <v>14</v>
      </c>
      <c r="C25" s="337"/>
      <c r="D25" s="305"/>
      <c r="E25" s="388"/>
      <c r="F25" s="472"/>
    </row>
    <row r="26" spans="2:6">
      <c r="B26" s="315" t="s">
        <v>16</v>
      </c>
      <c r="C26" s="339">
        <v>7165</v>
      </c>
      <c r="D26" s="305"/>
      <c r="E26" s="388"/>
      <c r="F26" s="472"/>
    </row>
    <row r="27" spans="2:6">
      <c r="B27" s="315" t="s">
        <v>17</v>
      </c>
      <c r="C27" s="339"/>
      <c r="D27" s="305"/>
      <c r="E27" s="388"/>
      <c r="F27" s="472"/>
    </row>
    <row r="28" spans="2:6" ht="15.75" thickBot="1">
      <c r="B28" s="317" t="s">
        <v>18</v>
      </c>
      <c r="C28" s="339" t="s">
        <v>90</v>
      </c>
      <c r="D28" s="305"/>
      <c r="E28" s="388"/>
      <c r="F28" s="473"/>
    </row>
    <row r="29" spans="2:6" ht="15.75" thickBot="1">
      <c r="B29" s="328" t="s">
        <v>19</v>
      </c>
      <c r="C29" s="342" t="s">
        <v>20</v>
      </c>
      <c r="D29" s="346" t="s">
        <v>21</v>
      </c>
      <c r="E29" s="319" t="s">
        <v>22</v>
      </c>
      <c r="F29" s="474" t="s">
        <v>23</v>
      </c>
    </row>
    <row r="30" spans="2:6" s="191" customFormat="1" ht="15.75" thickBot="1">
      <c r="B30" s="354" t="s">
        <v>95</v>
      </c>
      <c r="C30" s="351" t="s">
        <v>124</v>
      </c>
      <c r="D30" s="355">
        <v>8</v>
      </c>
      <c r="E30" s="319">
        <v>45675</v>
      </c>
      <c r="F30" s="478">
        <f>E30*8</f>
        <v>365400</v>
      </c>
    </row>
    <row r="31" spans="2:6" s="191" customFormat="1" ht="15.75" thickBot="1">
      <c r="B31" s="354" t="s">
        <v>114</v>
      </c>
      <c r="C31" s="351" t="s">
        <v>125</v>
      </c>
      <c r="D31" s="355">
        <v>8</v>
      </c>
      <c r="E31" s="319">
        <v>70868</v>
      </c>
      <c r="F31" s="478">
        <f>E31*8</f>
        <v>566944</v>
      </c>
    </row>
    <row r="32" spans="2:6" s="191" customFormat="1" ht="15.75" thickBot="1">
      <c r="B32" s="354" t="s">
        <v>115</v>
      </c>
      <c r="C32" s="351" t="s">
        <v>126</v>
      </c>
      <c r="D32" s="355">
        <v>2</v>
      </c>
      <c r="E32" s="319">
        <v>79959</v>
      </c>
      <c r="F32" s="478">
        <f>E32*2</f>
        <v>159918</v>
      </c>
    </row>
    <row r="33" spans="2:6" s="191" customFormat="1" ht="15.75" thickBot="1">
      <c r="B33" s="354">
        <v>1110000</v>
      </c>
      <c r="C33" s="351" t="s">
        <v>34</v>
      </c>
      <c r="D33" s="355">
        <v>1</v>
      </c>
      <c r="E33" s="319">
        <v>280000</v>
      </c>
      <c r="F33" s="319">
        <v>280000</v>
      </c>
    </row>
    <row r="34" spans="2:6" s="191" customFormat="1" ht="15.75" thickBot="1">
      <c r="B34" s="354" t="s">
        <v>123</v>
      </c>
      <c r="C34" s="351" t="s">
        <v>127</v>
      </c>
      <c r="D34" s="355">
        <v>1</v>
      </c>
      <c r="E34" s="319">
        <v>250000</v>
      </c>
      <c r="F34" s="319">
        <v>250000</v>
      </c>
    </row>
    <row r="35" spans="2:6" s="191" customFormat="1" ht="15.75" thickBot="1">
      <c r="B35" s="354" t="s">
        <v>119</v>
      </c>
      <c r="C35" s="351" t="s">
        <v>128</v>
      </c>
      <c r="D35" s="355">
        <v>2</v>
      </c>
      <c r="E35" s="319">
        <v>206964</v>
      </c>
      <c r="F35" s="478">
        <f>E35*2</f>
        <v>413928</v>
      </c>
    </row>
    <row r="36" spans="2:6" s="191" customFormat="1" ht="15.75" thickBot="1">
      <c r="B36" s="354" t="s">
        <v>120</v>
      </c>
      <c r="C36" s="351" t="s">
        <v>122</v>
      </c>
      <c r="D36" s="355">
        <v>30</v>
      </c>
      <c r="E36" s="319">
        <v>0</v>
      </c>
      <c r="F36" s="319">
        <v>0</v>
      </c>
    </row>
    <row r="37" spans="2:6" s="191" customFormat="1" ht="15.75" thickBot="1">
      <c r="B37" s="354" t="s">
        <v>121</v>
      </c>
      <c r="C37" s="351" t="s">
        <v>122</v>
      </c>
      <c r="D37" s="355">
        <v>30</v>
      </c>
      <c r="E37" s="319">
        <v>0</v>
      </c>
      <c r="F37" s="319">
        <v>0</v>
      </c>
    </row>
    <row r="38" spans="2:6" ht="15.75" thickBot="1">
      <c r="B38" s="354"/>
      <c r="C38" s="351"/>
      <c r="D38" s="355"/>
      <c r="E38" s="319"/>
      <c r="F38" s="478"/>
    </row>
    <row r="39" spans="2:6" ht="15.75" thickBot="1">
      <c r="B39" s="354"/>
      <c r="C39" s="351"/>
      <c r="D39" s="352"/>
      <c r="E39" s="479" t="s">
        <v>24</v>
      </c>
      <c r="F39" s="477">
        <f>F30+F31+F32+F33+F34+F35</f>
        <v>2036190</v>
      </c>
    </row>
    <row r="40" spans="2:6">
      <c r="C40" s="351"/>
    </row>
    <row r="41" spans="2:6" ht="15.75" thickBot="1"/>
    <row r="42" spans="2:6" ht="15.75" thickBot="1">
      <c r="B42" s="304"/>
      <c r="C42" s="153" t="s">
        <v>41</v>
      </c>
      <c r="D42" s="305"/>
      <c r="E42" s="470"/>
      <c r="F42" s="471"/>
    </row>
    <row r="43" spans="2:6">
      <c r="B43" s="308" t="s">
        <v>6</v>
      </c>
      <c r="C43" s="341" t="s">
        <v>86</v>
      </c>
      <c r="D43" s="305"/>
      <c r="E43" s="309" t="s">
        <v>7</v>
      </c>
      <c r="F43" s="472"/>
    </row>
    <row r="44" spans="2:6">
      <c r="B44" s="311" t="s">
        <v>8</v>
      </c>
      <c r="C44" s="336" t="s">
        <v>87</v>
      </c>
      <c r="D44" s="329"/>
      <c r="E44" s="312"/>
      <c r="F44" s="472"/>
    </row>
    <row r="45" spans="2:6">
      <c r="B45" s="311" t="s">
        <v>10</v>
      </c>
      <c r="C45" s="337">
        <v>174338</v>
      </c>
      <c r="D45" s="330"/>
      <c r="E45" s="312" t="s">
        <v>11</v>
      </c>
      <c r="F45" s="472"/>
    </row>
    <row r="46" spans="2:6">
      <c r="B46" s="311" t="s">
        <v>12</v>
      </c>
      <c r="C46" s="337"/>
      <c r="D46" s="305"/>
      <c r="E46" s="313"/>
      <c r="F46" s="472"/>
    </row>
    <row r="47" spans="2:6">
      <c r="B47" s="154" t="s">
        <v>13</v>
      </c>
      <c r="C47" s="338">
        <v>33187</v>
      </c>
      <c r="D47" s="305"/>
      <c r="E47" s="388"/>
      <c r="F47" s="472"/>
    </row>
    <row r="48" spans="2:6">
      <c r="B48" s="311" t="s">
        <v>14</v>
      </c>
      <c r="C48" s="337" t="s">
        <v>85</v>
      </c>
      <c r="D48" s="305"/>
      <c r="E48" s="388"/>
      <c r="F48" s="472"/>
    </row>
    <row r="49" spans="2:6">
      <c r="B49" s="315" t="s">
        <v>16</v>
      </c>
      <c r="C49" s="339">
        <v>7074</v>
      </c>
      <c r="D49" s="305"/>
      <c r="E49" s="388"/>
      <c r="F49" s="472"/>
    </row>
    <row r="50" spans="2:6">
      <c r="B50" s="315" t="s">
        <v>17</v>
      </c>
      <c r="C50" s="339"/>
      <c r="D50" s="305"/>
      <c r="E50" s="388"/>
      <c r="F50" s="472"/>
    </row>
    <row r="51" spans="2:6" ht="15.75" thickBot="1">
      <c r="B51" s="317" t="s">
        <v>18</v>
      </c>
      <c r="C51" s="339" t="s">
        <v>90</v>
      </c>
      <c r="D51" s="305"/>
      <c r="E51" s="388"/>
      <c r="F51" s="473"/>
    </row>
    <row r="52" spans="2:6" ht="15.75" thickBot="1">
      <c r="B52" s="302" t="s">
        <v>19</v>
      </c>
      <c r="C52" s="342" t="s">
        <v>20</v>
      </c>
      <c r="D52" s="331" t="s">
        <v>21</v>
      </c>
      <c r="E52" s="319" t="s">
        <v>22</v>
      </c>
      <c r="F52" s="474" t="s">
        <v>23</v>
      </c>
    </row>
    <row r="53" spans="2:6">
      <c r="B53" s="303">
        <v>38827</v>
      </c>
      <c r="C53" s="343" t="s">
        <v>88</v>
      </c>
      <c r="D53" s="333">
        <v>2</v>
      </c>
      <c r="E53" s="321">
        <v>25000</v>
      </c>
      <c r="F53" s="475">
        <f>E53*D53</f>
        <v>50000</v>
      </c>
    </row>
    <row r="54" spans="2:6" s="191" customFormat="1">
      <c r="B54" s="326">
        <v>352060000</v>
      </c>
      <c r="C54" s="344" t="s">
        <v>89</v>
      </c>
      <c r="D54" s="334">
        <v>1</v>
      </c>
      <c r="E54" s="327">
        <v>40150</v>
      </c>
      <c r="F54" s="480">
        <v>40150</v>
      </c>
    </row>
    <row r="55" spans="2:6" ht="15.75" thickBot="1">
      <c r="B55" s="323"/>
      <c r="C55" s="345"/>
      <c r="D55" s="332"/>
      <c r="E55" s="476" t="s">
        <v>24</v>
      </c>
      <c r="F55" s="477">
        <f>F53+F54</f>
        <v>90150</v>
      </c>
    </row>
    <row r="57" spans="2:6" ht="15.75" thickBot="1"/>
    <row r="58" spans="2:6" ht="15.75" thickBot="1">
      <c r="B58" s="304"/>
      <c r="C58" s="153" t="s">
        <v>42</v>
      </c>
      <c r="D58" s="305"/>
      <c r="E58" s="470"/>
      <c r="F58" s="471"/>
    </row>
    <row r="59" spans="2:6">
      <c r="B59" s="308" t="s">
        <v>6</v>
      </c>
      <c r="C59" s="341" t="s">
        <v>168</v>
      </c>
      <c r="D59" s="305"/>
      <c r="E59" s="309" t="s">
        <v>7</v>
      </c>
      <c r="F59" s="472"/>
    </row>
    <row r="60" spans="2:6">
      <c r="B60" s="311" t="s">
        <v>8</v>
      </c>
      <c r="C60" s="336" t="s">
        <v>201</v>
      </c>
      <c r="D60" s="329"/>
      <c r="E60" s="312"/>
      <c r="F60" s="472"/>
    </row>
    <row r="61" spans="2:6">
      <c r="B61" s="311" t="s">
        <v>10</v>
      </c>
      <c r="C61" s="337">
        <v>176765</v>
      </c>
      <c r="D61" s="330"/>
      <c r="E61" s="312" t="s">
        <v>11</v>
      </c>
      <c r="F61" s="472"/>
    </row>
    <row r="62" spans="2:6">
      <c r="B62" s="311" t="s">
        <v>12</v>
      </c>
      <c r="C62" s="337"/>
      <c r="D62" s="305"/>
      <c r="E62" s="313"/>
      <c r="F62" s="472"/>
    </row>
    <row r="63" spans="2:6">
      <c r="B63" s="154" t="s">
        <v>13</v>
      </c>
      <c r="C63" s="338">
        <v>34600</v>
      </c>
      <c r="D63" s="305"/>
      <c r="E63" s="388"/>
      <c r="F63" s="472"/>
    </row>
    <row r="64" spans="2:6">
      <c r="B64" s="311" t="s">
        <v>14</v>
      </c>
      <c r="C64" s="337">
        <v>4500036516</v>
      </c>
      <c r="D64" s="305"/>
      <c r="E64" s="388"/>
      <c r="F64" s="472"/>
    </row>
    <row r="65" spans="2:6">
      <c r="B65" s="315" t="s">
        <v>16</v>
      </c>
      <c r="C65" s="339"/>
      <c r="D65" s="305"/>
      <c r="E65" s="388"/>
      <c r="F65" s="472"/>
    </row>
    <row r="66" spans="2:6">
      <c r="B66" s="315" t="s">
        <v>17</v>
      </c>
      <c r="C66" s="339"/>
      <c r="D66" s="305"/>
      <c r="E66" s="388"/>
      <c r="F66" s="472"/>
    </row>
    <row r="67" spans="2:6" ht="15.75" thickBot="1">
      <c r="B67" s="317" t="s">
        <v>18</v>
      </c>
      <c r="C67" s="339"/>
      <c r="D67" s="305"/>
      <c r="E67" s="388"/>
      <c r="F67" s="473"/>
    </row>
    <row r="68" spans="2:6" ht="15.75" thickBot="1">
      <c r="B68" s="302" t="s">
        <v>19</v>
      </c>
      <c r="C68" s="342" t="s">
        <v>20</v>
      </c>
      <c r="D68" s="466" t="s">
        <v>21</v>
      </c>
      <c r="E68" s="404" t="s">
        <v>22</v>
      </c>
      <c r="F68" s="481" t="s">
        <v>23</v>
      </c>
    </row>
    <row r="69" spans="2:6" s="406" customFormat="1" ht="15.75" thickBot="1">
      <c r="B69" s="328">
        <v>553858</v>
      </c>
      <c r="C69" s="467" t="s">
        <v>202</v>
      </c>
      <c r="D69" s="469">
        <v>2</v>
      </c>
      <c r="E69" s="404">
        <v>185200</v>
      </c>
      <c r="F69" s="478">
        <f>E69*D69</f>
        <v>370400</v>
      </c>
    </row>
    <row r="70" spans="2:6" s="406" customFormat="1" ht="15.75" thickBot="1">
      <c r="B70" s="328">
        <v>554012</v>
      </c>
      <c r="C70" s="467" t="s">
        <v>203</v>
      </c>
      <c r="D70" s="469">
        <v>2</v>
      </c>
      <c r="E70" s="404">
        <v>147806</v>
      </c>
      <c r="F70" s="478">
        <f>E70*D70</f>
        <v>295612</v>
      </c>
    </row>
    <row r="71" spans="2:6" s="406" customFormat="1" ht="15.75" thickBot="1">
      <c r="B71" s="328">
        <v>553855</v>
      </c>
      <c r="C71" s="467" t="s">
        <v>204</v>
      </c>
      <c r="D71" s="469">
        <v>1</v>
      </c>
      <c r="E71" s="404">
        <v>390000</v>
      </c>
      <c r="F71" s="404">
        <v>390000</v>
      </c>
    </row>
    <row r="72" spans="2:6">
      <c r="B72" s="303">
        <v>3200000000</v>
      </c>
      <c r="C72" s="343" t="s">
        <v>32</v>
      </c>
      <c r="D72" s="468">
        <v>1</v>
      </c>
      <c r="E72" s="401">
        <v>175000</v>
      </c>
      <c r="F72" s="401">
        <v>175000</v>
      </c>
    </row>
    <row r="73" spans="2:6" ht="15.75" thickBot="1">
      <c r="B73" s="323"/>
      <c r="C73" s="345"/>
      <c r="D73" s="332"/>
      <c r="E73" s="476" t="s">
        <v>24</v>
      </c>
      <c r="F73" s="477">
        <f>F69+F70+F71+F72</f>
        <v>1231012</v>
      </c>
    </row>
    <row r="75" spans="2:6" ht="15.75" thickBot="1"/>
    <row r="76" spans="2:6" ht="15.75" thickBot="1">
      <c r="B76" s="304"/>
      <c r="C76" s="153" t="s">
        <v>43</v>
      </c>
      <c r="D76" s="305"/>
      <c r="E76" s="470"/>
      <c r="F76" s="471"/>
    </row>
    <row r="77" spans="2:6">
      <c r="B77" s="308" t="s">
        <v>6</v>
      </c>
      <c r="C77" s="356" t="s">
        <v>168</v>
      </c>
      <c r="D77" s="305"/>
      <c r="E77" s="309" t="s">
        <v>7</v>
      </c>
      <c r="F77" s="472"/>
    </row>
    <row r="78" spans="2:6">
      <c r="B78" s="311" t="s">
        <v>8</v>
      </c>
      <c r="C78" s="336" t="s">
        <v>72</v>
      </c>
      <c r="D78" s="329"/>
      <c r="E78" s="312"/>
      <c r="F78" s="472"/>
    </row>
    <row r="79" spans="2:6">
      <c r="B79" s="311" t="s">
        <v>10</v>
      </c>
      <c r="C79" s="337"/>
      <c r="D79" s="330"/>
      <c r="E79" s="312" t="s">
        <v>11</v>
      </c>
      <c r="F79" s="472"/>
    </row>
    <row r="80" spans="2:6">
      <c r="B80" s="311" t="s">
        <v>12</v>
      </c>
      <c r="C80" s="337"/>
      <c r="D80" s="305"/>
      <c r="E80" s="313"/>
      <c r="F80" s="472"/>
    </row>
    <row r="81" spans="2:6">
      <c r="B81" s="154" t="s">
        <v>13</v>
      </c>
      <c r="C81" s="338"/>
      <c r="D81" s="305"/>
      <c r="E81" s="388"/>
      <c r="F81" s="472"/>
    </row>
    <row r="82" spans="2:6">
      <c r="B82" s="311" t="s">
        <v>14</v>
      </c>
      <c r="C82" s="337"/>
      <c r="D82" s="305"/>
      <c r="E82" s="388"/>
      <c r="F82" s="472"/>
    </row>
    <row r="83" spans="2:6">
      <c r="B83" s="315" t="s">
        <v>16</v>
      </c>
      <c r="C83" s="339"/>
      <c r="D83" s="305"/>
      <c r="E83" s="388"/>
      <c r="F83" s="472"/>
    </row>
    <row r="84" spans="2:6">
      <c r="B84" s="315" t="s">
        <v>17</v>
      </c>
      <c r="C84" s="339"/>
      <c r="D84" s="305"/>
      <c r="E84" s="388"/>
      <c r="F84" s="472"/>
    </row>
    <row r="85" spans="2:6" ht="15.75" thickBot="1">
      <c r="B85" s="317" t="s">
        <v>18</v>
      </c>
      <c r="C85" s="339"/>
      <c r="D85" s="305"/>
      <c r="E85" s="388"/>
      <c r="F85" s="473"/>
    </row>
    <row r="86" spans="2:6" ht="15.75" thickBot="1">
      <c r="B86" s="302" t="s">
        <v>19</v>
      </c>
      <c r="C86" s="342" t="s">
        <v>20</v>
      </c>
      <c r="D86" s="331" t="s">
        <v>21</v>
      </c>
      <c r="E86" s="319" t="s">
        <v>22</v>
      </c>
      <c r="F86" s="474" t="s">
        <v>23</v>
      </c>
    </row>
    <row r="87" spans="2:6">
      <c r="B87" s="303"/>
      <c r="C87" s="343"/>
      <c r="D87" s="333"/>
      <c r="E87" s="321"/>
      <c r="F87" s="475"/>
    </row>
    <row r="88" spans="2:6" ht="15.75" thickBot="1">
      <c r="B88" s="323"/>
      <c r="C88" s="345"/>
      <c r="D88" s="332"/>
      <c r="E88" s="476" t="s">
        <v>24</v>
      </c>
      <c r="F88" s="477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73" workbookViewId="0">
      <selection activeCell="F61" sqref="B49:F61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237"/>
  </cols>
  <sheetData>
    <row r="2" spans="2:6" s="191" customFormat="1">
      <c r="E2" s="237"/>
      <c r="F2" s="237"/>
    </row>
    <row r="3" spans="2:6" ht="15.75" thickBot="1"/>
    <row r="4" spans="2:6" ht="15.75" thickBot="1">
      <c r="B4" s="156"/>
      <c r="C4" s="153" t="s">
        <v>46</v>
      </c>
      <c r="D4" s="157"/>
      <c r="E4" s="268"/>
      <c r="F4" s="238"/>
    </row>
    <row r="5" spans="2:6">
      <c r="B5" s="160" t="s">
        <v>6</v>
      </c>
      <c r="C5" s="190"/>
      <c r="D5" s="161"/>
      <c r="E5" s="162" t="s">
        <v>7</v>
      </c>
      <c r="F5" s="239"/>
    </row>
    <row r="6" spans="2:6">
      <c r="B6" s="164" t="s">
        <v>8</v>
      </c>
      <c r="C6" s="165"/>
      <c r="D6" s="166"/>
      <c r="E6" s="167"/>
      <c r="F6" s="239"/>
    </row>
    <row r="7" spans="2:6">
      <c r="B7" s="164" t="s">
        <v>10</v>
      </c>
      <c r="C7" s="168"/>
      <c r="D7" s="169"/>
      <c r="E7" s="167" t="s">
        <v>11</v>
      </c>
      <c r="F7" s="239"/>
    </row>
    <row r="8" spans="2:6">
      <c r="B8" s="164" t="s">
        <v>12</v>
      </c>
      <c r="C8" s="168"/>
      <c r="D8" s="161"/>
      <c r="E8" s="170"/>
      <c r="F8" s="239"/>
    </row>
    <row r="9" spans="2:6">
      <c r="B9" s="154" t="s">
        <v>13</v>
      </c>
      <c r="C9" s="155"/>
      <c r="D9" s="161"/>
      <c r="E9" s="161"/>
      <c r="F9" s="239"/>
    </row>
    <row r="10" spans="2:6">
      <c r="B10" s="164" t="s">
        <v>14</v>
      </c>
      <c r="C10" s="168"/>
      <c r="D10" s="161"/>
      <c r="E10" s="161"/>
      <c r="F10" s="239"/>
    </row>
    <row r="11" spans="2:6">
      <c r="B11" s="172" t="s">
        <v>16</v>
      </c>
      <c r="C11" s="173"/>
      <c r="D11" s="161"/>
      <c r="E11" s="161"/>
      <c r="F11" s="239"/>
    </row>
    <row r="12" spans="2:6">
      <c r="B12" s="172" t="s">
        <v>17</v>
      </c>
      <c r="C12" s="173"/>
      <c r="D12" s="161"/>
      <c r="E12" s="161"/>
      <c r="F12" s="239"/>
    </row>
    <row r="13" spans="2:6" ht="15.75" thickBot="1">
      <c r="B13" s="175" t="s">
        <v>18</v>
      </c>
      <c r="C13" s="173"/>
      <c r="D13" s="161"/>
      <c r="E13" s="161"/>
      <c r="F13" s="240"/>
    </row>
    <row r="14" spans="2:6" ht="15.75" thickBot="1">
      <c r="B14" s="177" t="s">
        <v>19</v>
      </c>
      <c r="C14" s="177" t="s">
        <v>20</v>
      </c>
      <c r="D14" s="178" t="s">
        <v>21</v>
      </c>
      <c r="E14" s="179" t="s">
        <v>22</v>
      </c>
      <c r="F14" s="241" t="s">
        <v>23</v>
      </c>
    </row>
    <row r="15" spans="2:6">
      <c r="B15" s="181"/>
      <c r="C15" s="181"/>
      <c r="D15" s="182"/>
      <c r="E15" s="183"/>
      <c r="F15" s="243"/>
    </row>
    <row r="16" spans="2:6" ht="15.75" thickBot="1">
      <c r="B16" s="185"/>
      <c r="C16" s="186"/>
      <c r="D16" s="187"/>
      <c r="E16" s="269" t="s">
        <v>24</v>
      </c>
      <c r="F16" s="242">
        <f>F15</f>
        <v>0</v>
      </c>
    </row>
    <row r="18" spans="2:6" ht="15.75" thickBot="1"/>
    <row r="19" spans="2:6" ht="15.75" thickBot="1">
      <c r="B19" s="156"/>
      <c r="C19" s="153" t="s">
        <v>47</v>
      </c>
      <c r="D19" s="157"/>
      <c r="E19" s="268"/>
      <c r="F19" s="238"/>
    </row>
    <row r="20" spans="2:6">
      <c r="B20" s="160" t="s">
        <v>6</v>
      </c>
      <c r="C20" s="190" t="s">
        <v>44</v>
      </c>
      <c r="D20" s="161"/>
      <c r="E20" s="162" t="s">
        <v>7</v>
      </c>
      <c r="F20" s="239"/>
    </row>
    <row r="21" spans="2:6">
      <c r="B21" s="164" t="s">
        <v>8</v>
      </c>
      <c r="C21" s="165" t="s">
        <v>73</v>
      </c>
      <c r="D21" s="166"/>
      <c r="E21" s="167"/>
      <c r="F21" s="239"/>
    </row>
    <row r="22" spans="2:6">
      <c r="B22" s="164" t="s">
        <v>10</v>
      </c>
      <c r="C22" s="168">
        <v>174020</v>
      </c>
      <c r="D22" s="169"/>
      <c r="E22" s="167" t="s">
        <v>11</v>
      </c>
      <c r="F22" s="239"/>
    </row>
    <row r="23" spans="2:6">
      <c r="B23" s="164" t="s">
        <v>12</v>
      </c>
      <c r="C23" s="168"/>
      <c r="D23" s="161"/>
      <c r="E23" s="170"/>
      <c r="F23" s="239"/>
    </row>
    <row r="24" spans="2:6">
      <c r="B24" s="154" t="s">
        <v>13</v>
      </c>
      <c r="C24" s="155">
        <v>33021</v>
      </c>
      <c r="D24" s="161"/>
      <c r="E24" s="161"/>
      <c r="F24" s="239"/>
    </row>
    <row r="25" spans="2:6">
      <c r="B25" s="164" t="s">
        <v>14</v>
      </c>
      <c r="C25" s="168">
        <v>735275</v>
      </c>
      <c r="D25" s="161"/>
      <c r="E25" s="161"/>
      <c r="F25" s="239"/>
    </row>
    <row r="26" spans="2:6">
      <c r="B26" s="172" t="s">
        <v>16</v>
      </c>
      <c r="C26" s="173"/>
      <c r="D26" s="161"/>
      <c r="E26" s="161"/>
      <c r="F26" s="239"/>
    </row>
    <row r="27" spans="2:6">
      <c r="B27" s="172" t="s">
        <v>17</v>
      </c>
      <c r="C27" s="173"/>
      <c r="D27" s="161"/>
      <c r="E27" s="161"/>
      <c r="F27" s="239"/>
    </row>
    <row r="28" spans="2:6" ht="15.75" thickBot="1">
      <c r="B28" s="175" t="s">
        <v>18</v>
      </c>
      <c r="C28" s="173"/>
      <c r="D28" s="161"/>
      <c r="E28" s="161"/>
      <c r="F28" s="240"/>
    </row>
    <row r="29" spans="2:6" ht="15.75" thickBot="1">
      <c r="B29" s="177" t="s">
        <v>19</v>
      </c>
      <c r="C29" s="177" t="s">
        <v>20</v>
      </c>
      <c r="D29" s="178" t="s">
        <v>21</v>
      </c>
      <c r="E29" s="179" t="s">
        <v>22</v>
      </c>
      <c r="F29" s="241" t="s">
        <v>23</v>
      </c>
    </row>
    <row r="30" spans="2:6" s="191" customFormat="1">
      <c r="B30" s="198" t="s">
        <v>83</v>
      </c>
      <c r="C30" s="202" t="s">
        <v>84</v>
      </c>
      <c r="D30" s="202">
        <v>20</v>
      </c>
      <c r="E30" s="204">
        <v>19990</v>
      </c>
      <c r="F30" s="243">
        <f>E30*D30</f>
        <v>399800</v>
      </c>
    </row>
    <row r="31" spans="2:6" ht="15.75" thickBot="1">
      <c r="B31" s="199"/>
      <c r="C31" s="201"/>
      <c r="D31" s="187"/>
      <c r="E31" s="269" t="s">
        <v>24</v>
      </c>
      <c r="F31" s="242">
        <f>F30</f>
        <v>399800</v>
      </c>
    </row>
    <row r="33" spans="2:6" ht="15.75" thickBot="1"/>
    <row r="34" spans="2:6" ht="15.75" thickBot="1">
      <c r="B34" s="156"/>
      <c r="C34" s="153" t="s">
        <v>48</v>
      </c>
      <c r="D34" s="157"/>
      <c r="E34" s="268"/>
      <c r="F34" s="238"/>
    </row>
    <row r="35" spans="2:6">
      <c r="B35" s="160" t="s">
        <v>6</v>
      </c>
      <c r="C35" s="190" t="s">
        <v>138</v>
      </c>
      <c r="D35" s="161"/>
      <c r="E35" s="162" t="s">
        <v>7</v>
      </c>
      <c r="F35" s="239"/>
    </row>
    <row r="36" spans="2:6">
      <c r="B36" s="164" t="s">
        <v>8</v>
      </c>
      <c r="C36" s="165" t="s">
        <v>104</v>
      </c>
      <c r="D36" s="166"/>
      <c r="E36" s="167"/>
      <c r="F36" s="239"/>
    </row>
    <row r="37" spans="2:6">
      <c r="B37" s="164" t="s">
        <v>10</v>
      </c>
      <c r="C37" s="248">
        <v>174709</v>
      </c>
      <c r="D37" s="169"/>
      <c r="E37" s="167" t="s">
        <v>11</v>
      </c>
      <c r="F37" s="239"/>
    </row>
    <row r="38" spans="2:6">
      <c r="B38" s="164" t="s">
        <v>12</v>
      </c>
      <c r="C38" s="248"/>
      <c r="D38" s="161"/>
      <c r="E38" s="170"/>
      <c r="F38" s="239"/>
    </row>
    <row r="39" spans="2:6">
      <c r="B39" s="154" t="s">
        <v>13</v>
      </c>
      <c r="C39" s="249">
        <v>33328</v>
      </c>
      <c r="D39" s="161"/>
      <c r="E39" s="161"/>
      <c r="F39" s="239"/>
    </row>
    <row r="40" spans="2:6">
      <c r="B40" s="164" t="s">
        <v>14</v>
      </c>
      <c r="C40" s="248">
        <v>4700004597</v>
      </c>
      <c r="D40" s="161"/>
      <c r="E40" s="161"/>
      <c r="F40" s="239"/>
    </row>
    <row r="41" spans="2:6">
      <c r="B41" s="172" t="s">
        <v>16</v>
      </c>
      <c r="C41" s="173"/>
      <c r="D41" s="161"/>
      <c r="E41" s="161"/>
      <c r="F41" s="239"/>
    </row>
    <row r="42" spans="2:6">
      <c r="B42" s="172" t="s">
        <v>17</v>
      </c>
      <c r="C42" s="173"/>
      <c r="D42" s="161"/>
      <c r="E42" s="161"/>
      <c r="F42" s="239"/>
    </row>
    <row r="43" spans="2:6" ht="15.75" thickBot="1">
      <c r="B43" s="175" t="s">
        <v>18</v>
      </c>
      <c r="C43" s="173"/>
      <c r="D43" s="161"/>
      <c r="E43" s="161"/>
      <c r="F43" s="240"/>
    </row>
    <row r="44" spans="2:6" ht="15.75" thickBot="1">
      <c r="B44" s="177" t="s">
        <v>19</v>
      </c>
      <c r="C44" s="177" t="s">
        <v>20</v>
      </c>
      <c r="D44" s="178" t="s">
        <v>21</v>
      </c>
      <c r="E44" s="179" t="s">
        <v>22</v>
      </c>
      <c r="F44" s="241" t="s">
        <v>23</v>
      </c>
    </row>
    <row r="45" spans="2:6">
      <c r="B45" s="181">
        <v>9910000003</v>
      </c>
      <c r="C45" s="181" t="s">
        <v>159</v>
      </c>
      <c r="D45" s="182">
        <v>1</v>
      </c>
      <c r="E45" s="183">
        <v>250000</v>
      </c>
      <c r="F45" s="183">
        <v>250000</v>
      </c>
    </row>
    <row r="46" spans="2:6" ht="15.75" thickBot="1">
      <c r="B46" s="185"/>
      <c r="C46" s="186"/>
      <c r="D46" s="187"/>
      <c r="E46" s="269" t="s">
        <v>24</v>
      </c>
      <c r="F46" s="242">
        <f>F45</f>
        <v>250000</v>
      </c>
    </row>
    <row r="48" spans="2:6" ht="15.75" thickBot="1"/>
    <row r="49" spans="2:6" ht="15.75" thickBot="1">
      <c r="B49" s="156"/>
      <c r="C49" s="153" t="s">
        <v>49</v>
      </c>
      <c r="D49" s="157"/>
      <c r="E49" s="268"/>
      <c r="F49" s="238"/>
    </row>
    <row r="50" spans="2:6">
      <c r="B50" s="160" t="s">
        <v>6</v>
      </c>
      <c r="C50" s="190" t="s">
        <v>138</v>
      </c>
      <c r="D50" s="161"/>
      <c r="E50" s="162" t="s">
        <v>7</v>
      </c>
      <c r="F50" s="239"/>
    </row>
    <row r="51" spans="2:6">
      <c r="B51" s="164" t="s">
        <v>8</v>
      </c>
      <c r="C51" s="165" t="s">
        <v>104</v>
      </c>
      <c r="D51" s="166"/>
      <c r="E51" s="167"/>
      <c r="F51" s="239"/>
    </row>
    <row r="52" spans="2:6">
      <c r="B52" s="164" t="s">
        <v>10</v>
      </c>
      <c r="C52" s="168">
        <v>174377</v>
      </c>
      <c r="D52" s="169"/>
      <c r="E52" s="167" t="s">
        <v>11</v>
      </c>
      <c r="F52" s="239"/>
    </row>
    <row r="53" spans="2:6">
      <c r="B53" s="164" t="s">
        <v>12</v>
      </c>
      <c r="C53" s="168"/>
      <c r="D53" s="161"/>
      <c r="E53" s="170"/>
      <c r="F53" s="239"/>
    </row>
    <row r="54" spans="2:6">
      <c r="B54" s="154" t="s">
        <v>13</v>
      </c>
      <c r="C54" s="155">
        <v>33318</v>
      </c>
      <c r="D54" s="161"/>
      <c r="E54" s="161"/>
      <c r="F54" s="239"/>
    </row>
    <row r="55" spans="2:6">
      <c r="B55" s="164" t="s">
        <v>14</v>
      </c>
      <c r="C55" s="168">
        <v>4700004596</v>
      </c>
      <c r="D55" s="161"/>
      <c r="E55" s="161"/>
      <c r="F55" s="239"/>
    </row>
    <row r="56" spans="2:6">
      <c r="B56" s="172" t="s">
        <v>16</v>
      </c>
      <c r="C56" s="173"/>
      <c r="D56" s="161"/>
      <c r="E56" s="161"/>
      <c r="F56" s="239"/>
    </row>
    <row r="57" spans="2:6">
      <c r="B57" s="172" t="s">
        <v>17</v>
      </c>
      <c r="C57" s="173"/>
      <c r="D57" s="161"/>
      <c r="E57" s="161"/>
      <c r="F57" s="239"/>
    </row>
    <row r="58" spans="2:6" ht="15.75" thickBot="1">
      <c r="B58" s="175" t="s">
        <v>18</v>
      </c>
      <c r="C58" s="173"/>
      <c r="D58" s="161"/>
      <c r="E58" s="161"/>
      <c r="F58" s="240"/>
    </row>
    <row r="59" spans="2:6" ht="15.75" thickBot="1">
      <c r="B59" s="177" t="s">
        <v>19</v>
      </c>
      <c r="C59" s="177" t="s">
        <v>20</v>
      </c>
      <c r="D59" s="178" t="s">
        <v>21</v>
      </c>
      <c r="E59" s="179" t="s">
        <v>22</v>
      </c>
      <c r="F59" s="241" t="s">
        <v>23</v>
      </c>
    </row>
    <row r="60" spans="2:6" s="191" customFormat="1">
      <c r="B60" s="198">
        <v>350300</v>
      </c>
      <c r="C60" s="202" t="s">
        <v>206</v>
      </c>
      <c r="D60" s="202">
        <v>1</v>
      </c>
      <c r="E60" s="204">
        <v>177216</v>
      </c>
      <c r="F60" s="204">
        <v>177216</v>
      </c>
    </row>
    <row r="61" spans="2:6" ht="15.75" thickBot="1">
      <c r="B61" s="199"/>
      <c r="C61" s="201"/>
      <c r="D61" s="187"/>
      <c r="E61" s="269" t="s">
        <v>24</v>
      </c>
      <c r="F61" s="242">
        <f>F60</f>
        <v>177216</v>
      </c>
    </row>
    <row r="63" spans="2:6" ht="15.75" thickBot="1"/>
    <row r="64" spans="2:6" ht="15.75" thickBot="1">
      <c r="B64" s="156"/>
      <c r="C64" s="153" t="s">
        <v>50</v>
      </c>
      <c r="D64" s="157"/>
      <c r="E64" s="268"/>
      <c r="F64" s="238"/>
    </row>
    <row r="65" spans="2:6">
      <c r="B65" s="160" t="s">
        <v>6</v>
      </c>
      <c r="C65" s="190" t="s">
        <v>44</v>
      </c>
      <c r="D65" s="161"/>
      <c r="E65" s="162" t="s">
        <v>7</v>
      </c>
      <c r="F65" s="239"/>
    </row>
    <row r="66" spans="2:6">
      <c r="B66" s="164" t="s">
        <v>8</v>
      </c>
      <c r="C66" s="165" t="s">
        <v>73</v>
      </c>
      <c r="D66" s="166"/>
      <c r="E66" s="167"/>
      <c r="F66" s="239"/>
    </row>
    <row r="67" spans="2:6">
      <c r="B67" s="164" t="s">
        <v>10</v>
      </c>
      <c r="C67" s="168">
        <v>174020</v>
      </c>
      <c r="D67" s="169"/>
      <c r="E67" s="167" t="s">
        <v>11</v>
      </c>
      <c r="F67" s="239"/>
    </row>
    <row r="68" spans="2:6">
      <c r="B68" s="164" t="s">
        <v>12</v>
      </c>
      <c r="C68" s="168"/>
      <c r="D68" s="161"/>
      <c r="E68" s="170"/>
      <c r="F68" s="239"/>
    </row>
    <row r="69" spans="2:6">
      <c r="B69" s="154" t="s">
        <v>13</v>
      </c>
      <c r="C69" s="155"/>
      <c r="D69" s="161"/>
      <c r="E69" s="161"/>
      <c r="F69" s="239"/>
    </row>
    <row r="70" spans="2:6">
      <c r="B70" s="164" t="s">
        <v>14</v>
      </c>
      <c r="C70" s="168"/>
      <c r="D70" s="161"/>
      <c r="E70" s="161"/>
      <c r="F70" s="239"/>
    </row>
    <row r="71" spans="2:6">
      <c r="B71" s="172" t="s">
        <v>16</v>
      </c>
      <c r="C71" s="173"/>
      <c r="D71" s="161"/>
      <c r="E71" s="161"/>
      <c r="F71" s="239"/>
    </row>
    <row r="72" spans="2:6">
      <c r="B72" s="172" t="s">
        <v>17</v>
      </c>
      <c r="C72" s="173"/>
      <c r="D72" s="161"/>
      <c r="E72" s="161"/>
      <c r="F72" s="239"/>
    </row>
    <row r="73" spans="2:6" ht="15.75" thickBot="1">
      <c r="B73" s="175" t="s">
        <v>18</v>
      </c>
      <c r="C73" s="173"/>
      <c r="D73" s="161"/>
      <c r="E73" s="161"/>
      <c r="F73" s="240"/>
    </row>
    <row r="74" spans="2:6" ht="15.75" thickBot="1">
      <c r="B74" s="177" t="s">
        <v>19</v>
      </c>
      <c r="C74" s="177" t="s">
        <v>20</v>
      </c>
      <c r="D74" s="373" t="s">
        <v>21</v>
      </c>
      <c r="E74" s="374" t="s">
        <v>22</v>
      </c>
      <c r="F74" s="375" t="s">
        <v>23</v>
      </c>
    </row>
    <row r="75" spans="2:6" s="191" customFormat="1">
      <c r="B75" s="366" t="s">
        <v>151</v>
      </c>
      <c r="C75" s="367" t="s">
        <v>147</v>
      </c>
      <c r="D75" s="181">
        <v>1</v>
      </c>
      <c r="E75" s="378">
        <v>24570</v>
      </c>
      <c r="F75" s="244">
        <f>E75*D75</f>
        <v>24570</v>
      </c>
    </row>
    <row r="76" spans="2:6" s="191" customFormat="1">
      <c r="B76" s="369">
        <v>90044</v>
      </c>
      <c r="C76" s="370" t="s">
        <v>148</v>
      </c>
      <c r="D76" s="369">
        <v>2</v>
      </c>
      <c r="E76" s="379">
        <v>12870</v>
      </c>
      <c r="F76" s="376">
        <f>E76*D76</f>
        <v>25740</v>
      </c>
    </row>
    <row r="77" spans="2:6" s="191" customFormat="1">
      <c r="B77" s="369">
        <v>9178</v>
      </c>
      <c r="C77" s="370" t="s">
        <v>149</v>
      </c>
      <c r="D77" s="369">
        <v>1</v>
      </c>
      <c r="E77" s="379">
        <v>220870</v>
      </c>
      <c r="F77" s="376">
        <f t="shared" ref="F77:F78" si="0">E77*D77</f>
        <v>220870</v>
      </c>
    </row>
    <row r="78" spans="2:6">
      <c r="B78" s="368" t="s">
        <v>152</v>
      </c>
      <c r="C78" s="371" t="s">
        <v>150</v>
      </c>
      <c r="D78" s="369">
        <v>2</v>
      </c>
      <c r="E78" s="379">
        <v>25870</v>
      </c>
      <c r="F78" s="376">
        <f t="shared" si="0"/>
        <v>51740</v>
      </c>
    </row>
    <row r="79" spans="2:6" ht="15.75" thickBot="1">
      <c r="B79" s="185"/>
      <c r="C79" s="372"/>
      <c r="D79" s="381"/>
      <c r="E79" s="380" t="s">
        <v>24</v>
      </c>
      <c r="F79" s="377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2"/>
  <sheetViews>
    <sheetView topLeftCell="A61" workbookViewId="0">
      <selection activeCell="H70" sqref="H7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237"/>
  </cols>
  <sheetData>
    <row r="2" spans="2:6" s="191" customFormat="1">
      <c r="F2" s="237"/>
    </row>
    <row r="3" spans="2:6" ht="15.75" thickBot="1"/>
    <row r="4" spans="2:6" ht="15.75" thickBot="1">
      <c r="B4" s="156"/>
      <c r="C4" s="245" t="s">
        <v>51</v>
      </c>
      <c r="D4" s="254"/>
      <c r="E4" s="255"/>
      <c r="F4" s="256"/>
    </row>
    <row r="5" spans="2:6">
      <c r="B5" s="160" t="s">
        <v>6</v>
      </c>
      <c r="C5" s="246" t="s">
        <v>93</v>
      </c>
      <c r="D5" s="257"/>
      <c r="E5" s="258" t="s">
        <v>7</v>
      </c>
      <c r="F5" s="259"/>
    </row>
    <row r="6" spans="2:6">
      <c r="B6" s="164" t="s">
        <v>8</v>
      </c>
      <c r="C6" s="247" t="s">
        <v>94</v>
      </c>
      <c r="D6" s="257"/>
      <c r="E6" s="260"/>
      <c r="F6" s="259"/>
    </row>
    <row r="7" spans="2:6">
      <c r="B7" s="164" t="s">
        <v>10</v>
      </c>
      <c r="C7" s="248"/>
      <c r="D7" s="261"/>
      <c r="E7" s="260" t="s">
        <v>11</v>
      </c>
      <c r="F7" s="259"/>
    </row>
    <row r="8" spans="2:6">
      <c r="B8" s="164" t="s">
        <v>12</v>
      </c>
      <c r="C8" s="248"/>
      <c r="D8" s="257"/>
      <c r="E8" s="262"/>
      <c r="F8" s="259"/>
    </row>
    <row r="9" spans="2:6">
      <c r="B9" s="154" t="s">
        <v>13</v>
      </c>
      <c r="C9" s="249"/>
      <c r="D9" s="257"/>
      <c r="E9" s="263"/>
      <c r="F9" s="259"/>
    </row>
    <row r="10" spans="2:6">
      <c r="B10" s="164" t="s">
        <v>14</v>
      </c>
      <c r="C10" s="248">
        <v>2207</v>
      </c>
      <c r="D10" s="257"/>
      <c r="E10" s="263"/>
      <c r="F10" s="259"/>
    </row>
    <row r="11" spans="2:6">
      <c r="B11" s="172" t="s">
        <v>16</v>
      </c>
      <c r="C11" s="250"/>
      <c r="D11" s="257"/>
      <c r="E11" s="264"/>
      <c r="F11" s="259"/>
    </row>
    <row r="12" spans="2:6">
      <c r="B12" s="172" t="s">
        <v>17</v>
      </c>
      <c r="C12" s="250"/>
      <c r="D12" s="257"/>
      <c r="E12" s="264"/>
      <c r="F12" s="259"/>
    </row>
    <row r="13" spans="2:6" ht="15.75" thickBot="1">
      <c r="B13" s="175" t="s">
        <v>18</v>
      </c>
      <c r="C13" s="250"/>
      <c r="D13" s="265"/>
      <c r="E13" s="266"/>
      <c r="F13" s="267"/>
    </row>
    <row r="14" spans="2:6" ht="15.75" thickBot="1">
      <c r="B14" s="177" t="s">
        <v>19</v>
      </c>
      <c r="C14" s="177" t="s">
        <v>20</v>
      </c>
      <c r="D14" s="251" t="s">
        <v>21</v>
      </c>
      <c r="E14" s="252" t="s">
        <v>22</v>
      </c>
      <c r="F14" s="253" t="s">
        <v>23</v>
      </c>
    </row>
    <row r="15" spans="2:6">
      <c r="B15" s="181" t="s">
        <v>95</v>
      </c>
      <c r="C15" s="181" t="s">
        <v>96</v>
      </c>
      <c r="D15" s="182">
        <v>1</v>
      </c>
      <c r="E15" s="183">
        <v>51100</v>
      </c>
      <c r="F15" s="183">
        <v>51100</v>
      </c>
    </row>
    <row r="16" spans="2:6" ht="15.75" thickBot="1">
      <c r="B16" s="185"/>
      <c r="C16" s="186"/>
      <c r="D16" s="187"/>
      <c r="E16" s="188" t="s">
        <v>24</v>
      </c>
      <c r="F16" s="242">
        <f>F15</f>
        <v>51100</v>
      </c>
    </row>
    <row r="18" spans="2:6" ht="15.75" thickBot="1"/>
    <row r="19" spans="2:6" ht="15.75" thickBot="1">
      <c r="B19" s="156"/>
      <c r="C19" s="153" t="s">
        <v>52</v>
      </c>
      <c r="D19" s="157"/>
      <c r="E19" s="158"/>
      <c r="F19" s="238"/>
    </row>
    <row r="20" spans="2:6">
      <c r="B20" s="160" t="s">
        <v>6</v>
      </c>
      <c r="C20" s="383" t="s">
        <v>157</v>
      </c>
      <c r="D20" s="161"/>
      <c r="E20" s="162" t="s">
        <v>7</v>
      </c>
      <c r="F20" s="239"/>
    </row>
    <row r="21" spans="2:6">
      <c r="B21" s="164" t="s">
        <v>8</v>
      </c>
      <c r="C21" s="384" t="s">
        <v>73</v>
      </c>
      <c r="D21" s="166"/>
      <c r="E21" s="167"/>
      <c r="F21" s="239"/>
    </row>
    <row r="22" spans="2:6">
      <c r="B22" s="164" t="s">
        <v>10</v>
      </c>
      <c r="C22" s="168">
        <v>174674</v>
      </c>
      <c r="D22" s="169"/>
      <c r="E22" s="167" t="s">
        <v>11</v>
      </c>
      <c r="F22" s="239"/>
    </row>
    <row r="23" spans="2:6">
      <c r="B23" s="164" t="s">
        <v>12</v>
      </c>
      <c r="C23" s="168"/>
      <c r="D23" s="161"/>
      <c r="E23" s="170"/>
      <c r="F23" s="239"/>
    </row>
    <row r="24" spans="2:6">
      <c r="B24" s="154" t="s">
        <v>13</v>
      </c>
      <c r="C24" s="155">
        <v>33441</v>
      </c>
      <c r="D24" s="161"/>
      <c r="E24" s="171"/>
      <c r="F24" s="239"/>
    </row>
    <row r="25" spans="2:6">
      <c r="B25" s="164" t="s">
        <v>14</v>
      </c>
      <c r="C25" s="168">
        <v>7178</v>
      </c>
      <c r="D25" s="161"/>
      <c r="E25" s="171"/>
      <c r="F25" s="239"/>
    </row>
    <row r="26" spans="2:6">
      <c r="B26" s="172" t="s">
        <v>16</v>
      </c>
      <c r="C26" s="173">
        <v>7178</v>
      </c>
      <c r="D26" s="161"/>
      <c r="E26" s="174"/>
      <c r="F26" s="239"/>
    </row>
    <row r="27" spans="2:6">
      <c r="B27" s="172" t="s">
        <v>17</v>
      </c>
      <c r="C27" s="173"/>
      <c r="D27" s="161"/>
      <c r="E27" s="174"/>
      <c r="F27" s="239"/>
    </row>
    <row r="28" spans="2:6" ht="15.75" thickBot="1">
      <c r="B28" s="175" t="s">
        <v>18</v>
      </c>
      <c r="C28" s="173"/>
      <c r="D28" s="161"/>
      <c r="E28" s="174"/>
      <c r="F28" s="240"/>
    </row>
    <row r="29" spans="2:6" ht="15.75" thickBot="1">
      <c r="B29" s="177" t="s">
        <v>19</v>
      </c>
      <c r="C29" s="177" t="s">
        <v>20</v>
      </c>
      <c r="D29" s="178" t="s">
        <v>21</v>
      </c>
      <c r="E29" s="179" t="s">
        <v>22</v>
      </c>
      <c r="F29" s="241" t="s">
        <v>23</v>
      </c>
    </row>
    <row r="30" spans="2:6" s="191" customFormat="1" ht="15.75" thickBot="1">
      <c r="B30" s="384" t="s">
        <v>186</v>
      </c>
      <c r="C30" s="235" t="s">
        <v>187</v>
      </c>
      <c r="D30" s="200">
        <v>12</v>
      </c>
      <c r="E30" s="205">
        <v>12000</v>
      </c>
      <c r="F30" s="242">
        <f>E30*D30</f>
        <v>144000</v>
      </c>
    </row>
    <row r="31" spans="2:6" ht="15.75" thickBot="1">
      <c r="B31" s="185"/>
      <c r="C31" s="186"/>
      <c r="D31" s="187"/>
      <c r="E31" s="188" t="s">
        <v>24</v>
      </c>
      <c r="F31" s="242">
        <f>E30*D30</f>
        <v>144000</v>
      </c>
    </row>
    <row r="33" spans="2:6" ht="15.75" thickBot="1"/>
    <row r="34" spans="2:6" ht="15.75" thickBot="1">
      <c r="B34" s="156"/>
      <c r="C34" s="153" t="s">
        <v>53</v>
      </c>
      <c r="D34" s="157"/>
      <c r="E34" s="158"/>
      <c r="F34" s="238"/>
    </row>
    <row r="35" spans="2:6">
      <c r="B35" s="160" t="s">
        <v>6</v>
      </c>
      <c r="C35" s="190" t="s">
        <v>108</v>
      </c>
      <c r="D35" s="161"/>
      <c r="E35" s="162" t="s">
        <v>7</v>
      </c>
      <c r="F35" s="239"/>
    </row>
    <row r="36" spans="2:6">
      <c r="B36" s="164" t="s">
        <v>8</v>
      </c>
      <c r="C36" s="165" t="s">
        <v>109</v>
      </c>
      <c r="D36" s="166"/>
      <c r="E36" s="167"/>
      <c r="F36" s="239"/>
    </row>
    <row r="37" spans="2:6">
      <c r="B37" s="164" t="s">
        <v>10</v>
      </c>
      <c r="C37" s="168">
        <v>174787</v>
      </c>
      <c r="D37" s="169"/>
      <c r="E37" s="167" t="s">
        <v>11</v>
      </c>
      <c r="F37" s="239"/>
    </row>
    <row r="38" spans="2:6">
      <c r="B38" s="164" t="s">
        <v>12</v>
      </c>
      <c r="C38" s="168"/>
      <c r="D38" s="161"/>
      <c r="E38" s="170"/>
      <c r="F38" s="239"/>
    </row>
    <row r="39" spans="2:6">
      <c r="B39" s="154" t="s">
        <v>13</v>
      </c>
      <c r="C39" s="155">
        <v>33466</v>
      </c>
      <c r="D39" s="161"/>
      <c r="E39" s="171"/>
      <c r="F39" s="239"/>
    </row>
    <row r="40" spans="2:6">
      <c r="B40" s="164" t="s">
        <v>14</v>
      </c>
      <c r="C40" s="168">
        <v>46761</v>
      </c>
      <c r="D40" s="161"/>
      <c r="E40" s="171"/>
      <c r="F40" s="239"/>
    </row>
    <row r="41" spans="2:6">
      <c r="B41" s="172" t="s">
        <v>16</v>
      </c>
      <c r="C41" s="173">
        <v>7106</v>
      </c>
      <c r="D41" s="161"/>
      <c r="E41" s="174"/>
      <c r="F41" s="239"/>
    </row>
    <row r="42" spans="2:6">
      <c r="B42" s="172" t="s">
        <v>17</v>
      </c>
      <c r="C42" s="173"/>
      <c r="D42" s="161"/>
      <c r="E42" s="174"/>
      <c r="F42" s="239"/>
    </row>
    <row r="43" spans="2:6" ht="15.75" thickBot="1">
      <c r="B43" s="175" t="s">
        <v>18</v>
      </c>
      <c r="C43" s="173" t="s">
        <v>90</v>
      </c>
      <c r="D43" s="161"/>
      <c r="E43" s="174"/>
      <c r="F43" s="240"/>
    </row>
    <row r="44" spans="2:6" ht="15.75" thickBot="1">
      <c r="B44" s="177" t="s">
        <v>19</v>
      </c>
      <c r="C44" s="177" t="s">
        <v>20</v>
      </c>
      <c r="D44" s="178" t="s">
        <v>21</v>
      </c>
      <c r="E44" s="179" t="s">
        <v>22</v>
      </c>
      <c r="F44" s="241" t="s">
        <v>23</v>
      </c>
    </row>
    <row r="45" spans="2:6" s="191" customFormat="1" ht="15.75" thickBot="1">
      <c r="B45" s="203" t="s">
        <v>95</v>
      </c>
      <c r="C45" s="208" t="s">
        <v>96</v>
      </c>
      <c r="D45" s="209">
        <v>2</v>
      </c>
      <c r="E45" s="183">
        <v>70000</v>
      </c>
      <c r="F45" s="244">
        <f>E45*D45</f>
        <v>140000</v>
      </c>
    </row>
    <row r="46" spans="2:6" ht="15.75" thickBot="1">
      <c r="B46" s="199"/>
      <c r="C46" s="201"/>
      <c r="D46" s="187"/>
      <c r="E46" s="188" t="s">
        <v>24</v>
      </c>
      <c r="F46" s="244">
        <f>F45</f>
        <v>140000</v>
      </c>
    </row>
    <row r="48" spans="2:6" ht="15.75" thickBot="1"/>
    <row r="49" spans="2:6" ht="15.75" thickBot="1">
      <c r="B49" s="156"/>
      <c r="C49" s="153" t="s">
        <v>54</v>
      </c>
      <c r="D49" s="157"/>
      <c r="E49" s="158"/>
      <c r="F49" s="238"/>
    </row>
    <row r="50" spans="2:6">
      <c r="B50" s="160" t="s">
        <v>6</v>
      </c>
      <c r="C50" s="190" t="s">
        <v>138</v>
      </c>
      <c r="D50" s="161"/>
      <c r="E50" s="162" t="s">
        <v>7</v>
      </c>
      <c r="F50" s="239"/>
    </row>
    <row r="51" spans="2:6">
      <c r="B51" s="164" t="s">
        <v>8</v>
      </c>
      <c r="C51" s="165" t="s">
        <v>104</v>
      </c>
      <c r="D51" s="166"/>
      <c r="E51" s="167"/>
      <c r="F51" s="239"/>
    </row>
    <row r="52" spans="2:6">
      <c r="B52" s="164" t="s">
        <v>10</v>
      </c>
      <c r="C52" s="448">
        <v>175213</v>
      </c>
      <c r="D52" s="169"/>
      <c r="E52" s="167" t="s">
        <v>11</v>
      </c>
      <c r="F52" s="239"/>
    </row>
    <row r="53" spans="2:6">
      <c r="B53" s="164" t="s">
        <v>12</v>
      </c>
      <c r="C53" s="168"/>
      <c r="D53" s="161"/>
      <c r="E53" s="170"/>
      <c r="F53" s="239"/>
    </row>
    <row r="54" spans="2:6">
      <c r="B54" s="154" t="s">
        <v>13</v>
      </c>
      <c r="C54" s="447">
        <v>33022</v>
      </c>
      <c r="D54" s="161"/>
      <c r="E54" s="171"/>
      <c r="F54" s="239"/>
    </row>
    <row r="55" spans="2:6">
      <c r="B55" s="164" t="s">
        <v>14</v>
      </c>
      <c r="C55" s="168"/>
      <c r="D55" s="161"/>
      <c r="E55" s="171"/>
      <c r="F55" s="239"/>
    </row>
    <row r="56" spans="2:6">
      <c r="B56" s="172" t="s">
        <v>16</v>
      </c>
      <c r="C56" s="173"/>
      <c r="D56" s="161"/>
      <c r="E56" s="174"/>
      <c r="F56" s="239"/>
    </row>
    <row r="57" spans="2:6">
      <c r="B57" s="172" t="s">
        <v>17</v>
      </c>
      <c r="C57" s="173"/>
      <c r="D57" s="161"/>
      <c r="E57" s="174"/>
      <c r="F57" s="239"/>
    </row>
    <row r="58" spans="2:6" ht="15.75" thickBot="1">
      <c r="B58" s="175" t="s">
        <v>18</v>
      </c>
      <c r="C58" s="173"/>
      <c r="D58" s="161"/>
      <c r="E58" s="174"/>
      <c r="F58" s="240"/>
    </row>
    <row r="59" spans="2:6" ht="15.75" thickBot="1">
      <c r="B59" s="177" t="s">
        <v>19</v>
      </c>
      <c r="C59" s="177" t="s">
        <v>20</v>
      </c>
      <c r="D59" s="178" t="s">
        <v>21</v>
      </c>
      <c r="E59" s="374" t="s">
        <v>22</v>
      </c>
      <c r="F59" s="241" t="s">
        <v>23</v>
      </c>
    </row>
    <row r="60" spans="2:6" s="406" customFormat="1">
      <c r="B60" s="366" t="s">
        <v>177</v>
      </c>
      <c r="C60" s="366" t="s">
        <v>178</v>
      </c>
      <c r="D60" s="367">
        <v>73</v>
      </c>
      <c r="E60" s="409">
        <v>54474</v>
      </c>
      <c r="F60" s="449">
        <v>54474</v>
      </c>
    </row>
    <row r="61" spans="2:6" ht="15.75" thickBot="1">
      <c r="B61" s="185"/>
      <c r="C61" s="186"/>
      <c r="D61" s="187"/>
      <c r="E61" s="188" t="s">
        <v>24</v>
      </c>
      <c r="F61" s="242">
        <f>F60</f>
        <v>54474</v>
      </c>
    </row>
    <row r="63" spans="2:6" ht="15.75" thickBot="1"/>
    <row r="64" spans="2:6" ht="15.75" thickBot="1">
      <c r="B64" s="156"/>
      <c r="C64" s="153" t="s">
        <v>55</v>
      </c>
      <c r="D64" s="157"/>
      <c r="E64" s="158"/>
      <c r="F64" s="238"/>
    </row>
    <row r="65" spans="2:6">
      <c r="B65" s="160" t="s">
        <v>6</v>
      </c>
      <c r="C65" s="383" t="s">
        <v>218</v>
      </c>
      <c r="D65" s="161"/>
      <c r="E65" s="162" t="s">
        <v>7</v>
      </c>
      <c r="F65" s="239"/>
    </row>
    <row r="66" spans="2:6">
      <c r="B66" s="164" t="s">
        <v>8</v>
      </c>
      <c r="C66" s="384" t="s">
        <v>162</v>
      </c>
      <c r="D66" s="166"/>
      <c r="E66" s="167"/>
      <c r="F66" s="239"/>
    </row>
    <row r="67" spans="2:6">
      <c r="B67" s="164" t="s">
        <v>10</v>
      </c>
      <c r="C67" s="168">
        <v>176587</v>
      </c>
      <c r="D67" s="169"/>
      <c r="E67" s="167" t="s">
        <v>11</v>
      </c>
      <c r="F67" s="239"/>
    </row>
    <row r="68" spans="2:6">
      <c r="B68" s="164" t="s">
        <v>12</v>
      </c>
      <c r="C68" s="168"/>
      <c r="D68" s="161"/>
      <c r="E68" s="170"/>
      <c r="F68" s="239"/>
    </row>
    <row r="69" spans="2:6">
      <c r="B69" s="154" t="s">
        <v>13</v>
      </c>
      <c r="C69" s="155">
        <v>34612</v>
      </c>
      <c r="D69" s="161"/>
      <c r="E69" s="171"/>
      <c r="F69" s="239"/>
    </row>
    <row r="70" spans="2:6">
      <c r="B70" s="164" t="s">
        <v>14</v>
      </c>
      <c r="C70" s="168">
        <v>1554</v>
      </c>
      <c r="D70" s="161"/>
      <c r="E70" s="171"/>
      <c r="F70" s="239"/>
    </row>
    <row r="71" spans="2:6">
      <c r="B71" s="172" t="s">
        <v>16</v>
      </c>
      <c r="C71" s="173"/>
      <c r="D71" s="161"/>
      <c r="E71" s="174"/>
      <c r="F71" s="239"/>
    </row>
    <row r="72" spans="2:6">
      <c r="B72" s="172" t="s">
        <v>17</v>
      </c>
      <c r="C72" s="173"/>
      <c r="D72" s="161"/>
      <c r="E72" s="174"/>
      <c r="F72" s="239"/>
    </row>
    <row r="73" spans="2:6" ht="15.75" thickBot="1">
      <c r="B73" s="175" t="s">
        <v>18</v>
      </c>
      <c r="C73" s="173"/>
      <c r="D73" s="161"/>
      <c r="E73" s="174"/>
      <c r="F73" s="240"/>
    </row>
    <row r="74" spans="2:6" ht="15.75" thickBot="1">
      <c r="B74" s="177" t="s">
        <v>19</v>
      </c>
      <c r="C74" s="177" t="s">
        <v>20</v>
      </c>
      <c r="D74" s="373" t="s">
        <v>21</v>
      </c>
      <c r="E74" s="374" t="s">
        <v>22</v>
      </c>
      <c r="F74" s="375" t="s">
        <v>23</v>
      </c>
    </row>
    <row r="75" spans="2:6" s="406" customFormat="1" ht="15.75" thickBot="1">
      <c r="B75" s="366" t="s">
        <v>115</v>
      </c>
      <c r="C75" s="418" t="s">
        <v>219</v>
      </c>
      <c r="D75" s="200">
        <v>1</v>
      </c>
      <c r="E75" s="409">
        <v>79959</v>
      </c>
      <c r="F75" s="483">
        <v>79959</v>
      </c>
    </row>
    <row r="76" spans="2:6" s="406" customFormat="1" ht="15.75" thickBot="1">
      <c r="B76" s="366" t="s">
        <v>220</v>
      </c>
      <c r="C76" s="418" t="s">
        <v>221</v>
      </c>
      <c r="D76" s="200">
        <v>1</v>
      </c>
      <c r="E76" s="409">
        <v>77532</v>
      </c>
      <c r="F76" s="483">
        <v>77532</v>
      </c>
    </row>
    <row r="77" spans="2:6" s="406" customFormat="1" ht="15.75" thickBot="1">
      <c r="B77" s="366" t="s">
        <v>113</v>
      </c>
      <c r="C77" s="418" t="s">
        <v>222</v>
      </c>
      <c r="D77" s="200">
        <v>1</v>
      </c>
      <c r="E77" s="409">
        <v>311605</v>
      </c>
      <c r="F77" s="483">
        <v>311605</v>
      </c>
    </row>
    <row r="78" spans="2:6">
      <c r="B78" s="366" t="s">
        <v>223</v>
      </c>
      <c r="C78" s="366" t="s">
        <v>224</v>
      </c>
      <c r="D78" s="484">
        <v>1</v>
      </c>
      <c r="E78" s="205">
        <v>1206000</v>
      </c>
      <c r="F78" s="485">
        <v>1206000</v>
      </c>
    </row>
    <row r="79" spans="2:6" s="406" customFormat="1">
      <c r="B79" s="200" t="s">
        <v>225</v>
      </c>
      <c r="C79" s="200" t="s">
        <v>226</v>
      </c>
      <c r="D79" s="200">
        <v>30</v>
      </c>
      <c r="E79" s="409">
        <v>1500</v>
      </c>
      <c r="F79" s="483">
        <f>E79*D79</f>
        <v>45000</v>
      </c>
    </row>
    <row r="80" spans="2:6" s="406" customFormat="1">
      <c r="B80" s="200" t="s">
        <v>227</v>
      </c>
      <c r="C80" s="200" t="s">
        <v>228</v>
      </c>
      <c r="D80" s="200">
        <v>30</v>
      </c>
      <c r="E80" s="409">
        <v>1500</v>
      </c>
      <c r="F80" s="483">
        <f>E80*D80</f>
        <v>45000</v>
      </c>
    </row>
    <row r="81" spans="2:6" s="406" customFormat="1">
      <c r="B81" s="200" t="s">
        <v>30</v>
      </c>
      <c r="C81" s="200" t="s">
        <v>31</v>
      </c>
      <c r="D81" s="200">
        <v>1</v>
      </c>
      <c r="E81" s="409">
        <v>200000</v>
      </c>
      <c r="F81" s="483">
        <v>200000</v>
      </c>
    </row>
    <row r="82" spans="2:6" ht="15.75" thickBot="1">
      <c r="B82" s="185"/>
      <c r="C82" s="186"/>
      <c r="D82" s="187"/>
      <c r="E82" s="188" t="s">
        <v>24</v>
      </c>
      <c r="F82" s="242">
        <f>F75+F76+F77+F78+F79+F80+F81</f>
        <v>1965096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workbookViewId="0">
      <selection activeCell="I52" sqref="I52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410"/>
    <col min="6" max="6" width="13" style="410" bestFit="1" customWidth="1"/>
  </cols>
  <sheetData>
    <row r="2" spans="2:6" ht="15.75" thickBot="1"/>
    <row r="3" spans="2:6" ht="15.75" thickBot="1">
      <c r="B3" s="156"/>
      <c r="C3" s="153" t="s">
        <v>59</v>
      </c>
      <c r="D3" s="157"/>
      <c r="E3" s="268"/>
      <c r="F3" s="238"/>
    </row>
    <row r="4" spans="2:6">
      <c r="B4" s="160" t="s">
        <v>6</v>
      </c>
      <c r="C4" s="190" t="s">
        <v>142</v>
      </c>
      <c r="D4" s="161"/>
      <c r="E4" s="162" t="s">
        <v>7</v>
      </c>
      <c r="F4" s="239"/>
    </row>
    <row r="5" spans="2:6">
      <c r="B5" s="164" t="s">
        <v>8</v>
      </c>
      <c r="C5" s="165" t="s">
        <v>143</v>
      </c>
      <c r="D5" s="166"/>
      <c r="E5" s="167"/>
      <c r="F5" s="239"/>
    </row>
    <row r="6" spans="2:6">
      <c r="B6" s="164" t="s">
        <v>10</v>
      </c>
      <c r="C6" s="168">
        <v>176528</v>
      </c>
      <c r="D6" s="169"/>
      <c r="E6" s="167" t="s">
        <v>11</v>
      </c>
      <c r="F6" s="239"/>
    </row>
    <row r="7" spans="2:6">
      <c r="B7" s="164" t="s">
        <v>12</v>
      </c>
      <c r="C7" s="168"/>
      <c r="D7" s="161"/>
      <c r="E7" s="170"/>
      <c r="F7" s="239"/>
    </row>
    <row r="8" spans="2:6">
      <c r="B8" s="154" t="s">
        <v>13</v>
      </c>
      <c r="C8" s="155">
        <v>34239</v>
      </c>
      <c r="D8" s="161"/>
      <c r="E8" s="161"/>
      <c r="F8" s="239"/>
    </row>
    <row r="9" spans="2:6">
      <c r="B9" s="164" t="s">
        <v>14</v>
      </c>
      <c r="C9" s="168" t="s">
        <v>141</v>
      </c>
      <c r="D9" s="161"/>
      <c r="E9" s="161"/>
      <c r="F9" s="239"/>
    </row>
    <row r="10" spans="2:6">
      <c r="B10" s="172" t="s">
        <v>16</v>
      </c>
      <c r="C10" s="173"/>
      <c r="D10" s="161"/>
      <c r="E10" s="161"/>
      <c r="F10" s="239"/>
    </row>
    <row r="11" spans="2:6">
      <c r="B11" s="172" t="s">
        <v>17</v>
      </c>
      <c r="C11" s="173"/>
      <c r="D11" s="161"/>
      <c r="E11" s="161"/>
      <c r="F11" s="239"/>
    </row>
    <row r="12" spans="2:6" ht="15.75" thickBot="1">
      <c r="B12" s="175" t="s">
        <v>18</v>
      </c>
      <c r="C12" s="173"/>
      <c r="D12" s="161"/>
      <c r="E12" s="161"/>
      <c r="F12" s="240"/>
    </row>
    <row r="13" spans="2:6" ht="15.75" thickBot="1">
      <c r="B13" s="177" t="s">
        <v>19</v>
      </c>
      <c r="C13" s="177" t="s">
        <v>20</v>
      </c>
      <c r="D13" s="178" t="s">
        <v>21</v>
      </c>
      <c r="E13" s="179" t="s">
        <v>22</v>
      </c>
      <c r="F13" s="241" t="s">
        <v>23</v>
      </c>
    </row>
    <row r="14" spans="2:6">
      <c r="B14" s="181">
        <v>9910000003</v>
      </c>
      <c r="C14" s="181" t="s">
        <v>159</v>
      </c>
      <c r="D14" s="182">
        <v>1</v>
      </c>
      <c r="E14" s="183">
        <v>480000</v>
      </c>
      <c r="F14" s="243">
        <v>48000</v>
      </c>
    </row>
    <row r="15" spans="2:6" ht="15.75" thickBot="1">
      <c r="B15" s="185"/>
      <c r="C15" s="186"/>
      <c r="D15" s="187"/>
      <c r="E15" s="269" t="s">
        <v>24</v>
      </c>
      <c r="F15" s="242">
        <f>F14</f>
        <v>48000</v>
      </c>
    </row>
    <row r="16" spans="2:6" ht="15.75" thickBot="1"/>
    <row r="17" spans="2:6" ht="15.75" thickBot="1">
      <c r="B17" s="156"/>
      <c r="C17" s="153" t="s">
        <v>60</v>
      </c>
      <c r="D17" s="157"/>
      <c r="E17" s="268"/>
      <c r="F17" s="238"/>
    </row>
    <row r="18" spans="2:6">
      <c r="B18" s="160" t="s">
        <v>6</v>
      </c>
      <c r="C18" s="190" t="s">
        <v>134</v>
      </c>
      <c r="D18" s="161"/>
      <c r="E18" s="162" t="s">
        <v>7</v>
      </c>
      <c r="F18" s="239"/>
    </row>
    <row r="19" spans="2:6">
      <c r="B19" s="164" t="s">
        <v>8</v>
      </c>
      <c r="C19" s="165" t="s">
        <v>135</v>
      </c>
      <c r="D19" s="166"/>
      <c r="E19" s="167"/>
      <c r="F19" s="239"/>
    </row>
    <row r="20" spans="2:6">
      <c r="B20" s="164" t="s">
        <v>10</v>
      </c>
      <c r="C20" s="168">
        <v>175227</v>
      </c>
      <c r="D20" s="169"/>
      <c r="E20" s="167" t="s">
        <v>11</v>
      </c>
      <c r="F20" s="239"/>
    </row>
    <row r="21" spans="2:6">
      <c r="B21" s="164" t="s">
        <v>12</v>
      </c>
      <c r="C21" s="168"/>
      <c r="D21" s="161"/>
      <c r="E21" s="170"/>
      <c r="F21" s="239"/>
    </row>
    <row r="22" spans="2:6">
      <c r="B22" s="154" t="s">
        <v>13</v>
      </c>
      <c r="C22" s="155">
        <v>33874</v>
      </c>
      <c r="D22" s="161"/>
      <c r="E22" s="161"/>
      <c r="F22" s="239"/>
    </row>
    <row r="23" spans="2:6">
      <c r="B23" s="164" t="s">
        <v>14</v>
      </c>
      <c r="C23" s="168">
        <v>20142</v>
      </c>
      <c r="D23" s="161"/>
      <c r="E23" s="161"/>
      <c r="F23" s="239"/>
    </row>
    <row r="24" spans="2:6">
      <c r="B24" s="172" t="s">
        <v>16</v>
      </c>
      <c r="C24" s="173"/>
      <c r="D24" s="161"/>
      <c r="E24" s="161"/>
      <c r="F24" s="239"/>
    </row>
    <row r="25" spans="2:6">
      <c r="B25" s="172" t="s">
        <v>17</v>
      </c>
      <c r="C25" s="173"/>
      <c r="D25" s="161"/>
      <c r="E25" s="161"/>
      <c r="F25" s="239"/>
    </row>
    <row r="26" spans="2:6" ht="15.75" thickBot="1">
      <c r="B26" s="175" t="s">
        <v>18</v>
      </c>
      <c r="C26" s="173"/>
      <c r="D26" s="161"/>
      <c r="E26" s="161"/>
      <c r="F26" s="240"/>
    </row>
    <row r="27" spans="2:6" ht="15.75" thickBot="1">
      <c r="B27" s="177" t="s">
        <v>19</v>
      </c>
      <c r="C27" s="177" t="s">
        <v>20</v>
      </c>
      <c r="D27" s="178" t="s">
        <v>21</v>
      </c>
      <c r="E27" s="179" t="s">
        <v>22</v>
      </c>
      <c r="F27" s="241" t="s">
        <v>23</v>
      </c>
    </row>
    <row r="28" spans="2:6">
      <c r="B28" s="181" t="s">
        <v>136</v>
      </c>
      <c r="C28" s="181" t="s">
        <v>137</v>
      </c>
      <c r="D28" s="182">
        <v>1</v>
      </c>
      <c r="E28" s="183">
        <v>841500</v>
      </c>
      <c r="F28" s="243">
        <v>841500</v>
      </c>
    </row>
    <row r="29" spans="2:6" ht="15.75" thickBot="1">
      <c r="B29" s="185"/>
      <c r="C29" s="186"/>
      <c r="D29" s="187"/>
      <c r="E29" s="269" t="s">
        <v>24</v>
      </c>
      <c r="F29" s="242">
        <f>F28</f>
        <v>841500</v>
      </c>
    </row>
    <row r="30" spans="2:6" ht="15.75" thickBot="1"/>
    <row r="31" spans="2:6" ht="15.75" thickBot="1">
      <c r="B31" s="156"/>
      <c r="C31" s="153" t="s">
        <v>61</v>
      </c>
      <c r="D31" s="157"/>
      <c r="E31" s="268"/>
      <c r="F31" s="238"/>
    </row>
    <row r="32" spans="2:6">
      <c r="B32" s="160" t="s">
        <v>6</v>
      </c>
      <c r="C32" s="190" t="s">
        <v>142</v>
      </c>
      <c r="D32" s="161"/>
      <c r="E32" s="162" t="s">
        <v>7</v>
      </c>
      <c r="F32" s="239"/>
    </row>
    <row r="33" spans="2:6">
      <c r="B33" s="164" t="s">
        <v>8</v>
      </c>
      <c r="C33" s="165" t="s">
        <v>143</v>
      </c>
      <c r="D33" s="166"/>
      <c r="E33" s="167"/>
      <c r="F33" s="239"/>
    </row>
    <row r="34" spans="2:6">
      <c r="B34" s="164" t="s">
        <v>10</v>
      </c>
      <c r="C34" s="168"/>
      <c r="D34" s="169"/>
      <c r="E34" s="167" t="s">
        <v>11</v>
      </c>
      <c r="F34" s="239"/>
    </row>
    <row r="35" spans="2:6">
      <c r="B35" s="164" t="s">
        <v>12</v>
      </c>
      <c r="C35" s="168"/>
      <c r="D35" s="161"/>
      <c r="E35" s="170"/>
      <c r="F35" s="239"/>
    </row>
    <row r="36" spans="2:6">
      <c r="B36" s="154" t="s">
        <v>13</v>
      </c>
      <c r="C36" s="155"/>
      <c r="D36" s="161"/>
      <c r="E36" s="161"/>
      <c r="F36" s="239"/>
    </row>
    <row r="37" spans="2:6">
      <c r="B37" s="164" t="s">
        <v>14</v>
      </c>
      <c r="C37" s="168" t="s">
        <v>141</v>
      </c>
      <c r="D37" s="161"/>
      <c r="E37" s="161"/>
      <c r="F37" s="239"/>
    </row>
    <row r="38" spans="2:6">
      <c r="B38" s="172" t="s">
        <v>16</v>
      </c>
      <c r="C38" s="173">
        <v>7068</v>
      </c>
      <c r="D38" s="161"/>
      <c r="E38" s="161"/>
      <c r="F38" s="239"/>
    </row>
    <row r="39" spans="2:6">
      <c r="B39" s="172" t="s">
        <v>17</v>
      </c>
      <c r="C39" s="173"/>
      <c r="D39" s="161"/>
      <c r="E39" s="161"/>
      <c r="F39" s="239"/>
    </row>
    <row r="40" spans="2:6" ht="15.75" thickBot="1">
      <c r="B40" s="175" t="s">
        <v>18</v>
      </c>
      <c r="C40" s="173"/>
      <c r="D40" s="161"/>
      <c r="E40" s="161"/>
      <c r="F40" s="240"/>
    </row>
    <row r="41" spans="2:6" ht="15.75" thickBot="1">
      <c r="B41" s="177" t="s">
        <v>19</v>
      </c>
      <c r="C41" s="177" t="s">
        <v>20</v>
      </c>
      <c r="D41" s="178" t="s">
        <v>21</v>
      </c>
      <c r="E41" s="179" t="s">
        <v>22</v>
      </c>
      <c r="F41" s="241" t="s">
        <v>23</v>
      </c>
    </row>
    <row r="42" spans="2:6">
      <c r="B42" s="181">
        <v>9910000003</v>
      </c>
      <c r="C42" s="210" t="s">
        <v>144</v>
      </c>
      <c r="D42" s="182">
        <v>1</v>
      </c>
      <c r="E42" s="183">
        <v>480000</v>
      </c>
      <c r="F42" s="243">
        <v>480000</v>
      </c>
    </row>
    <row r="43" spans="2:6" ht="15.75" thickBot="1">
      <c r="B43" s="185"/>
      <c r="C43" s="186"/>
      <c r="D43" s="187"/>
      <c r="E43" s="269" t="s">
        <v>24</v>
      </c>
      <c r="F43" s="242">
        <f>F42</f>
        <v>480000</v>
      </c>
    </row>
    <row r="44" spans="2:6" ht="15.75" thickBot="1"/>
    <row r="45" spans="2:6" ht="15.75" thickBot="1">
      <c r="B45" s="156"/>
      <c r="C45" s="153" t="s">
        <v>62</v>
      </c>
      <c r="D45" s="157"/>
      <c r="E45" s="268"/>
      <c r="F45" s="238"/>
    </row>
    <row r="46" spans="2:6">
      <c r="B46" s="160" t="s">
        <v>6</v>
      </c>
      <c r="C46" s="190" t="s">
        <v>157</v>
      </c>
      <c r="D46" s="161"/>
      <c r="E46" s="162" t="s">
        <v>7</v>
      </c>
      <c r="F46" s="239"/>
    </row>
    <row r="47" spans="2:6">
      <c r="B47" s="164" t="s">
        <v>8</v>
      </c>
      <c r="C47" s="165" t="s">
        <v>73</v>
      </c>
      <c r="D47" s="166"/>
      <c r="E47" s="167"/>
      <c r="F47" s="239"/>
    </row>
    <row r="48" spans="2:6">
      <c r="B48" s="164" t="s">
        <v>10</v>
      </c>
      <c r="C48" s="168">
        <v>176174</v>
      </c>
      <c r="D48" s="169"/>
      <c r="E48" s="167" t="s">
        <v>11</v>
      </c>
      <c r="F48" s="239"/>
    </row>
    <row r="49" spans="2:6">
      <c r="B49" s="164" t="s">
        <v>12</v>
      </c>
      <c r="C49" s="168"/>
      <c r="D49" s="161"/>
      <c r="E49" s="170"/>
      <c r="F49" s="239"/>
    </row>
    <row r="50" spans="2:6">
      <c r="B50" s="154" t="s">
        <v>13</v>
      </c>
      <c r="C50" s="155">
        <v>34424</v>
      </c>
      <c r="D50" s="161"/>
      <c r="E50" s="161"/>
      <c r="F50" s="239"/>
    </row>
    <row r="51" spans="2:6">
      <c r="B51" s="164" t="s">
        <v>14</v>
      </c>
      <c r="C51" s="168">
        <v>7178</v>
      </c>
      <c r="D51" s="161"/>
      <c r="E51" s="161"/>
      <c r="F51" s="239"/>
    </row>
    <row r="52" spans="2:6">
      <c r="B52" s="172" t="s">
        <v>16</v>
      </c>
      <c r="C52" s="173">
        <v>7178</v>
      </c>
      <c r="D52" s="161"/>
      <c r="E52" s="161"/>
      <c r="F52" s="239"/>
    </row>
    <row r="53" spans="2:6">
      <c r="B53" s="172" t="s">
        <v>17</v>
      </c>
      <c r="C53" s="173"/>
      <c r="D53" s="161"/>
      <c r="E53" s="161"/>
      <c r="F53" s="239"/>
    </row>
    <row r="54" spans="2:6" ht="15.75" thickBot="1">
      <c r="B54" s="175" t="s">
        <v>18</v>
      </c>
      <c r="C54" s="173"/>
      <c r="D54" s="161"/>
      <c r="E54" s="161"/>
      <c r="F54" s="240"/>
    </row>
    <row r="55" spans="2:6" ht="15.75" thickBot="1">
      <c r="B55" s="177" t="s">
        <v>19</v>
      </c>
      <c r="C55" s="417" t="s">
        <v>20</v>
      </c>
      <c r="D55" s="419" t="s">
        <v>21</v>
      </c>
      <c r="E55" s="409" t="s">
        <v>22</v>
      </c>
      <c r="F55" s="483" t="s">
        <v>23</v>
      </c>
    </row>
    <row r="56" spans="2:6" s="406" customFormat="1" ht="15.75" thickBot="1">
      <c r="B56" s="366" t="s">
        <v>151</v>
      </c>
      <c r="C56" s="418" t="s">
        <v>209</v>
      </c>
      <c r="D56" s="200" t="s">
        <v>163</v>
      </c>
      <c r="E56" s="409">
        <v>24750</v>
      </c>
      <c r="F56" s="409">
        <v>24750</v>
      </c>
    </row>
    <row r="57" spans="2:6" s="406" customFormat="1" ht="15.75" thickBot="1">
      <c r="B57" s="366">
        <v>90044</v>
      </c>
      <c r="C57" s="418" t="s">
        <v>210</v>
      </c>
      <c r="D57" s="200" t="s">
        <v>213</v>
      </c>
      <c r="E57" s="409">
        <v>12870</v>
      </c>
      <c r="F57" s="483">
        <f>E57*D57</f>
        <v>25740</v>
      </c>
    </row>
    <row r="58" spans="2:6" s="406" customFormat="1" ht="15.75" thickBot="1">
      <c r="B58" s="366">
        <v>9178</v>
      </c>
      <c r="C58" s="418" t="s">
        <v>211</v>
      </c>
      <c r="D58" s="200" t="s">
        <v>163</v>
      </c>
      <c r="E58" s="409">
        <v>220870</v>
      </c>
      <c r="F58" s="409">
        <v>220870</v>
      </c>
    </row>
    <row r="59" spans="2:6" s="406" customFormat="1">
      <c r="B59" s="407" t="s">
        <v>152</v>
      </c>
      <c r="C59" s="418" t="s">
        <v>212</v>
      </c>
      <c r="D59" s="200" t="s">
        <v>213</v>
      </c>
      <c r="E59" s="409">
        <v>25870</v>
      </c>
      <c r="F59" s="483">
        <f>E59*D59</f>
        <v>51740</v>
      </c>
    </row>
    <row r="60" spans="2:6" ht="15.75" thickBot="1">
      <c r="B60" s="185"/>
      <c r="C60" s="186"/>
      <c r="D60" s="420"/>
      <c r="E60" s="269" t="s">
        <v>24</v>
      </c>
      <c r="F60" s="242">
        <f>F56+F57+F58+F59</f>
        <v>323100</v>
      </c>
    </row>
    <row r="61" spans="2:6" ht="15.75" thickBot="1"/>
    <row r="62" spans="2:6" ht="15.75" thickBot="1">
      <c r="B62" s="156"/>
      <c r="C62" s="153" t="s">
        <v>63</v>
      </c>
      <c r="D62" s="157"/>
      <c r="E62" s="268"/>
      <c r="F62" s="238"/>
    </row>
    <row r="63" spans="2:6">
      <c r="B63" s="160" t="s">
        <v>6</v>
      </c>
      <c r="C63" s="190" t="s">
        <v>157</v>
      </c>
      <c r="D63" s="161"/>
      <c r="E63" s="162" t="s">
        <v>7</v>
      </c>
      <c r="F63" s="239"/>
    </row>
    <row r="64" spans="2:6">
      <c r="B64" s="164" t="s">
        <v>8</v>
      </c>
      <c r="C64" s="165" t="s">
        <v>73</v>
      </c>
      <c r="D64" s="166"/>
      <c r="E64" s="167"/>
      <c r="F64" s="239"/>
    </row>
    <row r="65" spans="2:6">
      <c r="B65" s="164" t="s">
        <v>10</v>
      </c>
      <c r="C65" s="168">
        <v>175988</v>
      </c>
      <c r="D65" s="169"/>
      <c r="E65" s="167" t="s">
        <v>11</v>
      </c>
      <c r="F65" s="239"/>
    </row>
    <row r="66" spans="2:6">
      <c r="B66" s="164" t="s">
        <v>12</v>
      </c>
      <c r="C66" s="168"/>
      <c r="D66" s="161"/>
      <c r="E66" s="170"/>
      <c r="F66" s="239"/>
    </row>
    <row r="67" spans="2:6">
      <c r="B67" s="154" t="s">
        <v>13</v>
      </c>
      <c r="C67" s="155">
        <v>34423</v>
      </c>
      <c r="D67" s="161"/>
      <c r="E67" s="161"/>
      <c r="F67" s="239"/>
    </row>
    <row r="68" spans="2:6">
      <c r="B68" s="164" t="s">
        <v>14</v>
      </c>
      <c r="C68" s="168">
        <v>7179</v>
      </c>
      <c r="D68" s="161"/>
      <c r="E68" s="161"/>
      <c r="F68" s="239"/>
    </row>
    <row r="69" spans="2:6">
      <c r="B69" s="172" t="s">
        <v>16</v>
      </c>
      <c r="C69" s="173"/>
      <c r="D69" s="161"/>
      <c r="E69" s="161"/>
      <c r="F69" s="239"/>
    </row>
    <row r="70" spans="2:6">
      <c r="B70" s="172" t="s">
        <v>17</v>
      </c>
      <c r="C70" s="173"/>
      <c r="D70" s="161"/>
      <c r="E70" s="161"/>
      <c r="F70" s="239"/>
    </row>
    <row r="71" spans="2:6" ht="15.75" thickBot="1">
      <c r="B71" s="175" t="s">
        <v>18</v>
      </c>
      <c r="C71" s="173"/>
      <c r="D71" s="161"/>
      <c r="E71" s="161"/>
      <c r="F71" s="240"/>
    </row>
    <row r="72" spans="2:6" ht="15.75" thickBot="1">
      <c r="B72" s="177" t="s">
        <v>19</v>
      </c>
      <c r="C72" s="177" t="s">
        <v>20</v>
      </c>
      <c r="D72" s="178" t="s">
        <v>21</v>
      </c>
      <c r="E72" s="179" t="s">
        <v>22</v>
      </c>
      <c r="F72" s="241" t="s">
        <v>23</v>
      </c>
    </row>
    <row r="73" spans="2:6">
      <c r="B73" s="181">
        <v>90126</v>
      </c>
      <c r="C73" s="181" t="s">
        <v>158</v>
      </c>
      <c r="D73" s="182">
        <v>1</v>
      </c>
      <c r="E73" s="183">
        <v>30000</v>
      </c>
      <c r="F73" s="243">
        <v>30000</v>
      </c>
    </row>
    <row r="74" spans="2:6" ht="15.75" thickBot="1">
      <c r="B74" s="185"/>
      <c r="C74" s="186"/>
      <c r="D74" s="187"/>
      <c r="E74" s="269" t="s">
        <v>64</v>
      </c>
      <c r="F74" s="242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231" customWidth="1"/>
    <col min="3" max="3" width="52" style="387" customWidth="1"/>
    <col min="4" max="7" width="11.42578125" style="231"/>
  </cols>
  <sheetData>
    <row r="2" spans="2:6" ht="15.75" thickBot="1"/>
    <row r="3" spans="2:6" ht="15.75" thickBot="1">
      <c r="B3" s="304"/>
      <c r="C3" s="153" t="s">
        <v>65</v>
      </c>
      <c r="D3" s="305"/>
      <c r="E3" s="306"/>
      <c r="F3" s="307"/>
    </row>
    <row r="4" spans="2:6">
      <c r="B4" s="308" t="s">
        <v>6</v>
      </c>
      <c r="C4" s="383" t="s">
        <v>154</v>
      </c>
      <c r="D4" s="388"/>
      <c r="E4" s="309" t="s">
        <v>7</v>
      </c>
      <c r="F4" s="310"/>
    </row>
    <row r="5" spans="2:6">
      <c r="B5" s="311" t="s">
        <v>8</v>
      </c>
      <c r="C5" s="384" t="s">
        <v>155</v>
      </c>
      <c r="D5" s="389"/>
      <c r="E5" s="312"/>
      <c r="F5" s="310"/>
    </row>
    <row r="6" spans="2:6">
      <c r="B6" s="311" t="s">
        <v>10</v>
      </c>
      <c r="C6" s="385"/>
      <c r="D6" s="390"/>
      <c r="E6" s="312" t="s">
        <v>11</v>
      </c>
      <c r="F6" s="310"/>
    </row>
    <row r="7" spans="2:6">
      <c r="B7" s="311" t="s">
        <v>12</v>
      </c>
      <c r="C7" s="385"/>
      <c r="D7" s="388"/>
      <c r="E7" s="313"/>
      <c r="F7" s="310"/>
    </row>
    <row r="8" spans="2:6">
      <c r="B8" s="154" t="s">
        <v>13</v>
      </c>
      <c r="C8" s="155"/>
      <c r="D8" s="388"/>
      <c r="E8" s="314"/>
      <c r="F8" s="310"/>
    </row>
    <row r="9" spans="2:6">
      <c r="B9" s="311" t="s">
        <v>14</v>
      </c>
      <c r="C9" s="385">
        <v>150</v>
      </c>
      <c r="D9" s="388"/>
      <c r="E9" s="314"/>
      <c r="F9" s="310"/>
    </row>
    <row r="10" spans="2:6">
      <c r="B10" s="315" t="s">
        <v>16</v>
      </c>
      <c r="C10" s="386">
        <v>7088</v>
      </c>
      <c r="D10" s="388"/>
      <c r="E10" s="316"/>
      <c r="F10" s="310"/>
    </row>
    <row r="11" spans="2:6">
      <c r="B11" s="315" t="s">
        <v>17</v>
      </c>
      <c r="C11" s="386"/>
      <c r="D11" s="388"/>
      <c r="E11" s="316"/>
      <c r="F11" s="310"/>
    </row>
    <row r="12" spans="2:6" ht="15.75" thickBot="1">
      <c r="B12" s="317" t="s">
        <v>18</v>
      </c>
      <c r="C12" s="386"/>
      <c r="D12" s="388"/>
      <c r="E12" s="316"/>
      <c r="F12" s="318"/>
    </row>
    <row r="13" spans="2:6" ht="15.75" thickBot="1">
      <c r="B13" s="302" t="s">
        <v>19</v>
      </c>
      <c r="C13" s="302" t="s">
        <v>20</v>
      </c>
      <c r="D13" s="391" t="s">
        <v>21</v>
      </c>
      <c r="E13" s="319" t="s">
        <v>22</v>
      </c>
      <c r="F13" s="320" t="s">
        <v>23</v>
      </c>
    </row>
    <row r="14" spans="2:6">
      <c r="B14" s="303" t="s">
        <v>30</v>
      </c>
      <c r="C14" s="303" t="s">
        <v>31</v>
      </c>
      <c r="D14" s="392">
        <v>1</v>
      </c>
      <c r="E14" s="321">
        <v>180000</v>
      </c>
      <c r="F14" s="322">
        <v>180000</v>
      </c>
    </row>
    <row r="15" spans="2:6" ht="15.75" thickBot="1">
      <c r="B15" s="323"/>
      <c r="C15" s="323"/>
      <c r="D15" s="393"/>
      <c r="E15" s="324" t="s">
        <v>64</v>
      </c>
      <c r="F15" s="325">
        <f>F14</f>
        <v>180000</v>
      </c>
    </row>
    <row r="17" spans="2:6" ht="15.75" thickBot="1"/>
    <row r="18" spans="2:6" ht="15.75" thickBot="1">
      <c r="B18" s="304"/>
      <c r="C18" s="153" t="s">
        <v>66</v>
      </c>
      <c r="D18" s="305"/>
      <c r="E18" s="306"/>
      <c r="F18" s="307"/>
    </row>
    <row r="19" spans="2:6">
      <c r="B19" s="308" t="s">
        <v>6</v>
      </c>
      <c r="C19" s="383"/>
      <c r="D19" s="388"/>
      <c r="E19" s="309" t="s">
        <v>7</v>
      </c>
      <c r="F19" s="310"/>
    </row>
    <row r="20" spans="2:6">
      <c r="B20" s="311" t="s">
        <v>8</v>
      </c>
      <c r="C20" s="384"/>
      <c r="D20" s="389"/>
      <c r="E20" s="312"/>
      <c r="F20" s="310"/>
    </row>
    <row r="21" spans="2:6">
      <c r="B21" s="311" t="s">
        <v>10</v>
      </c>
      <c r="C21" s="385"/>
      <c r="D21" s="390"/>
      <c r="E21" s="312" t="s">
        <v>11</v>
      </c>
      <c r="F21" s="310"/>
    </row>
    <row r="22" spans="2:6">
      <c r="B22" s="311" t="s">
        <v>12</v>
      </c>
      <c r="C22" s="385"/>
      <c r="D22" s="388"/>
      <c r="E22" s="313"/>
      <c r="F22" s="310"/>
    </row>
    <row r="23" spans="2:6">
      <c r="B23" s="154" t="s">
        <v>13</v>
      </c>
      <c r="C23" s="155"/>
      <c r="D23" s="388"/>
      <c r="E23" s="314"/>
      <c r="F23" s="310"/>
    </row>
    <row r="24" spans="2:6">
      <c r="B24" s="311" t="s">
        <v>14</v>
      </c>
      <c r="C24" s="385"/>
      <c r="D24" s="388"/>
      <c r="E24" s="314"/>
      <c r="F24" s="310"/>
    </row>
    <row r="25" spans="2:6">
      <c r="B25" s="315" t="s">
        <v>16</v>
      </c>
      <c r="C25" s="386"/>
      <c r="D25" s="388"/>
      <c r="E25" s="316"/>
      <c r="F25" s="310"/>
    </row>
    <row r="26" spans="2:6">
      <c r="B26" s="315" t="s">
        <v>17</v>
      </c>
      <c r="C26" s="386"/>
      <c r="D26" s="388"/>
      <c r="E26" s="316"/>
      <c r="F26" s="310"/>
    </row>
    <row r="27" spans="2:6" ht="15.75" thickBot="1">
      <c r="B27" s="317" t="s">
        <v>18</v>
      </c>
      <c r="C27" s="386"/>
      <c r="D27" s="388"/>
      <c r="E27" s="316"/>
      <c r="F27" s="318"/>
    </row>
    <row r="28" spans="2:6" ht="15.75" thickBot="1">
      <c r="B28" s="302" t="s">
        <v>19</v>
      </c>
      <c r="C28" s="302" t="s">
        <v>20</v>
      </c>
      <c r="D28" s="391" t="s">
        <v>21</v>
      </c>
      <c r="E28" s="319" t="s">
        <v>22</v>
      </c>
      <c r="F28" s="320" t="s">
        <v>23</v>
      </c>
    </row>
    <row r="29" spans="2:6">
      <c r="B29" s="303"/>
      <c r="C29" s="303"/>
      <c r="D29" s="392"/>
      <c r="E29" s="321"/>
      <c r="F29" s="322"/>
    </row>
    <row r="30" spans="2:6" ht="15.75" thickBot="1">
      <c r="B30" s="323"/>
      <c r="C30" s="323"/>
      <c r="D30" s="393"/>
      <c r="E30" s="324" t="s">
        <v>64</v>
      </c>
      <c r="F30" s="325"/>
    </row>
    <row r="32" spans="2:6" ht="15.75" thickBot="1"/>
    <row r="33" spans="2:7" ht="15.75" thickBot="1">
      <c r="B33" s="304"/>
      <c r="C33" s="153" t="s">
        <v>67</v>
      </c>
      <c r="D33" s="305"/>
      <c r="E33" s="306"/>
      <c r="F33" s="307"/>
    </row>
    <row r="34" spans="2:7">
      <c r="B34" s="308" t="s">
        <v>6</v>
      </c>
      <c r="C34" s="383" t="s">
        <v>183</v>
      </c>
      <c r="D34" s="388"/>
      <c r="E34" s="309" t="s">
        <v>7</v>
      </c>
      <c r="F34" s="310"/>
    </row>
    <row r="35" spans="2:7" s="382" customFormat="1" ht="12">
      <c r="B35" s="311" t="s">
        <v>8</v>
      </c>
      <c r="C35" s="356" t="s">
        <v>184</v>
      </c>
      <c r="D35" s="389"/>
      <c r="E35" s="312"/>
      <c r="F35" s="310"/>
      <c r="G35" s="394"/>
    </row>
    <row r="36" spans="2:7">
      <c r="B36" s="311" t="s">
        <v>10</v>
      </c>
      <c r="C36" s="385">
        <v>176529</v>
      </c>
      <c r="D36" s="390"/>
      <c r="E36" s="312" t="s">
        <v>11</v>
      </c>
      <c r="F36" s="310"/>
    </row>
    <row r="37" spans="2:7">
      <c r="B37" s="311" t="s">
        <v>12</v>
      </c>
      <c r="C37" s="385"/>
      <c r="D37" s="388"/>
      <c r="E37" s="313"/>
      <c r="F37" s="310"/>
    </row>
    <row r="38" spans="2:7">
      <c r="B38" s="154" t="s">
        <v>13</v>
      </c>
      <c r="C38" s="155">
        <v>34607</v>
      </c>
      <c r="D38" s="388"/>
      <c r="E38" s="314"/>
      <c r="F38" s="310"/>
    </row>
    <row r="39" spans="2:7">
      <c r="B39" s="311" t="s">
        <v>14</v>
      </c>
      <c r="C39" s="385" t="s">
        <v>179</v>
      </c>
      <c r="D39" s="388"/>
      <c r="E39" s="314"/>
      <c r="F39" s="310"/>
    </row>
    <row r="40" spans="2:7">
      <c r="B40" s="315" t="s">
        <v>16</v>
      </c>
      <c r="C40" s="386"/>
      <c r="D40" s="388"/>
      <c r="E40" s="316"/>
      <c r="F40" s="310"/>
    </row>
    <row r="41" spans="2:7">
      <c r="B41" s="315" t="s">
        <v>17</v>
      </c>
      <c r="C41" s="386"/>
      <c r="D41" s="388"/>
      <c r="E41" s="316"/>
      <c r="F41" s="310"/>
    </row>
    <row r="42" spans="2:7" ht="15.75" thickBot="1">
      <c r="B42" s="317" t="s">
        <v>18</v>
      </c>
      <c r="C42" s="386"/>
      <c r="D42" s="388"/>
      <c r="E42" s="316"/>
      <c r="F42" s="318"/>
    </row>
    <row r="43" spans="2:7" ht="15.75" thickBot="1">
      <c r="B43" s="302" t="s">
        <v>19</v>
      </c>
      <c r="C43" s="328" t="s">
        <v>20</v>
      </c>
      <c r="D43" s="396" t="s">
        <v>21</v>
      </c>
      <c r="E43" s="397" t="s">
        <v>22</v>
      </c>
      <c r="F43" s="398" t="s">
        <v>23</v>
      </c>
    </row>
    <row r="44" spans="2:7" s="191" customFormat="1" ht="15.75" thickBot="1">
      <c r="B44" s="395">
        <v>111110000</v>
      </c>
      <c r="C44" s="403" t="s">
        <v>34</v>
      </c>
      <c r="D44" s="403">
        <v>1</v>
      </c>
      <c r="E44" s="404">
        <v>180000</v>
      </c>
      <c r="F44" s="405">
        <v>180000</v>
      </c>
      <c r="G44" s="231"/>
    </row>
    <row r="45" spans="2:7">
      <c r="B45" s="303" t="s">
        <v>171</v>
      </c>
      <c r="C45" s="399" t="s">
        <v>172</v>
      </c>
      <c r="D45" s="400">
        <v>1</v>
      </c>
      <c r="E45" s="401">
        <v>82000</v>
      </c>
      <c r="F45" s="402">
        <v>82000</v>
      </c>
    </row>
    <row r="46" spans="2:7" ht="15.75" thickBot="1">
      <c r="B46" s="323"/>
      <c r="C46" s="323"/>
      <c r="D46" s="393"/>
      <c r="E46" s="324" t="s">
        <v>64</v>
      </c>
      <c r="F46" s="325">
        <f>F45+F44</f>
        <v>262000</v>
      </c>
    </row>
    <row r="48" spans="2:7" ht="15.75" thickBot="1"/>
    <row r="49" spans="2:6" ht="15.75" thickBot="1">
      <c r="B49" s="304"/>
      <c r="C49" s="153" t="s">
        <v>68</v>
      </c>
      <c r="D49" s="305"/>
      <c r="E49" s="306"/>
      <c r="F49" s="307"/>
    </row>
    <row r="50" spans="2:6">
      <c r="B50" s="308" t="s">
        <v>6</v>
      </c>
      <c r="C50" s="383" t="s">
        <v>157</v>
      </c>
      <c r="D50" s="388"/>
      <c r="E50" s="309" t="s">
        <v>7</v>
      </c>
      <c r="F50" s="310"/>
    </row>
    <row r="51" spans="2:6">
      <c r="B51" s="311" t="s">
        <v>8</v>
      </c>
      <c r="C51" s="384" t="s">
        <v>73</v>
      </c>
      <c r="D51" s="389"/>
      <c r="E51" s="312"/>
      <c r="F51" s="310"/>
    </row>
    <row r="52" spans="2:6">
      <c r="B52" s="311" t="s">
        <v>10</v>
      </c>
      <c r="C52" s="385">
        <v>176398</v>
      </c>
      <c r="D52" s="390"/>
      <c r="E52" s="312" t="s">
        <v>11</v>
      </c>
      <c r="F52" s="310"/>
    </row>
    <row r="53" spans="2:6">
      <c r="B53" s="311" t="s">
        <v>12</v>
      </c>
      <c r="C53" s="385"/>
      <c r="D53" s="388"/>
      <c r="E53" s="313"/>
      <c r="F53" s="310"/>
    </row>
    <row r="54" spans="2:6">
      <c r="B54" s="154" t="s">
        <v>13</v>
      </c>
      <c r="C54" s="155">
        <v>34520</v>
      </c>
      <c r="D54" s="388"/>
      <c r="E54" s="314"/>
      <c r="F54" s="310"/>
    </row>
    <row r="55" spans="2:6">
      <c r="B55" s="311" t="s">
        <v>14</v>
      </c>
      <c r="C55" s="385">
        <v>7181</v>
      </c>
      <c r="D55" s="388"/>
      <c r="E55" s="314"/>
      <c r="F55" s="310"/>
    </row>
    <row r="56" spans="2:6">
      <c r="B56" s="315" t="s">
        <v>16</v>
      </c>
      <c r="C56" s="386">
        <v>7181</v>
      </c>
      <c r="D56" s="388"/>
      <c r="E56" s="316"/>
      <c r="F56" s="310"/>
    </row>
    <row r="57" spans="2:6">
      <c r="B57" s="315" t="s">
        <v>17</v>
      </c>
      <c r="C57" s="386"/>
      <c r="D57" s="388"/>
      <c r="E57" s="316"/>
      <c r="F57" s="310"/>
    </row>
    <row r="58" spans="2:6" ht="15.75" thickBot="1">
      <c r="B58" s="317" t="s">
        <v>18</v>
      </c>
      <c r="C58" s="386"/>
      <c r="D58" s="388"/>
      <c r="E58" s="316"/>
      <c r="F58" s="318"/>
    </row>
    <row r="59" spans="2:6" ht="15.75" thickBot="1">
      <c r="B59" s="302" t="s">
        <v>19</v>
      </c>
      <c r="C59" s="302" t="s">
        <v>20</v>
      </c>
      <c r="D59" s="391" t="s">
        <v>21</v>
      </c>
      <c r="E59" s="319" t="s">
        <v>22</v>
      </c>
      <c r="F59" s="320" t="s">
        <v>23</v>
      </c>
    </row>
    <row r="60" spans="2:6">
      <c r="B60" s="303" t="s">
        <v>164</v>
      </c>
      <c r="C60" s="303" t="s">
        <v>165</v>
      </c>
      <c r="D60" s="392">
        <v>6</v>
      </c>
      <c r="E60" s="321">
        <v>370000</v>
      </c>
      <c r="F60" s="322">
        <v>370000</v>
      </c>
    </row>
    <row r="61" spans="2:6" ht="15.75" thickBot="1">
      <c r="B61" s="323"/>
      <c r="C61" s="323"/>
      <c r="D61" s="393"/>
      <c r="E61" s="324"/>
      <c r="F61" s="325">
        <f>F60*D60</f>
        <v>2220000</v>
      </c>
    </row>
    <row r="63" spans="2:6" ht="15.75" thickBot="1"/>
    <row r="64" spans="2:6" ht="15.75" thickBot="1">
      <c r="B64" s="304"/>
      <c r="C64" s="153" t="s">
        <v>69</v>
      </c>
      <c r="D64" s="305"/>
      <c r="E64" s="306"/>
      <c r="F64" s="307"/>
    </row>
    <row r="65" spans="2:7">
      <c r="B65" s="308" t="s">
        <v>6</v>
      </c>
      <c r="C65" s="383" t="s">
        <v>103</v>
      </c>
      <c r="D65" s="388"/>
      <c r="E65" s="309" t="s">
        <v>7</v>
      </c>
      <c r="F65" s="310"/>
    </row>
    <row r="66" spans="2:7">
      <c r="B66" s="311" t="s">
        <v>8</v>
      </c>
      <c r="C66" s="384" t="s">
        <v>190</v>
      </c>
      <c r="D66" s="389"/>
      <c r="E66" s="312"/>
      <c r="F66" s="310"/>
    </row>
    <row r="67" spans="2:7">
      <c r="B67" s="311" t="s">
        <v>10</v>
      </c>
      <c r="C67" s="385">
        <v>176429</v>
      </c>
      <c r="D67" s="390"/>
      <c r="E67" s="312" t="s">
        <v>11</v>
      </c>
      <c r="F67" s="310"/>
    </row>
    <row r="68" spans="2:7">
      <c r="B68" s="311" t="s">
        <v>12</v>
      </c>
      <c r="C68" s="385"/>
      <c r="D68" s="388"/>
      <c r="E68" s="313"/>
      <c r="F68" s="310"/>
    </row>
    <row r="69" spans="2:7">
      <c r="B69" s="154" t="s">
        <v>13</v>
      </c>
      <c r="C69" s="155">
        <v>34602</v>
      </c>
      <c r="D69" s="388"/>
      <c r="E69" s="314"/>
      <c r="F69" s="310"/>
    </row>
    <row r="70" spans="2:7">
      <c r="B70" s="311" t="s">
        <v>14</v>
      </c>
      <c r="C70" s="385" t="s">
        <v>191</v>
      </c>
      <c r="D70" s="388"/>
      <c r="E70" s="314"/>
      <c r="F70" s="310"/>
    </row>
    <row r="71" spans="2:7">
      <c r="B71" s="315" t="s">
        <v>16</v>
      </c>
      <c r="C71" s="386"/>
      <c r="D71" s="388"/>
      <c r="E71" s="316"/>
      <c r="F71" s="310"/>
    </row>
    <row r="72" spans="2:7">
      <c r="B72" s="315" t="s">
        <v>17</v>
      </c>
      <c r="C72" s="386"/>
      <c r="D72" s="388"/>
      <c r="E72" s="316"/>
      <c r="F72" s="310"/>
    </row>
    <row r="73" spans="2:7" ht="15.75" thickBot="1">
      <c r="B73" s="317" t="s">
        <v>18</v>
      </c>
      <c r="C73" s="386"/>
      <c r="D73" s="388"/>
      <c r="E73" s="316"/>
      <c r="F73" s="318"/>
    </row>
    <row r="74" spans="2:7" ht="15.75" thickBot="1">
      <c r="B74" s="302" t="s">
        <v>19</v>
      </c>
      <c r="C74" s="302" t="s">
        <v>20</v>
      </c>
      <c r="D74" s="396" t="s">
        <v>21</v>
      </c>
      <c r="E74" s="397" t="s">
        <v>22</v>
      </c>
      <c r="F74" s="398" t="s">
        <v>23</v>
      </c>
    </row>
    <row r="75" spans="2:7" s="406" customFormat="1" ht="15.75" thickBot="1">
      <c r="B75" s="328" t="s">
        <v>188</v>
      </c>
      <c r="C75" s="395" t="s">
        <v>192</v>
      </c>
      <c r="D75" s="403">
        <v>3</v>
      </c>
      <c r="E75" s="404">
        <v>98000</v>
      </c>
      <c r="F75" s="405">
        <f>E75*D75</f>
        <v>294000</v>
      </c>
      <c r="G75" s="231"/>
    </row>
    <row r="76" spans="2:7" s="406" customFormat="1" ht="15.75" thickBot="1">
      <c r="B76" s="328" t="s">
        <v>189</v>
      </c>
      <c r="C76" s="395" t="s">
        <v>193</v>
      </c>
      <c r="D76" s="403">
        <v>3</v>
      </c>
      <c r="E76" s="404">
        <v>98000</v>
      </c>
      <c r="F76" s="405">
        <f>E76*D76</f>
        <v>294000</v>
      </c>
      <c r="G76" s="231"/>
    </row>
    <row r="77" spans="2:7">
      <c r="B77" s="303">
        <v>4704102</v>
      </c>
      <c r="C77" s="459" t="s">
        <v>194</v>
      </c>
      <c r="D77" s="403">
        <v>1</v>
      </c>
      <c r="E77" s="404">
        <v>480000</v>
      </c>
      <c r="F77" s="405">
        <v>480000</v>
      </c>
    </row>
    <row r="78" spans="2:7" ht="15.75" thickBot="1">
      <c r="B78" s="323"/>
      <c r="C78" s="460"/>
      <c r="D78" s="404"/>
      <c r="E78" s="461" t="s">
        <v>64</v>
      </c>
      <c r="F78" s="405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3"/>
  <sheetViews>
    <sheetView tabSelected="1" topLeftCell="C1" zoomScale="78" zoomScaleNormal="78" workbookViewId="0">
      <selection activeCell="K3" sqref="K3"/>
    </sheetView>
  </sheetViews>
  <sheetFormatPr baseColWidth="10" defaultRowHeight="15"/>
  <cols>
    <col min="1" max="1" width="5.28515625" customWidth="1"/>
    <col min="2" max="2" width="33.5703125" style="231" customWidth="1"/>
    <col min="3" max="3" width="20.85546875" style="231" bestFit="1" customWidth="1"/>
    <col min="4" max="4" width="14.140625" style="231" customWidth="1"/>
    <col min="5" max="5" width="24.5703125" style="221" customWidth="1"/>
    <col min="6" max="6" width="12.28515625" style="236" customWidth="1"/>
    <col min="7" max="7" width="27.7109375" style="221" customWidth="1"/>
    <col min="8" max="8" width="19.5703125" style="236" customWidth="1"/>
    <col min="9" max="9" width="10.42578125" style="231" customWidth="1"/>
    <col min="10" max="10" width="7.85546875" style="231" customWidth="1"/>
    <col min="11" max="11" width="17.85546875" style="231" customWidth="1"/>
    <col min="12" max="12" width="63.85546875" style="231" customWidth="1"/>
  </cols>
  <sheetData>
    <row r="3" spans="1:12" ht="15.75">
      <c r="A3" s="233" t="s">
        <v>82</v>
      </c>
      <c r="B3" s="298" t="s">
        <v>74</v>
      </c>
      <c r="C3" s="234" t="s">
        <v>75</v>
      </c>
      <c r="D3" s="234" t="s">
        <v>76</v>
      </c>
      <c r="E3" s="234" t="s">
        <v>16</v>
      </c>
      <c r="F3" s="285" t="s">
        <v>0</v>
      </c>
      <c r="G3" s="234" t="s">
        <v>14</v>
      </c>
      <c r="H3" s="234" t="s">
        <v>77</v>
      </c>
      <c r="I3" s="234" t="s">
        <v>78</v>
      </c>
      <c r="J3" s="234" t="s">
        <v>79</v>
      </c>
      <c r="K3" s="234" t="s">
        <v>80</v>
      </c>
      <c r="L3" s="234" t="s">
        <v>81</v>
      </c>
    </row>
    <row r="4" spans="1:12" ht="15.75" hidden="1">
      <c r="A4" s="217">
        <v>1</v>
      </c>
      <c r="B4" s="299" t="s">
        <v>9</v>
      </c>
      <c r="C4" s="222">
        <v>318917</v>
      </c>
      <c r="D4" s="451" t="s">
        <v>45</v>
      </c>
      <c r="E4" s="452" t="s">
        <v>15</v>
      </c>
      <c r="F4" s="435">
        <v>34354</v>
      </c>
      <c r="G4" s="453" t="s">
        <v>15</v>
      </c>
      <c r="H4" s="438">
        <v>176530</v>
      </c>
      <c r="I4" s="454">
        <v>39263</v>
      </c>
      <c r="J4" s="455"/>
      <c r="K4" s="456" t="s">
        <v>37</v>
      </c>
      <c r="L4" s="441" t="s">
        <v>97</v>
      </c>
    </row>
    <row r="5" spans="1:12" ht="15.75" hidden="1">
      <c r="A5" s="217">
        <v>2</v>
      </c>
      <c r="B5" s="462" t="s">
        <v>35</v>
      </c>
      <c r="C5" s="463">
        <v>650950</v>
      </c>
      <c r="D5" s="433" t="s">
        <v>45</v>
      </c>
      <c r="E5" s="434" t="s">
        <v>15</v>
      </c>
      <c r="F5" s="435">
        <v>34355</v>
      </c>
      <c r="G5" s="436" t="s">
        <v>15</v>
      </c>
      <c r="H5" s="437">
        <v>176134</v>
      </c>
      <c r="I5" s="438">
        <v>39121</v>
      </c>
      <c r="J5" s="439"/>
      <c r="K5" s="440" t="s">
        <v>37</v>
      </c>
      <c r="L5" s="441" t="s">
        <v>97</v>
      </c>
    </row>
    <row r="6" spans="1:12" ht="15.75" hidden="1">
      <c r="A6" s="213">
        <v>3</v>
      </c>
      <c r="B6" s="462" t="s">
        <v>36</v>
      </c>
      <c r="C6" s="463">
        <v>160000</v>
      </c>
      <c r="D6" s="433" t="s">
        <v>45</v>
      </c>
      <c r="E6" s="434" t="s">
        <v>15</v>
      </c>
      <c r="F6" s="435">
        <v>34356</v>
      </c>
      <c r="G6" s="436" t="s">
        <v>15</v>
      </c>
      <c r="H6" s="437">
        <v>176132</v>
      </c>
      <c r="I6" s="438">
        <v>39123</v>
      </c>
      <c r="J6" s="439"/>
      <c r="K6" s="440" t="s">
        <v>37</v>
      </c>
      <c r="L6" s="441" t="s">
        <v>97</v>
      </c>
    </row>
    <row r="7" spans="1:12" ht="15.75" hidden="1">
      <c r="A7" s="213">
        <v>4</v>
      </c>
      <c r="B7" s="462" t="s">
        <v>104</v>
      </c>
      <c r="C7" s="463">
        <v>2434758</v>
      </c>
      <c r="D7" s="433" t="s">
        <v>45</v>
      </c>
      <c r="E7" s="434" t="s">
        <v>15</v>
      </c>
      <c r="F7" s="435">
        <v>34357</v>
      </c>
      <c r="G7" s="436" t="s">
        <v>15</v>
      </c>
      <c r="H7" s="437">
        <v>175991</v>
      </c>
      <c r="I7" s="438">
        <v>39122</v>
      </c>
      <c r="J7" s="439"/>
      <c r="K7" s="440" t="s">
        <v>37</v>
      </c>
      <c r="L7" s="441" t="s">
        <v>97</v>
      </c>
    </row>
    <row r="8" spans="1:12" ht="14.25" hidden="1" customHeight="1">
      <c r="A8" s="213">
        <v>5</v>
      </c>
      <c r="B8" s="422" t="s">
        <v>36</v>
      </c>
      <c r="C8" s="457">
        <v>85140</v>
      </c>
      <c r="D8" s="455" t="s">
        <v>38</v>
      </c>
      <c r="E8" s="458">
        <v>7162</v>
      </c>
      <c r="F8" s="446">
        <v>34626</v>
      </c>
      <c r="G8" s="458">
        <v>2671</v>
      </c>
      <c r="H8" s="435">
        <v>176531</v>
      </c>
      <c r="I8" s="435">
        <v>39257</v>
      </c>
      <c r="J8" s="455"/>
      <c r="K8" s="450" t="s">
        <v>92</v>
      </c>
      <c r="L8" s="455" t="s">
        <v>181</v>
      </c>
    </row>
    <row r="9" spans="1:12" ht="15.75" hidden="1">
      <c r="A9" s="213">
        <v>6</v>
      </c>
      <c r="B9" s="270" t="s">
        <v>57</v>
      </c>
      <c r="C9" s="432">
        <v>2276190</v>
      </c>
      <c r="D9" s="442" t="s">
        <v>45</v>
      </c>
      <c r="E9" s="443">
        <v>7165</v>
      </c>
      <c r="F9" s="444">
        <v>33371</v>
      </c>
      <c r="G9" s="436">
        <v>240105</v>
      </c>
      <c r="H9" s="445" t="s">
        <v>160</v>
      </c>
      <c r="I9" s="446">
        <v>39229</v>
      </c>
      <c r="J9" s="439"/>
      <c r="K9" s="440" t="s">
        <v>37</v>
      </c>
      <c r="L9" s="442" t="s">
        <v>97</v>
      </c>
    </row>
    <row r="10" spans="1:12" ht="15.75" hidden="1">
      <c r="A10" s="214">
        <v>7</v>
      </c>
      <c r="B10" s="270" t="s">
        <v>70</v>
      </c>
      <c r="C10" s="271">
        <v>90150</v>
      </c>
      <c r="D10" s="442" t="s">
        <v>45</v>
      </c>
      <c r="E10" s="273">
        <v>7074</v>
      </c>
      <c r="F10" s="274">
        <v>33187</v>
      </c>
      <c r="G10" s="275" t="s">
        <v>85</v>
      </c>
      <c r="H10" s="276">
        <v>174338</v>
      </c>
      <c r="I10" s="281">
        <v>37514</v>
      </c>
      <c r="J10" s="277"/>
      <c r="K10" s="278" t="s">
        <v>101</v>
      </c>
      <c r="L10" s="280" t="s">
        <v>105</v>
      </c>
    </row>
    <row r="11" spans="1:12" hidden="1">
      <c r="A11" s="213">
        <v>8</v>
      </c>
      <c r="B11" s="270" t="s">
        <v>72</v>
      </c>
      <c r="C11" s="271">
        <v>1231012</v>
      </c>
      <c r="D11" s="277" t="s">
        <v>38</v>
      </c>
      <c r="E11" s="275">
        <v>7103</v>
      </c>
      <c r="F11" s="279">
        <v>34600</v>
      </c>
      <c r="G11" s="275">
        <v>4500036516</v>
      </c>
      <c r="H11" s="276">
        <v>176765</v>
      </c>
      <c r="I11" s="282">
        <v>39518</v>
      </c>
      <c r="J11" s="277"/>
      <c r="K11" s="421" t="s">
        <v>102</v>
      </c>
      <c r="L11" s="280" t="s">
        <v>205</v>
      </c>
    </row>
    <row r="12" spans="1:12">
      <c r="A12" s="214">
        <v>9</v>
      </c>
      <c r="B12" s="270" t="s">
        <v>73</v>
      </c>
      <c r="C12" s="271">
        <v>399800</v>
      </c>
      <c r="D12" s="227" t="s">
        <v>45</v>
      </c>
      <c r="E12" s="273">
        <v>7177</v>
      </c>
      <c r="F12" s="279">
        <v>33021</v>
      </c>
      <c r="G12" s="275">
        <v>735275</v>
      </c>
      <c r="H12" s="276">
        <v>174020</v>
      </c>
      <c r="I12" s="282">
        <v>37516</v>
      </c>
      <c r="J12" s="277"/>
      <c r="K12" s="284" t="s">
        <v>71</v>
      </c>
      <c r="L12" s="280" t="s">
        <v>176</v>
      </c>
    </row>
    <row r="13" spans="1:12" hidden="1">
      <c r="A13" s="214">
        <v>10</v>
      </c>
      <c r="B13" s="270" t="s">
        <v>91</v>
      </c>
      <c r="C13" s="271">
        <v>51100</v>
      </c>
      <c r="D13" s="227" t="s">
        <v>45</v>
      </c>
      <c r="E13" s="273">
        <v>7001</v>
      </c>
      <c r="F13" s="279">
        <v>33229</v>
      </c>
      <c r="G13" s="275">
        <v>2207</v>
      </c>
      <c r="H13" s="276">
        <v>174337</v>
      </c>
      <c r="I13" s="282">
        <v>37515</v>
      </c>
      <c r="J13" s="277"/>
      <c r="K13" s="450" t="s">
        <v>92</v>
      </c>
      <c r="L13" s="280" t="s">
        <v>97</v>
      </c>
    </row>
    <row r="14" spans="1:12" hidden="1">
      <c r="A14" s="216">
        <v>11</v>
      </c>
      <c r="B14" s="270" t="s">
        <v>98</v>
      </c>
      <c r="C14" s="271">
        <v>2949999</v>
      </c>
      <c r="D14" s="272" t="s">
        <v>45</v>
      </c>
      <c r="E14" s="273"/>
      <c r="F14" s="279">
        <v>33172</v>
      </c>
      <c r="G14" s="275" t="s">
        <v>99</v>
      </c>
      <c r="H14" s="276">
        <v>174342</v>
      </c>
      <c r="I14" s="281">
        <v>37560</v>
      </c>
      <c r="J14" s="277"/>
      <c r="K14" s="276" t="s">
        <v>100</v>
      </c>
      <c r="L14" s="280" t="s">
        <v>97</v>
      </c>
    </row>
    <row r="15" spans="1:12" hidden="1">
      <c r="A15" s="214">
        <v>12</v>
      </c>
      <c r="B15" s="270" t="s">
        <v>104</v>
      </c>
      <c r="C15" s="271">
        <v>250000</v>
      </c>
      <c r="D15" s="227" t="s">
        <v>45</v>
      </c>
      <c r="E15" s="273">
        <v>7106</v>
      </c>
      <c r="F15" s="279">
        <v>33328</v>
      </c>
      <c r="G15" s="275">
        <v>4700004597</v>
      </c>
      <c r="H15" s="276">
        <v>174709</v>
      </c>
      <c r="I15" s="276">
        <v>39541</v>
      </c>
      <c r="J15" s="277" t="s">
        <v>153</v>
      </c>
      <c r="K15" s="421" t="s">
        <v>102</v>
      </c>
      <c r="L15" s="280" t="s">
        <v>207</v>
      </c>
    </row>
    <row r="16" spans="1:12" hidden="1">
      <c r="A16" s="214">
        <v>13</v>
      </c>
      <c r="B16" s="270" t="s">
        <v>104</v>
      </c>
      <c r="C16" s="271">
        <v>177216</v>
      </c>
      <c r="D16" s="227" t="s">
        <v>45</v>
      </c>
      <c r="E16" s="273">
        <v>7105</v>
      </c>
      <c r="F16" s="279">
        <v>33318</v>
      </c>
      <c r="G16" s="275">
        <v>4700004596</v>
      </c>
      <c r="H16" s="276">
        <v>174377</v>
      </c>
      <c r="I16" s="291">
        <v>39542</v>
      </c>
      <c r="J16" s="277" t="s">
        <v>153</v>
      </c>
      <c r="K16" s="421" t="s">
        <v>102</v>
      </c>
      <c r="L16" s="280" t="s">
        <v>208</v>
      </c>
    </row>
    <row r="17" spans="1:12" hidden="1">
      <c r="A17" s="214">
        <v>14</v>
      </c>
      <c r="B17" s="270" t="s">
        <v>106</v>
      </c>
      <c r="C17" s="482">
        <v>2346000</v>
      </c>
      <c r="D17" s="423" t="s">
        <v>45</v>
      </c>
      <c r="E17" s="273"/>
      <c r="F17" s="279">
        <v>33297</v>
      </c>
      <c r="G17" s="275">
        <v>4560848792</v>
      </c>
      <c r="H17" s="276">
        <v>174652</v>
      </c>
      <c r="I17" s="291">
        <v>37702</v>
      </c>
      <c r="J17" s="277"/>
      <c r="K17" s="276" t="s">
        <v>100</v>
      </c>
      <c r="L17" s="280" t="s">
        <v>131</v>
      </c>
    </row>
    <row r="18" spans="1:12" s="191" customFormat="1" hidden="1">
      <c r="A18" s="216">
        <v>15</v>
      </c>
      <c r="B18" s="270" t="s">
        <v>107</v>
      </c>
      <c r="C18" s="482">
        <v>140000</v>
      </c>
      <c r="D18" s="423" t="s">
        <v>45</v>
      </c>
      <c r="E18" s="275">
        <v>7106</v>
      </c>
      <c r="F18" s="289">
        <v>33466</v>
      </c>
      <c r="G18" s="290" t="s">
        <v>110</v>
      </c>
      <c r="H18" s="282">
        <v>174787</v>
      </c>
      <c r="I18" s="291">
        <v>37831</v>
      </c>
      <c r="J18" s="277"/>
      <c r="K18" s="278" t="s">
        <v>101</v>
      </c>
      <c r="L18" s="280" t="s">
        <v>111</v>
      </c>
    </row>
    <row r="19" spans="1:12" s="191" customFormat="1">
      <c r="A19" s="214">
        <v>16</v>
      </c>
      <c r="B19" s="270" t="s">
        <v>73</v>
      </c>
      <c r="C19" s="482">
        <v>144000</v>
      </c>
      <c r="D19" s="423" t="s">
        <v>45</v>
      </c>
      <c r="E19" s="275">
        <v>7178</v>
      </c>
      <c r="F19" s="282">
        <v>33441</v>
      </c>
      <c r="G19" s="275" t="s">
        <v>112</v>
      </c>
      <c r="H19" s="282">
        <v>174674</v>
      </c>
      <c r="I19" s="282">
        <v>39543</v>
      </c>
      <c r="J19" s="275"/>
      <c r="K19" s="284" t="s">
        <v>71</v>
      </c>
      <c r="L19" s="280" t="s">
        <v>217</v>
      </c>
    </row>
    <row r="20" spans="1:12" s="191" customFormat="1" hidden="1">
      <c r="A20" s="218">
        <v>17</v>
      </c>
      <c r="B20" s="422" t="s">
        <v>104</v>
      </c>
      <c r="C20" s="465">
        <v>3976602</v>
      </c>
      <c r="D20" s="423" t="s">
        <v>45</v>
      </c>
      <c r="E20" s="275">
        <v>7097</v>
      </c>
      <c r="F20" s="282">
        <v>33022</v>
      </c>
      <c r="G20" s="290">
        <v>7097</v>
      </c>
      <c r="H20" s="282">
        <v>175213</v>
      </c>
      <c r="I20" s="281">
        <v>39248</v>
      </c>
      <c r="J20" s="277"/>
      <c r="K20" s="421" t="s">
        <v>102</v>
      </c>
      <c r="L20" s="280" t="s">
        <v>196</v>
      </c>
    </row>
    <row r="21" spans="1:12" s="191" customFormat="1">
      <c r="A21" s="218">
        <v>18</v>
      </c>
      <c r="B21" s="270" t="s">
        <v>132</v>
      </c>
      <c r="C21" s="482">
        <v>841500</v>
      </c>
      <c r="D21" s="423" t="s">
        <v>133</v>
      </c>
      <c r="E21" s="275">
        <v>7129</v>
      </c>
      <c r="F21" s="282">
        <v>33874</v>
      </c>
      <c r="G21" s="290">
        <v>20142</v>
      </c>
      <c r="H21" s="282">
        <v>175227</v>
      </c>
      <c r="I21" s="281">
        <v>38563</v>
      </c>
      <c r="J21" s="277"/>
      <c r="K21" s="284" t="s">
        <v>71</v>
      </c>
      <c r="L21" s="280" t="s">
        <v>139</v>
      </c>
    </row>
    <row r="22" spans="1:12" s="191" customFormat="1" hidden="1">
      <c r="A22" s="218">
        <v>19</v>
      </c>
      <c r="B22" s="270" t="s">
        <v>140</v>
      </c>
      <c r="C22" s="482">
        <v>480000</v>
      </c>
      <c r="D22" s="423" t="s">
        <v>45</v>
      </c>
      <c r="E22" s="275">
        <v>7086</v>
      </c>
      <c r="F22" s="282">
        <v>34239</v>
      </c>
      <c r="G22" s="290" t="s">
        <v>141</v>
      </c>
      <c r="H22" s="282">
        <v>176528</v>
      </c>
      <c r="I22" s="281">
        <v>39260</v>
      </c>
      <c r="J22" s="277"/>
      <c r="K22" s="450" t="s">
        <v>92</v>
      </c>
      <c r="L22" s="280" t="s">
        <v>180</v>
      </c>
    </row>
    <row r="23" spans="1:12" s="191" customFormat="1" hidden="1">
      <c r="A23" s="218">
        <v>20</v>
      </c>
      <c r="B23" s="270" t="s">
        <v>162</v>
      </c>
      <c r="C23" s="482">
        <v>1965096</v>
      </c>
      <c r="D23" s="423" t="s">
        <v>38</v>
      </c>
      <c r="E23" s="275">
        <v>7000</v>
      </c>
      <c r="F23" s="282">
        <v>34612</v>
      </c>
      <c r="G23" s="290">
        <v>1554</v>
      </c>
      <c r="H23" s="282">
        <v>176587</v>
      </c>
      <c r="I23" s="281">
        <v>39776</v>
      </c>
      <c r="J23" s="277"/>
      <c r="K23" s="450" t="s">
        <v>198</v>
      </c>
      <c r="L23" s="280" t="s">
        <v>167</v>
      </c>
    </row>
    <row r="24" spans="1:12" s="191" customFormat="1">
      <c r="A24" s="218">
        <v>21</v>
      </c>
      <c r="B24" s="270" t="s">
        <v>73</v>
      </c>
      <c r="C24" s="482">
        <v>30000</v>
      </c>
      <c r="D24" s="423" t="s">
        <v>45</v>
      </c>
      <c r="E24" s="273">
        <v>7179</v>
      </c>
      <c r="F24" s="289">
        <v>34423</v>
      </c>
      <c r="G24" s="290">
        <v>7179</v>
      </c>
      <c r="H24" s="282">
        <v>175988</v>
      </c>
      <c r="I24" s="281">
        <v>39085</v>
      </c>
      <c r="J24" s="277" t="s">
        <v>153</v>
      </c>
      <c r="K24" s="284" t="s">
        <v>71</v>
      </c>
      <c r="L24" s="280" t="s">
        <v>185</v>
      </c>
    </row>
    <row r="25" spans="1:12" s="191" customFormat="1" hidden="1">
      <c r="A25" s="218">
        <v>22</v>
      </c>
      <c r="B25" s="270" t="s">
        <v>156</v>
      </c>
      <c r="C25" s="271">
        <v>180000</v>
      </c>
      <c r="D25" s="272" t="s">
        <v>45</v>
      </c>
      <c r="E25" s="273">
        <v>7088</v>
      </c>
      <c r="F25" s="289">
        <v>34480</v>
      </c>
      <c r="G25" s="290">
        <v>150</v>
      </c>
      <c r="H25" s="282">
        <v>176829</v>
      </c>
      <c r="I25" s="281">
        <v>39517</v>
      </c>
      <c r="J25" s="277"/>
      <c r="K25" s="450" t="s">
        <v>92</v>
      </c>
      <c r="L25" s="280" t="s">
        <v>199</v>
      </c>
    </row>
    <row r="26" spans="1:12" s="191" customFormat="1">
      <c r="A26" s="218">
        <v>23</v>
      </c>
      <c r="B26" s="270" t="s">
        <v>73</v>
      </c>
      <c r="C26" s="271">
        <v>323100</v>
      </c>
      <c r="D26" s="272" t="s">
        <v>45</v>
      </c>
      <c r="E26" s="273">
        <v>7178</v>
      </c>
      <c r="F26" s="274">
        <v>34424</v>
      </c>
      <c r="G26" s="290">
        <v>7178</v>
      </c>
      <c r="H26" s="282" t="s">
        <v>215</v>
      </c>
      <c r="I26" s="281">
        <v>39708</v>
      </c>
      <c r="J26" s="277"/>
      <c r="K26" s="284" t="s">
        <v>71</v>
      </c>
      <c r="L26" s="280" t="s">
        <v>216</v>
      </c>
    </row>
    <row r="27" spans="1:12" ht="15.75" customHeight="1">
      <c r="A27" s="215">
        <v>24</v>
      </c>
      <c r="B27" s="270" t="s">
        <v>73</v>
      </c>
      <c r="C27" s="271">
        <v>2220000</v>
      </c>
      <c r="D27" s="442" t="s">
        <v>45</v>
      </c>
      <c r="E27" s="273">
        <v>7181</v>
      </c>
      <c r="F27" s="289">
        <v>34520</v>
      </c>
      <c r="G27" s="290">
        <v>7181</v>
      </c>
      <c r="H27" s="282">
        <v>176389</v>
      </c>
      <c r="I27" s="291">
        <v>39436</v>
      </c>
      <c r="J27" s="277"/>
      <c r="K27" s="284" t="s">
        <v>71</v>
      </c>
      <c r="L27" s="280" t="s">
        <v>200</v>
      </c>
    </row>
    <row r="28" spans="1:12" s="406" customFormat="1" ht="15.75" customHeight="1">
      <c r="A28" s="215">
        <v>25</v>
      </c>
      <c r="B28" s="270" t="s">
        <v>182</v>
      </c>
      <c r="C28" s="271">
        <v>262000</v>
      </c>
      <c r="D28" s="288" t="s">
        <v>38</v>
      </c>
      <c r="E28" s="273"/>
      <c r="F28" s="274">
        <v>34607</v>
      </c>
      <c r="G28" s="290" t="s">
        <v>179</v>
      </c>
      <c r="H28" s="282">
        <v>176529</v>
      </c>
      <c r="I28" s="291">
        <v>39362</v>
      </c>
      <c r="J28" s="277"/>
      <c r="K28" s="284" t="s">
        <v>71</v>
      </c>
      <c r="L28" s="280" t="s">
        <v>197</v>
      </c>
    </row>
    <row r="29" spans="1:12" s="406" customFormat="1" ht="15.75" hidden="1" customHeight="1">
      <c r="A29" s="215">
        <v>26</v>
      </c>
      <c r="B29" s="223"/>
      <c r="C29" s="224"/>
      <c r="D29" s="229"/>
      <c r="E29" s="429"/>
      <c r="F29" s="431"/>
      <c r="G29" s="220"/>
      <c r="H29" s="219"/>
      <c r="I29" s="283"/>
      <c r="J29" s="225"/>
      <c r="K29" s="228"/>
      <c r="L29" s="226"/>
    </row>
    <row r="30" spans="1:12" s="406" customFormat="1" ht="15.75" hidden="1" customHeight="1">
      <c r="A30" s="215">
        <v>27</v>
      </c>
      <c r="B30" s="223"/>
      <c r="C30" s="224"/>
      <c r="D30" s="229"/>
      <c r="E30" s="429"/>
      <c r="F30" s="431"/>
      <c r="G30" s="220"/>
      <c r="H30" s="219"/>
      <c r="I30" s="283"/>
      <c r="J30" s="225"/>
      <c r="K30" s="228"/>
      <c r="L30" s="226"/>
    </row>
    <row r="31" spans="1:12" s="406" customFormat="1" ht="15.75" hidden="1" customHeight="1">
      <c r="A31" s="215">
        <v>28</v>
      </c>
      <c r="B31" s="223"/>
      <c r="C31" s="224"/>
      <c r="D31" s="229"/>
      <c r="E31" s="429"/>
      <c r="F31" s="431"/>
      <c r="G31" s="220"/>
      <c r="H31" s="219"/>
      <c r="I31" s="283"/>
      <c r="J31" s="225"/>
      <c r="K31" s="228"/>
      <c r="L31" s="226"/>
    </row>
    <row r="32" spans="1:12" s="406" customFormat="1" ht="15.75" hidden="1" customHeight="1">
      <c r="A32" s="215">
        <v>29</v>
      </c>
      <c r="B32" s="223"/>
      <c r="C32" s="224"/>
      <c r="D32" s="229"/>
      <c r="E32" s="429"/>
      <c r="F32" s="431"/>
      <c r="G32" s="220"/>
      <c r="H32" s="219"/>
      <c r="I32" s="283"/>
      <c r="J32" s="225"/>
      <c r="K32" s="228"/>
      <c r="L32" s="226"/>
    </row>
    <row r="33" spans="1:12" s="406" customFormat="1" ht="15.75" hidden="1" customHeight="1">
      <c r="A33" s="215"/>
      <c r="B33" s="223"/>
      <c r="C33" s="224"/>
      <c r="D33" s="229"/>
      <c r="E33" s="429"/>
      <c r="F33" s="431"/>
      <c r="G33" s="220"/>
      <c r="H33" s="219"/>
      <c r="I33" s="283"/>
      <c r="J33" s="225"/>
      <c r="K33" s="228"/>
      <c r="L33" s="226"/>
    </row>
    <row r="34" spans="1:12" s="406" customFormat="1" ht="15.75" hidden="1" customHeight="1">
      <c r="A34" s="215"/>
      <c r="B34" s="223"/>
      <c r="C34" s="224"/>
      <c r="D34" s="229"/>
      <c r="E34" s="429"/>
      <c r="F34" s="431"/>
      <c r="G34" s="220"/>
      <c r="H34" s="219"/>
      <c r="I34" s="283"/>
      <c r="J34" s="225"/>
      <c r="K34" s="228"/>
      <c r="L34" s="226"/>
    </row>
    <row r="35" spans="1:12" ht="12.75" hidden="1" customHeight="1">
      <c r="A35" s="215"/>
      <c r="B35" s="223"/>
      <c r="C35" s="224"/>
      <c r="D35" s="229"/>
      <c r="E35" s="429"/>
      <c r="F35" s="430"/>
      <c r="G35" s="220"/>
      <c r="H35" s="219"/>
      <c r="I35" s="283"/>
      <c r="J35" s="225"/>
      <c r="K35" s="230"/>
      <c r="L35" s="226"/>
    </row>
    <row r="36" spans="1:12" hidden="1">
      <c r="A36" s="296"/>
      <c r="B36" s="295"/>
      <c r="C36" s="294"/>
      <c r="D36" s="297"/>
      <c r="E36" s="293"/>
      <c r="F36" s="431"/>
      <c r="G36" s="293"/>
      <c r="H36" s="292"/>
      <c r="I36" s="292"/>
      <c r="J36" s="297"/>
      <c r="K36" s="297"/>
      <c r="L36" s="297"/>
    </row>
    <row r="37" spans="1:12" hidden="1">
      <c r="A37" s="296"/>
      <c r="B37" s="295"/>
      <c r="C37" s="294"/>
      <c r="D37" s="297"/>
      <c r="E37" s="293"/>
      <c r="F37" s="292"/>
      <c r="G37" s="293"/>
      <c r="H37" s="292"/>
      <c r="I37" s="292"/>
      <c r="J37" s="297"/>
      <c r="K37" s="297"/>
      <c r="L37" s="297"/>
    </row>
    <row r="38" spans="1:12">
      <c r="A38" s="207"/>
      <c r="B38" s="232"/>
      <c r="D38" s="231" t="s">
        <v>7</v>
      </c>
      <c r="H38" s="236" t="s">
        <v>7</v>
      </c>
    </row>
    <row r="39" spans="1:12">
      <c r="B39" s="211" t="s">
        <v>1</v>
      </c>
      <c r="C39" s="196">
        <f>C4+C5+C6+C7</f>
        <v>3564625</v>
      </c>
      <c r="E39" s="360"/>
      <c r="F39" s="300"/>
    </row>
    <row r="40" spans="1:12">
      <c r="B40" s="211" t="s">
        <v>2</v>
      </c>
      <c r="C40" s="206">
        <f>C8+C9+C10+C12+C13+C14+C17+C18+C21+C22+C24+C25+C28+C11+C19+C15+C16+C20+C26+C27</f>
        <v>18453809</v>
      </c>
      <c r="E40" s="361"/>
      <c r="F40" s="300"/>
      <c r="G40" s="365"/>
    </row>
    <row r="41" spans="1:12">
      <c r="B41" s="212" t="s">
        <v>3</v>
      </c>
      <c r="C41" s="197">
        <f>C23</f>
        <v>1965096</v>
      </c>
      <c r="E41" s="362"/>
      <c r="F41" s="300"/>
    </row>
    <row r="42" spans="1:12" s="406" customFormat="1" ht="23.25">
      <c r="B42" s="212" t="s">
        <v>195</v>
      </c>
      <c r="C42" s="464">
        <f>C41+C40+C39</f>
        <v>23983530</v>
      </c>
      <c r="D42" s="231"/>
      <c r="E42" s="362"/>
      <c r="F42" s="300"/>
      <c r="G42" s="221"/>
      <c r="H42" s="236"/>
      <c r="I42" s="231"/>
      <c r="J42" s="231"/>
      <c r="K42" s="231"/>
      <c r="L42" s="231"/>
    </row>
    <row r="43" spans="1:12">
      <c r="B43" s="212" t="s">
        <v>4</v>
      </c>
      <c r="C43" s="197">
        <v>17000000</v>
      </c>
      <c r="E43" s="301"/>
      <c r="F43" s="300"/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2"/>
  <sheetViews>
    <sheetView workbookViewId="0">
      <selection activeCell="C7" sqref="C7"/>
    </sheetView>
  </sheetViews>
  <sheetFormatPr baseColWidth="10" defaultRowHeight="15"/>
  <cols>
    <col min="2" max="2" width="10" customWidth="1"/>
    <col min="3" max="3" width="26.42578125" customWidth="1"/>
    <col min="4" max="4" width="42.7109375" customWidth="1"/>
    <col min="5" max="5" width="22.28515625" customWidth="1"/>
    <col min="6" max="6" width="11.42578125" style="406" customWidth="1"/>
    <col min="7" max="7" width="16" customWidth="1"/>
    <col min="8" max="8" width="25.42578125" customWidth="1"/>
    <col min="9" max="9" width="15.7109375" style="410" customWidth="1"/>
    <col min="10" max="14" width="11.42578125" customWidth="1"/>
  </cols>
  <sheetData>
    <row r="2" spans="2:9">
      <c r="F2" s="357" t="s">
        <v>161</v>
      </c>
      <c r="G2" s="357" t="s">
        <v>130</v>
      </c>
      <c r="H2" s="357" t="s">
        <v>20</v>
      </c>
      <c r="I2" s="357" t="s">
        <v>173</v>
      </c>
    </row>
    <row r="3" spans="2:9">
      <c r="F3" s="358">
        <v>2</v>
      </c>
      <c r="G3" s="358" t="s">
        <v>95</v>
      </c>
      <c r="H3" s="358" t="s">
        <v>96</v>
      </c>
      <c r="I3" s="428">
        <v>58000</v>
      </c>
    </row>
    <row r="4" spans="2:9" ht="15.75" thickBot="1">
      <c r="F4" s="358"/>
      <c r="G4" s="358"/>
      <c r="H4" s="358"/>
      <c r="I4" s="428"/>
    </row>
    <row r="5" spans="2:9" ht="19.5" thickBot="1">
      <c r="C5" s="195" t="s">
        <v>29</v>
      </c>
      <c r="D5" s="191"/>
      <c r="F5" s="358"/>
      <c r="G5" s="358"/>
      <c r="H5" s="358"/>
      <c r="I5" s="428"/>
    </row>
    <row r="6" spans="2:9">
      <c r="C6" s="408">
        <v>9910000003</v>
      </c>
      <c r="D6" s="411" t="s">
        <v>159</v>
      </c>
      <c r="F6" s="358"/>
      <c r="G6" s="427"/>
      <c r="H6" s="358"/>
      <c r="I6" s="358"/>
    </row>
    <row r="7" spans="2:9">
      <c r="C7" s="192" t="s">
        <v>30</v>
      </c>
      <c r="D7" s="287" t="s">
        <v>31</v>
      </c>
    </row>
    <row r="8" spans="2:9">
      <c r="C8" s="193">
        <v>3200000000</v>
      </c>
      <c r="D8" s="287" t="s">
        <v>32</v>
      </c>
    </row>
    <row r="9" spans="2:9">
      <c r="C9" s="193">
        <v>11112222</v>
      </c>
      <c r="D9" s="287" t="s">
        <v>33</v>
      </c>
    </row>
    <row r="10" spans="2:9" ht="15.75" thickBot="1">
      <c r="C10" s="194">
        <v>111110000</v>
      </c>
      <c r="D10" s="286" t="s">
        <v>34</v>
      </c>
    </row>
    <row r="11" spans="2:9" s="406" customFormat="1">
      <c r="C11" s="412"/>
      <c r="D11" s="413"/>
      <c r="I11" s="410"/>
    </row>
    <row r="12" spans="2:9" s="406" customFormat="1">
      <c r="I12" s="410"/>
    </row>
    <row r="13" spans="2:9" s="406" customFormat="1">
      <c r="I13" s="410"/>
    </row>
    <row r="14" spans="2:9">
      <c r="C14" s="486" t="s">
        <v>174</v>
      </c>
      <c r="D14" s="487"/>
      <c r="E14" s="237"/>
      <c r="F14" s="410"/>
    </row>
    <row r="15" spans="2:9" s="406" customFormat="1">
      <c r="C15" s="488" t="s">
        <v>175</v>
      </c>
      <c r="D15" s="489"/>
      <c r="E15" s="410"/>
      <c r="F15" s="410"/>
      <c r="I15" s="410"/>
    </row>
    <row r="16" spans="2:9">
      <c r="B16" s="357" t="s">
        <v>161</v>
      </c>
      <c r="C16" s="414" t="s">
        <v>130</v>
      </c>
      <c r="D16" s="415" t="s">
        <v>20</v>
      </c>
      <c r="E16" s="357" t="s">
        <v>173</v>
      </c>
      <c r="F16" s="424"/>
    </row>
    <row r="17" spans="2:6">
      <c r="B17" s="358">
        <v>1</v>
      </c>
      <c r="C17" s="363" t="s">
        <v>30</v>
      </c>
      <c r="D17" s="359" t="s">
        <v>214</v>
      </c>
      <c r="E17" s="364">
        <v>750000</v>
      </c>
      <c r="F17" s="425"/>
    </row>
    <row r="18" spans="2:6">
      <c r="B18" s="358"/>
      <c r="C18" s="358"/>
      <c r="D18" s="358"/>
      <c r="E18" s="364"/>
      <c r="F18" s="425"/>
    </row>
    <row r="19" spans="2:6">
      <c r="B19" s="358"/>
      <c r="C19" s="358"/>
      <c r="D19" s="358"/>
      <c r="E19" s="364"/>
      <c r="F19" s="425"/>
    </row>
    <row r="20" spans="2:6">
      <c r="B20" s="358"/>
      <c r="C20" s="358"/>
      <c r="D20" s="358"/>
      <c r="E20" s="364"/>
      <c r="F20" s="425"/>
    </row>
    <row r="21" spans="2:6">
      <c r="B21" s="358"/>
      <c r="C21" s="358"/>
      <c r="D21" s="358"/>
      <c r="E21" s="364"/>
      <c r="F21" s="425"/>
    </row>
    <row r="22" spans="2:6">
      <c r="B22" s="358"/>
      <c r="C22" s="358"/>
      <c r="D22" s="358"/>
      <c r="E22" s="416"/>
      <c r="F22" s="426"/>
    </row>
  </sheetData>
  <mergeCells count="2">
    <mergeCell ref="C14:D14"/>
    <mergeCell ref="C15:D15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  <vt:lpstr>Hoja3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2016-06-21T20:53:03Z</cp:lastPrinted>
  <dcterms:created xsi:type="dcterms:W3CDTF">2016-04-27T13:00:55Z</dcterms:created>
  <dcterms:modified xsi:type="dcterms:W3CDTF">2016-08-30T20:54:36Z</dcterms:modified>
</cp:coreProperties>
</file>