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135" windowWidth="7980" windowHeight="7815" activeTab="8"/>
  </bookViews>
  <sheets>
    <sheet name="1" sheetId="2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DETALLE FACTURACION" sheetId="1" r:id="rId9"/>
    <sheet name="CODIGOS" sheetId="4" r:id="rId10"/>
  </sheets>
  <calcPr calcId="144525"/>
</workbook>
</file>

<file path=xl/calcChain.xml><?xml version="1.0" encoding="utf-8"?>
<calcChain xmlns="http://schemas.openxmlformats.org/spreadsheetml/2006/main">
  <c r="C45" i="1" l="1"/>
  <c r="C44" i="1" l="1"/>
  <c r="F55" i="2"/>
  <c r="F27" i="11" l="1"/>
  <c r="F28" i="11" s="1"/>
  <c r="F13" i="11"/>
  <c r="F14" i="11" s="1"/>
  <c r="F71" i="11"/>
  <c r="F70" i="11"/>
  <c r="F72" i="11" s="1"/>
  <c r="F56" i="11"/>
  <c r="F55" i="11"/>
  <c r="F57" i="11" s="1"/>
  <c r="F41" i="11"/>
  <c r="F42" i="11" s="1"/>
  <c r="F73" i="10" l="1"/>
  <c r="F71" i="10"/>
  <c r="F29" i="10" l="1"/>
  <c r="F41" i="2" l="1"/>
  <c r="F27" i="2"/>
  <c r="F13" i="2"/>
  <c r="F16" i="10" l="1"/>
  <c r="F14" i="10"/>
  <c r="F15" i="10"/>
  <c r="F13" i="10"/>
  <c r="F72" i="10"/>
  <c r="F57" i="10"/>
  <c r="F58" i="10" s="1"/>
  <c r="F43" i="10"/>
  <c r="F44" i="10" s="1"/>
  <c r="F30" i="10"/>
  <c r="C43" i="1" l="1"/>
  <c r="C49" i="1" s="1"/>
  <c r="F33" i="9" l="1"/>
  <c r="F47" i="9"/>
  <c r="E29" i="6" l="1"/>
  <c r="F29" i="6" s="1"/>
  <c r="E28" i="6"/>
  <c r="F28" i="6" s="1"/>
  <c r="E27" i="6"/>
  <c r="E26" i="6"/>
  <c r="F26" i="6" s="1"/>
  <c r="E25" i="6"/>
  <c r="F25" i="6" s="1"/>
  <c r="E24" i="6"/>
  <c r="E23" i="6"/>
  <c r="F23" i="6" s="1"/>
  <c r="E22" i="6"/>
  <c r="F22" i="6" s="1"/>
  <c r="E21" i="6"/>
  <c r="F21" i="6" s="1"/>
  <c r="E20" i="6"/>
  <c r="F20" i="6" s="1"/>
  <c r="E19" i="6"/>
  <c r="E18" i="6"/>
  <c r="F18" i="6" s="1"/>
  <c r="E17" i="6"/>
  <c r="E16" i="6"/>
  <c r="F16" i="6" s="1"/>
  <c r="E15" i="6"/>
  <c r="F15" i="6" s="1"/>
  <c r="E14" i="6"/>
  <c r="F14" i="6" s="1"/>
  <c r="E13" i="6"/>
  <c r="F13" i="6" s="1"/>
  <c r="F27" i="6"/>
  <c r="F24" i="6"/>
  <c r="F19" i="6"/>
  <c r="F17" i="6"/>
  <c r="F61" i="9"/>
  <c r="F14" i="5" l="1"/>
  <c r="F15" i="5" s="1"/>
  <c r="F18" i="9" l="1"/>
  <c r="F17" i="9"/>
  <c r="F16" i="9"/>
  <c r="F15" i="9"/>
  <c r="F14" i="9"/>
  <c r="F13" i="9"/>
  <c r="F19" i="9" s="1"/>
  <c r="F48" i="9"/>
  <c r="F34" i="9"/>
  <c r="F29" i="8" l="1"/>
  <c r="F30" i="8"/>
  <c r="F28" i="8"/>
  <c r="F31" i="8" s="1"/>
  <c r="F13" i="8" l="1"/>
  <c r="F14" i="8" s="1"/>
  <c r="F69" i="7"/>
  <c r="F70" i="7" s="1"/>
  <c r="F55" i="7"/>
  <c r="F56" i="7" s="1"/>
  <c r="F41" i="7"/>
  <c r="F42" i="7" s="1"/>
  <c r="F27" i="7"/>
  <c r="F28" i="7" s="1"/>
  <c r="F13" i="7"/>
  <c r="F14" i="7" s="1"/>
  <c r="F72" i="6" l="1"/>
  <c r="F73" i="6" s="1"/>
  <c r="F58" i="6"/>
  <c r="F59" i="6" s="1"/>
  <c r="F43" i="6"/>
  <c r="F44" i="6" s="1"/>
  <c r="F69" i="2" l="1"/>
  <c r="F71" i="2" s="1"/>
  <c r="F70" i="5" l="1"/>
  <c r="F71" i="5" s="1"/>
  <c r="F56" i="5"/>
  <c r="F57" i="5" s="1"/>
  <c r="F42" i="5"/>
  <c r="F43" i="5" s="1"/>
  <c r="F28" i="5"/>
  <c r="F29" i="5" s="1"/>
  <c r="F13" i="5"/>
  <c r="F56" i="2" l="1"/>
  <c r="F70" i="2"/>
  <c r="F42" i="2" l="1"/>
  <c r="F28" i="2"/>
  <c r="F14" i="2"/>
  <c r="F73" i="2" l="1"/>
  <c r="F62" i="9" l="1"/>
</calcChain>
</file>

<file path=xl/sharedStrings.xml><?xml version="1.0" encoding="utf-8"?>
<sst xmlns="http://schemas.openxmlformats.org/spreadsheetml/2006/main" count="1023" uniqueCount="239">
  <si>
    <t>Columna1</t>
  </si>
  <si>
    <t>Clínica u Hospital</t>
  </si>
  <si>
    <t>Monto Neto</t>
  </si>
  <si>
    <t>Realizado</t>
  </si>
  <si>
    <t>Presupuesto</t>
  </si>
  <si>
    <t xml:space="preserve">Orden de Venta </t>
  </si>
  <si>
    <t>Orden de Compra</t>
  </si>
  <si>
    <t>Guia de despacho</t>
  </si>
  <si>
    <t>Factura</t>
  </si>
  <si>
    <t>Entregado</t>
  </si>
  <si>
    <t>Responsable venta</t>
  </si>
  <si>
    <t>Clínica las Lilas</t>
  </si>
  <si>
    <t>Cristian Yañez</t>
  </si>
  <si>
    <t xml:space="preserve"> </t>
  </si>
  <si>
    <t>VISITA TECNICA</t>
  </si>
  <si>
    <t>111PROGRAMACION</t>
  </si>
  <si>
    <t>PROGRAMACION</t>
  </si>
  <si>
    <t>MANTENCION</t>
  </si>
  <si>
    <t>REPARACIONES VARIAS (PINTURA, )</t>
  </si>
  <si>
    <t>MANO DE OBRA</t>
  </si>
  <si>
    <t>CODIGOS</t>
  </si>
  <si>
    <t>Facturación 1</t>
  </si>
  <si>
    <t>RUT</t>
  </si>
  <si>
    <t>RAZON SOCIAL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</si>
  <si>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</si>
  <si>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</si>
  <si>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</si>
  <si>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</si>
  <si>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</si>
  <si>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</si>
  <si>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</si>
  <si>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</si>
  <si>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</si>
  <si>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</si>
  <si>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</si>
  <si>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</si>
  <si>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</si>
  <si>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</si>
  <si>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2</t>
  </si>
  <si>
    <t>Facturación 3</t>
  </si>
  <si>
    <t>Facturación 4</t>
  </si>
  <si>
    <t>Facturación 5</t>
  </si>
  <si>
    <t>TOTAL:</t>
  </si>
  <si>
    <t>Contrato por mantencion</t>
  </si>
  <si>
    <t>Clínica Chillan</t>
  </si>
  <si>
    <t>Hospital de copiapo</t>
  </si>
  <si>
    <t>Clínica las Condes</t>
  </si>
  <si>
    <t>Paul Medina</t>
  </si>
  <si>
    <t>Clínica santa María</t>
  </si>
  <si>
    <t>Clínica Vespucio</t>
  </si>
  <si>
    <t>Javiera Farias</t>
  </si>
  <si>
    <t>Clínica Indisa</t>
  </si>
  <si>
    <t>Andres Yañez</t>
  </si>
  <si>
    <t>SI</t>
  </si>
  <si>
    <t>Clinica Chillan</t>
  </si>
  <si>
    <t>Hospital de Copiapo</t>
  </si>
  <si>
    <t>Facturación 6</t>
  </si>
  <si>
    <t>Facturación 7</t>
  </si>
  <si>
    <t>Facturación 8</t>
  </si>
  <si>
    <t>Facturación 9</t>
  </si>
  <si>
    <t>Facturación 10</t>
  </si>
  <si>
    <t>93.930.000-7</t>
  </si>
  <si>
    <t>Venta Directa</t>
  </si>
  <si>
    <t>300BF</t>
  </si>
  <si>
    <t>Ampolleta xenon 300W</t>
  </si>
  <si>
    <t>6023/S</t>
  </si>
  <si>
    <t>Ampolleta lampara quirofano</t>
  </si>
  <si>
    <t>CCDIN</t>
  </si>
  <si>
    <t>Peras de llamado</t>
  </si>
  <si>
    <t>AJV Ingenieria SpA</t>
  </si>
  <si>
    <t>76.346.496-2</t>
  </si>
  <si>
    <t>R4K12A</t>
  </si>
  <si>
    <t>Modulo paciente</t>
  </si>
  <si>
    <t>Hospital Viña</t>
  </si>
  <si>
    <t>EM 016-16</t>
  </si>
  <si>
    <t>Hospital Clinico Viña del Mar</t>
  </si>
  <si>
    <t>96.963.660-3</t>
  </si>
  <si>
    <t>Clinica Santa María</t>
  </si>
  <si>
    <t>Facturación 12</t>
  </si>
  <si>
    <t>Facturación 13</t>
  </si>
  <si>
    <t>Facturación 14</t>
  </si>
  <si>
    <t>Facturación 15</t>
  </si>
  <si>
    <t>Visita Tecnica</t>
  </si>
  <si>
    <t xml:space="preserve">Clínica las Condes </t>
  </si>
  <si>
    <t>Pillow Speaker</t>
  </si>
  <si>
    <t>Hospital San José</t>
  </si>
  <si>
    <t>7160C</t>
  </si>
  <si>
    <t>7161E</t>
  </si>
  <si>
    <t>7160B</t>
  </si>
  <si>
    <t>7159A</t>
  </si>
  <si>
    <t>7159D</t>
  </si>
  <si>
    <t>7161A</t>
  </si>
  <si>
    <t>7159H</t>
  </si>
  <si>
    <t>Clínica Cordillera</t>
  </si>
  <si>
    <t>04-1478</t>
  </si>
  <si>
    <t>Hospital San Jose</t>
  </si>
  <si>
    <t>Facturación 16</t>
  </si>
  <si>
    <t>Facturación 17</t>
  </si>
  <si>
    <t>Facturación 18</t>
  </si>
  <si>
    <t>Facturación 19</t>
  </si>
  <si>
    <t>Facturación 20</t>
  </si>
  <si>
    <t>61.608.002-4</t>
  </si>
  <si>
    <t>Reparaciones varias</t>
  </si>
  <si>
    <t>Facturación 21</t>
  </si>
  <si>
    <t>Facturación 22</t>
  </si>
  <si>
    <t>Facturación 23</t>
  </si>
  <si>
    <t>Facturación 24</t>
  </si>
  <si>
    <t>Facturación 25</t>
  </si>
  <si>
    <t>Constructora y comercial el Alba</t>
  </si>
  <si>
    <t>86.003.000-4</t>
  </si>
  <si>
    <t>29428</t>
  </si>
  <si>
    <t>29429</t>
  </si>
  <si>
    <t>RE Facturación</t>
  </si>
  <si>
    <t>Columna2</t>
  </si>
  <si>
    <t>Adriana Castro</t>
  </si>
  <si>
    <t>Coupling</t>
  </si>
  <si>
    <t>Mano de obra</t>
  </si>
  <si>
    <t>Clinica Indisa</t>
  </si>
  <si>
    <t>5.540.035-0</t>
  </si>
  <si>
    <t>Reparacion</t>
  </si>
  <si>
    <t>EFECTIVO</t>
  </si>
  <si>
    <t>29701</t>
  </si>
  <si>
    <t>Estacion de paciente</t>
  </si>
  <si>
    <t>29709</t>
  </si>
  <si>
    <t>LIT CARGO</t>
  </si>
  <si>
    <t>29711</t>
  </si>
  <si>
    <t>Clínica Santa María</t>
  </si>
  <si>
    <t>90.753.000-0</t>
  </si>
  <si>
    <t>5-ALA00125-12</t>
  </si>
  <si>
    <t>5-RLE00125-W</t>
  </si>
  <si>
    <t>5-RLE00125-2W</t>
  </si>
  <si>
    <t>Healthcare positioning tag, RF/IR/LF</t>
  </si>
  <si>
    <t>5-PBA00433L</t>
  </si>
  <si>
    <t>Active identity badge, WP, RF/LF</t>
  </si>
  <si>
    <t>LF Exciter, bus primary  I/O</t>
  </si>
  <si>
    <t>LF Exciter Standalone, white</t>
  </si>
  <si>
    <t>5-RLE00125-1W</t>
  </si>
  <si>
    <t>Exciter, LF, Standalone primary white</t>
  </si>
  <si>
    <t>Exciter, LF, Standalone secondary white</t>
  </si>
  <si>
    <t xml:space="preserve">Constructora Costa Luarca S.A </t>
  </si>
  <si>
    <t>76.208.449-K</t>
  </si>
  <si>
    <t>R4KBK400</t>
  </si>
  <si>
    <t>Bateria de respaldo</t>
  </si>
  <si>
    <t>R4KPR400</t>
  </si>
  <si>
    <t>Fuente de alimentacion</t>
  </si>
  <si>
    <t>RAKNIM</t>
  </si>
  <si>
    <t>Modulo de interfase</t>
  </si>
  <si>
    <t>R4KTMB</t>
  </si>
  <si>
    <t>Tablilla de terminacion</t>
  </si>
  <si>
    <t>R4K4020</t>
  </si>
  <si>
    <t>Consola de llamado</t>
  </si>
  <si>
    <t>R4KNN</t>
  </si>
  <si>
    <t>Panel de anuncio</t>
  </si>
  <si>
    <t>R4K14SA</t>
  </si>
  <si>
    <t xml:space="preserve">Estacion de paciente con audio codigo azul </t>
  </si>
  <si>
    <t>R4KESR</t>
  </si>
  <si>
    <t>Presencia de enfermera + codigo azul</t>
  </si>
  <si>
    <t>R4KPC10</t>
  </si>
  <si>
    <t>Modulo de baño con tirador</t>
  </si>
  <si>
    <t>CLA244</t>
  </si>
  <si>
    <t>Lampara de 4 luces/ con audio</t>
  </si>
  <si>
    <t>DCA200</t>
  </si>
  <si>
    <t>Controlador de modulos con audio</t>
  </si>
  <si>
    <t>CLAR4</t>
  </si>
  <si>
    <t>Tarjeta expansora de audio</t>
  </si>
  <si>
    <t>R4KCONN6</t>
  </si>
  <si>
    <t>Conectores 6 pin 100 piezas</t>
  </si>
  <si>
    <t>Conectores 8 pin 100 piezas</t>
  </si>
  <si>
    <t>R4KCONN8</t>
  </si>
  <si>
    <t>R4KCRIMP</t>
  </si>
  <si>
    <t>Herramienta para cable</t>
  </si>
  <si>
    <t>5-WTD41100-0</t>
  </si>
  <si>
    <t>29815</t>
  </si>
  <si>
    <t>5-RLE00125W</t>
  </si>
  <si>
    <t>Exciter, LF, Standalone, white</t>
  </si>
  <si>
    <t>Programacion</t>
  </si>
  <si>
    <t>Gabinete</t>
  </si>
  <si>
    <t>NC2828</t>
  </si>
  <si>
    <t>USD</t>
  </si>
  <si>
    <t>Constructora Costa Luarca</t>
  </si>
  <si>
    <t>164483 - 164484</t>
  </si>
  <si>
    <t>164483-84</t>
  </si>
  <si>
    <t>Carlos</t>
  </si>
  <si>
    <t xml:space="preserve">Clínica Vespucio </t>
  </si>
  <si>
    <t>96.898.980-4</t>
  </si>
  <si>
    <t>META FEBRERO 2016:</t>
  </si>
  <si>
    <t>Facturación 11</t>
  </si>
  <si>
    <t>30097</t>
  </si>
  <si>
    <t>92.051.000-0</t>
  </si>
  <si>
    <t>NULO</t>
  </si>
  <si>
    <t>TOTAL PROYECTOS</t>
  </si>
  <si>
    <t>TOTAL GENERAL</t>
  </si>
  <si>
    <t>TOTAL CONTRATOS</t>
  </si>
  <si>
    <t>TOTAL SOPORTE</t>
  </si>
  <si>
    <t>TOTAL SOPORTE PENDIENTE X FACTURAR:</t>
  </si>
  <si>
    <t>ISM Constructora</t>
  </si>
  <si>
    <t>24022016-0925</t>
  </si>
  <si>
    <t>76.397.621-1</t>
  </si>
  <si>
    <t>24022016-0625</t>
  </si>
  <si>
    <t>BT4508454</t>
  </si>
  <si>
    <t>BT4508456</t>
  </si>
  <si>
    <t>Rueda con steer completa</t>
  </si>
  <si>
    <t>Rueda con freno completa</t>
  </si>
  <si>
    <t>Facturación 26</t>
  </si>
  <si>
    <t>Facturación 27</t>
  </si>
  <si>
    <t>30406</t>
  </si>
  <si>
    <t>76.515.070-1</t>
  </si>
  <si>
    <t>99.567.970-1</t>
  </si>
  <si>
    <t>61.606.307-3</t>
  </si>
  <si>
    <t>Venta directa</t>
  </si>
  <si>
    <t>35034-02</t>
  </si>
  <si>
    <t>4 kit, 2 unidades de baterias mesa remeda</t>
  </si>
  <si>
    <t>7160D</t>
  </si>
  <si>
    <t>7159C</t>
  </si>
  <si>
    <t>7159B</t>
  </si>
  <si>
    <t>7160E</t>
  </si>
  <si>
    <t>7161C</t>
  </si>
  <si>
    <t>7161D</t>
  </si>
  <si>
    <t>7161G</t>
  </si>
  <si>
    <t>7159G</t>
  </si>
  <si>
    <t>7161F</t>
  </si>
  <si>
    <t xml:space="preserve">                                         </t>
  </si>
  <si>
    <t>Staff Terminal</t>
  </si>
  <si>
    <t>Las Hualtatas</t>
  </si>
  <si>
    <t>Facturación 37</t>
  </si>
  <si>
    <t>Corporacion obra Chileno Aleman</t>
  </si>
  <si>
    <t>70.079.000-2</t>
  </si>
  <si>
    <t>Facturación 36</t>
  </si>
  <si>
    <t>24022016-0911</t>
  </si>
  <si>
    <t>Peras de Llamado</t>
  </si>
  <si>
    <t>Estacion de paciente con audio</t>
  </si>
  <si>
    <t>Facturación 38</t>
  </si>
  <si>
    <t>Facturación 39</t>
  </si>
  <si>
    <t>Facturación 40</t>
  </si>
  <si>
    <t>Clinica las Condes</t>
  </si>
  <si>
    <t>Visita Tecnica Urgente</t>
  </si>
  <si>
    <t>Facturación 41</t>
  </si>
  <si>
    <t>175BF</t>
  </si>
  <si>
    <t>Ampolleta Xenon 175w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</si>
</sst>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340A]\ #,##0"/>
    <numFmt numFmtId="165" formatCode="&quot;$&quot;\ #,##0;[Red]\-&quot;$&quot;\ #,##0"/>
    <numFmt numFmtId="166" formatCode="_(&quot;Ch$&quot;* #,##0.00_);_(&quot;Ch$&quot;* \(#,##0.00\);_(&quot;Ch$&quot;* &quot;-&quot;??_);_(@_)"/>
    <numFmt numFmtId="167" formatCode="[$$-340A]\ 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11"/>
      <name val="Bookman Old Style"/>
      <family val="1"/>
    </font>
    <font>
      <sz val="11"/>
      <color theme="1"/>
      <name val="Arial"/>
      <family val="2"/>
    </font>
    <font>
      <b/>
      <sz val="8"/>
      <color rgb="FFFF0000"/>
      <name val="Arial Black"/>
      <family val="2"/>
    </font>
    <font>
      <b/>
      <sz val="8"/>
      <color rgb="FFFF0000"/>
      <name val="Book Antiqua"/>
      <family val="1"/>
    </font>
    <font>
      <b/>
      <sz val="8"/>
      <color indexed="8"/>
      <name val="Book Antiqua"/>
      <family val="1"/>
    </font>
    <font>
      <b/>
      <sz val="11"/>
      <color rgb="FFFF0000"/>
      <name val="Book Antiqua"/>
      <family val="1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B0F0"/>
      <name val="Arial"/>
      <family val="2"/>
    </font>
    <font>
      <sz val="12"/>
      <color rgb="FFC00000"/>
      <name val="Arial"/>
      <family val="2"/>
    </font>
    <font>
      <sz val="12"/>
      <color rgb="FF3333FF"/>
      <name val="Arial"/>
      <family val="2"/>
    </font>
    <font>
      <sz val="12"/>
      <color rgb="FF0000FF"/>
      <name val="Arial"/>
      <family val="2"/>
    </font>
    <font>
      <sz val="12"/>
      <color rgb="FF00B050"/>
      <name val="Arial"/>
      <family val="2"/>
    </font>
    <font>
      <sz val="12"/>
      <color rgb="FF7030A0"/>
      <name val="Arial"/>
      <family val="2"/>
    </font>
    <font>
      <sz val="12"/>
      <color theme="9" tint="-0.249977111117893"/>
      <name val="Arial"/>
      <family val="2"/>
    </font>
    <font>
      <sz val="11"/>
      <color theme="1"/>
      <name val="Calibri"/>
      <scheme val="minor"/>
    </font>
    <font>
      <sz val="12"/>
      <color theme="1"/>
      <name val="Arial"/>
    </font>
    <font>
      <sz val="12"/>
      <color rgb="FF00B0F0"/>
      <name val="Arial"/>
    </font>
    <font>
      <sz val="12"/>
      <color rgb="FF3333FF"/>
      <name val="Arial"/>
    </font>
    <font>
      <sz val="12"/>
      <color rgb="FFC00000"/>
      <name val="Arial"/>
    </font>
    <font>
      <b/>
      <sz val="16"/>
      <name val="Book Antiqua"/>
      <family val="1"/>
    </font>
    <font>
      <sz val="8"/>
      <color rgb="FFFF0000"/>
      <name val="Book Antiqua"/>
      <family val="1"/>
    </font>
    <font>
      <sz val="12"/>
      <color theme="5" tint="-0.249977111117893"/>
      <name val="Arial"/>
      <family val="2"/>
    </font>
    <font>
      <sz val="12"/>
      <color rgb="FFFF0000"/>
      <name val="Arial"/>
      <family val="2"/>
    </font>
    <font>
      <sz val="12"/>
      <color theme="8"/>
      <name val="Arial"/>
      <family val="2"/>
    </font>
    <font>
      <sz val="12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Arial"/>
    </font>
    <font>
      <b/>
      <sz val="12"/>
      <color rgb="FF3333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/>
    <xf numFmtId="164" fontId="8" fillId="0" borderId="0"/>
    <xf numFmtId="164" fontId="8" fillId="0" borderId="0"/>
    <xf numFmtId="166" fontId="8" fillId="0" borderId="0" applyFont="0" applyFill="0" applyBorder="0" applyAlignment="0" applyProtection="0"/>
    <xf numFmtId="164" fontId="1" fillId="0" borderId="0"/>
    <xf numFmtId="164" fontId="9" fillId="0" borderId="0"/>
    <xf numFmtId="164" fontId="8" fillId="0" borderId="0"/>
    <xf numFmtId="164" fontId="14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346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1" xfId="9" applyNumberFormat="1" applyFont="1" applyBorder="1" applyAlignment="1">
      <alignment horizontal="left"/>
    </xf>
    <xf numFmtId="164" fontId="1" fillId="0" borderId="1" xfId="9" applyBorder="1"/>
    <xf numFmtId="0" fontId="1" fillId="0" borderId="1" xfId="9" applyNumberForma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3" fillId="3" borderId="0" xfId="0" applyFont="1" applyFill="1"/>
    <xf numFmtId="164" fontId="5" fillId="5" borderId="0" xfId="1" applyFont="1" applyFill="1"/>
    <xf numFmtId="14" fontId="10" fillId="5" borderId="0" xfId="1" applyNumberFormat="1" applyFont="1" applyFill="1" applyAlignment="1">
      <alignment horizontal="center"/>
    </xf>
    <xf numFmtId="164" fontId="6" fillId="6" borderId="18" xfId="1" applyFont="1" applyFill="1" applyBorder="1" applyAlignment="1">
      <alignment horizontal="center"/>
    </xf>
    <xf numFmtId="164" fontId="6" fillId="6" borderId="5" xfId="1" applyFont="1" applyFill="1" applyBorder="1" applyAlignment="1">
      <alignment horizontal="center"/>
    </xf>
    <xf numFmtId="164" fontId="5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5" fillId="5" borderId="10" xfId="1" applyFont="1" applyFill="1" applyBorder="1" applyAlignment="1">
      <alignment horizontal="center"/>
    </xf>
    <xf numFmtId="14" fontId="5" fillId="5" borderId="10" xfId="1" applyNumberFormat="1" applyFont="1" applyFill="1" applyBorder="1" applyAlignment="1">
      <alignment horizontal="center"/>
    </xf>
    <xf numFmtId="14" fontId="13" fillId="5" borderId="0" xfId="1" applyNumberFormat="1" applyFont="1" applyFill="1" applyAlignment="1">
      <alignment horizontal="center"/>
    </xf>
    <xf numFmtId="164" fontId="5" fillId="5" borderId="0" xfId="1" applyFont="1" applyFill="1" applyAlignment="1">
      <alignment horizontal="center"/>
    </xf>
    <xf numFmtId="49" fontId="4" fillId="7" borderId="0" xfId="1" applyNumberFormat="1" applyFont="1" applyFill="1" applyAlignment="1">
      <alignment horizontal="center"/>
    </xf>
    <xf numFmtId="164" fontId="5" fillId="5" borderId="0" xfId="1" applyFont="1" applyFill="1" applyAlignment="1">
      <alignment horizontal="right"/>
    </xf>
    <xf numFmtId="164" fontId="11" fillId="5" borderId="0" xfId="1" applyFont="1" applyFill="1" applyAlignment="1">
      <alignment horizontal="center"/>
    </xf>
    <xf numFmtId="164" fontId="6" fillId="6" borderId="15" xfId="1" applyNumberFormat="1" applyFont="1" applyFill="1" applyBorder="1" applyAlignment="1">
      <alignment horizontal="left"/>
    </xf>
    <xf numFmtId="164" fontId="6" fillId="6" borderId="19" xfId="1" applyFont="1" applyFill="1" applyBorder="1" applyAlignment="1">
      <alignment horizontal="center"/>
    </xf>
    <xf numFmtId="164" fontId="6" fillId="6" borderId="17" xfId="1" applyNumberFormat="1" applyFont="1" applyFill="1" applyBorder="1" applyAlignment="1">
      <alignment horizontal="right"/>
    </xf>
    <xf numFmtId="164" fontId="6" fillId="6" borderId="14" xfId="1" applyNumberFormat="1" applyFont="1" applyFill="1" applyBorder="1" applyAlignment="1">
      <alignment horizontal="right"/>
    </xf>
    <xf numFmtId="164" fontId="5" fillId="5" borderId="0" xfId="1" applyNumberFormat="1" applyFont="1" applyFill="1" applyAlignment="1">
      <alignment horizontal="right" vertical="center"/>
    </xf>
    <xf numFmtId="164" fontId="5" fillId="5" borderId="0" xfId="1" applyNumberFormat="1" applyFont="1" applyFill="1" applyAlignment="1">
      <alignment horizontal="right"/>
    </xf>
    <xf numFmtId="164" fontId="5" fillId="5" borderId="0" xfId="1" applyNumberFormat="1" applyFont="1" applyFill="1" applyBorder="1" applyAlignment="1">
      <alignment horizontal="right"/>
    </xf>
    <xf numFmtId="164" fontId="6" fillId="6" borderId="18" xfId="1" applyNumberFormat="1" applyFont="1" applyFill="1" applyBorder="1" applyAlignment="1">
      <alignment horizontal="right"/>
    </xf>
    <xf numFmtId="0" fontId="6" fillId="6" borderId="9" xfId="1" applyNumberFormat="1" applyFont="1" applyFill="1" applyBorder="1" applyAlignment="1">
      <alignment horizontal="center"/>
    </xf>
    <xf numFmtId="0" fontId="6" fillId="3" borderId="9" xfId="1" applyNumberFormat="1" applyFont="1" applyFill="1" applyBorder="1" applyAlignment="1">
      <alignment horizontal="center"/>
    </xf>
    <xf numFmtId="0" fontId="6" fillId="6" borderId="12" xfId="1" applyNumberFormat="1" applyFont="1" applyFill="1" applyBorder="1" applyAlignment="1">
      <alignment horizontal="center"/>
    </xf>
    <xf numFmtId="0" fontId="6" fillId="6" borderId="18" xfId="1" applyNumberFormat="1" applyFont="1" applyFill="1" applyBorder="1" applyAlignment="1">
      <alignment horizontal="center"/>
    </xf>
    <xf numFmtId="0" fontId="7" fillId="6" borderId="17" xfId="1" applyNumberFormat="1" applyFont="1" applyFill="1" applyBorder="1" applyAlignment="1">
      <alignment horizontal="center"/>
    </xf>
    <xf numFmtId="0" fontId="7" fillId="6" borderId="16" xfId="1" applyNumberFormat="1" applyFont="1" applyFill="1" applyBorder="1" applyAlignment="1">
      <alignment horizontal="center"/>
    </xf>
    <xf numFmtId="0" fontId="6" fillId="6" borderId="16" xfId="1" applyNumberFormat="1" applyFont="1" applyFill="1" applyBorder="1" applyAlignment="1">
      <alignment horizontal="center"/>
    </xf>
    <xf numFmtId="0" fontId="6" fillId="6" borderId="13" xfId="1" applyNumberFormat="1" applyFont="1" applyFill="1" applyBorder="1" applyAlignment="1">
      <alignment horizontal="center"/>
    </xf>
    <xf numFmtId="0" fontId="12" fillId="6" borderId="7" xfId="1" applyNumberFormat="1" applyFont="1" applyFill="1" applyBorder="1" applyAlignment="1">
      <alignment horizontal="center"/>
    </xf>
    <xf numFmtId="0" fontId="4" fillId="4" borderId="5" xfId="1" applyNumberFormat="1" applyFont="1" applyFill="1" applyBorder="1" applyAlignment="1">
      <alignment horizontal="center" vertical="center"/>
    </xf>
    <xf numFmtId="0" fontId="12" fillId="6" borderId="9" xfId="1" applyNumberFormat="1" applyFont="1" applyFill="1" applyBorder="1" applyAlignment="1">
      <alignment horizontal="center"/>
    </xf>
    <xf numFmtId="0" fontId="6" fillId="6" borderId="14" xfId="1" applyNumberFormat="1" applyFont="1" applyFill="1" applyBorder="1"/>
    <xf numFmtId="0" fontId="4" fillId="4" borderId="4" xfId="1" applyNumberFormat="1" applyFont="1" applyFill="1" applyBorder="1" applyAlignment="1">
      <alignment horizontal="center" vertical="center"/>
    </xf>
    <xf numFmtId="0" fontId="6" fillId="6" borderId="6" xfId="1" applyNumberFormat="1" applyFont="1" applyFill="1" applyBorder="1" applyAlignment="1">
      <alignment horizontal="right"/>
    </xf>
    <xf numFmtId="0" fontId="6" fillId="6" borderId="8" xfId="1" applyNumberFormat="1" applyFont="1" applyFill="1" applyBorder="1" applyAlignment="1">
      <alignment horizontal="right"/>
    </xf>
    <xf numFmtId="0" fontId="6" fillId="3" borderId="8" xfId="1" applyNumberFormat="1" applyFont="1" applyFill="1" applyBorder="1" applyAlignment="1">
      <alignment horizontal="right"/>
    </xf>
    <xf numFmtId="0" fontId="6" fillId="6" borderId="11" xfId="1" applyNumberFormat="1" applyFont="1" applyFill="1" applyBorder="1" applyAlignment="1">
      <alignment horizontal="right"/>
    </xf>
    <xf numFmtId="0" fontId="6" fillId="6" borderId="13" xfId="1" applyNumberFormat="1" applyFont="1" applyFill="1" applyBorder="1" applyAlignment="1">
      <alignment horizontal="right"/>
    </xf>
    <xf numFmtId="165" fontId="7" fillId="6" borderId="1" xfId="1" applyNumberFormat="1" applyFont="1" applyFill="1" applyBorder="1" applyAlignment="1">
      <alignment horizontal="center"/>
    </xf>
    <xf numFmtId="164" fontId="5" fillId="5" borderId="0" xfId="1" applyFont="1" applyFill="1"/>
    <xf numFmtId="14" fontId="10" fillId="5" borderId="0" xfId="1" applyNumberFormat="1" applyFont="1" applyFill="1" applyAlignment="1">
      <alignment horizontal="center"/>
    </xf>
    <xf numFmtId="164" fontId="6" fillId="6" borderId="18" xfId="1" applyFont="1" applyFill="1" applyBorder="1" applyAlignment="1">
      <alignment horizontal="center"/>
    </xf>
    <xf numFmtId="164" fontId="6" fillId="6" borderId="5" xfId="1" applyFont="1" applyFill="1" applyBorder="1" applyAlignment="1">
      <alignment horizontal="center"/>
    </xf>
    <xf numFmtId="164" fontId="5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5" fillId="5" borderId="10" xfId="1" applyFont="1" applyFill="1" applyBorder="1" applyAlignment="1">
      <alignment horizontal="center"/>
    </xf>
    <xf numFmtId="14" fontId="5" fillId="5" borderId="10" xfId="1" applyNumberFormat="1" applyFont="1" applyFill="1" applyBorder="1" applyAlignment="1">
      <alignment horizontal="center"/>
    </xf>
    <xf numFmtId="14" fontId="13" fillId="5" borderId="0" xfId="1" applyNumberFormat="1" applyFont="1" applyFill="1" applyAlignment="1">
      <alignment horizontal="center"/>
    </xf>
    <xf numFmtId="164" fontId="5" fillId="5" borderId="0" xfId="1" applyFont="1" applyFill="1" applyAlignment="1">
      <alignment horizontal="center"/>
    </xf>
    <xf numFmtId="49" fontId="4" fillId="7" borderId="0" xfId="1" applyNumberFormat="1" applyFont="1" applyFill="1" applyAlignment="1">
      <alignment horizontal="center"/>
    </xf>
    <xf numFmtId="164" fontId="5" fillId="5" borderId="0" xfId="1" applyFont="1" applyFill="1" applyAlignment="1">
      <alignment horizontal="right"/>
    </xf>
    <xf numFmtId="164" fontId="11" fillId="5" borderId="0" xfId="1" applyFont="1" applyFill="1" applyAlignment="1">
      <alignment horizontal="center"/>
    </xf>
    <xf numFmtId="164" fontId="6" fillId="6" borderId="15" xfId="1" applyNumberFormat="1" applyFont="1" applyFill="1" applyBorder="1" applyAlignment="1">
      <alignment horizontal="left"/>
    </xf>
    <xf numFmtId="164" fontId="6" fillId="6" borderId="19" xfId="1" applyFont="1" applyFill="1" applyBorder="1" applyAlignment="1">
      <alignment horizontal="center"/>
    </xf>
    <xf numFmtId="164" fontId="6" fillId="6" borderId="17" xfId="1" applyNumberFormat="1" applyFont="1" applyFill="1" applyBorder="1" applyAlignment="1">
      <alignment horizontal="right"/>
    </xf>
    <xf numFmtId="164" fontId="6" fillId="6" borderId="14" xfId="1" applyNumberFormat="1" applyFont="1" applyFill="1" applyBorder="1" applyAlignment="1">
      <alignment horizontal="right"/>
    </xf>
    <xf numFmtId="164" fontId="5" fillId="5" borderId="0" xfId="1" applyNumberFormat="1" applyFont="1" applyFill="1" applyAlignment="1">
      <alignment horizontal="right" vertical="center"/>
    </xf>
    <xf numFmtId="164" fontId="5" fillId="5" borderId="0" xfId="1" applyNumberFormat="1" applyFont="1" applyFill="1" applyAlignment="1">
      <alignment horizontal="right"/>
    </xf>
    <xf numFmtId="164" fontId="5" fillId="5" borderId="0" xfId="1" applyNumberFormat="1" applyFont="1" applyFill="1" applyBorder="1" applyAlignment="1">
      <alignment horizontal="right"/>
    </xf>
    <xf numFmtId="164" fontId="6" fillId="6" borderId="18" xfId="1" applyNumberFormat="1" applyFont="1" applyFill="1" applyBorder="1" applyAlignment="1">
      <alignment horizontal="right"/>
    </xf>
    <xf numFmtId="0" fontId="6" fillId="6" borderId="9" xfId="1" applyNumberFormat="1" applyFont="1" applyFill="1" applyBorder="1" applyAlignment="1">
      <alignment horizontal="center"/>
    </xf>
    <xf numFmtId="0" fontId="6" fillId="3" borderId="9" xfId="1" applyNumberFormat="1" applyFont="1" applyFill="1" applyBorder="1" applyAlignment="1">
      <alignment horizontal="center"/>
    </xf>
    <xf numFmtId="0" fontId="6" fillId="6" borderId="12" xfId="1" applyNumberFormat="1" applyFont="1" applyFill="1" applyBorder="1" applyAlignment="1">
      <alignment horizontal="center"/>
    </xf>
    <xf numFmtId="0" fontId="6" fillId="6" borderId="18" xfId="1" applyNumberFormat="1" applyFont="1" applyFill="1" applyBorder="1" applyAlignment="1">
      <alignment horizontal="center"/>
    </xf>
    <xf numFmtId="0" fontId="7" fillId="6" borderId="17" xfId="1" applyNumberFormat="1" applyFont="1" applyFill="1" applyBorder="1" applyAlignment="1">
      <alignment horizontal="center"/>
    </xf>
    <xf numFmtId="0" fontId="7" fillId="6" borderId="16" xfId="1" applyNumberFormat="1" applyFont="1" applyFill="1" applyBorder="1" applyAlignment="1">
      <alignment horizontal="center"/>
    </xf>
    <xf numFmtId="0" fontId="6" fillId="6" borderId="16" xfId="1" applyNumberFormat="1" applyFont="1" applyFill="1" applyBorder="1" applyAlignment="1">
      <alignment horizontal="center"/>
    </xf>
    <xf numFmtId="0" fontId="6" fillId="6" borderId="13" xfId="1" applyNumberFormat="1" applyFont="1" applyFill="1" applyBorder="1" applyAlignment="1">
      <alignment horizontal="center"/>
    </xf>
    <xf numFmtId="0" fontId="12" fillId="6" borderId="7" xfId="1" applyNumberFormat="1" applyFont="1" applyFill="1" applyBorder="1" applyAlignment="1">
      <alignment horizontal="center"/>
    </xf>
    <xf numFmtId="0" fontId="4" fillId="4" borderId="5" xfId="1" applyNumberFormat="1" applyFont="1" applyFill="1" applyBorder="1" applyAlignment="1">
      <alignment horizontal="center" vertical="center"/>
    </xf>
    <xf numFmtId="0" fontId="12" fillId="6" borderId="9" xfId="1" applyNumberFormat="1" applyFont="1" applyFill="1" applyBorder="1" applyAlignment="1">
      <alignment horizontal="center"/>
    </xf>
    <xf numFmtId="0" fontId="6" fillId="6" borderId="14" xfId="1" applyNumberFormat="1" applyFont="1" applyFill="1" applyBorder="1"/>
    <xf numFmtId="0" fontId="4" fillId="4" borderId="4" xfId="1" applyNumberFormat="1" applyFont="1" applyFill="1" applyBorder="1" applyAlignment="1">
      <alignment horizontal="center" vertical="center"/>
    </xf>
    <xf numFmtId="0" fontId="6" fillId="6" borderId="6" xfId="1" applyNumberFormat="1" applyFont="1" applyFill="1" applyBorder="1" applyAlignment="1">
      <alignment horizontal="right"/>
    </xf>
    <xf numFmtId="0" fontId="6" fillId="6" borderId="8" xfId="1" applyNumberFormat="1" applyFont="1" applyFill="1" applyBorder="1" applyAlignment="1">
      <alignment horizontal="right"/>
    </xf>
    <xf numFmtId="0" fontId="6" fillId="3" borderId="8" xfId="1" applyNumberFormat="1" applyFont="1" applyFill="1" applyBorder="1" applyAlignment="1">
      <alignment horizontal="right"/>
    </xf>
    <xf numFmtId="0" fontId="6" fillId="6" borderId="11" xfId="1" applyNumberFormat="1" applyFont="1" applyFill="1" applyBorder="1" applyAlignment="1">
      <alignment horizontal="right"/>
    </xf>
    <xf numFmtId="0" fontId="6" fillId="6" borderId="13" xfId="1" applyNumberFormat="1" applyFont="1" applyFill="1" applyBorder="1" applyAlignment="1">
      <alignment horizontal="right"/>
    </xf>
    <xf numFmtId="165" fontId="7" fillId="6" borderId="1" xfId="1" applyNumberFormat="1" applyFont="1" applyFill="1" applyBorder="1" applyAlignment="1">
      <alignment horizontal="center"/>
    </xf>
    <xf numFmtId="164" fontId="5" fillId="5" borderId="0" xfId="1" applyFont="1" applyFill="1"/>
    <xf numFmtId="14" fontId="10" fillId="5" borderId="0" xfId="1" applyNumberFormat="1" applyFont="1" applyFill="1" applyAlignment="1">
      <alignment horizontal="center"/>
    </xf>
    <xf numFmtId="164" fontId="6" fillId="6" borderId="18" xfId="1" applyFont="1" applyFill="1" applyBorder="1" applyAlignment="1">
      <alignment horizontal="center"/>
    </xf>
    <xf numFmtId="164" fontId="6" fillId="6" borderId="5" xfId="1" applyFont="1" applyFill="1" applyBorder="1" applyAlignment="1">
      <alignment horizontal="center"/>
    </xf>
    <xf numFmtId="164" fontId="5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5" fillId="5" borderId="10" xfId="1" applyFont="1" applyFill="1" applyBorder="1" applyAlignment="1">
      <alignment horizontal="center"/>
    </xf>
    <xf numFmtId="14" fontId="5" fillId="5" borderId="10" xfId="1" applyNumberFormat="1" applyFont="1" applyFill="1" applyBorder="1" applyAlignment="1">
      <alignment horizontal="center"/>
    </xf>
    <xf numFmtId="14" fontId="13" fillId="5" borderId="0" xfId="1" applyNumberFormat="1" applyFont="1" applyFill="1" applyAlignment="1">
      <alignment horizontal="center"/>
    </xf>
    <xf numFmtId="164" fontId="5" fillId="5" borderId="0" xfId="1" applyFont="1" applyFill="1" applyAlignment="1">
      <alignment horizontal="center"/>
    </xf>
    <xf numFmtId="49" fontId="4" fillId="7" borderId="0" xfId="1" applyNumberFormat="1" applyFont="1" applyFill="1" applyAlignment="1">
      <alignment horizontal="center"/>
    </xf>
    <xf numFmtId="164" fontId="5" fillId="5" borderId="0" xfId="1" applyFont="1" applyFill="1" applyAlignment="1">
      <alignment horizontal="right"/>
    </xf>
    <xf numFmtId="164" fontId="11" fillId="5" borderId="0" xfId="1" applyFont="1" applyFill="1" applyAlignment="1">
      <alignment horizontal="center"/>
    </xf>
    <xf numFmtId="164" fontId="6" fillId="6" borderId="15" xfId="1" applyNumberFormat="1" applyFont="1" applyFill="1" applyBorder="1" applyAlignment="1">
      <alignment horizontal="left"/>
    </xf>
    <xf numFmtId="164" fontId="6" fillId="6" borderId="19" xfId="1" applyFont="1" applyFill="1" applyBorder="1" applyAlignment="1">
      <alignment horizontal="center"/>
    </xf>
    <xf numFmtId="164" fontId="6" fillId="6" borderId="17" xfId="1" applyNumberFormat="1" applyFont="1" applyFill="1" applyBorder="1" applyAlignment="1">
      <alignment horizontal="right"/>
    </xf>
    <xf numFmtId="164" fontId="6" fillId="6" borderId="14" xfId="1" applyNumberFormat="1" applyFont="1" applyFill="1" applyBorder="1" applyAlignment="1">
      <alignment horizontal="right"/>
    </xf>
    <xf numFmtId="164" fontId="5" fillId="5" borderId="0" xfId="1" applyNumberFormat="1" applyFont="1" applyFill="1" applyAlignment="1">
      <alignment horizontal="right" vertical="center"/>
    </xf>
    <xf numFmtId="164" fontId="5" fillId="5" borderId="0" xfId="1" applyNumberFormat="1" applyFont="1" applyFill="1" applyAlignment="1">
      <alignment horizontal="right"/>
    </xf>
    <xf numFmtId="164" fontId="5" fillId="5" borderId="0" xfId="1" applyNumberFormat="1" applyFont="1" applyFill="1" applyBorder="1" applyAlignment="1">
      <alignment horizontal="right"/>
    </xf>
    <xf numFmtId="164" fontId="6" fillId="6" borderId="18" xfId="1" applyNumberFormat="1" applyFont="1" applyFill="1" applyBorder="1" applyAlignment="1">
      <alignment horizontal="right"/>
    </xf>
    <xf numFmtId="0" fontId="6" fillId="6" borderId="9" xfId="1" applyNumberFormat="1" applyFont="1" applyFill="1" applyBorder="1" applyAlignment="1">
      <alignment horizontal="center"/>
    </xf>
    <xf numFmtId="0" fontId="6" fillId="3" borderId="9" xfId="1" applyNumberFormat="1" applyFont="1" applyFill="1" applyBorder="1" applyAlignment="1">
      <alignment horizontal="center"/>
    </xf>
    <xf numFmtId="0" fontId="6" fillId="6" borderId="12" xfId="1" applyNumberFormat="1" applyFont="1" applyFill="1" applyBorder="1" applyAlignment="1">
      <alignment horizontal="center"/>
    </xf>
    <xf numFmtId="0" fontId="6" fillId="6" borderId="18" xfId="1" applyNumberFormat="1" applyFont="1" applyFill="1" applyBorder="1" applyAlignment="1">
      <alignment horizontal="center"/>
    </xf>
    <xf numFmtId="0" fontId="7" fillId="6" borderId="17" xfId="1" applyNumberFormat="1" applyFont="1" applyFill="1" applyBorder="1" applyAlignment="1">
      <alignment horizontal="center"/>
    </xf>
    <xf numFmtId="0" fontId="7" fillId="6" borderId="16" xfId="1" applyNumberFormat="1" applyFont="1" applyFill="1" applyBorder="1" applyAlignment="1">
      <alignment horizontal="center"/>
    </xf>
    <xf numFmtId="0" fontId="6" fillId="6" borderId="16" xfId="1" applyNumberFormat="1" applyFont="1" applyFill="1" applyBorder="1" applyAlignment="1">
      <alignment horizontal="center"/>
    </xf>
    <xf numFmtId="0" fontId="6" fillId="6" borderId="13" xfId="1" applyNumberFormat="1" applyFont="1" applyFill="1" applyBorder="1" applyAlignment="1">
      <alignment horizontal="center"/>
    </xf>
    <xf numFmtId="0" fontId="12" fillId="6" borderId="7" xfId="1" applyNumberFormat="1" applyFont="1" applyFill="1" applyBorder="1" applyAlignment="1">
      <alignment horizontal="center"/>
    </xf>
    <xf numFmtId="0" fontId="4" fillId="4" borderId="5" xfId="1" applyNumberFormat="1" applyFont="1" applyFill="1" applyBorder="1" applyAlignment="1">
      <alignment horizontal="center" vertical="center"/>
    </xf>
    <xf numFmtId="0" fontId="12" fillId="6" borderId="9" xfId="1" applyNumberFormat="1" applyFont="1" applyFill="1" applyBorder="1" applyAlignment="1">
      <alignment horizontal="center"/>
    </xf>
    <xf numFmtId="0" fontId="6" fillId="6" borderId="14" xfId="1" applyNumberFormat="1" applyFont="1" applyFill="1" applyBorder="1"/>
    <xf numFmtId="0" fontId="4" fillId="4" borderId="4" xfId="1" applyNumberFormat="1" applyFont="1" applyFill="1" applyBorder="1" applyAlignment="1">
      <alignment horizontal="center" vertical="center"/>
    </xf>
    <xf numFmtId="0" fontId="6" fillId="6" borderId="6" xfId="1" applyNumberFormat="1" applyFont="1" applyFill="1" applyBorder="1" applyAlignment="1">
      <alignment horizontal="right"/>
    </xf>
    <xf numFmtId="0" fontId="6" fillId="6" borderId="8" xfId="1" applyNumberFormat="1" applyFont="1" applyFill="1" applyBorder="1" applyAlignment="1">
      <alignment horizontal="right"/>
    </xf>
    <xf numFmtId="0" fontId="6" fillId="3" borderId="8" xfId="1" applyNumberFormat="1" applyFont="1" applyFill="1" applyBorder="1" applyAlignment="1">
      <alignment horizontal="right"/>
    </xf>
    <xf numFmtId="0" fontId="6" fillId="6" borderId="11" xfId="1" applyNumberFormat="1" applyFont="1" applyFill="1" applyBorder="1" applyAlignment="1">
      <alignment horizontal="right"/>
    </xf>
    <xf numFmtId="0" fontId="6" fillId="6" borderId="13" xfId="1" applyNumberFormat="1" applyFont="1" applyFill="1" applyBorder="1" applyAlignment="1">
      <alignment horizontal="right"/>
    </xf>
    <xf numFmtId="165" fontId="7" fillId="6" borderId="1" xfId="1" applyNumberFormat="1" applyFont="1" applyFill="1" applyBorder="1" applyAlignment="1">
      <alignment horizontal="center"/>
    </xf>
    <xf numFmtId="164" fontId="5" fillId="5" borderId="0" xfId="1" applyFont="1" applyFill="1"/>
    <xf numFmtId="14" fontId="10" fillId="5" borderId="0" xfId="1" applyNumberFormat="1" applyFont="1" applyFill="1" applyAlignment="1">
      <alignment horizontal="center"/>
    </xf>
    <xf numFmtId="164" fontId="6" fillId="6" borderId="18" xfId="1" applyFont="1" applyFill="1" applyBorder="1" applyAlignment="1">
      <alignment horizontal="center"/>
    </xf>
    <xf numFmtId="164" fontId="6" fillId="6" borderId="5" xfId="1" applyFont="1" applyFill="1" applyBorder="1" applyAlignment="1">
      <alignment horizontal="center"/>
    </xf>
    <xf numFmtId="164" fontId="5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5" fillId="5" borderId="10" xfId="1" applyFont="1" applyFill="1" applyBorder="1" applyAlignment="1">
      <alignment horizontal="center"/>
    </xf>
    <xf numFmtId="14" fontId="5" fillId="5" borderId="10" xfId="1" applyNumberFormat="1" applyFont="1" applyFill="1" applyBorder="1" applyAlignment="1">
      <alignment horizontal="center"/>
    </xf>
    <xf numFmtId="14" fontId="13" fillId="5" borderId="0" xfId="1" applyNumberFormat="1" applyFont="1" applyFill="1" applyAlignment="1">
      <alignment horizontal="center"/>
    </xf>
    <xf numFmtId="164" fontId="5" fillId="5" borderId="0" xfId="1" applyFont="1" applyFill="1" applyAlignment="1">
      <alignment horizontal="center"/>
    </xf>
    <xf numFmtId="49" fontId="4" fillId="7" borderId="0" xfId="1" applyNumberFormat="1" applyFont="1" applyFill="1" applyAlignment="1">
      <alignment horizontal="center"/>
    </xf>
    <xf numFmtId="164" fontId="5" fillId="5" borderId="0" xfId="1" applyFont="1" applyFill="1" applyAlignment="1">
      <alignment horizontal="right"/>
    </xf>
    <xf numFmtId="164" fontId="11" fillId="5" borderId="0" xfId="1" applyFont="1" applyFill="1" applyAlignment="1">
      <alignment horizontal="center"/>
    </xf>
    <xf numFmtId="164" fontId="6" fillId="6" borderId="15" xfId="1" applyNumberFormat="1" applyFont="1" applyFill="1" applyBorder="1" applyAlignment="1">
      <alignment horizontal="left"/>
    </xf>
    <xf numFmtId="164" fontId="6" fillId="6" borderId="19" xfId="1" applyFont="1" applyFill="1" applyBorder="1" applyAlignment="1">
      <alignment horizontal="center"/>
    </xf>
    <xf numFmtId="164" fontId="6" fillId="6" borderId="17" xfId="1" applyNumberFormat="1" applyFont="1" applyFill="1" applyBorder="1" applyAlignment="1">
      <alignment horizontal="right"/>
    </xf>
    <xf numFmtId="164" fontId="6" fillId="6" borderId="14" xfId="1" applyNumberFormat="1" applyFont="1" applyFill="1" applyBorder="1" applyAlignment="1">
      <alignment horizontal="right"/>
    </xf>
    <xf numFmtId="164" fontId="5" fillId="5" borderId="0" xfId="1" applyNumberFormat="1" applyFont="1" applyFill="1" applyAlignment="1">
      <alignment horizontal="right" vertical="center"/>
    </xf>
    <xf numFmtId="164" fontId="5" fillId="5" borderId="0" xfId="1" applyNumberFormat="1" applyFont="1" applyFill="1" applyAlignment="1">
      <alignment horizontal="right"/>
    </xf>
    <xf numFmtId="164" fontId="5" fillId="5" borderId="0" xfId="1" applyNumberFormat="1" applyFont="1" applyFill="1" applyBorder="1" applyAlignment="1">
      <alignment horizontal="right"/>
    </xf>
    <xf numFmtId="164" fontId="6" fillId="6" borderId="18" xfId="1" applyNumberFormat="1" applyFont="1" applyFill="1" applyBorder="1" applyAlignment="1">
      <alignment horizontal="right"/>
    </xf>
    <xf numFmtId="0" fontId="6" fillId="6" borderId="9" xfId="1" applyNumberFormat="1" applyFont="1" applyFill="1" applyBorder="1" applyAlignment="1">
      <alignment horizontal="center"/>
    </xf>
    <xf numFmtId="0" fontId="6" fillId="3" borderId="9" xfId="1" applyNumberFormat="1" applyFont="1" applyFill="1" applyBorder="1" applyAlignment="1">
      <alignment horizontal="center"/>
    </xf>
    <xf numFmtId="0" fontId="6" fillId="6" borderId="12" xfId="1" applyNumberFormat="1" applyFont="1" applyFill="1" applyBorder="1" applyAlignment="1">
      <alignment horizontal="center"/>
    </xf>
    <xf numFmtId="0" fontId="6" fillId="6" borderId="18" xfId="1" applyNumberFormat="1" applyFont="1" applyFill="1" applyBorder="1" applyAlignment="1">
      <alignment horizontal="center"/>
    </xf>
    <xf numFmtId="0" fontId="7" fillId="6" borderId="17" xfId="1" applyNumberFormat="1" applyFont="1" applyFill="1" applyBorder="1" applyAlignment="1">
      <alignment horizontal="center"/>
    </xf>
    <xf numFmtId="0" fontId="7" fillId="6" borderId="16" xfId="1" applyNumberFormat="1" applyFont="1" applyFill="1" applyBorder="1" applyAlignment="1">
      <alignment horizontal="center"/>
    </xf>
    <xf numFmtId="0" fontId="6" fillId="6" borderId="16" xfId="1" applyNumberFormat="1" applyFont="1" applyFill="1" applyBorder="1" applyAlignment="1">
      <alignment horizontal="center"/>
    </xf>
    <xf numFmtId="0" fontId="6" fillId="6" borderId="13" xfId="1" applyNumberFormat="1" applyFont="1" applyFill="1" applyBorder="1" applyAlignment="1">
      <alignment horizontal="center"/>
    </xf>
    <xf numFmtId="0" fontId="12" fillId="6" borderId="7" xfId="1" applyNumberFormat="1" applyFont="1" applyFill="1" applyBorder="1" applyAlignment="1">
      <alignment horizontal="center"/>
    </xf>
    <xf numFmtId="0" fontId="4" fillId="4" borderId="5" xfId="1" applyNumberFormat="1" applyFont="1" applyFill="1" applyBorder="1" applyAlignment="1">
      <alignment horizontal="center" vertical="center"/>
    </xf>
    <xf numFmtId="0" fontId="12" fillId="6" borderId="9" xfId="1" applyNumberFormat="1" applyFont="1" applyFill="1" applyBorder="1" applyAlignment="1">
      <alignment horizontal="center"/>
    </xf>
    <xf numFmtId="0" fontId="6" fillId="6" borderId="14" xfId="1" applyNumberFormat="1" applyFont="1" applyFill="1" applyBorder="1"/>
    <xf numFmtId="0" fontId="4" fillId="4" borderId="4" xfId="1" applyNumberFormat="1" applyFont="1" applyFill="1" applyBorder="1" applyAlignment="1">
      <alignment horizontal="center" vertical="center"/>
    </xf>
    <xf numFmtId="0" fontId="6" fillId="6" borderId="6" xfId="1" applyNumberFormat="1" applyFont="1" applyFill="1" applyBorder="1" applyAlignment="1">
      <alignment horizontal="right"/>
    </xf>
    <xf numFmtId="0" fontId="6" fillId="6" borderId="8" xfId="1" applyNumberFormat="1" applyFont="1" applyFill="1" applyBorder="1" applyAlignment="1">
      <alignment horizontal="right"/>
    </xf>
    <xf numFmtId="0" fontId="6" fillId="3" borderId="8" xfId="1" applyNumberFormat="1" applyFont="1" applyFill="1" applyBorder="1" applyAlignment="1">
      <alignment horizontal="right"/>
    </xf>
    <xf numFmtId="0" fontId="6" fillId="6" borderId="11" xfId="1" applyNumberFormat="1" applyFont="1" applyFill="1" applyBorder="1" applyAlignment="1">
      <alignment horizontal="right"/>
    </xf>
    <xf numFmtId="0" fontId="6" fillId="6" borderId="13" xfId="1" applyNumberFormat="1" applyFont="1" applyFill="1" applyBorder="1" applyAlignment="1">
      <alignment horizontal="right"/>
    </xf>
    <xf numFmtId="165" fontId="7" fillId="6" borderId="1" xfId="1" applyNumberFormat="1" applyFont="1" applyFill="1" applyBorder="1" applyAlignment="1">
      <alignment horizontal="center"/>
    </xf>
    <xf numFmtId="164" fontId="5" fillId="5" borderId="0" xfId="1" applyFont="1" applyFill="1"/>
    <xf numFmtId="14" fontId="10" fillId="5" borderId="0" xfId="1" applyNumberFormat="1" applyFont="1" applyFill="1" applyAlignment="1">
      <alignment horizontal="center"/>
    </xf>
    <xf numFmtId="164" fontId="6" fillId="6" borderId="18" xfId="1" applyFont="1" applyFill="1" applyBorder="1" applyAlignment="1">
      <alignment horizontal="center"/>
    </xf>
    <xf numFmtId="164" fontId="6" fillId="6" borderId="5" xfId="1" applyFont="1" applyFill="1" applyBorder="1" applyAlignment="1">
      <alignment horizontal="center"/>
    </xf>
    <xf numFmtId="164" fontId="5" fillId="5" borderId="0" xfId="1" applyFont="1" applyFill="1" applyAlignment="1">
      <alignment horizontal="center" vertical="center"/>
    </xf>
    <xf numFmtId="164" fontId="11" fillId="5" borderId="0" xfId="1" applyFont="1" applyFill="1" applyAlignment="1">
      <alignment vertical="center"/>
    </xf>
    <xf numFmtId="164" fontId="5" fillId="5" borderId="10" xfId="1" applyFont="1" applyFill="1" applyBorder="1" applyAlignment="1">
      <alignment horizontal="center"/>
    </xf>
    <xf numFmtId="14" fontId="5" fillId="5" borderId="10" xfId="1" applyNumberFormat="1" applyFont="1" applyFill="1" applyBorder="1" applyAlignment="1">
      <alignment horizontal="center"/>
    </xf>
    <xf numFmtId="14" fontId="13" fillId="5" borderId="0" xfId="1" applyNumberFormat="1" applyFont="1" applyFill="1" applyAlignment="1">
      <alignment horizontal="center"/>
    </xf>
    <xf numFmtId="164" fontId="5" fillId="5" borderId="0" xfId="1" applyFont="1" applyFill="1" applyAlignment="1">
      <alignment horizontal="center"/>
    </xf>
    <xf numFmtId="49" fontId="4" fillId="7" borderId="0" xfId="1" applyNumberFormat="1" applyFont="1" applyFill="1" applyAlignment="1">
      <alignment horizontal="center"/>
    </xf>
    <xf numFmtId="164" fontId="5" fillId="5" borderId="0" xfId="1" applyFont="1" applyFill="1" applyAlignment="1">
      <alignment horizontal="right"/>
    </xf>
    <xf numFmtId="164" fontId="11" fillId="5" borderId="0" xfId="1" applyFont="1" applyFill="1" applyAlignment="1">
      <alignment horizontal="center"/>
    </xf>
    <xf numFmtId="164" fontId="6" fillId="6" borderId="15" xfId="1" applyNumberFormat="1" applyFont="1" applyFill="1" applyBorder="1" applyAlignment="1">
      <alignment horizontal="left"/>
    </xf>
    <xf numFmtId="164" fontId="6" fillId="6" borderId="19" xfId="1" applyFont="1" applyFill="1" applyBorder="1" applyAlignment="1">
      <alignment horizontal="center"/>
    </xf>
    <xf numFmtId="164" fontId="6" fillId="6" borderId="17" xfId="1" applyNumberFormat="1" applyFont="1" applyFill="1" applyBorder="1" applyAlignment="1">
      <alignment horizontal="right"/>
    </xf>
    <xf numFmtId="164" fontId="6" fillId="6" borderId="14" xfId="1" applyNumberFormat="1" applyFont="1" applyFill="1" applyBorder="1" applyAlignment="1">
      <alignment horizontal="right"/>
    </xf>
    <xf numFmtId="164" fontId="5" fillId="5" borderId="0" xfId="1" applyNumberFormat="1" applyFont="1" applyFill="1" applyAlignment="1">
      <alignment horizontal="right" vertical="center"/>
    </xf>
    <xf numFmtId="164" fontId="5" fillId="5" borderId="0" xfId="1" applyNumberFormat="1" applyFont="1" applyFill="1" applyAlignment="1">
      <alignment horizontal="right"/>
    </xf>
    <xf numFmtId="164" fontId="5" fillId="5" borderId="0" xfId="1" applyNumberFormat="1" applyFont="1" applyFill="1" applyBorder="1" applyAlignment="1">
      <alignment horizontal="right"/>
    </xf>
    <xf numFmtId="164" fontId="6" fillId="6" borderId="18" xfId="1" applyNumberFormat="1" applyFont="1" applyFill="1" applyBorder="1" applyAlignment="1">
      <alignment horizontal="right"/>
    </xf>
    <xf numFmtId="0" fontId="6" fillId="6" borderId="9" xfId="1" applyNumberFormat="1" applyFont="1" applyFill="1" applyBorder="1" applyAlignment="1">
      <alignment horizontal="center"/>
    </xf>
    <xf numFmtId="0" fontId="6" fillId="3" borderId="9" xfId="1" applyNumberFormat="1" applyFont="1" applyFill="1" applyBorder="1" applyAlignment="1">
      <alignment horizontal="center"/>
    </xf>
    <xf numFmtId="0" fontId="6" fillId="6" borderId="12" xfId="1" applyNumberFormat="1" applyFont="1" applyFill="1" applyBorder="1" applyAlignment="1">
      <alignment horizontal="center"/>
    </xf>
    <xf numFmtId="0" fontId="6" fillId="6" borderId="18" xfId="1" applyNumberFormat="1" applyFont="1" applyFill="1" applyBorder="1" applyAlignment="1">
      <alignment horizontal="center"/>
    </xf>
    <xf numFmtId="0" fontId="7" fillId="6" borderId="17" xfId="1" applyNumberFormat="1" applyFont="1" applyFill="1" applyBorder="1" applyAlignment="1">
      <alignment horizontal="center"/>
    </xf>
    <xf numFmtId="0" fontId="7" fillId="6" borderId="16" xfId="1" applyNumberFormat="1" applyFont="1" applyFill="1" applyBorder="1" applyAlignment="1">
      <alignment horizontal="center"/>
    </xf>
    <xf numFmtId="0" fontId="6" fillId="6" borderId="16" xfId="1" applyNumberFormat="1" applyFont="1" applyFill="1" applyBorder="1" applyAlignment="1">
      <alignment horizontal="center"/>
    </xf>
    <xf numFmtId="0" fontId="6" fillId="6" borderId="13" xfId="1" applyNumberFormat="1" applyFont="1" applyFill="1" applyBorder="1" applyAlignment="1">
      <alignment horizontal="center"/>
    </xf>
    <xf numFmtId="0" fontId="12" fillId="6" borderId="7" xfId="1" applyNumberFormat="1" applyFont="1" applyFill="1" applyBorder="1" applyAlignment="1">
      <alignment horizontal="center"/>
    </xf>
    <xf numFmtId="0" fontId="4" fillId="4" borderId="5" xfId="1" applyNumberFormat="1" applyFont="1" applyFill="1" applyBorder="1" applyAlignment="1">
      <alignment horizontal="center" vertical="center"/>
    </xf>
    <xf numFmtId="0" fontId="12" fillId="6" borderId="9" xfId="1" applyNumberFormat="1" applyFont="1" applyFill="1" applyBorder="1" applyAlignment="1">
      <alignment horizontal="center"/>
    </xf>
    <xf numFmtId="0" fontId="6" fillId="6" borderId="14" xfId="1" applyNumberFormat="1" applyFont="1" applyFill="1" applyBorder="1"/>
    <xf numFmtId="0" fontId="4" fillId="4" borderId="4" xfId="1" applyNumberFormat="1" applyFont="1" applyFill="1" applyBorder="1" applyAlignment="1">
      <alignment horizontal="center" vertical="center"/>
    </xf>
    <xf numFmtId="0" fontId="6" fillId="6" borderId="6" xfId="1" applyNumberFormat="1" applyFont="1" applyFill="1" applyBorder="1" applyAlignment="1">
      <alignment horizontal="right"/>
    </xf>
    <xf numFmtId="0" fontId="6" fillId="6" borderId="8" xfId="1" applyNumberFormat="1" applyFont="1" applyFill="1" applyBorder="1" applyAlignment="1">
      <alignment horizontal="right"/>
    </xf>
    <xf numFmtId="0" fontId="6" fillId="3" borderId="8" xfId="1" applyNumberFormat="1" applyFont="1" applyFill="1" applyBorder="1" applyAlignment="1">
      <alignment horizontal="right"/>
    </xf>
    <xf numFmtId="0" fontId="6" fillId="6" borderId="11" xfId="1" applyNumberFormat="1" applyFont="1" applyFill="1" applyBorder="1" applyAlignment="1">
      <alignment horizontal="right"/>
    </xf>
    <xf numFmtId="0" fontId="6" fillId="6" borderId="13" xfId="1" applyNumberFormat="1" applyFont="1" applyFill="1" applyBorder="1" applyAlignment="1">
      <alignment horizontal="right"/>
    </xf>
    <xf numFmtId="165" fontId="7" fillId="6" borderId="1" xfId="1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0" fillId="0" borderId="20" xfId="0" applyBorder="1"/>
    <xf numFmtId="164" fontId="0" fillId="0" borderId="0" xfId="0" applyNumberFormat="1"/>
    <xf numFmtId="0" fontId="17" fillId="3" borderId="1" xfId="0" applyFont="1" applyFill="1" applyBorder="1" applyAlignment="1">
      <alignment horizontal="left"/>
    </xf>
    <xf numFmtId="164" fontId="17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left"/>
    </xf>
    <xf numFmtId="164" fontId="17" fillId="3" borderId="3" xfId="0" applyNumberFormat="1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left"/>
    </xf>
    <xf numFmtId="164" fontId="17" fillId="2" borderId="3" xfId="0" applyNumberFormat="1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left"/>
    </xf>
    <xf numFmtId="0" fontId="17" fillId="8" borderId="3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164" fontId="6" fillId="6" borderId="21" xfId="1" applyFont="1" applyFill="1" applyBorder="1" applyAlignment="1">
      <alignment horizontal="center"/>
    </xf>
    <xf numFmtId="0" fontId="6" fillId="6" borderId="22" xfId="1" applyNumberFormat="1" applyFont="1" applyFill="1" applyBorder="1" applyAlignment="1">
      <alignment horizontal="center"/>
    </xf>
    <xf numFmtId="0" fontId="6" fillId="6" borderId="6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22" fillId="2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25" fillId="2" borderId="0" xfId="0" applyFont="1" applyFill="1"/>
    <xf numFmtId="0" fontId="25" fillId="2" borderId="23" xfId="0" applyFont="1" applyFill="1" applyBorder="1"/>
    <xf numFmtId="0" fontId="2" fillId="2" borderId="0" xfId="0" applyFont="1" applyFill="1"/>
    <xf numFmtId="164" fontId="6" fillId="6" borderId="25" xfId="1" applyFont="1" applyFill="1" applyBorder="1" applyAlignment="1">
      <alignment horizontal="center"/>
    </xf>
    <xf numFmtId="164" fontId="6" fillId="6" borderId="7" xfId="1" applyNumberFormat="1" applyFont="1" applyFill="1" applyBorder="1" applyAlignment="1">
      <alignment horizontal="right"/>
    </xf>
    <xf numFmtId="164" fontId="6" fillId="6" borderId="9" xfId="1" applyNumberFormat="1" applyFont="1" applyFill="1" applyBorder="1" applyAlignment="1">
      <alignment horizontal="right"/>
    </xf>
    <xf numFmtId="0" fontId="6" fillId="6" borderId="26" xfId="1" applyNumberFormat="1" applyFont="1" applyFill="1" applyBorder="1" applyAlignment="1">
      <alignment horizontal="center"/>
    </xf>
    <xf numFmtId="0" fontId="6" fillId="6" borderId="8" xfId="1" applyNumberFormat="1" applyFont="1" applyFill="1" applyBorder="1" applyAlignment="1">
      <alignment horizontal="center"/>
    </xf>
    <xf numFmtId="0" fontId="6" fillId="6" borderId="7" xfId="1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left"/>
    </xf>
    <xf numFmtId="164" fontId="26" fillId="2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5" fillId="2" borderId="0" xfId="0" applyFont="1" applyFill="1" applyBorder="1"/>
    <xf numFmtId="0" fontId="26" fillId="8" borderId="1" xfId="0" applyFont="1" applyFill="1" applyBorder="1" applyAlignment="1">
      <alignment horizontal="center"/>
    </xf>
    <xf numFmtId="0" fontId="6" fillId="6" borderId="27" xfId="1" applyNumberFormat="1" applyFont="1" applyFill="1" applyBorder="1" applyAlignment="1">
      <alignment horizontal="center"/>
    </xf>
    <xf numFmtId="164" fontId="6" fillId="6" borderId="27" xfId="1" applyFont="1" applyFill="1" applyBorder="1" applyAlignment="1">
      <alignment horizontal="center"/>
    </xf>
    <xf numFmtId="164" fontId="6" fillId="6" borderId="29" xfId="1" applyFont="1" applyFill="1" applyBorder="1" applyAlignment="1">
      <alignment horizontal="center"/>
    </xf>
    <xf numFmtId="164" fontId="6" fillId="6" borderId="30" xfId="1" applyFont="1" applyFill="1" applyBorder="1" applyAlignment="1">
      <alignment horizontal="center"/>
    </xf>
    <xf numFmtId="164" fontId="6" fillId="6" borderId="1" xfId="1" applyFont="1" applyFill="1" applyBorder="1" applyAlignment="1">
      <alignment horizontal="center"/>
    </xf>
    <xf numFmtId="0" fontId="7" fillId="6" borderId="32" xfId="1" applyNumberFormat="1" applyFont="1" applyFill="1" applyBorder="1" applyAlignment="1">
      <alignment horizontal="center"/>
    </xf>
    <xf numFmtId="0" fontId="6" fillId="6" borderId="33" xfId="1" applyNumberFormat="1" applyFont="1" applyFill="1" applyBorder="1"/>
    <xf numFmtId="0" fontId="6" fillId="6" borderId="34" xfId="1" applyNumberFormat="1" applyFont="1" applyFill="1" applyBorder="1" applyAlignment="1">
      <alignment horizontal="center"/>
    </xf>
    <xf numFmtId="0" fontId="6" fillId="6" borderId="28" xfId="1" applyNumberFormat="1" applyFont="1" applyFill="1" applyBorder="1" applyAlignment="1">
      <alignment horizontal="center"/>
    </xf>
    <xf numFmtId="0" fontId="6" fillId="6" borderId="35" xfId="1" applyNumberFormat="1" applyFont="1" applyFill="1" applyBorder="1" applyAlignment="1">
      <alignment horizontal="center"/>
    </xf>
    <xf numFmtId="0" fontId="6" fillId="6" borderId="36" xfId="1" applyNumberFormat="1" applyFont="1" applyFill="1" applyBorder="1" applyAlignment="1">
      <alignment horizontal="center"/>
    </xf>
    <xf numFmtId="0" fontId="6" fillId="6" borderId="36" xfId="1" applyNumberFormat="1" applyFont="1" applyFill="1" applyBorder="1"/>
    <xf numFmtId="0" fontId="6" fillId="6" borderId="31" xfId="1" applyNumberFormat="1" applyFont="1" applyFill="1" applyBorder="1" applyAlignment="1">
      <alignment horizontal="center"/>
    </xf>
    <xf numFmtId="0" fontId="6" fillId="6" borderId="30" xfId="1" applyNumberFormat="1" applyFont="1" applyFill="1" applyBorder="1" applyAlignment="1">
      <alignment horizontal="center"/>
    </xf>
    <xf numFmtId="0" fontId="6" fillId="6" borderId="24" xfId="1" applyNumberFormat="1" applyFont="1" applyFill="1" applyBorder="1" applyAlignment="1">
      <alignment horizontal="center"/>
    </xf>
    <xf numFmtId="0" fontId="6" fillId="6" borderId="32" xfId="1" applyNumberFormat="1" applyFont="1" applyFill="1" applyBorder="1" applyAlignment="1">
      <alignment horizontal="center"/>
    </xf>
    <xf numFmtId="0" fontId="7" fillId="6" borderId="37" xfId="1" applyNumberFormat="1" applyFont="1" applyFill="1" applyBorder="1" applyAlignment="1">
      <alignment horizontal="center"/>
    </xf>
    <xf numFmtId="0" fontId="7" fillId="6" borderId="38" xfId="1" applyNumberFormat="1" applyFont="1" applyFill="1" applyBorder="1" applyAlignment="1">
      <alignment horizontal="center"/>
    </xf>
    <xf numFmtId="165" fontId="7" fillId="6" borderId="3" xfId="1" applyNumberFormat="1" applyFont="1" applyFill="1" applyBorder="1" applyAlignment="1">
      <alignment horizontal="center"/>
    </xf>
    <xf numFmtId="0" fontId="6" fillId="6" borderId="39" xfId="1" applyNumberFormat="1" applyFont="1" applyFill="1" applyBorder="1" applyAlignment="1">
      <alignment horizontal="center"/>
    </xf>
    <xf numFmtId="0" fontId="7" fillId="6" borderId="4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3" fontId="6" fillId="6" borderId="31" xfId="1" applyNumberFormat="1" applyFont="1" applyFill="1" applyBorder="1" applyAlignment="1">
      <alignment horizontal="center"/>
    </xf>
    <xf numFmtId="3" fontId="6" fillId="6" borderId="1" xfId="1" applyNumberFormat="1" applyFont="1" applyFill="1" applyBorder="1" applyAlignment="1">
      <alignment horizontal="center"/>
    </xf>
    <xf numFmtId="3" fontId="6" fillId="6" borderId="3" xfId="1" applyNumberFormat="1" applyFont="1" applyFill="1" applyBorder="1" applyAlignment="1">
      <alignment horizontal="center"/>
    </xf>
    <xf numFmtId="3" fontId="30" fillId="6" borderId="14" xfId="1" applyNumberFormat="1" applyFont="1" applyFill="1" applyBorder="1" applyAlignment="1">
      <alignment horizontal="right"/>
    </xf>
    <xf numFmtId="167" fontId="31" fillId="9" borderId="0" xfId="1" applyNumberFormat="1" applyFont="1" applyFill="1" applyAlignment="1">
      <alignment horizontal="center"/>
    </xf>
    <xf numFmtId="0" fontId="17" fillId="10" borderId="3" xfId="0" applyFont="1" applyFill="1" applyBorder="1" applyAlignment="1">
      <alignment horizontal="left"/>
    </xf>
    <xf numFmtId="0" fontId="17" fillId="10" borderId="3" xfId="0" applyFont="1" applyFill="1" applyBorder="1" applyAlignment="1">
      <alignment horizontal="center"/>
    </xf>
    <xf numFmtId="0" fontId="18" fillId="10" borderId="3" xfId="0" applyFont="1" applyFill="1" applyBorder="1" applyAlignment="1">
      <alignment horizontal="center"/>
    </xf>
    <xf numFmtId="0" fontId="20" fillId="10" borderId="3" xfId="0" applyFont="1" applyFill="1" applyBorder="1" applyAlignment="1">
      <alignment horizontal="center"/>
    </xf>
    <xf numFmtId="0" fontId="19" fillId="10" borderId="3" xfId="0" applyFont="1" applyFill="1" applyBorder="1" applyAlignment="1">
      <alignment horizontal="center"/>
    </xf>
    <xf numFmtId="0" fontId="32" fillId="10" borderId="3" xfId="0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0" fillId="3" borderId="0" xfId="0" applyFill="1"/>
    <xf numFmtId="164" fontId="33" fillId="10" borderId="3" xfId="0" applyNumberFormat="1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10" borderId="3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left"/>
    </xf>
    <xf numFmtId="164" fontId="26" fillId="2" borderId="0" xfId="0" applyNumberFormat="1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2" fillId="0" borderId="1" xfId="0" applyFont="1" applyBorder="1" applyAlignment="1"/>
    <xf numFmtId="0" fontId="15" fillId="2" borderId="1" xfId="0" applyFont="1" applyFill="1" applyBorder="1" applyAlignment="1"/>
    <xf numFmtId="0" fontId="15" fillId="0" borderId="1" xfId="0" applyFont="1" applyBorder="1" applyAlignment="1"/>
    <xf numFmtId="0" fontId="36" fillId="0" borderId="0" xfId="0" applyFont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164" fontId="35" fillId="0" borderId="1" xfId="0" applyNumberFormat="1" applyFont="1" applyBorder="1" applyAlignment="1">
      <alignment horizontal="left"/>
    </xf>
    <xf numFmtId="3" fontId="6" fillId="6" borderId="3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right"/>
    </xf>
    <xf numFmtId="0" fontId="6" fillId="6" borderId="19" xfId="1" applyNumberFormat="1" applyFont="1" applyFill="1" applyBorder="1" applyAlignment="1">
      <alignment horizontal="center"/>
    </xf>
    <xf numFmtId="0" fontId="15" fillId="2" borderId="0" xfId="0" applyFont="1" applyFill="1"/>
    <xf numFmtId="164" fontId="38" fillId="2" borderId="1" xfId="0" applyNumberFormat="1" applyFont="1" applyFill="1" applyBorder="1" applyAlignment="1">
      <alignment horizontal="left"/>
    </xf>
    <xf numFmtId="0" fontId="39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25" fillId="2" borderId="3" xfId="0" applyFont="1" applyFill="1" applyBorder="1"/>
    <xf numFmtId="0" fontId="26" fillId="2" borderId="3" xfId="0" applyFont="1" applyFill="1" applyBorder="1" applyAlignment="1">
      <alignment horizontal="left"/>
    </xf>
    <xf numFmtId="164" fontId="26" fillId="2" borderId="3" xfId="0" applyNumberFormat="1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25" fillId="2" borderId="2" xfId="0" applyFont="1" applyFill="1" applyBorder="1"/>
    <xf numFmtId="0" fontId="39" fillId="2" borderId="3" xfId="0" applyFont="1" applyFill="1" applyBorder="1" applyAlignment="1">
      <alignment horizontal="center"/>
    </xf>
    <xf numFmtId="0" fontId="26" fillId="8" borderId="3" xfId="0" applyFont="1" applyFill="1" applyBorder="1" applyAlignment="1">
      <alignment horizontal="center"/>
    </xf>
    <xf numFmtId="0" fontId="25" fillId="2" borderId="27" xfId="0" applyFont="1" applyFill="1" applyBorder="1"/>
    <xf numFmtId="0" fontId="23" fillId="2" borderId="4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40" fillId="2" borderId="0" xfId="0" applyFont="1" applyFill="1"/>
    <xf numFmtId="0" fontId="40" fillId="2" borderId="3" xfId="0" applyFont="1" applyFill="1" applyBorder="1"/>
    <xf numFmtId="0" fontId="40" fillId="2" borderId="0" xfId="0" applyFont="1" applyFill="1" applyBorder="1"/>
  </cellXfs>
  <cellStyles count="16">
    <cellStyle name="Moneda 2" xfId="4"/>
    <cellStyle name="Normal" xfId="0" builtinId="0"/>
    <cellStyle name="Normal 10" xfId="12"/>
    <cellStyle name="Normal 11" xfId="13"/>
    <cellStyle name="Normal 12" xfId="14"/>
    <cellStyle name="Normal 13" xfId="15"/>
    <cellStyle name="Normal 2" xfId="2"/>
    <cellStyle name="Normal 3" xfId="3"/>
    <cellStyle name="Normal 3 2" xfId="5"/>
    <cellStyle name="Normal 3 3" xfId="7"/>
    <cellStyle name="Normal 4" xfId="6"/>
    <cellStyle name="Normal 5" xfId="1"/>
    <cellStyle name="Normal 6" xfId="8"/>
    <cellStyle name="Normal 7" xfId="9"/>
    <cellStyle name="Normal 8" xfId="10"/>
    <cellStyle name="Normal 9" xfId="11"/>
  </cellStyles>
  <dxfs count="14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C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B0F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[$$-340A]\ 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3333FF"/>
      <color rgb="FF0000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3:L41" totalsRowShown="0" headerRowDxfId="13" dataDxfId="12">
  <autoFilter ref="A3:L41"/>
  <sortState ref="A14:L32">
    <sortCondition ref="C3:C49"/>
  </sortState>
  <tableColumns count="12">
    <tableColumn id="1" name="Columna1" dataDxfId="11"/>
    <tableColumn id="2" name="Clínica u Hospital" dataDxfId="10"/>
    <tableColumn id="3" name="Monto Neto" dataDxfId="9"/>
    <tableColumn id="4" name="Realizado" dataDxfId="8"/>
    <tableColumn id="5" name="Presupuesto" dataDxfId="7"/>
    <tableColumn id="6" name="Orden de Venta " dataDxfId="6"/>
    <tableColumn id="7" name="Orden de Compra" dataDxfId="5"/>
    <tableColumn id="8" name="Guia de despacho" dataDxfId="4"/>
    <tableColumn id="9" name="Factura" dataDxfId="3"/>
    <tableColumn id="10" name="Entregado" dataDxfId="2"/>
    <tableColumn id="11" name="Responsable venta" dataDxfId="1"/>
    <tableColumn id="12" name="Columna2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3"/>
  <sheetViews>
    <sheetView topLeftCell="A37" workbookViewId="0">
      <selection activeCell="E50" sqref="E50"/>
    </sheetView>
  </sheetViews>
  <sheetFormatPr baseColWidth="10" defaultRowHeight="15" x14ac:dyDescent="0.25"/>
  <cols>
    <col min="2" max="3" width="34.42578125" customWidth="1"/>
  </cols>
  <sheetData>
    <row r="1" spans="2:6" ht="15.75" thickBot="1" x14ac:dyDescent="0.3"/>
    <row r="2" spans="2:6" ht="15.75" thickBot="1" x14ac:dyDescent="0.3">
      <c r="B2" s="43"/>
      <c r="C2" s="40" t="s">
        <v>21</v>
      </c>
      <c r="D2" s="14"/>
      <c r="E2" s="15"/>
      <c r="F2" s="27"/>
    </row>
    <row r="3" spans="2:6" ht="15.75" x14ac:dyDescent="0.3">
      <c r="B3" s="44" t="s">
        <v>22</v>
      </c>
      <c r="C3" s="39" t="s">
        <v>206</v>
      </c>
      <c r="D3" s="19"/>
      <c r="E3" s="22" t="s">
        <v>13</v>
      </c>
      <c r="F3" s="28"/>
    </row>
    <row r="4" spans="2:6" ht="15.75" x14ac:dyDescent="0.3">
      <c r="B4" s="45" t="s">
        <v>23</v>
      </c>
      <c r="C4" s="41" t="s">
        <v>54</v>
      </c>
      <c r="D4" s="16"/>
      <c r="E4" s="11"/>
      <c r="F4" s="28"/>
    </row>
    <row r="5" spans="2:6" ht="15.75" x14ac:dyDescent="0.3">
      <c r="B5" s="45" t="s">
        <v>24</v>
      </c>
      <c r="C5" s="31">
        <v>164961</v>
      </c>
      <c r="D5" s="17"/>
      <c r="E5" s="18" t="s">
        <v>25</v>
      </c>
      <c r="F5" s="28"/>
    </row>
    <row r="6" spans="2:6" ht="15.75" x14ac:dyDescent="0.3">
      <c r="B6" s="45" t="s">
        <v>26</v>
      </c>
      <c r="C6" s="31"/>
      <c r="D6" s="19"/>
      <c r="E6" s="20"/>
      <c r="F6" s="28"/>
    </row>
    <row r="7" spans="2:6" ht="15.75" x14ac:dyDescent="0.3">
      <c r="B7" s="46" t="s">
        <v>27</v>
      </c>
      <c r="C7" s="32">
        <v>27470</v>
      </c>
      <c r="D7" s="19"/>
      <c r="E7" s="10"/>
      <c r="F7" s="28"/>
    </row>
    <row r="8" spans="2:6" ht="15.75" x14ac:dyDescent="0.3">
      <c r="B8" s="45" t="s">
        <v>28</v>
      </c>
      <c r="C8" s="31" t="s">
        <v>43</v>
      </c>
      <c r="D8" s="19"/>
      <c r="E8" s="10"/>
      <c r="F8" s="28"/>
    </row>
    <row r="9" spans="2:6" ht="15.75" x14ac:dyDescent="0.3">
      <c r="B9" s="47" t="s">
        <v>29</v>
      </c>
      <c r="C9" s="33" t="s">
        <v>43</v>
      </c>
      <c r="D9" s="19"/>
      <c r="E9" s="21"/>
      <c r="F9" s="28"/>
    </row>
    <row r="10" spans="2:6" ht="15.75" x14ac:dyDescent="0.3">
      <c r="B10" s="47" t="s">
        <v>30</v>
      </c>
      <c r="C10" s="33"/>
      <c r="D10" s="19"/>
      <c r="E10" s="21"/>
      <c r="F10" s="28"/>
    </row>
    <row r="11" spans="2:6" ht="16.5" thickBot="1" x14ac:dyDescent="0.35">
      <c r="B11" s="48" t="s">
        <v>31</v>
      </c>
      <c r="C11" s="33"/>
      <c r="D11" s="19"/>
      <c r="E11" s="21"/>
      <c r="F11" s="29"/>
    </row>
    <row r="12" spans="2:6" ht="16.5" thickBot="1" x14ac:dyDescent="0.35">
      <c r="B12" s="34" t="s">
        <v>32</v>
      </c>
      <c r="C12" s="34" t="s">
        <v>33</v>
      </c>
      <c r="D12" s="13" t="s">
        <v>34</v>
      </c>
      <c r="E12" s="12" t="s">
        <v>35</v>
      </c>
      <c r="F12" s="30" t="s">
        <v>36</v>
      </c>
    </row>
    <row r="13" spans="2:6" ht="15.75" x14ac:dyDescent="0.3">
      <c r="B13" s="37">
        <v>3200000000</v>
      </c>
      <c r="C13" s="35" t="s">
        <v>43</v>
      </c>
      <c r="D13" s="36">
        <v>1</v>
      </c>
      <c r="E13" s="49">
        <v>318917</v>
      </c>
      <c r="F13" s="25">
        <f>E13</f>
        <v>318917</v>
      </c>
    </row>
    <row r="14" spans="2:6" ht="16.5" thickBot="1" x14ac:dyDescent="0.35">
      <c r="B14" s="38"/>
      <c r="C14" s="42"/>
      <c r="D14" s="24"/>
      <c r="E14" s="23" t="s">
        <v>37</v>
      </c>
      <c r="F14" s="26">
        <f>SUM(F13)</f>
        <v>318917</v>
      </c>
    </row>
    <row r="15" spans="2:6" ht="15.75" thickBot="1" x14ac:dyDescent="0.3"/>
    <row r="16" spans="2:6" ht="15.75" thickBot="1" x14ac:dyDescent="0.3">
      <c r="B16" s="83"/>
      <c r="C16" s="80" t="s">
        <v>38</v>
      </c>
      <c r="D16" s="54"/>
      <c r="E16" s="55"/>
      <c r="F16" s="67"/>
    </row>
    <row r="17" spans="2:6" ht="15.75" x14ac:dyDescent="0.3">
      <c r="B17" s="84" t="s">
        <v>22</v>
      </c>
      <c r="C17" s="79" t="s">
        <v>207</v>
      </c>
      <c r="D17" s="59"/>
      <c r="E17" s="62" t="s">
        <v>13</v>
      </c>
      <c r="F17" s="68"/>
    </row>
    <row r="18" spans="2:6" ht="15.75" x14ac:dyDescent="0.3">
      <c r="B18" s="85" t="s">
        <v>23</v>
      </c>
      <c r="C18" s="81" t="s">
        <v>11</v>
      </c>
      <c r="D18" s="56"/>
      <c r="E18" s="51"/>
      <c r="F18" s="68"/>
    </row>
    <row r="19" spans="2:6" ht="15.75" x14ac:dyDescent="0.3">
      <c r="B19" s="85" t="s">
        <v>24</v>
      </c>
      <c r="C19" s="71">
        <v>164962</v>
      </c>
      <c r="D19" s="57"/>
      <c r="E19" s="58" t="s">
        <v>25</v>
      </c>
      <c r="F19" s="68"/>
    </row>
    <row r="20" spans="2:6" ht="15.75" x14ac:dyDescent="0.3">
      <c r="B20" s="85" t="s">
        <v>26</v>
      </c>
      <c r="C20" s="71"/>
      <c r="D20" s="59"/>
      <c r="E20" s="60"/>
      <c r="F20" s="68"/>
    </row>
    <row r="21" spans="2:6" ht="15.75" x14ac:dyDescent="0.3">
      <c r="B21" s="86" t="s">
        <v>27</v>
      </c>
      <c r="C21" s="72">
        <v>27471</v>
      </c>
      <c r="D21" s="59"/>
      <c r="E21" s="50"/>
      <c r="F21" s="68"/>
    </row>
    <row r="22" spans="2:6" ht="15.75" x14ac:dyDescent="0.3">
      <c r="B22" s="85" t="s">
        <v>28</v>
      </c>
      <c r="C22" s="71" t="s">
        <v>43</v>
      </c>
      <c r="D22" s="59"/>
      <c r="E22" s="50"/>
      <c r="F22" s="68"/>
    </row>
    <row r="23" spans="2:6" ht="15.75" x14ac:dyDescent="0.3">
      <c r="B23" s="87" t="s">
        <v>29</v>
      </c>
      <c r="C23" s="73" t="s">
        <v>43</v>
      </c>
      <c r="D23" s="59"/>
      <c r="E23" s="61"/>
      <c r="F23" s="68"/>
    </row>
    <row r="24" spans="2:6" ht="15.75" x14ac:dyDescent="0.3">
      <c r="B24" s="87" t="s">
        <v>30</v>
      </c>
      <c r="C24" s="73"/>
      <c r="D24" s="59"/>
      <c r="E24" s="61"/>
      <c r="F24" s="68"/>
    </row>
    <row r="25" spans="2:6" ht="16.5" thickBot="1" x14ac:dyDescent="0.35">
      <c r="B25" s="88" t="s">
        <v>31</v>
      </c>
      <c r="C25" s="73"/>
      <c r="D25" s="59"/>
      <c r="E25" s="61"/>
      <c r="F25" s="69"/>
    </row>
    <row r="26" spans="2:6" ht="16.5" thickBot="1" x14ac:dyDescent="0.35">
      <c r="B26" s="74" t="s">
        <v>32</v>
      </c>
      <c r="C26" s="74" t="s">
        <v>33</v>
      </c>
      <c r="D26" s="53" t="s">
        <v>34</v>
      </c>
      <c r="E26" s="52" t="s">
        <v>35</v>
      </c>
      <c r="F26" s="70" t="s">
        <v>36</v>
      </c>
    </row>
    <row r="27" spans="2:6" ht="15.75" x14ac:dyDescent="0.3">
      <c r="B27" s="77">
        <v>3200000000</v>
      </c>
      <c r="C27" s="75" t="s">
        <v>43</v>
      </c>
      <c r="D27" s="76">
        <v>1</v>
      </c>
      <c r="E27" s="89">
        <v>160000</v>
      </c>
      <c r="F27" s="65">
        <f>E27*D27</f>
        <v>160000</v>
      </c>
    </row>
    <row r="28" spans="2:6" ht="16.5" thickBot="1" x14ac:dyDescent="0.35">
      <c r="B28" s="78"/>
      <c r="C28" s="82"/>
      <c r="D28" s="64"/>
      <c r="E28" s="63" t="s">
        <v>37</v>
      </c>
      <c r="F28" s="66">
        <f>SUM(F27)</f>
        <v>160000</v>
      </c>
    </row>
    <row r="29" spans="2:6" ht="15.75" thickBot="1" x14ac:dyDescent="0.3"/>
    <row r="30" spans="2:6" ht="15.75" thickBot="1" x14ac:dyDescent="0.3">
      <c r="B30" s="123"/>
      <c r="C30" s="120" t="s">
        <v>39</v>
      </c>
      <c r="D30" s="94"/>
      <c r="E30" s="95"/>
      <c r="F30" s="107"/>
    </row>
    <row r="31" spans="2:6" ht="15.75" x14ac:dyDescent="0.3">
      <c r="B31" s="124" t="s">
        <v>22</v>
      </c>
      <c r="C31" s="119" t="s">
        <v>208</v>
      </c>
      <c r="D31" s="99"/>
      <c r="E31" s="102" t="s">
        <v>13</v>
      </c>
      <c r="F31" s="108"/>
    </row>
    <row r="32" spans="2:6" ht="15.75" x14ac:dyDescent="0.3">
      <c r="B32" s="125" t="s">
        <v>23</v>
      </c>
      <c r="C32" s="121" t="s">
        <v>55</v>
      </c>
      <c r="D32" s="96"/>
      <c r="E32" s="91"/>
      <c r="F32" s="108"/>
    </row>
    <row r="33" spans="2:6" ht="15.75" x14ac:dyDescent="0.3">
      <c r="B33" s="125" t="s">
        <v>24</v>
      </c>
      <c r="C33" s="111">
        <v>164963</v>
      </c>
      <c r="D33" s="97"/>
      <c r="E33" s="98" t="s">
        <v>25</v>
      </c>
      <c r="F33" s="108"/>
    </row>
    <row r="34" spans="2:6" ht="15.75" x14ac:dyDescent="0.3">
      <c r="B34" s="125" t="s">
        <v>26</v>
      </c>
      <c r="C34" s="111"/>
      <c r="D34" s="99"/>
      <c r="E34" s="100"/>
      <c r="F34" s="108"/>
    </row>
    <row r="35" spans="2:6" ht="15.75" x14ac:dyDescent="0.3">
      <c r="B35" s="126" t="s">
        <v>27</v>
      </c>
      <c r="C35" s="112">
        <v>27474</v>
      </c>
      <c r="D35" s="99"/>
      <c r="E35" s="90"/>
      <c r="F35" s="108"/>
    </row>
    <row r="36" spans="2:6" ht="15.75" x14ac:dyDescent="0.3">
      <c r="B36" s="125" t="s">
        <v>28</v>
      </c>
      <c r="C36" s="111" t="s">
        <v>43</v>
      </c>
      <c r="D36" s="99"/>
      <c r="E36" s="90"/>
      <c r="F36" s="108"/>
    </row>
    <row r="37" spans="2:6" ht="15.75" x14ac:dyDescent="0.3">
      <c r="B37" s="127" t="s">
        <v>29</v>
      </c>
      <c r="C37" s="113" t="s">
        <v>43</v>
      </c>
      <c r="D37" s="99"/>
      <c r="E37" s="101"/>
      <c r="F37" s="108"/>
    </row>
    <row r="38" spans="2:6" ht="15.75" x14ac:dyDescent="0.3">
      <c r="B38" s="127" t="s">
        <v>30</v>
      </c>
      <c r="C38" s="113"/>
      <c r="D38" s="99"/>
      <c r="E38" s="101"/>
      <c r="F38" s="108"/>
    </row>
    <row r="39" spans="2:6" ht="16.5" thickBot="1" x14ac:dyDescent="0.35">
      <c r="B39" s="128" t="s">
        <v>31</v>
      </c>
      <c r="C39" s="113"/>
      <c r="D39" s="99"/>
      <c r="E39" s="101"/>
      <c r="F39" s="109"/>
    </row>
    <row r="40" spans="2:6" ht="16.5" thickBot="1" x14ac:dyDescent="0.35">
      <c r="B40" s="114" t="s">
        <v>32</v>
      </c>
      <c r="C40" s="114" t="s">
        <v>33</v>
      </c>
      <c r="D40" s="93" t="s">
        <v>34</v>
      </c>
      <c r="E40" s="92" t="s">
        <v>35</v>
      </c>
      <c r="F40" s="110" t="s">
        <v>36</v>
      </c>
    </row>
    <row r="41" spans="2:6" ht="15.75" x14ac:dyDescent="0.3">
      <c r="B41" s="117">
        <v>3200000000</v>
      </c>
      <c r="C41" s="115" t="s">
        <v>43</v>
      </c>
      <c r="D41" s="116">
        <v>1</v>
      </c>
      <c r="E41" s="129">
        <v>642493</v>
      </c>
      <c r="F41" s="105">
        <f>E41*D41</f>
        <v>642493</v>
      </c>
    </row>
    <row r="42" spans="2:6" ht="16.5" thickBot="1" x14ac:dyDescent="0.35">
      <c r="B42" s="118"/>
      <c r="C42" s="122"/>
      <c r="D42" s="104"/>
      <c r="E42" s="103" t="s">
        <v>37</v>
      </c>
      <c r="F42" s="106">
        <f>SUM(F41)</f>
        <v>642493</v>
      </c>
    </row>
    <row r="43" spans="2:6" ht="15.75" thickBot="1" x14ac:dyDescent="0.3"/>
    <row r="44" spans="2:6" ht="15.75" thickBot="1" x14ac:dyDescent="0.3">
      <c r="B44" s="163"/>
      <c r="C44" s="160" t="s">
        <v>40</v>
      </c>
      <c r="D44" s="134"/>
      <c r="E44" s="135"/>
      <c r="F44" s="147"/>
    </row>
    <row r="45" spans="2:6" ht="15.75" x14ac:dyDescent="0.3">
      <c r="B45" s="164" t="s">
        <v>22</v>
      </c>
      <c r="C45" s="159" t="s">
        <v>61</v>
      </c>
      <c r="D45" s="139"/>
      <c r="E45" s="142" t="s">
        <v>13</v>
      </c>
      <c r="F45" s="148"/>
    </row>
    <row r="46" spans="2:6" ht="15.75" x14ac:dyDescent="0.3">
      <c r="B46" s="165" t="s">
        <v>23</v>
      </c>
      <c r="C46" s="161" t="s">
        <v>46</v>
      </c>
      <c r="D46" s="136"/>
      <c r="E46" s="131"/>
      <c r="F46" s="148"/>
    </row>
    <row r="47" spans="2:6" ht="15.75" x14ac:dyDescent="0.3">
      <c r="B47" s="165" t="s">
        <v>24</v>
      </c>
      <c r="C47" s="151"/>
      <c r="D47" s="137"/>
      <c r="E47" s="138" t="s">
        <v>25</v>
      </c>
      <c r="F47" s="148"/>
    </row>
    <row r="48" spans="2:6" ht="15.75" x14ac:dyDescent="0.3">
      <c r="B48" s="165" t="s">
        <v>26</v>
      </c>
      <c r="C48" s="151"/>
      <c r="D48" s="139"/>
      <c r="E48" s="140"/>
      <c r="F48" s="148"/>
    </row>
    <row r="49" spans="2:6" ht="15.75" x14ac:dyDescent="0.3">
      <c r="B49" s="166" t="s">
        <v>27</v>
      </c>
      <c r="C49" s="152"/>
      <c r="D49" s="139"/>
      <c r="E49" s="130"/>
      <c r="F49" s="148"/>
    </row>
    <row r="50" spans="2:6" ht="15.75" x14ac:dyDescent="0.3">
      <c r="B50" s="165" t="s">
        <v>28</v>
      </c>
      <c r="C50" s="151">
        <v>4700002650</v>
      </c>
      <c r="D50" s="139"/>
      <c r="E50" s="130"/>
      <c r="F50" s="148"/>
    </row>
    <row r="51" spans="2:6" ht="15.75" x14ac:dyDescent="0.3">
      <c r="B51" s="167" t="s">
        <v>29</v>
      </c>
      <c r="C51" s="191" t="s">
        <v>43</v>
      </c>
      <c r="D51" s="139"/>
      <c r="E51" s="141"/>
      <c r="F51" s="148"/>
    </row>
    <row r="52" spans="2:6" ht="15.75" x14ac:dyDescent="0.3">
      <c r="B52" s="167" t="s">
        <v>30</v>
      </c>
      <c r="C52" s="153"/>
      <c r="D52" s="139"/>
      <c r="E52" s="141"/>
      <c r="F52" s="148"/>
    </row>
    <row r="53" spans="2:6" ht="16.5" thickBot="1" x14ac:dyDescent="0.35">
      <c r="B53" s="168" t="s">
        <v>31</v>
      </c>
      <c r="C53" s="153"/>
      <c r="D53" s="139"/>
      <c r="E53" s="141"/>
      <c r="F53" s="149"/>
    </row>
    <row r="54" spans="2:6" ht="16.5" thickBot="1" x14ac:dyDescent="0.35">
      <c r="B54" s="154" t="s">
        <v>32</v>
      </c>
      <c r="C54" s="154" t="s">
        <v>33</v>
      </c>
      <c r="D54" s="133" t="s">
        <v>34</v>
      </c>
      <c r="E54" s="132" t="s">
        <v>35</v>
      </c>
      <c r="F54" s="150" t="s">
        <v>36</v>
      </c>
    </row>
    <row r="55" spans="2:6" ht="15.75" x14ac:dyDescent="0.3">
      <c r="B55" s="157">
        <v>3200000000</v>
      </c>
      <c r="C55" s="155" t="s">
        <v>43</v>
      </c>
      <c r="D55" s="156">
        <v>1</v>
      </c>
      <c r="E55" s="169">
        <v>2434755</v>
      </c>
      <c r="F55" s="145">
        <f>E55*D55</f>
        <v>2434755</v>
      </c>
    </row>
    <row r="56" spans="2:6" ht="16.5" thickBot="1" x14ac:dyDescent="0.35">
      <c r="B56" s="158"/>
      <c r="C56" s="162"/>
      <c r="D56" s="144"/>
      <c r="E56" s="143" t="s">
        <v>37</v>
      </c>
      <c r="F56" s="146">
        <f>SUM(F55)</f>
        <v>2434755</v>
      </c>
    </row>
    <row r="57" spans="2:6" ht="15.75" thickBot="1" x14ac:dyDescent="0.3"/>
    <row r="58" spans="2:6" ht="15.75" thickBot="1" x14ac:dyDescent="0.3">
      <c r="B58" s="203"/>
      <c r="C58" s="200" t="s">
        <v>41</v>
      </c>
      <c r="D58" s="174"/>
      <c r="E58" s="175"/>
      <c r="F58" s="187"/>
    </row>
    <row r="59" spans="2:6" ht="15.75" x14ac:dyDescent="0.3">
      <c r="B59" s="204" t="s">
        <v>22</v>
      </c>
      <c r="C59" s="199" t="s">
        <v>127</v>
      </c>
      <c r="D59" s="179"/>
      <c r="E59" s="182" t="s">
        <v>13</v>
      </c>
      <c r="F59" s="188"/>
    </row>
    <row r="60" spans="2:6" ht="15.75" x14ac:dyDescent="0.3">
      <c r="B60" s="205" t="s">
        <v>23</v>
      </c>
      <c r="C60" s="201" t="s">
        <v>48</v>
      </c>
      <c r="D60" s="176"/>
      <c r="E60" s="171"/>
      <c r="F60" s="188"/>
    </row>
    <row r="61" spans="2:6" ht="15.75" x14ac:dyDescent="0.3">
      <c r="B61" s="205" t="s">
        <v>24</v>
      </c>
      <c r="C61" s="191">
        <v>160674</v>
      </c>
      <c r="D61" s="177"/>
      <c r="E61" s="178" t="s">
        <v>25</v>
      </c>
      <c r="F61" s="188"/>
    </row>
    <row r="62" spans="2:6" ht="15.75" x14ac:dyDescent="0.3">
      <c r="B62" s="205" t="s">
        <v>26</v>
      </c>
      <c r="C62" s="191"/>
      <c r="D62" s="179"/>
      <c r="E62" s="180"/>
      <c r="F62" s="188"/>
    </row>
    <row r="63" spans="2:6" ht="15.75" x14ac:dyDescent="0.3">
      <c r="B63" s="206" t="s">
        <v>27</v>
      </c>
      <c r="C63" s="192">
        <v>24754</v>
      </c>
      <c r="D63" s="179"/>
      <c r="E63" s="170"/>
      <c r="F63" s="188"/>
    </row>
    <row r="64" spans="2:6" ht="15.75" x14ac:dyDescent="0.3">
      <c r="B64" s="205" t="s">
        <v>28</v>
      </c>
      <c r="C64" s="191">
        <v>731916</v>
      </c>
      <c r="D64" s="179"/>
      <c r="E64" s="170"/>
      <c r="F64" s="188"/>
    </row>
    <row r="65" spans="2:6" ht="15.75" x14ac:dyDescent="0.3">
      <c r="B65" s="207" t="s">
        <v>29</v>
      </c>
      <c r="C65" s="193">
        <v>7166</v>
      </c>
      <c r="D65" s="179"/>
      <c r="E65" s="181"/>
      <c r="F65" s="188"/>
    </row>
    <row r="66" spans="2:6" ht="15.75" x14ac:dyDescent="0.3">
      <c r="B66" s="207" t="s">
        <v>30</v>
      </c>
      <c r="C66" s="193"/>
      <c r="D66" s="179"/>
      <c r="E66" s="181"/>
      <c r="F66" s="188"/>
    </row>
    <row r="67" spans="2:6" ht="16.5" thickBot="1" x14ac:dyDescent="0.35">
      <c r="B67" s="208" t="s">
        <v>31</v>
      </c>
      <c r="C67" s="193"/>
      <c r="D67" s="179"/>
      <c r="E67" s="181"/>
      <c r="F67" s="189"/>
    </row>
    <row r="68" spans="2:6" ht="16.5" thickBot="1" x14ac:dyDescent="0.35">
      <c r="B68" s="194" t="s">
        <v>32</v>
      </c>
      <c r="C68" s="194" t="s">
        <v>33</v>
      </c>
      <c r="D68" s="173" t="s">
        <v>34</v>
      </c>
      <c r="E68" s="172" t="s">
        <v>35</v>
      </c>
      <c r="F68" s="190" t="s">
        <v>36</v>
      </c>
    </row>
    <row r="69" spans="2:6" s="4" customFormat="1" ht="15.75" x14ac:dyDescent="0.3">
      <c r="B69" s="245" t="s">
        <v>63</v>
      </c>
      <c r="C69" s="244" t="s">
        <v>64</v>
      </c>
      <c r="D69" s="245">
        <v>3</v>
      </c>
      <c r="E69" s="243">
        <v>360000</v>
      </c>
      <c r="F69" s="185">
        <f>E69*D69</f>
        <v>1080000</v>
      </c>
    </row>
    <row r="70" spans="2:6" ht="15.75" x14ac:dyDescent="0.3">
      <c r="B70" s="197" t="s">
        <v>65</v>
      </c>
      <c r="C70" s="195" t="s">
        <v>66</v>
      </c>
      <c r="D70" s="196">
        <v>10</v>
      </c>
      <c r="E70" s="209">
        <v>19990</v>
      </c>
      <c r="F70" s="185">
        <f>E70*D70</f>
        <v>199900</v>
      </c>
    </row>
    <row r="71" spans="2:6" ht="16.5" thickBot="1" x14ac:dyDescent="0.35">
      <c r="B71" s="198"/>
      <c r="C71" s="202"/>
      <c r="D71" s="184"/>
      <c r="E71" s="183" t="s">
        <v>37</v>
      </c>
      <c r="F71" s="186">
        <f>SUM(F69:F70)</f>
        <v>1279900</v>
      </c>
    </row>
    <row r="73" spans="2:6" x14ac:dyDescent="0.25">
      <c r="E73" s="9" t="s">
        <v>42</v>
      </c>
      <c r="F73" s="210">
        <f>F71+F56+F42+F28+F14</f>
        <v>4836065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9"/>
  <sheetViews>
    <sheetView workbookViewId="0">
      <selection activeCell="C5" sqref="C5"/>
    </sheetView>
  </sheetViews>
  <sheetFormatPr baseColWidth="10" defaultRowHeight="15" x14ac:dyDescent="0.25"/>
  <cols>
    <col min="3" max="3" width="24.140625" customWidth="1"/>
    <col min="4" max="4" width="34.7109375" customWidth="1"/>
  </cols>
  <sheetData>
    <row r="2" spans="3:4" s="4" customFormat="1" x14ac:dyDescent="0.25"/>
    <row r="3" spans="3:4" ht="18.75" x14ac:dyDescent="0.3">
      <c r="C3" s="8" t="s">
        <v>20</v>
      </c>
    </row>
    <row r="5" spans="3:4" x14ac:dyDescent="0.25">
      <c r="C5" s="7">
        <v>9910000003</v>
      </c>
      <c r="D5" s="6" t="s">
        <v>14</v>
      </c>
    </row>
    <row r="6" spans="3:4" x14ac:dyDescent="0.25">
      <c r="C6" s="5" t="s">
        <v>15</v>
      </c>
      <c r="D6" s="6" t="s">
        <v>16</v>
      </c>
    </row>
    <row r="7" spans="3:4" x14ac:dyDescent="0.25">
      <c r="C7" s="7">
        <v>3200000000</v>
      </c>
      <c r="D7" s="6" t="s">
        <v>17</v>
      </c>
    </row>
    <row r="8" spans="3:4" x14ac:dyDescent="0.25">
      <c r="C8" s="7">
        <v>11112222</v>
      </c>
      <c r="D8" s="6" t="s">
        <v>18</v>
      </c>
    </row>
    <row r="9" spans="3:4" x14ac:dyDescent="0.25">
      <c r="C9" s="7">
        <v>111110000</v>
      </c>
      <c r="D9" s="6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3"/>
  <sheetViews>
    <sheetView workbookViewId="0">
      <selection activeCell="C3" sqref="C3"/>
    </sheetView>
  </sheetViews>
  <sheetFormatPr baseColWidth="10" defaultRowHeight="15" x14ac:dyDescent="0.25"/>
  <cols>
    <col min="2" max="2" width="34.28515625" customWidth="1"/>
    <col min="3" max="3" width="35" customWidth="1"/>
  </cols>
  <sheetData>
    <row r="1" spans="2:6" ht="15.75" thickBot="1" x14ac:dyDescent="0.3"/>
    <row r="2" spans="2:6" ht="15.75" thickBot="1" x14ac:dyDescent="0.3">
      <c r="B2" s="203"/>
      <c r="C2" s="200" t="s">
        <v>56</v>
      </c>
      <c r="D2" s="174"/>
      <c r="E2" s="175"/>
      <c r="F2" s="187"/>
    </row>
    <row r="3" spans="2:6" ht="15.75" x14ac:dyDescent="0.3">
      <c r="B3" s="204" t="s">
        <v>22</v>
      </c>
      <c r="C3" s="199" t="s">
        <v>61</v>
      </c>
      <c r="D3" s="179"/>
      <c r="E3" s="182" t="s">
        <v>13</v>
      </c>
      <c r="F3" s="188"/>
    </row>
    <row r="4" spans="2:6" ht="15.75" x14ac:dyDescent="0.3">
      <c r="B4" s="205" t="s">
        <v>23</v>
      </c>
      <c r="C4" s="201" t="s">
        <v>46</v>
      </c>
      <c r="D4" s="176"/>
      <c r="E4" s="171"/>
      <c r="F4" s="188"/>
    </row>
    <row r="5" spans="2:6" ht="15.75" x14ac:dyDescent="0.3">
      <c r="B5" s="205" t="s">
        <v>24</v>
      </c>
      <c r="C5" s="191">
        <v>164471</v>
      </c>
      <c r="D5" s="177"/>
      <c r="E5" s="178" t="s">
        <v>25</v>
      </c>
      <c r="F5" s="188"/>
    </row>
    <row r="6" spans="2:6" ht="15.75" x14ac:dyDescent="0.3">
      <c r="B6" s="205" t="s">
        <v>26</v>
      </c>
      <c r="C6" s="191"/>
      <c r="D6" s="179"/>
      <c r="E6" s="180"/>
      <c r="F6" s="188"/>
    </row>
    <row r="7" spans="2:6" ht="15.75" x14ac:dyDescent="0.3">
      <c r="B7" s="206" t="s">
        <v>27</v>
      </c>
      <c r="C7" s="192">
        <v>27201</v>
      </c>
      <c r="D7" s="179"/>
      <c r="E7" s="170"/>
      <c r="F7" s="188"/>
    </row>
    <row r="8" spans="2:6" ht="15.75" x14ac:dyDescent="0.3">
      <c r="B8" s="205" t="s">
        <v>28</v>
      </c>
      <c r="C8" s="191">
        <v>4700002294</v>
      </c>
      <c r="D8" s="179"/>
      <c r="E8" s="170"/>
      <c r="F8" s="188"/>
    </row>
    <row r="9" spans="2:6" ht="15.75" x14ac:dyDescent="0.3">
      <c r="B9" s="207" t="s">
        <v>29</v>
      </c>
      <c r="C9" s="193">
        <v>7074</v>
      </c>
      <c r="D9" s="179"/>
      <c r="E9" s="181"/>
      <c r="F9" s="188"/>
    </row>
    <row r="10" spans="2:6" ht="15.75" x14ac:dyDescent="0.3">
      <c r="B10" s="207" t="s">
        <v>30</v>
      </c>
      <c r="C10" s="193"/>
      <c r="D10" s="179"/>
      <c r="E10" s="181"/>
      <c r="F10" s="188"/>
    </row>
    <row r="11" spans="2:6" ht="16.5" thickBot="1" x14ac:dyDescent="0.35">
      <c r="B11" s="208" t="s">
        <v>31</v>
      </c>
      <c r="C11" s="193"/>
      <c r="D11" s="179"/>
      <c r="E11" s="181"/>
      <c r="F11" s="189"/>
    </row>
    <row r="12" spans="2:6" ht="16.5" thickBot="1" x14ac:dyDescent="0.35">
      <c r="B12" s="194" t="s">
        <v>32</v>
      </c>
      <c r="C12" s="194" t="s">
        <v>33</v>
      </c>
      <c r="D12" s="173" t="s">
        <v>34</v>
      </c>
      <c r="E12" s="172" t="s">
        <v>35</v>
      </c>
      <c r="F12" s="190" t="s">
        <v>36</v>
      </c>
    </row>
    <row r="13" spans="2:6" ht="15.75" x14ac:dyDescent="0.3">
      <c r="B13" s="197" t="s">
        <v>173</v>
      </c>
      <c r="C13" s="195" t="s">
        <v>174</v>
      </c>
      <c r="D13" s="196">
        <v>10</v>
      </c>
      <c r="E13" s="209">
        <v>256000</v>
      </c>
      <c r="F13" s="185">
        <f>E13*D13</f>
        <v>2560000</v>
      </c>
    </row>
    <row r="14" spans="2:6" s="4" customFormat="1" ht="15.75" x14ac:dyDescent="0.3">
      <c r="B14" s="281" t="s">
        <v>15</v>
      </c>
      <c r="C14" s="283" t="s">
        <v>175</v>
      </c>
      <c r="D14" s="284">
        <v>1</v>
      </c>
      <c r="E14" s="285">
        <v>479403</v>
      </c>
      <c r="F14" s="185">
        <f>E14*D14</f>
        <v>479403</v>
      </c>
    </row>
    <row r="15" spans="2:6" ht="16.5" thickBot="1" x14ac:dyDescent="0.35">
      <c r="B15" s="198"/>
      <c r="C15" s="202"/>
      <c r="D15" s="184"/>
      <c r="E15" s="183" t="s">
        <v>37</v>
      </c>
      <c r="F15" s="186">
        <f>F13+F14</f>
        <v>3039403</v>
      </c>
    </row>
    <row r="16" spans="2:6" ht="15.75" thickBot="1" x14ac:dyDescent="0.3"/>
    <row r="17" spans="2:6" ht="15.75" thickBot="1" x14ac:dyDescent="0.3">
      <c r="B17" s="203"/>
      <c r="C17" s="200" t="s">
        <v>57</v>
      </c>
      <c r="D17" s="174"/>
      <c r="E17" s="175"/>
      <c r="F17" s="187"/>
    </row>
    <row r="18" spans="2:6" ht="15.75" x14ac:dyDescent="0.3">
      <c r="B18" s="204" t="s">
        <v>22</v>
      </c>
      <c r="C18" s="199"/>
      <c r="D18" s="179"/>
      <c r="E18" s="182" t="s">
        <v>13</v>
      </c>
      <c r="F18" s="188"/>
    </row>
    <row r="19" spans="2:6" ht="15.75" x14ac:dyDescent="0.3">
      <c r="B19" s="205" t="s">
        <v>23</v>
      </c>
      <c r="C19" s="201" t="s">
        <v>51</v>
      </c>
      <c r="D19" s="176"/>
      <c r="E19" s="171"/>
      <c r="F19" s="188"/>
    </row>
    <row r="20" spans="2:6" ht="15.75" x14ac:dyDescent="0.3">
      <c r="B20" s="205" t="s">
        <v>24</v>
      </c>
      <c r="C20" s="191">
        <v>160850</v>
      </c>
      <c r="D20" s="177"/>
      <c r="E20" s="178" t="s">
        <v>25</v>
      </c>
      <c r="F20" s="188"/>
    </row>
    <row r="21" spans="2:6" ht="15.75" x14ac:dyDescent="0.3">
      <c r="B21" s="205" t="s">
        <v>26</v>
      </c>
      <c r="C21" s="191"/>
      <c r="D21" s="179"/>
      <c r="E21" s="180"/>
      <c r="F21" s="188"/>
    </row>
    <row r="22" spans="2:6" ht="15.75" x14ac:dyDescent="0.3">
      <c r="B22" s="206" t="s">
        <v>27</v>
      </c>
      <c r="C22" s="192">
        <v>25876</v>
      </c>
      <c r="D22" s="179"/>
      <c r="E22" s="170"/>
      <c r="F22" s="188"/>
    </row>
    <row r="23" spans="2:6" ht="15.75" x14ac:dyDescent="0.3">
      <c r="B23" s="205" t="s">
        <v>28</v>
      </c>
      <c r="C23" s="191"/>
      <c r="D23" s="179"/>
      <c r="E23" s="170"/>
      <c r="F23" s="188"/>
    </row>
    <row r="24" spans="2:6" ht="15.75" x14ac:dyDescent="0.3">
      <c r="B24" s="207" t="s">
        <v>29</v>
      </c>
      <c r="C24" s="193">
        <v>7323</v>
      </c>
      <c r="D24" s="179"/>
      <c r="E24" s="181"/>
      <c r="F24" s="188"/>
    </row>
    <row r="25" spans="2:6" ht="15.75" x14ac:dyDescent="0.3">
      <c r="B25" s="207" t="s">
        <v>30</v>
      </c>
      <c r="C25" s="193"/>
      <c r="D25" s="179"/>
      <c r="E25" s="181"/>
      <c r="F25" s="188"/>
    </row>
    <row r="26" spans="2:6" ht="16.5" thickBot="1" x14ac:dyDescent="0.35">
      <c r="B26" s="208" t="s">
        <v>31</v>
      </c>
      <c r="C26" s="193"/>
      <c r="D26" s="179"/>
      <c r="E26" s="181"/>
      <c r="F26" s="189"/>
    </row>
    <row r="27" spans="2:6" ht="16.5" thickBot="1" x14ac:dyDescent="0.35">
      <c r="B27" s="194" t="s">
        <v>32</v>
      </c>
      <c r="C27" s="194" t="s">
        <v>33</v>
      </c>
      <c r="D27" s="173" t="s">
        <v>34</v>
      </c>
      <c r="E27" s="172" t="s">
        <v>35</v>
      </c>
      <c r="F27" s="190" t="s">
        <v>36</v>
      </c>
    </row>
    <row r="28" spans="2:6" ht="15.75" x14ac:dyDescent="0.3">
      <c r="B28" s="197" t="s">
        <v>67</v>
      </c>
      <c r="C28" s="195" t="s">
        <v>68</v>
      </c>
      <c r="D28" s="196">
        <v>10</v>
      </c>
      <c r="E28" s="209">
        <v>49302</v>
      </c>
      <c r="F28" s="185">
        <f>E28*D28</f>
        <v>493020</v>
      </c>
    </row>
    <row r="29" spans="2:6" ht="16.5" thickBot="1" x14ac:dyDescent="0.35">
      <c r="B29" s="198"/>
      <c r="C29" s="202"/>
      <c r="D29" s="184"/>
      <c r="E29" s="183" t="s">
        <v>37</v>
      </c>
      <c r="F29" s="186">
        <f>SUM(F28)</f>
        <v>493020</v>
      </c>
    </row>
    <row r="30" spans="2:6" ht="15.75" thickBot="1" x14ac:dyDescent="0.3"/>
    <row r="31" spans="2:6" ht="15.75" thickBot="1" x14ac:dyDescent="0.3">
      <c r="B31" s="203"/>
      <c r="C31" s="200" t="s">
        <v>58</v>
      </c>
      <c r="D31" s="174"/>
      <c r="E31" s="175"/>
      <c r="F31" s="187"/>
    </row>
    <row r="32" spans="2:6" ht="15.75" x14ac:dyDescent="0.3">
      <c r="B32" s="204" t="s">
        <v>22</v>
      </c>
      <c r="C32" s="199" t="s">
        <v>61</v>
      </c>
      <c r="D32" s="179"/>
      <c r="E32" s="182" t="s">
        <v>13</v>
      </c>
      <c r="F32" s="188"/>
    </row>
    <row r="33" spans="2:6" ht="15.75" x14ac:dyDescent="0.3">
      <c r="B33" s="205" t="s">
        <v>23</v>
      </c>
      <c r="C33" s="201" t="s">
        <v>46</v>
      </c>
      <c r="D33" s="176"/>
      <c r="E33" s="171"/>
      <c r="F33" s="188"/>
    </row>
    <row r="34" spans="2:6" ht="15.75" x14ac:dyDescent="0.3">
      <c r="B34" s="205" t="s">
        <v>24</v>
      </c>
      <c r="C34" s="191">
        <v>162723</v>
      </c>
      <c r="D34" s="177"/>
      <c r="E34" s="178" t="s">
        <v>25</v>
      </c>
      <c r="F34" s="188"/>
    </row>
    <row r="35" spans="2:6" ht="15.75" x14ac:dyDescent="0.3">
      <c r="B35" s="205" t="s">
        <v>26</v>
      </c>
      <c r="C35" s="191"/>
      <c r="D35" s="179"/>
      <c r="E35" s="180" t="s">
        <v>123</v>
      </c>
      <c r="F35" s="188"/>
    </row>
    <row r="36" spans="2:6" ht="15.75" x14ac:dyDescent="0.3">
      <c r="B36" s="206" t="s">
        <v>27</v>
      </c>
      <c r="C36" s="192">
        <v>26260</v>
      </c>
      <c r="D36" s="179"/>
      <c r="E36" s="170"/>
      <c r="F36" s="188"/>
    </row>
    <row r="37" spans="2:6" ht="15.75" x14ac:dyDescent="0.3">
      <c r="B37" s="205" t="s">
        <v>28</v>
      </c>
      <c r="C37" s="191">
        <v>4700002294</v>
      </c>
      <c r="D37" s="179"/>
      <c r="E37" s="170"/>
      <c r="F37" s="188"/>
    </row>
    <row r="38" spans="2:6" ht="15.75" x14ac:dyDescent="0.3">
      <c r="B38" s="207" t="s">
        <v>29</v>
      </c>
      <c r="C38" s="193">
        <v>7077</v>
      </c>
      <c r="D38" s="179"/>
      <c r="E38" s="181"/>
      <c r="F38" s="188"/>
    </row>
    <row r="39" spans="2:6" ht="15.75" x14ac:dyDescent="0.3">
      <c r="B39" s="207" t="s">
        <v>30</v>
      </c>
      <c r="C39" s="193"/>
      <c r="D39" s="179"/>
      <c r="E39" s="181"/>
      <c r="F39" s="188"/>
    </row>
    <row r="40" spans="2:6" ht="16.5" thickBot="1" x14ac:dyDescent="0.35">
      <c r="B40" s="208" t="s">
        <v>31</v>
      </c>
      <c r="C40" s="193"/>
      <c r="D40" s="179"/>
      <c r="E40" s="181"/>
      <c r="F40" s="189"/>
    </row>
    <row r="41" spans="2:6" ht="16.5" thickBot="1" x14ac:dyDescent="0.35">
      <c r="B41" s="194" t="s">
        <v>32</v>
      </c>
      <c r="C41" s="194" t="s">
        <v>33</v>
      </c>
      <c r="D41" s="173" t="s">
        <v>34</v>
      </c>
      <c r="E41" s="172" t="s">
        <v>35</v>
      </c>
      <c r="F41" s="190" t="s">
        <v>36</v>
      </c>
    </row>
    <row r="42" spans="2:6" ht="15.75" x14ac:dyDescent="0.3">
      <c r="B42" s="197">
        <v>353001</v>
      </c>
      <c r="C42" s="195" t="s">
        <v>122</v>
      </c>
      <c r="D42" s="196">
        <v>1</v>
      </c>
      <c r="E42" s="209">
        <v>538109</v>
      </c>
      <c r="F42" s="185">
        <f>E42*D42</f>
        <v>538109</v>
      </c>
    </row>
    <row r="43" spans="2:6" ht="16.5" thickBot="1" x14ac:dyDescent="0.35">
      <c r="B43" s="198"/>
      <c r="C43" s="202"/>
      <c r="D43" s="184"/>
      <c r="E43" s="183" t="s">
        <v>37</v>
      </c>
      <c r="F43" s="186">
        <f>SUM(F42)</f>
        <v>538109</v>
      </c>
    </row>
    <row r="44" spans="2:6" ht="15.75" thickBot="1" x14ac:dyDescent="0.3"/>
    <row r="45" spans="2:6" ht="15.75" thickBot="1" x14ac:dyDescent="0.3">
      <c r="B45" s="203"/>
      <c r="C45" s="200" t="s">
        <v>59</v>
      </c>
      <c r="D45" s="174"/>
      <c r="E45" s="175"/>
      <c r="F45" s="187"/>
    </row>
    <row r="46" spans="2:6" ht="15.75" x14ac:dyDescent="0.3">
      <c r="B46" s="204" t="s">
        <v>22</v>
      </c>
      <c r="C46" s="199" t="s">
        <v>70</v>
      </c>
      <c r="D46" s="179"/>
      <c r="E46" s="182" t="s">
        <v>13</v>
      </c>
      <c r="F46" s="188"/>
    </row>
    <row r="47" spans="2:6" ht="15.75" x14ac:dyDescent="0.3">
      <c r="B47" s="205" t="s">
        <v>23</v>
      </c>
      <c r="C47" s="201" t="s">
        <v>69</v>
      </c>
      <c r="D47" s="176"/>
      <c r="E47" s="171"/>
      <c r="F47" s="188"/>
    </row>
    <row r="48" spans="2:6" ht="15.75" x14ac:dyDescent="0.3">
      <c r="B48" s="205" t="s">
        <v>24</v>
      </c>
      <c r="C48" s="191">
        <v>163141</v>
      </c>
      <c r="D48" s="177"/>
      <c r="E48" s="178" t="s">
        <v>25</v>
      </c>
      <c r="F48" s="188"/>
    </row>
    <row r="49" spans="2:6" ht="15.75" x14ac:dyDescent="0.3">
      <c r="B49" s="205" t="s">
        <v>26</v>
      </c>
      <c r="C49" s="191"/>
      <c r="D49" s="179"/>
      <c r="E49" s="180" t="s">
        <v>125</v>
      </c>
      <c r="F49" s="188"/>
    </row>
    <row r="50" spans="2:6" ht="15.75" x14ac:dyDescent="0.3">
      <c r="B50" s="206" t="s">
        <v>27</v>
      </c>
      <c r="C50" s="192">
        <v>26427</v>
      </c>
      <c r="D50" s="179"/>
      <c r="E50" s="170"/>
      <c r="F50" s="188"/>
    </row>
    <row r="51" spans="2:6" ht="15.75" x14ac:dyDescent="0.3">
      <c r="B51" s="205" t="s">
        <v>28</v>
      </c>
      <c r="C51" s="191">
        <v>362</v>
      </c>
      <c r="D51" s="179"/>
      <c r="E51" s="170"/>
      <c r="F51" s="188"/>
    </row>
    <row r="52" spans="2:6" ht="15.75" x14ac:dyDescent="0.3">
      <c r="B52" s="207" t="s">
        <v>29</v>
      </c>
      <c r="C52" s="193" t="s">
        <v>62</v>
      </c>
      <c r="D52" s="179"/>
      <c r="E52" s="181"/>
      <c r="F52" s="188"/>
    </row>
    <row r="53" spans="2:6" ht="15.75" x14ac:dyDescent="0.3">
      <c r="B53" s="207" t="s">
        <v>30</v>
      </c>
      <c r="C53" s="193"/>
      <c r="D53" s="179"/>
      <c r="E53" s="181"/>
      <c r="F53" s="188"/>
    </row>
    <row r="54" spans="2:6" ht="16.5" thickBot="1" x14ac:dyDescent="0.35">
      <c r="B54" s="208" t="s">
        <v>31</v>
      </c>
      <c r="C54" s="193"/>
      <c r="D54" s="179"/>
      <c r="E54" s="181"/>
      <c r="F54" s="189"/>
    </row>
    <row r="55" spans="2:6" ht="16.5" thickBot="1" x14ac:dyDescent="0.35">
      <c r="B55" s="194" t="s">
        <v>32</v>
      </c>
      <c r="C55" s="194" t="s">
        <v>33</v>
      </c>
      <c r="D55" s="173" t="s">
        <v>34</v>
      </c>
      <c r="E55" s="172" t="s">
        <v>35</v>
      </c>
      <c r="F55" s="190" t="s">
        <v>36</v>
      </c>
    </row>
    <row r="56" spans="2:6" ht="15.75" x14ac:dyDescent="0.3">
      <c r="B56" s="197" t="s">
        <v>71</v>
      </c>
      <c r="C56" s="195" t="s">
        <v>72</v>
      </c>
      <c r="D56" s="196">
        <v>2</v>
      </c>
      <c r="E56" s="209">
        <v>98112</v>
      </c>
      <c r="F56" s="185">
        <f>E56*D56</f>
        <v>196224</v>
      </c>
    </row>
    <row r="57" spans="2:6" ht="16.5" thickBot="1" x14ac:dyDescent="0.35">
      <c r="B57" s="198"/>
      <c r="C57" s="202"/>
      <c r="D57" s="184"/>
      <c r="E57" s="183" t="s">
        <v>37</v>
      </c>
      <c r="F57" s="186">
        <f>SUM(F56)</f>
        <v>196224</v>
      </c>
    </row>
    <row r="58" spans="2:6" ht="15.75" thickBot="1" x14ac:dyDescent="0.3"/>
    <row r="59" spans="2:6" ht="15.75" thickBot="1" x14ac:dyDescent="0.3">
      <c r="B59" s="203"/>
      <c r="C59" s="200" t="s">
        <v>60</v>
      </c>
      <c r="D59" s="174"/>
      <c r="E59" s="175"/>
      <c r="F59" s="187"/>
    </row>
    <row r="60" spans="2:6" ht="15.75" x14ac:dyDescent="0.3">
      <c r="B60" s="204" t="s">
        <v>22</v>
      </c>
      <c r="C60" s="199" t="s">
        <v>76</v>
      </c>
      <c r="D60" s="179"/>
      <c r="E60" s="182" t="s">
        <v>13</v>
      </c>
      <c r="F60" s="188"/>
    </row>
    <row r="61" spans="2:6" ht="15.75" x14ac:dyDescent="0.3">
      <c r="B61" s="205" t="s">
        <v>23</v>
      </c>
      <c r="C61" s="201" t="s">
        <v>75</v>
      </c>
      <c r="D61" s="176"/>
      <c r="E61" s="171"/>
      <c r="F61" s="188"/>
    </row>
    <row r="62" spans="2:6" ht="15.75" x14ac:dyDescent="0.3">
      <c r="B62" s="205" t="s">
        <v>24</v>
      </c>
      <c r="C62" s="191">
        <v>163464</v>
      </c>
      <c r="D62" s="177"/>
      <c r="E62" s="178" t="s">
        <v>25</v>
      </c>
      <c r="F62" s="188"/>
    </row>
    <row r="63" spans="2:6" ht="15.75" x14ac:dyDescent="0.3">
      <c r="B63" s="205" t="s">
        <v>26</v>
      </c>
      <c r="C63" s="191"/>
      <c r="D63" s="179"/>
      <c r="E63" s="180" t="s">
        <v>110</v>
      </c>
      <c r="F63" s="188"/>
    </row>
    <row r="64" spans="2:6" ht="15.75" x14ac:dyDescent="0.3">
      <c r="B64" s="206" t="s">
        <v>27</v>
      </c>
      <c r="C64" s="192">
        <v>26613</v>
      </c>
      <c r="D64" s="179"/>
      <c r="E64" s="170"/>
      <c r="F64" s="188"/>
    </row>
    <row r="65" spans="2:6" ht="15.75" x14ac:dyDescent="0.3">
      <c r="B65" s="205" t="s">
        <v>28</v>
      </c>
      <c r="C65" s="191" t="s">
        <v>74</v>
      </c>
      <c r="D65" s="179"/>
      <c r="E65" s="170"/>
      <c r="F65" s="188"/>
    </row>
    <row r="66" spans="2:6" ht="15.75" x14ac:dyDescent="0.3">
      <c r="B66" s="207" t="s">
        <v>29</v>
      </c>
      <c r="C66" s="193">
        <v>7081</v>
      </c>
      <c r="D66" s="179"/>
      <c r="E66" s="181"/>
      <c r="F66" s="188"/>
    </row>
    <row r="67" spans="2:6" ht="15.75" x14ac:dyDescent="0.3">
      <c r="B67" s="207" t="s">
        <v>30</v>
      </c>
      <c r="C67" s="193"/>
      <c r="D67" s="179"/>
      <c r="E67" s="181"/>
      <c r="F67" s="188"/>
    </row>
    <row r="68" spans="2:6" ht="16.5" thickBot="1" x14ac:dyDescent="0.35">
      <c r="B68" s="208" t="s">
        <v>31</v>
      </c>
      <c r="C68" s="193"/>
      <c r="D68" s="179"/>
      <c r="E68" s="181"/>
      <c r="F68" s="189"/>
    </row>
    <row r="69" spans="2:6" ht="16.5" thickBot="1" x14ac:dyDescent="0.35">
      <c r="B69" s="194" t="s">
        <v>32</v>
      </c>
      <c r="C69" s="194" t="s">
        <v>33</v>
      </c>
      <c r="D69" s="173" t="s">
        <v>34</v>
      </c>
      <c r="E69" s="172" t="s">
        <v>35</v>
      </c>
      <c r="F69" s="190" t="s">
        <v>36</v>
      </c>
    </row>
    <row r="70" spans="2:6" ht="15.75" x14ac:dyDescent="0.3">
      <c r="B70" s="197" t="s">
        <v>67</v>
      </c>
      <c r="C70" s="195" t="s">
        <v>68</v>
      </c>
      <c r="D70" s="196">
        <v>8</v>
      </c>
      <c r="E70" s="209">
        <v>46638</v>
      </c>
      <c r="F70" s="185">
        <f>E70*D70</f>
        <v>373104</v>
      </c>
    </row>
    <row r="71" spans="2:6" ht="16.5" thickBot="1" x14ac:dyDescent="0.35">
      <c r="B71" s="198"/>
      <c r="C71" s="202"/>
      <c r="D71" s="184"/>
      <c r="E71" s="183" t="s">
        <v>37</v>
      </c>
      <c r="F71" s="186">
        <f>SUM(F70)</f>
        <v>373104</v>
      </c>
    </row>
    <row r="73" spans="2:6" x14ac:dyDescent="0.25">
      <c r="E73" s="302"/>
      <c r="F73" s="30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5"/>
  <sheetViews>
    <sheetView topLeftCell="A61" workbookViewId="0">
      <selection activeCell="G44" sqref="G44"/>
    </sheetView>
  </sheetViews>
  <sheetFormatPr baseColWidth="10" defaultRowHeight="15" x14ac:dyDescent="0.25"/>
  <cols>
    <col min="2" max="2" width="34.28515625" customWidth="1"/>
    <col min="3" max="3" width="42.42578125" customWidth="1"/>
    <col min="6" max="6" width="15.28515625" bestFit="1" customWidth="1"/>
    <col min="8" max="8" width="0" hidden="1" customWidth="1"/>
  </cols>
  <sheetData>
    <row r="1" spans="2:8" ht="15.75" thickBot="1" x14ac:dyDescent="0.3"/>
    <row r="2" spans="2:8" ht="15.75" thickBot="1" x14ac:dyDescent="0.3">
      <c r="B2" s="203"/>
      <c r="C2" s="200" t="s">
        <v>186</v>
      </c>
      <c r="D2" s="174"/>
      <c r="E2" s="175"/>
      <c r="F2" s="187"/>
    </row>
    <row r="3" spans="2:8" ht="15.75" x14ac:dyDescent="0.3">
      <c r="B3" s="204" t="s">
        <v>22</v>
      </c>
      <c r="C3" s="199" t="s">
        <v>140</v>
      </c>
      <c r="D3" s="179"/>
      <c r="E3" s="182" t="s">
        <v>13</v>
      </c>
      <c r="F3" s="188"/>
    </row>
    <row r="4" spans="2:8" ht="15.75" x14ac:dyDescent="0.3">
      <c r="B4" s="205" t="s">
        <v>23</v>
      </c>
      <c r="C4" s="201" t="s">
        <v>139</v>
      </c>
      <c r="D4" s="176"/>
      <c r="E4" s="171"/>
      <c r="F4" s="188"/>
    </row>
    <row r="5" spans="2:8" ht="15.75" x14ac:dyDescent="0.3">
      <c r="B5" s="205" t="s">
        <v>24</v>
      </c>
      <c r="C5" s="191" t="s">
        <v>180</v>
      </c>
      <c r="D5" s="177"/>
      <c r="E5" s="178" t="s">
        <v>25</v>
      </c>
      <c r="F5" s="188"/>
    </row>
    <row r="6" spans="2:8" ht="15.75" x14ac:dyDescent="0.3">
      <c r="B6" s="205" t="s">
        <v>26</v>
      </c>
      <c r="C6" s="191"/>
      <c r="D6" s="179"/>
      <c r="E6" s="180"/>
      <c r="F6" s="188"/>
    </row>
    <row r="7" spans="2:8" ht="15.75" x14ac:dyDescent="0.3">
      <c r="B7" s="206" t="s">
        <v>27</v>
      </c>
      <c r="C7" s="192">
        <v>27200</v>
      </c>
      <c r="D7" s="179"/>
      <c r="E7" s="170"/>
      <c r="F7" s="188"/>
    </row>
    <row r="8" spans="2:8" ht="15.75" x14ac:dyDescent="0.3">
      <c r="B8" s="205" t="s">
        <v>28</v>
      </c>
      <c r="C8" s="191">
        <v>1</v>
      </c>
      <c r="D8" s="179"/>
      <c r="E8" s="170"/>
      <c r="F8" s="188"/>
    </row>
    <row r="9" spans="2:8" ht="15.75" x14ac:dyDescent="0.3">
      <c r="B9" s="207" t="s">
        <v>29</v>
      </c>
      <c r="C9" s="193"/>
      <c r="D9" s="179"/>
      <c r="E9" s="182" t="s">
        <v>178</v>
      </c>
      <c r="F9" s="188"/>
    </row>
    <row r="10" spans="2:8" ht="15.75" x14ac:dyDescent="0.3">
      <c r="B10" s="207" t="s">
        <v>30</v>
      </c>
      <c r="C10" s="193"/>
      <c r="D10" s="179"/>
      <c r="E10" s="294">
        <v>705.44</v>
      </c>
      <c r="F10" s="188"/>
    </row>
    <row r="11" spans="2:8" ht="16.5" thickBot="1" x14ac:dyDescent="0.35">
      <c r="B11" s="208" t="s">
        <v>31</v>
      </c>
      <c r="C11" s="193"/>
      <c r="D11" s="179"/>
      <c r="E11" s="181"/>
      <c r="F11" s="189"/>
    </row>
    <row r="12" spans="2:8" ht="16.5" thickBot="1" x14ac:dyDescent="0.35">
      <c r="B12" s="194" t="s">
        <v>32</v>
      </c>
      <c r="C12" s="194" t="s">
        <v>33</v>
      </c>
      <c r="D12" s="173" t="s">
        <v>34</v>
      </c>
      <c r="E12" s="172" t="s">
        <v>35</v>
      </c>
      <c r="F12" s="190" t="s">
        <v>36</v>
      </c>
    </row>
    <row r="13" spans="2:8" s="4" customFormat="1" ht="15.75" x14ac:dyDescent="0.3">
      <c r="B13" s="274" t="s">
        <v>141</v>
      </c>
      <c r="C13" s="244" t="s">
        <v>142</v>
      </c>
      <c r="D13" s="245">
        <v>2</v>
      </c>
      <c r="E13" s="290">
        <f>H13*E10</f>
        <v>347076.48000000004</v>
      </c>
      <c r="F13" s="254">
        <f t="shared" ref="F13:F29" si="0">E13*D13</f>
        <v>694152.96000000008</v>
      </c>
      <c r="H13" s="4">
        <v>492</v>
      </c>
    </row>
    <row r="14" spans="2:8" s="4" customFormat="1" ht="15.75" x14ac:dyDescent="0.3">
      <c r="B14" s="275" t="s">
        <v>143</v>
      </c>
      <c r="C14" s="282" t="s">
        <v>144</v>
      </c>
      <c r="D14" s="257">
        <v>2</v>
      </c>
      <c r="E14" s="291">
        <f>H14*E10</f>
        <v>486280.95520000008</v>
      </c>
      <c r="F14" s="255">
        <f t="shared" si="0"/>
        <v>972561.91040000017</v>
      </c>
      <c r="H14" s="4">
        <v>689.33</v>
      </c>
    </row>
    <row r="15" spans="2:8" s="4" customFormat="1" ht="15.75" x14ac:dyDescent="0.3">
      <c r="B15" s="276" t="s">
        <v>145</v>
      </c>
      <c r="C15" s="256" t="s">
        <v>146</v>
      </c>
      <c r="D15" s="281">
        <v>1</v>
      </c>
      <c r="E15" s="291">
        <f>H15*E10</f>
        <v>1686904.5632000002</v>
      </c>
      <c r="F15" s="255">
        <f t="shared" si="0"/>
        <v>1686904.5632000002</v>
      </c>
      <c r="H15" s="4">
        <v>2391.2800000000002</v>
      </c>
    </row>
    <row r="16" spans="2:8" s="4" customFormat="1" ht="15.75" x14ac:dyDescent="0.3">
      <c r="B16" s="276" t="s">
        <v>147</v>
      </c>
      <c r="C16" s="256" t="s">
        <v>148</v>
      </c>
      <c r="D16" s="267">
        <v>1</v>
      </c>
      <c r="E16" s="291">
        <f>H16*E10</f>
        <v>90388.027199999997</v>
      </c>
      <c r="F16" s="255">
        <f t="shared" si="0"/>
        <v>90388.027199999997</v>
      </c>
      <c r="H16" s="4">
        <v>128.13</v>
      </c>
    </row>
    <row r="17" spans="2:8" s="4" customFormat="1" ht="15.75" x14ac:dyDescent="0.3">
      <c r="B17" s="275" t="s">
        <v>149</v>
      </c>
      <c r="C17" s="256" t="s">
        <v>150</v>
      </c>
      <c r="D17" s="267">
        <v>1</v>
      </c>
      <c r="E17" s="291">
        <f>H17*E10</f>
        <v>1041229.4400000001</v>
      </c>
      <c r="F17" s="255">
        <f t="shared" si="0"/>
        <v>1041229.4400000001</v>
      </c>
      <c r="H17" s="4">
        <v>1476</v>
      </c>
    </row>
    <row r="18" spans="2:8" s="4" customFormat="1" ht="15.75" x14ac:dyDescent="0.3">
      <c r="B18" s="275" t="s">
        <v>151</v>
      </c>
      <c r="C18" s="282" t="s">
        <v>152</v>
      </c>
      <c r="D18" s="267">
        <v>1</v>
      </c>
      <c r="E18" s="291">
        <f>H18*E10</f>
        <v>674280.71520000009</v>
      </c>
      <c r="F18" s="255">
        <f t="shared" si="0"/>
        <v>674280.71520000009</v>
      </c>
      <c r="H18" s="4">
        <v>955.83</v>
      </c>
    </row>
    <row r="19" spans="2:8" s="4" customFormat="1" ht="15.75" x14ac:dyDescent="0.3">
      <c r="B19" s="275" t="s">
        <v>153</v>
      </c>
      <c r="C19" s="282" t="s">
        <v>154</v>
      </c>
      <c r="D19" s="280">
        <v>17</v>
      </c>
      <c r="E19" s="291">
        <f>H19*E10</f>
        <v>76187.520000000004</v>
      </c>
      <c r="F19" s="255">
        <f t="shared" si="0"/>
        <v>1295187.8400000001</v>
      </c>
      <c r="H19" s="4">
        <v>108</v>
      </c>
    </row>
    <row r="20" spans="2:8" s="4" customFormat="1" ht="15.75" x14ac:dyDescent="0.3">
      <c r="B20" s="275" t="s">
        <v>67</v>
      </c>
      <c r="C20" s="282" t="s">
        <v>68</v>
      </c>
      <c r="D20" s="280">
        <v>17</v>
      </c>
      <c r="E20" s="291">
        <f>H20*E10</f>
        <v>36153.800000000003</v>
      </c>
      <c r="F20" s="255">
        <f t="shared" si="0"/>
        <v>614614.60000000009</v>
      </c>
      <c r="H20" s="4">
        <v>51.25</v>
      </c>
    </row>
    <row r="21" spans="2:8" s="4" customFormat="1" ht="15.75" x14ac:dyDescent="0.3">
      <c r="B21" s="275" t="s">
        <v>155</v>
      </c>
      <c r="C21" s="282" t="s">
        <v>156</v>
      </c>
      <c r="D21" s="280">
        <v>4</v>
      </c>
      <c r="E21" s="291">
        <f>H21*E10</f>
        <v>61112.267200000002</v>
      </c>
      <c r="F21" s="255">
        <f t="shared" si="0"/>
        <v>244449.06880000001</v>
      </c>
      <c r="H21" s="4">
        <v>86.63</v>
      </c>
    </row>
    <row r="22" spans="2:8" ht="15.75" x14ac:dyDescent="0.3">
      <c r="B22" s="275" t="s">
        <v>157</v>
      </c>
      <c r="C22" s="282" t="s">
        <v>158</v>
      </c>
      <c r="D22" s="280">
        <v>4</v>
      </c>
      <c r="E22" s="291">
        <f>H22*E10</f>
        <v>49543.051200000009</v>
      </c>
      <c r="F22" s="255">
        <f t="shared" si="0"/>
        <v>198172.20480000004</v>
      </c>
      <c r="H22">
        <v>70.23</v>
      </c>
    </row>
    <row r="23" spans="2:8" s="4" customFormat="1" ht="15.75" x14ac:dyDescent="0.3">
      <c r="B23" s="275" t="s">
        <v>159</v>
      </c>
      <c r="C23" s="282" t="s">
        <v>160</v>
      </c>
      <c r="D23" s="280">
        <v>4</v>
      </c>
      <c r="E23" s="291">
        <f>H23*E10</f>
        <v>238156.54400000002</v>
      </c>
      <c r="F23" s="255">
        <f t="shared" si="0"/>
        <v>952626.17600000009</v>
      </c>
      <c r="H23" s="4">
        <v>337.6</v>
      </c>
    </row>
    <row r="24" spans="2:8" s="4" customFormat="1" ht="15.75" x14ac:dyDescent="0.3">
      <c r="B24" s="275" t="s">
        <v>161</v>
      </c>
      <c r="C24" s="282" t="s">
        <v>162</v>
      </c>
      <c r="D24" s="280">
        <v>5</v>
      </c>
      <c r="E24" s="291">
        <f>H24*E10</f>
        <v>20156537.120000001</v>
      </c>
      <c r="F24" s="255">
        <f t="shared" si="0"/>
        <v>100782685.60000001</v>
      </c>
      <c r="H24" s="4">
        <v>28573</v>
      </c>
    </row>
    <row r="25" spans="2:8" s="4" customFormat="1" ht="15.75" x14ac:dyDescent="0.3">
      <c r="B25" s="275" t="s">
        <v>163</v>
      </c>
      <c r="C25" s="282" t="s">
        <v>164</v>
      </c>
      <c r="D25" s="280">
        <v>9</v>
      </c>
      <c r="E25" s="291">
        <f>H25*E10</f>
        <v>73210.563200000004</v>
      </c>
      <c r="F25" s="255">
        <f t="shared" si="0"/>
        <v>658895.06880000001</v>
      </c>
      <c r="H25" s="4">
        <v>103.78</v>
      </c>
    </row>
    <row r="26" spans="2:8" s="4" customFormat="1" ht="15.75" x14ac:dyDescent="0.3">
      <c r="B26" s="275" t="s">
        <v>165</v>
      </c>
      <c r="C26" s="282" t="s">
        <v>166</v>
      </c>
      <c r="D26" s="280">
        <v>1</v>
      </c>
      <c r="E26" s="291">
        <f>H26*E10</f>
        <v>269795.52799999999</v>
      </c>
      <c r="F26" s="255">
        <f t="shared" si="0"/>
        <v>269795.52799999999</v>
      </c>
      <c r="H26" s="4">
        <v>382.45</v>
      </c>
    </row>
    <row r="27" spans="2:8" s="4" customFormat="1" ht="15.75" x14ac:dyDescent="0.3">
      <c r="B27" s="275" t="s">
        <v>168</v>
      </c>
      <c r="C27" s="282" t="s">
        <v>167</v>
      </c>
      <c r="D27" s="280">
        <v>1</v>
      </c>
      <c r="E27" s="291">
        <f>H27*E10</f>
        <v>287431.52799999999</v>
      </c>
      <c r="F27" s="255">
        <f t="shared" si="0"/>
        <v>287431.52799999999</v>
      </c>
      <c r="H27" s="4">
        <v>407.45</v>
      </c>
    </row>
    <row r="28" spans="2:8" s="4" customFormat="1" ht="15.75" x14ac:dyDescent="0.3">
      <c r="B28" s="275" t="s">
        <v>169</v>
      </c>
      <c r="C28" s="272" t="s">
        <v>170</v>
      </c>
      <c r="D28" s="196">
        <v>2</v>
      </c>
      <c r="E28" s="291">
        <f>H28*E10</f>
        <v>55327.659200000009</v>
      </c>
      <c r="F28" s="255">
        <f t="shared" si="0"/>
        <v>110655.31840000002</v>
      </c>
      <c r="H28" s="4">
        <v>78.430000000000007</v>
      </c>
    </row>
    <row r="29" spans="2:8" s="4" customFormat="1" ht="15.75" x14ac:dyDescent="0.3">
      <c r="B29" s="286" t="s">
        <v>177</v>
      </c>
      <c r="C29" s="287" t="s">
        <v>176</v>
      </c>
      <c r="D29" s="284">
        <v>1</v>
      </c>
      <c r="E29" s="292">
        <f>H29*E10</f>
        <v>789479.06720000017</v>
      </c>
      <c r="F29" s="288">
        <f t="shared" si="0"/>
        <v>789479.06720000017</v>
      </c>
      <c r="H29" s="4">
        <v>1119.1300000000001</v>
      </c>
    </row>
    <row r="30" spans="2:8" s="4" customFormat="1" ht="21" thickBot="1" x14ac:dyDescent="0.35">
      <c r="B30" s="277"/>
      <c r="C30" s="273"/>
      <c r="D30" s="184"/>
      <c r="E30" s="183" t="s">
        <v>37</v>
      </c>
      <c r="F30" s="293">
        <v>11210147</v>
      </c>
    </row>
    <row r="31" spans="2:8" ht="15.75" thickBot="1" x14ac:dyDescent="0.3"/>
    <row r="32" spans="2:8" ht="15.75" thickBot="1" x14ac:dyDescent="0.3">
      <c r="B32" s="203"/>
      <c r="C32" s="200" t="s">
        <v>78</v>
      </c>
      <c r="D32" s="174"/>
      <c r="E32" s="175"/>
      <c r="F32" s="187"/>
    </row>
    <row r="33" spans="2:6" ht="15.75" x14ac:dyDescent="0.3">
      <c r="B33" s="204" t="s">
        <v>22</v>
      </c>
      <c r="C33" s="199"/>
      <c r="D33" s="179"/>
      <c r="E33" s="182" t="s">
        <v>13</v>
      </c>
      <c r="F33" s="188"/>
    </row>
    <row r="34" spans="2:6" ht="15.75" x14ac:dyDescent="0.3">
      <c r="B34" s="205" t="s">
        <v>23</v>
      </c>
      <c r="C34" s="201" t="s">
        <v>83</v>
      </c>
      <c r="D34" s="176"/>
      <c r="E34" s="171"/>
      <c r="F34" s="188"/>
    </row>
    <row r="35" spans="2:6" ht="15.75" x14ac:dyDescent="0.3">
      <c r="B35" s="205" t="s">
        <v>24</v>
      </c>
      <c r="C35" s="191"/>
      <c r="D35" s="177"/>
      <c r="E35" s="178" t="s">
        <v>25</v>
      </c>
      <c r="F35" s="188"/>
    </row>
    <row r="36" spans="2:6" ht="15.75" x14ac:dyDescent="0.3">
      <c r="B36" s="205" t="s">
        <v>26</v>
      </c>
      <c r="C36" s="191"/>
      <c r="D36" s="179"/>
      <c r="E36" s="180"/>
      <c r="F36" s="188"/>
    </row>
    <row r="37" spans="2:6" ht="15.75" x14ac:dyDescent="0.3">
      <c r="B37" s="206" t="s">
        <v>27</v>
      </c>
      <c r="C37" s="192"/>
      <c r="D37" s="179"/>
      <c r="E37" s="170"/>
      <c r="F37" s="188"/>
    </row>
    <row r="38" spans="2:6" ht="15.75" x14ac:dyDescent="0.3">
      <c r="B38" s="205" t="s">
        <v>28</v>
      </c>
      <c r="C38" s="191"/>
      <c r="D38" s="179"/>
      <c r="E38" s="170"/>
      <c r="F38" s="188"/>
    </row>
    <row r="39" spans="2:6" ht="15.75" x14ac:dyDescent="0.3">
      <c r="B39" s="207" t="s">
        <v>29</v>
      </c>
      <c r="C39" s="193"/>
      <c r="D39" s="179"/>
      <c r="E39" s="181"/>
      <c r="F39" s="188"/>
    </row>
    <row r="40" spans="2:6" ht="15.75" x14ac:dyDescent="0.3">
      <c r="B40" s="207" t="s">
        <v>30</v>
      </c>
      <c r="C40" s="193"/>
      <c r="D40" s="179"/>
      <c r="E40" s="181"/>
      <c r="F40" s="188"/>
    </row>
    <row r="41" spans="2:6" ht="16.5" thickBot="1" x14ac:dyDescent="0.35">
      <c r="B41" s="208" t="s">
        <v>31</v>
      </c>
      <c r="C41" s="193"/>
      <c r="D41" s="179"/>
      <c r="E41" s="181"/>
      <c r="F41" s="189"/>
    </row>
    <row r="42" spans="2:6" ht="16.5" thickBot="1" x14ac:dyDescent="0.35">
      <c r="B42" s="194" t="s">
        <v>32</v>
      </c>
      <c r="C42" s="194" t="s">
        <v>33</v>
      </c>
      <c r="D42" s="173" t="s">
        <v>34</v>
      </c>
      <c r="E42" s="172" t="s">
        <v>35</v>
      </c>
      <c r="F42" s="190" t="s">
        <v>36</v>
      </c>
    </row>
    <row r="43" spans="2:6" ht="15.75" x14ac:dyDescent="0.3">
      <c r="B43" s="197">
        <v>350227</v>
      </c>
      <c r="C43" s="195" t="s">
        <v>84</v>
      </c>
      <c r="D43" s="196">
        <v>2</v>
      </c>
      <c r="E43" s="209">
        <v>275977</v>
      </c>
      <c r="F43" s="185">
        <f>E43*D43</f>
        <v>551954</v>
      </c>
    </row>
    <row r="44" spans="2:6" ht="16.5" thickBot="1" x14ac:dyDescent="0.35">
      <c r="B44" s="198"/>
      <c r="C44" s="202"/>
      <c r="D44" s="184"/>
      <c r="E44" s="183" t="s">
        <v>37</v>
      </c>
      <c r="F44" s="186">
        <f>SUM(F43)</f>
        <v>551954</v>
      </c>
    </row>
    <row r="46" spans="2:6" ht="15.75" thickBot="1" x14ac:dyDescent="0.3"/>
    <row r="47" spans="2:6" ht="15.75" thickBot="1" x14ac:dyDescent="0.3">
      <c r="B47" s="203"/>
      <c r="C47" s="200" t="s">
        <v>79</v>
      </c>
      <c r="D47" s="174"/>
      <c r="E47" s="175"/>
      <c r="F47" s="187"/>
    </row>
    <row r="48" spans="2:6" ht="15.75" x14ac:dyDescent="0.3">
      <c r="B48" s="204" t="s">
        <v>22</v>
      </c>
      <c r="C48" s="199" t="s">
        <v>101</v>
      </c>
      <c r="D48" s="179"/>
      <c r="E48" s="182" t="s">
        <v>13</v>
      </c>
      <c r="F48" s="188"/>
    </row>
    <row r="49" spans="2:6" ht="15.75" x14ac:dyDescent="0.3">
      <c r="B49" s="205" t="s">
        <v>23</v>
      </c>
      <c r="C49" s="201" t="s">
        <v>95</v>
      </c>
      <c r="D49" s="176"/>
      <c r="E49" s="171"/>
      <c r="F49" s="188"/>
    </row>
    <row r="50" spans="2:6" ht="15.75" x14ac:dyDescent="0.3">
      <c r="B50" s="205" t="s">
        <v>24</v>
      </c>
      <c r="C50" s="191">
        <v>158699</v>
      </c>
      <c r="D50" s="177"/>
      <c r="E50" s="178" t="s">
        <v>25</v>
      </c>
      <c r="F50" s="188"/>
    </row>
    <row r="51" spans="2:6" ht="15.75" x14ac:dyDescent="0.3">
      <c r="B51" s="205" t="s">
        <v>26</v>
      </c>
      <c r="C51" s="191"/>
      <c r="D51" s="179"/>
      <c r="E51" s="180"/>
      <c r="F51" s="188"/>
    </row>
    <row r="52" spans="2:6" ht="15.75" x14ac:dyDescent="0.3">
      <c r="B52" s="206" t="s">
        <v>27</v>
      </c>
      <c r="C52" s="192">
        <v>23549</v>
      </c>
      <c r="D52" s="179"/>
      <c r="E52" s="170"/>
      <c r="F52" s="188"/>
    </row>
    <row r="53" spans="2:6" ht="15.75" x14ac:dyDescent="0.3">
      <c r="B53" s="205" t="s">
        <v>28</v>
      </c>
      <c r="C53" s="191"/>
      <c r="D53" s="179"/>
      <c r="E53" s="170"/>
      <c r="F53" s="188"/>
    </row>
    <row r="54" spans="2:6" ht="15.75" x14ac:dyDescent="0.3">
      <c r="B54" s="207" t="s">
        <v>29</v>
      </c>
      <c r="C54" s="193" t="s">
        <v>86</v>
      </c>
      <c r="D54" s="179"/>
      <c r="E54" s="181"/>
      <c r="F54" s="188"/>
    </row>
    <row r="55" spans="2:6" ht="15.75" x14ac:dyDescent="0.3">
      <c r="B55" s="207" t="s">
        <v>30</v>
      </c>
      <c r="C55" s="193"/>
      <c r="D55" s="179"/>
      <c r="E55" s="181"/>
      <c r="F55" s="188"/>
    </row>
    <row r="56" spans="2:6" ht="16.5" thickBot="1" x14ac:dyDescent="0.35">
      <c r="B56" s="208" t="s">
        <v>31</v>
      </c>
      <c r="C56" s="193"/>
      <c r="D56" s="179"/>
      <c r="E56" s="181"/>
      <c r="F56" s="189"/>
    </row>
    <row r="57" spans="2:6" ht="16.5" thickBot="1" x14ac:dyDescent="0.35">
      <c r="B57" s="194" t="s">
        <v>32</v>
      </c>
      <c r="C57" s="194" t="s">
        <v>33</v>
      </c>
      <c r="D57" s="173" t="s">
        <v>34</v>
      </c>
      <c r="E57" s="172" t="s">
        <v>35</v>
      </c>
      <c r="F57" s="190" t="s">
        <v>36</v>
      </c>
    </row>
    <row r="58" spans="2:6" ht="15.75" x14ac:dyDescent="0.3">
      <c r="B58" s="197">
        <v>11112222</v>
      </c>
      <c r="C58" s="195" t="s">
        <v>102</v>
      </c>
      <c r="D58" s="196">
        <v>1</v>
      </c>
      <c r="E58" s="209">
        <v>94500</v>
      </c>
      <c r="F58" s="185">
        <f>E58*D58</f>
        <v>94500</v>
      </c>
    </row>
    <row r="59" spans="2:6" ht="16.5" thickBot="1" x14ac:dyDescent="0.35">
      <c r="B59" s="198"/>
      <c r="C59" s="202"/>
      <c r="D59" s="184"/>
      <c r="E59" s="183" t="s">
        <v>37</v>
      </c>
      <c r="F59" s="186">
        <f>SUM(F58)</f>
        <v>94500</v>
      </c>
    </row>
    <row r="60" spans="2:6" ht="15.75" thickBot="1" x14ac:dyDescent="0.3"/>
    <row r="61" spans="2:6" ht="15.75" thickBot="1" x14ac:dyDescent="0.3">
      <c r="B61" s="203"/>
      <c r="C61" s="200" t="s">
        <v>80</v>
      </c>
      <c r="D61" s="174"/>
      <c r="E61" s="175"/>
      <c r="F61" s="187"/>
    </row>
    <row r="62" spans="2:6" ht="15.75" x14ac:dyDescent="0.3">
      <c r="B62" s="204" t="s">
        <v>22</v>
      </c>
      <c r="C62" s="199" t="s">
        <v>101</v>
      </c>
      <c r="D62" s="179"/>
      <c r="E62" s="182" t="s">
        <v>13</v>
      </c>
      <c r="F62" s="188"/>
    </row>
    <row r="63" spans="2:6" ht="15.75" x14ac:dyDescent="0.3">
      <c r="B63" s="205" t="s">
        <v>23</v>
      </c>
      <c r="C63" s="201" t="s">
        <v>95</v>
      </c>
      <c r="D63" s="176"/>
      <c r="E63" s="171"/>
      <c r="F63" s="188"/>
    </row>
    <row r="64" spans="2:6" ht="15.75" x14ac:dyDescent="0.3">
      <c r="B64" s="205" t="s">
        <v>24</v>
      </c>
      <c r="C64" s="191">
        <v>158693</v>
      </c>
      <c r="D64" s="177"/>
      <c r="E64" s="178" t="s">
        <v>25</v>
      </c>
      <c r="F64" s="188"/>
    </row>
    <row r="65" spans="2:6" ht="15.75" x14ac:dyDescent="0.3">
      <c r="B65" s="205" t="s">
        <v>26</v>
      </c>
      <c r="C65" s="191"/>
      <c r="D65" s="179"/>
      <c r="E65" s="180"/>
      <c r="F65" s="188"/>
    </row>
    <row r="66" spans="2:6" ht="15.75" x14ac:dyDescent="0.3">
      <c r="B66" s="206" t="s">
        <v>27</v>
      </c>
      <c r="C66" s="192">
        <v>23588</v>
      </c>
      <c r="D66" s="179"/>
      <c r="E66" s="170"/>
      <c r="F66" s="188"/>
    </row>
    <row r="67" spans="2:6" ht="15.75" x14ac:dyDescent="0.3">
      <c r="B67" s="205" t="s">
        <v>28</v>
      </c>
      <c r="C67" s="191"/>
      <c r="D67" s="179"/>
      <c r="E67" s="170"/>
      <c r="F67" s="188"/>
    </row>
    <row r="68" spans="2:6" ht="15.75" x14ac:dyDescent="0.3">
      <c r="B68" s="207" t="s">
        <v>29</v>
      </c>
      <c r="C68" s="193" t="s">
        <v>87</v>
      </c>
      <c r="D68" s="179"/>
      <c r="E68" s="181"/>
      <c r="F68" s="188"/>
    </row>
    <row r="69" spans="2:6" ht="15.75" x14ac:dyDescent="0.3">
      <c r="B69" s="207" t="s">
        <v>30</v>
      </c>
      <c r="C69" s="193"/>
      <c r="D69" s="179"/>
      <c r="E69" s="181"/>
      <c r="F69" s="188"/>
    </row>
    <row r="70" spans="2:6" ht="16.5" thickBot="1" x14ac:dyDescent="0.35">
      <c r="B70" s="208" t="s">
        <v>31</v>
      </c>
      <c r="C70" s="193"/>
      <c r="D70" s="179"/>
      <c r="E70" s="181"/>
      <c r="F70" s="189"/>
    </row>
    <row r="71" spans="2:6" ht="16.5" thickBot="1" x14ac:dyDescent="0.35">
      <c r="B71" s="194" t="s">
        <v>32</v>
      </c>
      <c r="C71" s="194" t="s">
        <v>33</v>
      </c>
      <c r="D71" s="173" t="s">
        <v>34</v>
      </c>
      <c r="E71" s="172" t="s">
        <v>35</v>
      </c>
      <c r="F71" s="190" t="s">
        <v>36</v>
      </c>
    </row>
    <row r="72" spans="2:6" ht="15.75" x14ac:dyDescent="0.3">
      <c r="B72" s="197">
        <v>11112222</v>
      </c>
      <c r="C72" s="195" t="s">
        <v>102</v>
      </c>
      <c r="D72" s="196">
        <v>1</v>
      </c>
      <c r="E72" s="209">
        <v>94500</v>
      </c>
      <c r="F72" s="185">
        <f>E72*D72</f>
        <v>94500</v>
      </c>
    </row>
    <row r="73" spans="2:6" ht="16.5" thickBot="1" x14ac:dyDescent="0.35">
      <c r="B73" s="198"/>
      <c r="C73" s="202"/>
      <c r="D73" s="184"/>
      <c r="E73" s="183" t="s">
        <v>37</v>
      </c>
      <c r="F73" s="186">
        <f>SUM(F72)</f>
        <v>94500</v>
      </c>
    </row>
    <row r="75" spans="2:6" x14ac:dyDescent="0.25">
      <c r="E75" s="246" t="s">
        <v>42</v>
      </c>
      <c r="F75" s="247"/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2"/>
  <sheetViews>
    <sheetView topLeftCell="A52" workbookViewId="0">
      <selection activeCell="C13" sqref="C13"/>
    </sheetView>
  </sheetViews>
  <sheetFormatPr baseColWidth="10" defaultRowHeight="15" x14ac:dyDescent="0.25"/>
  <cols>
    <col min="2" max="2" width="38.140625" customWidth="1"/>
    <col min="3" max="3" width="34.42578125" customWidth="1"/>
  </cols>
  <sheetData>
    <row r="1" spans="2:6" ht="15.75" thickBot="1" x14ac:dyDescent="0.3"/>
    <row r="2" spans="2:6" ht="15.75" thickBot="1" x14ac:dyDescent="0.3">
      <c r="B2" s="203"/>
      <c r="C2" s="200" t="s">
        <v>81</v>
      </c>
      <c r="D2" s="174"/>
      <c r="E2" s="175"/>
      <c r="F2" s="187"/>
    </row>
    <row r="3" spans="2:6" ht="15.75" x14ac:dyDescent="0.3">
      <c r="B3" s="204" t="s">
        <v>22</v>
      </c>
      <c r="C3" s="199" t="s">
        <v>101</v>
      </c>
      <c r="D3" s="179"/>
      <c r="E3" s="182" t="s">
        <v>13</v>
      </c>
      <c r="F3" s="188"/>
    </row>
    <row r="4" spans="2:6" ht="15.75" x14ac:dyDescent="0.3">
      <c r="B4" s="205" t="s">
        <v>23</v>
      </c>
      <c r="C4" s="201" t="s">
        <v>95</v>
      </c>
      <c r="D4" s="176"/>
      <c r="E4" s="171"/>
      <c r="F4" s="188"/>
    </row>
    <row r="5" spans="2:6" ht="15.75" x14ac:dyDescent="0.3">
      <c r="B5" s="205" t="s">
        <v>24</v>
      </c>
      <c r="C5" s="191">
        <v>158700</v>
      </c>
      <c r="D5" s="177"/>
      <c r="E5" s="178" t="s">
        <v>25</v>
      </c>
      <c r="F5" s="188"/>
    </row>
    <row r="6" spans="2:6" ht="15.75" x14ac:dyDescent="0.3">
      <c r="B6" s="205" t="s">
        <v>26</v>
      </c>
      <c r="C6" s="191"/>
      <c r="D6" s="179"/>
      <c r="E6" s="180"/>
      <c r="F6" s="188"/>
    </row>
    <row r="7" spans="2:6" ht="15.75" x14ac:dyDescent="0.3">
      <c r="B7" s="206" t="s">
        <v>27</v>
      </c>
      <c r="C7" s="192">
        <v>23548</v>
      </c>
      <c r="D7" s="179"/>
      <c r="E7" s="170"/>
      <c r="F7" s="188"/>
    </row>
    <row r="8" spans="2:6" ht="15.75" x14ac:dyDescent="0.3">
      <c r="B8" s="205" t="s">
        <v>28</v>
      </c>
      <c r="C8" s="191"/>
      <c r="D8" s="179"/>
      <c r="E8" s="170"/>
      <c r="F8" s="188"/>
    </row>
    <row r="9" spans="2:6" ht="15.75" x14ac:dyDescent="0.3">
      <c r="B9" s="207" t="s">
        <v>29</v>
      </c>
      <c r="C9" s="193" t="s">
        <v>88</v>
      </c>
      <c r="D9" s="179"/>
      <c r="E9" s="181"/>
      <c r="F9" s="188"/>
    </row>
    <row r="10" spans="2:6" ht="15.75" x14ac:dyDescent="0.3">
      <c r="B10" s="207" t="s">
        <v>30</v>
      </c>
      <c r="C10" s="193"/>
      <c r="D10" s="179"/>
      <c r="E10" s="181"/>
      <c r="F10" s="188"/>
    </row>
    <row r="11" spans="2:6" ht="16.5" thickBot="1" x14ac:dyDescent="0.35">
      <c r="B11" s="208" t="s">
        <v>31</v>
      </c>
      <c r="C11" s="193"/>
      <c r="D11" s="179"/>
      <c r="E11" s="181"/>
      <c r="F11" s="189"/>
    </row>
    <row r="12" spans="2:6" ht="16.5" thickBot="1" x14ac:dyDescent="0.35">
      <c r="B12" s="194" t="s">
        <v>32</v>
      </c>
      <c r="C12" s="194" t="s">
        <v>33</v>
      </c>
      <c r="D12" s="173" t="s">
        <v>34</v>
      </c>
      <c r="E12" s="172" t="s">
        <v>35</v>
      </c>
      <c r="F12" s="190" t="s">
        <v>36</v>
      </c>
    </row>
    <row r="13" spans="2:6" ht="15.75" x14ac:dyDescent="0.3">
      <c r="B13" s="197">
        <v>11112222</v>
      </c>
      <c r="C13" s="195" t="s">
        <v>102</v>
      </c>
      <c r="D13" s="196">
        <v>1</v>
      </c>
      <c r="E13" s="209">
        <v>80000</v>
      </c>
      <c r="F13" s="185">
        <f>E13*D13</f>
        <v>80000</v>
      </c>
    </row>
    <row r="14" spans="2:6" ht="16.5" thickBot="1" x14ac:dyDescent="0.35">
      <c r="B14" s="198"/>
      <c r="C14" s="202"/>
      <c r="D14" s="184"/>
      <c r="E14" s="183" t="s">
        <v>37</v>
      </c>
      <c r="F14" s="186">
        <f>SUM(F13)</f>
        <v>80000</v>
      </c>
    </row>
    <row r="15" spans="2:6" ht="15.75" thickBot="1" x14ac:dyDescent="0.3"/>
    <row r="16" spans="2:6" ht="15.75" thickBot="1" x14ac:dyDescent="0.3">
      <c r="B16" s="203"/>
      <c r="C16" s="200" t="s">
        <v>96</v>
      </c>
      <c r="D16" s="174"/>
      <c r="E16" s="175"/>
      <c r="F16" s="187"/>
    </row>
    <row r="17" spans="2:6" ht="15.75" x14ac:dyDescent="0.3">
      <c r="B17" s="204" t="s">
        <v>22</v>
      </c>
      <c r="C17" s="199" t="s">
        <v>101</v>
      </c>
      <c r="D17" s="179"/>
      <c r="E17" s="182" t="s">
        <v>13</v>
      </c>
      <c r="F17" s="188"/>
    </row>
    <row r="18" spans="2:6" ht="15.75" x14ac:dyDescent="0.3">
      <c r="B18" s="205" t="s">
        <v>23</v>
      </c>
      <c r="C18" s="201" t="s">
        <v>95</v>
      </c>
      <c r="D18" s="176"/>
      <c r="E18" s="171"/>
      <c r="F18" s="188"/>
    </row>
    <row r="19" spans="2:6" ht="15.75" x14ac:dyDescent="0.3">
      <c r="B19" s="205" t="s">
        <v>24</v>
      </c>
      <c r="C19" s="191">
        <v>158691</v>
      </c>
      <c r="D19" s="177"/>
      <c r="E19" s="178" t="s">
        <v>25</v>
      </c>
      <c r="F19" s="188"/>
    </row>
    <row r="20" spans="2:6" ht="15.75" x14ac:dyDescent="0.3">
      <c r="B20" s="205" t="s">
        <v>26</v>
      </c>
      <c r="C20" s="191"/>
      <c r="D20" s="179"/>
      <c r="E20" s="180"/>
      <c r="F20" s="188"/>
    </row>
    <row r="21" spans="2:6" ht="15.75" x14ac:dyDescent="0.3">
      <c r="B21" s="206" t="s">
        <v>27</v>
      </c>
      <c r="C21" s="192">
        <v>23471</v>
      </c>
      <c r="D21" s="179"/>
      <c r="E21" s="170"/>
      <c r="F21" s="188"/>
    </row>
    <row r="22" spans="2:6" ht="15.75" x14ac:dyDescent="0.3">
      <c r="B22" s="205" t="s">
        <v>28</v>
      </c>
      <c r="C22" s="191"/>
      <c r="D22" s="179"/>
      <c r="E22" s="170"/>
      <c r="F22" s="188"/>
    </row>
    <row r="23" spans="2:6" ht="15.75" x14ac:dyDescent="0.3">
      <c r="B23" s="207" t="s">
        <v>29</v>
      </c>
      <c r="C23" s="193" t="s">
        <v>89</v>
      </c>
      <c r="D23" s="179"/>
      <c r="E23" s="181"/>
      <c r="F23" s="188"/>
    </row>
    <row r="24" spans="2:6" ht="15.75" x14ac:dyDescent="0.3">
      <c r="B24" s="207" t="s">
        <v>30</v>
      </c>
      <c r="C24" s="193"/>
      <c r="D24" s="179"/>
      <c r="E24" s="181"/>
      <c r="F24" s="188"/>
    </row>
    <row r="25" spans="2:6" ht="16.5" thickBot="1" x14ac:dyDescent="0.35">
      <c r="B25" s="208" t="s">
        <v>31</v>
      </c>
      <c r="C25" s="193"/>
      <c r="D25" s="179"/>
      <c r="E25" s="181"/>
      <c r="F25" s="189"/>
    </row>
    <row r="26" spans="2:6" ht="16.5" thickBot="1" x14ac:dyDescent="0.35">
      <c r="B26" s="194" t="s">
        <v>32</v>
      </c>
      <c r="C26" s="194" t="s">
        <v>33</v>
      </c>
      <c r="D26" s="173" t="s">
        <v>34</v>
      </c>
      <c r="E26" s="172" t="s">
        <v>35</v>
      </c>
      <c r="F26" s="190" t="s">
        <v>36</v>
      </c>
    </row>
    <row r="27" spans="2:6" ht="15.75" x14ac:dyDescent="0.3">
      <c r="B27" s="197">
        <v>11112222</v>
      </c>
      <c r="C27" s="195" t="s">
        <v>102</v>
      </c>
      <c r="D27" s="196">
        <v>1</v>
      </c>
      <c r="E27" s="209">
        <v>100000</v>
      </c>
      <c r="F27" s="185">
        <f>E27*D27</f>
        <v>100000</v>
      </c>
    </row>
    <row r="28" spans="2:6" ht="16.5" thickBot="1" x14ac:dyDescent="0.35">
      <c r="B28" s="198"/>
      <c r="C28" s="202"/>
      <c r="D28" s="184"/>
      <c r="E28" s="183" t="s">
        <v>37</v>
      </c>
      <c r="F28" s="186">
        <f>SUM(F27)</f>
        <v>100000</v>
      </c>
    </row>
    <row r="29" spans="2:6" ht="15.75" thickBot="1" x14ac:dyDescent="0.3"/>
    <row r="30" spans="2:6" ht="15.75" thickBot="1" x14ac:dyDescent="0.3">
      <c r="B30" s="203"/>
      <c r="C30" s="200" t="s">
        <v>97</v>
      </c>
      <c r="D30" s="174"/>
      <c r="E30" s="175"/>
      <c r="F30" s="187"/>
    </row>
    <row r="31" spans="2:6" ht="15.75" x14ac:dyDescent="0.3">
      <c r="B31" s="204" t="s">
        <v>22</v>
      </c>
      <c r="C31" s="199" t="s">
        <v>101</v>
      </c>
      <c r="D31" s="179"/>
      <c r="E31" s="182" t="s">
        <v>13</v>
      </c>
      <c r="F31" s="188"/>
    </row>
    <row r="32" spans="2:6" ht="15.75" x14ac:dyDescent="0.3">
      <c r="B32" s="205" t="s">
        <v>23</v>
      </c>
      <c r="C32" s="201" t="s">
        <v>95</v>
      </c>
      <c r="D32" s="176"/>
      <c r="E32" s="171"/>
      <c r="F32" s="188"/>
    </row>
    <row r="33" spans="2:6" ht="15.75" x14ac:dyDescent="0.3">
      <c r="B33" s="205" t="s">
        <v>24</v>
      </c>
      <c r="C33" s="191">
        <v>158654</v>
      </c>
      <c r="D33" s="177"/>
      <c r="E33" s="178" t="s">
        <v>25</v>
      </c>
      <c r="F33" s="188"/>
    </row>
    <row r="34" spans="2:6" ht="15.75" x14ac:dyDescent="0.3">
      <c r="B34" s="205" t="s">
        <v>26</v>
      </c>
      <c r="C34" s="191"/>
      <c r="D34" s="179"/>
      <c r="E34" s="180"/>
      <c r="F34" s="188"/>
    </row>
    <row r="35" spans="2:6" ht="15.75" x14ac:dyDescent="0.3">
      <c r="B35" s="206" t="s">
        <v>27</v>
      </c>
      <c r="C35" s="192">
        <v>23474</v>
      </c>
      <c r="D35" s="179"/>
      <c r="E35" s="170"/>
      <c r="F35" s="188"/>
    </row>
    <row r="36" spans="2:6" ht="15.75" x14ac:dyDescent="0.3">
      <c r="B36" s="205" t="s">
        <v>28</v>
      </c>
      <c r="C36" s="191"/>
      <c r="D36" s="179"/>
      <c r="E36" s="170"/>
      <c r="F36" s="188"/>
    </row>
    <row r="37" spans="2:6" ht="15.75" x14ac:dyDescent="0.3">
      <c r="B37" s="207" t="s">
        <v>29</v>
      </c>
      <c r="C37" s="193" t="s">
        <v>90</v>
      </c>
      <c r="D37" s="179"/>
      <c r="E37" s="181"/>
      <c r="F37" s="188"/>
    </row>
    <row r="38" spans="2:6" ht="15.75" x14ac:dyDescent="0.3">
      <c r="B38" s="207" t="s">
        <v>30</v>
      </c>
      <c r="C38" s="193"/>
      <c r="D38" s="179"/>
      <c r="E38" s="181"/>
      <c r="F38" s="188"/>
    </row>
    <row r="39" spans="2:6" ht="16.5" thickBot="1" x14ac:dyDescent="0.35">
      <c r="B39" s="208" t="s">
        <v>31</v>
      </c>
      <c r="C39" s="193"/>
      <c r="D39" s="179"/>
      <c r="E39" s="181"/>
      <c r="F39" s="189"/>
    </row>
    <row r="40" spans="2:6" ht="16.5" thickBot="1" x14ac:dyDescent="0.35">
      <c r="B40" s="194" t="s">
        <v>32</v>
      </c>
      <c r="C40" s="194" t="s">
        <v>33</v>
      </c>
      <c r="D40" s="173" t="s">
        <v>34</v>
      </c>
      <c r="E40" s="172" t="s">
        <v>35</v>
      </c>
      <c r="F40" s="190" t="s">
        <v>36</v>
      </c>
    </row>
    <row r="41" spans="2:6" ht="15.75" x14ac:dyDescent="0.3">
      <c r="B41" s="197">
        <v>11112222</v>
      </c>
      <c r="C41" s="195" t="s">
        <v>102</v>
      </c>
      <c r="D41" s="196">
        <v>1</v>
      </c>
      <c r="E41" s="209">
        <v>10000</v>
      </c>
      <c r="F41" s="185">
        <f>E41*D41</f>
        <v>10000</v>
      </c>
    </row>
    <row r="42" spans="2:6" ht="16.5" thickBot="1" x14ac:dyDescent="0.35">
      <c r="B42" s="198"/>
      <c r="C42" s="202"/>
      <c r="D42" s="184"/>
      <c r="E42" s="183" t="s">
        <v>37</v>
      </c>
      <c r="F42" s="186">
        <f>SUM(F41)</f>
        <v>10000</v>
      </c>
    </row>
    <row r="43" spans="2:6" ht="15.75" thickBot="1" x14ac:dyDescent="0.3"/>
    <row r="44" spans="2:6" ht="15.75" thickBot="1" x14ac:dyDescent="0.3">
      <c r="B44" s="203"/>
      <c r="C44" s="200" t="s">
        <v>98</v>
      </c>
      <c r="D44" s="174"/>
      <c r="E44" s="175"/>
      <c r="F44" s="187"/>
    </row>
    <row r="45" spans="2:6" ht="15.75" x14ac:dyDescent="0.3">
      <c r="B45" s="204" t="s">
        <v>22</v>
      </c>
      <c r="C45" s="199" t="s">
        <v>101</v>
      </c>
      <c r="D45" s="179"/>
      <c r="E45" s="182" t="s">
        <v>13</v>
      </c>
      <c r="F45" s="188"/>
    </row>
    <row r="46" spans="2:6" ht="15.75" x14ac:dyDescent="0.3">
      <c r="B46" s="205" t="s">
        <v>23</v>
      </c>
      <c r="C46" s="201" t="s">
        <v>95</v>
      </c>
      <c r="D46" s="176"/>
      <c r="E46" s="171"/>
      <c r="F46" s="188"/>
    </row>
    <row r="47" spans="2:6" ht="15.75" x14ac:dyDescent="0.3">
      <c r="B47" s="205" t="s">
        <v>24</v>
      </c>
      <c r="C47" s="191">
        <v>158697</v>
      </c>
      <c r="D47" s="177"/>
      <c r="E47" s="178" t="s">
        <v>25</v>
      </c>
      <c r="F47" s="188"/>
    </row>
    <row r="48" spans="2:6" ht="15.75" x14ac:dyDescent="0.3">
      <c r="B48" s="205" t="s">
        <v>26</v>
      </c>
      <c r="C48" s="191"/>
      <c r="D48" s="179"/>
      <c r="E48" s="180"/>
      <c r="F48" s="188"/>
    </row>
    <row r="49" spans="2:6" ht="15.75" x14ac:dyDescent="0.3">
      <c r="B49" s="206" t="s">
        <v>27</v>
      </c>
      <c r="C49" s="192">
        <v>23554</v>
      </c>
      <c r="D49" s="179"/>
      <c r="E49" s="170"/>
      <c r="F49" s="188"/>
    </row>
    <row r="50" spans="2:6" ht="15.75" x14ac:dyDescent="0.3">
      <c r="B50" s="205" t="s">
        <v>28</v>
      </c>
      <c r="C50" s="191"/>
      <c r="D50" s="179"/>
      <c r="E50" s="170"/>
      <c r="F50" s="188"/>
    </row>
    <row r="51" spans="2:6" ht="15.75" x14ac:dyDescent="0.3">
      <c r="B51" s="207" t="s">
        <v>29</v>
      </c>
      <c r="C51" s="193" t="s">
        <v>91</v>
      </c>
      <c r="D51" s="179"/>
      <c r="E51" s="181"/>
      <c r="F51" s="188"/>
    </row>
    <row r="52" spans="2:6" ht="15.75" x14ac:dyDescent="0.3">
      <c r="B52" s="207" t="s">
        <v>30</v>
      </c>
      <c r="C52" s="193"/>
      <c r="D52" s="179"/>
      <c r="E52" s="181"/>
      <c r="F52" s="188"/>
    </row>
    <row r="53" spans="2:6" ht="16.5" thickBot="1" x14ac:dyDescent="0.35">
      <c r="B53" s="208" t="s">
        <v>31</v>
      </c>
      <c r="C53" s="193"/>
      <c r="D53" s="179"/>
      <c r="E53" s="181"/>
      <c r="F53" s="189"/>
    </row>
    <row r="54" spans="2:6" ht="16.5" thickBot="1" x14ac:dyDescent="0.35">
      <c r="B54" s="194" t="s">
        <v>32</v>
      </c>
      <c r="C54" s="194" t="s">
        <v>33</v>
      </c>
      <c r="D54" s="173" t="s">
        <v>34</v>
      </c>
      <c r="E54" s="172" t="s">
        <v>35</v>
      </c>
      <c r="F54" s="190" t="s">
        <v>36</v>
      </c>
    </row>
    <row r="55" spans="2:6" ht="15.75" x14ac:dyDescent="0.3">
      <c r="B55" s="197">
        <v>11112222</v>
      </c>
      <c r="C55" s="195" t="s">
        <v>102</v>
      </c>
      <c r="D55" s="196">
        <v>1</v>
      </c>
      <c r="E55" s="209">
        <v>100000</v>
      </c>
      <c r="F55" s="185">
        <f>E55*D55</f>
        <v>100000</v>
      </c>
    </row>
    <row r="56" spans="2:6" ht="16.5" thickBot="1" x14ac:dyDescent="0.35">
      <c r="B56" s="198"/>
      <c r="C56" s="202"/>
      <c r="D56" s="184"/>
      <c r="E56" s="183" t="s">
        <v>37</v>
      </c>
      <c r="F56" s="186">
        <f>SUM(F55)</f>
        <v>100000</v>
      </c>
    </row>
    <row r="57" spans="2:6" ht="15.75" thickBot="1" x14ac:dyDescent="0.3"/>
    <row r="58" spans="2:6" ht="15.75" thickBot="1" x14ac:dyDescent="0.3">
      <c r="B58" s="203"/>
      <c r="C58" s="200" t="s">
        <v>99</v>
      </c>
      <c r="D58" s="174"/>
      <c r="E58" s="175"/>
      <c r="F58" s="187"/>
    </row>
    <row r="59" spans="2:6" ht="15.75" x14ac:dyDescent="0.3">
      <c r="B59" s="204" t="s">
        <v>22</v>
      </c>
      <c r="C59" s="199" t="s">
        <v>101</v>
      </c>
      <c r="D59" s="179"/>
      <c r="E59" s="182" t="s">
        <v>13</v>
      </c>
      <c r="F59" s="188"/>
    </row>
    <row r="60" spans="2:6" ht="15.75" x14ac:dyDescent="0.3">
      <c r="B60" s="205" t="s">
        <v>23</v>
      </c>
      <c r="C60" s="201" t="s">
        <v>95</v>
      </c>
      <c r="D60" s="176"/>
      <c r="E60" s="171"/>
      <c r="F60" s="188"/>
    </row>
    <row r="61" spans="2:6" ht="15.75" x14ac:dyDescent="0.3">
      <c r="B61" s="205" t="s">
        <v>24</v>
      </c>
      <c r="C61" s="191">
        <v>158655</v>
      </c>
      <c r="D61" s="177"/>
      <c r="E61" s="178" t="s">
        <v>25</v>
      </c>
      <c r="F61" s="188"/>
    </row>
    <row r="62" spans="2:6" ht="15.75" x14ac:dyDescent="0.3">
      <c r="B62" s="205" t="s">
        <v>26</v>
      </c>
      <c r="C62" s="191"/>
      <c r="D62" s="179"/>
      <c r="E62" s="180"/>
      <c r="F62" s="188"/>
    </row>
    <row r="63" spans="2:6" ht="15.75" x14ac:dyDescent="0.3">
      <c r="B63" s="206" t="s">
        <v>27</v>
      </c>
      <c r="C63" s="192">
        <v>23478</v>
      </c>
      <c r="D63" s="179"/>
      <c r="E63" s="170"/>
      <c r="F63" s="188"/>
    </row>
    <row r="64" spans="2:6" ht="15.75" x14ac:dyDescent="0.3">
      <c r="B64" s="205" t="s">
        <v>28</v>
      </c>
      <c r="C64" s="191"/>
      <c r="D64" s="179"/>
      <c r="E64" s="170"/>
      <c r="F64" s="188"/>
    </row>
    <row r="65" spans="2:6" ht="15.75" x14ac:dyDescent="0.3">
      <c r="B65" s="207" t="s">
        <v>29</v>
      </c>
      <c r="C65" s="193" t="s">
        <v>92</v>
      </c>
      <c r="D65" s="179"/>
      <c r="E65" s="181"/>
      <c r="F65" s="188"/>
    </row>
    <row r="66" spans="2:6" ht="15.75" x14ac:dyDescent="0.3">
      <c r="B66" s="207" t="s">
        <v>30</v>
      </c>
      <c r="C66" s="193"/>
      <c r="D66" s="179"/>
      <c r="E66" s="181"/>
      <c r="F66" s="188"/>
    </row>
    <row r="67" spans="2:6" ht="16.5" thickBot="1" x14ac:dyDescent="0.35">
      <c r="B67" s="208" t="s">
        <v>31</v>
      </c>
      <c r="C67" s="193"/>
      <c r="D67" s="179"/>
      <c r="E67" s="181"/>
      <c r="F67" s="189"/>
    </row>
    <row r="68" spans="2:6" ht="16.5" thickBot="1" x14ac:dyDescent="0.35">
      <c r="B68" s="194" t="s">
        <v>32</v>
      </c>
      <c r="C68" s="194" t="s">
        <v>33</v>
      </c>
      <c r="D68" s="173" t="s">
        <v>34</v>
      </c>
      <c r="E68" s="172" t="s">
        <v>35</v>
      </c>
      <c r="F68" s="190" t="s">
        <v>36</v>
      </c>
    </row>
    <row r="69" spans="2:6" ht="15.75" x14ac:dyDescent="0.3">
      <c r="B69" s="197">
        <v>11112222</v>
      </c>
      <c r="C69" s="195" t="s">
        <v>102</v>
      </c>
      <c r="D69" s="196">
        <v>1</v>
      </c>
      <c r="E69" s="209">
        <v>100000</v>
      </c>
      <c r="F69" s="185">
        <f>E69*D69</f>
        <v>100000</v>
      </c>
    </row>
    <row r="70" spans="2:6" ht="16.5" thickBot="1" x14ac:dyDescent="0.35">
      <c r="B70" s="198"/>
      <c r="C70" s="202"/>
      <c r="D70" s="184"/>
      <c r="E70" s="183" t="s">
        <v>37</v>
      </c>
      <c r="F70" s="186">
        <f>SUM(F69)</f>
        <v>100000</v>
      </c>
    </row>
    <row r="72" spans="2:6" x14ac:dyDescent="0.25">
      <c r="E72" s="302"/>
      <c r="F72" s="30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workbookViewId="0">
      <selection activeCell="C13" sqref="C13"/>
    </sheetView>
  </sheetViews>
  <sheetFormatPr baseColWidth="10" defaultRowHeight="15" x14ac:dyDescent="0.25"/>
  <cols>
    <col min="2" max="2" width="34" customWidth="1"/>
    <col min="3" max="3" width="35.42578125" customWidth="1"/>
  </cols>
  <sheetData>
    <row r="1" spans="2:6" ht="15.75" thickBot="1" x14ac:dyDescent="0.3"/>
    <row r="2" spans="2:6" ht="15.75" thickBot="1" x14ac:dyDescent="0.3">
      <c r="B2" s="203"/>
      <c r="C2" s="200" t="s">
        <v>100</v>
      </c>
      <c r="D2" s="174"/>
      <c r="E2" s="175"/>
      <c r="F2" s="187"/>
    </row>
    <row r="3" spans="2:6" ht="15.75" x14ac:dyDescent="0.3">
      <c r="B3" s="204" t="s">
        <v>22</v>
      </c>
      <c r="C3" s="199" t="s">
        <v>109</v>
      </c>
      <c r="D3" s="179"/>
      <c r="E3" s="182" t="s">
        <v>13</v>
      </c>
      <c r="F3" s="188"/>
    </row>
    <row r="4" spans="2:6" ht="15.75" x14ac:dyDescent="0.3">
      <c r="B4" s="205" t="s">
        <v>23</v>
      </c>
      <c r="C4" s="201" t="s">
        <v>108</v>
      </c>
      <c r="D4" s="176"/>
      <c r="E4" s="171"/>
      <c r="F4" s="188"/>
    </row>
    <row r="5" spans="2:6" ht="15.75" x14ac:dyDescent="0.3">
      <c r="B5" s="205" t="s">
        <v>24</v>
      </c>
      <c r="C5" s="191">
        <v>163569</v>
      </c>
      <c r="D5" s="177"/>
      <c r="E5" s="178" t="s">
        <v>25</v>
      </c>
      <c r="F5" s="188"/>
    </row>
    <row r="6" spans="2:6" ht="15.75" x14ac:dyDescent="0.3">
      <c r="B6" s="205" t="s">
        <v>26</v>
      </c>
      <c r="C6" s="191"/>
      <c r="D6" s="179"/>
      <c r="E6" s="180" t="s">
        <v>111</v>
      </c>
      <c r="F6" s="188"/>
    </row>
    <row r="7" spans="2:6" ht="15.75" x14ac:dyDescent="0.3">
      <c r="B7" s="206" t="s">
        <v>27</v>
      </c>
      <c r="C7" s="192">
        <v>26825</v>
      </c>
      <c r="D7" s="179"/>
      <c r="E7" s="170"/>
      <c r="F7" s="188"/>
    </row>
    <row r="8" spans="2:6" ht="15.75" x14ac:dyDescent="0.3">
      <c r="B8" s="205" t="s">
        <v>28</v>
      </c>
      <c r="C8" s="191" t="s">
        <v>94</v>
      </c>
      <c r="D8" s="179"/>
      <c r="E8" s="170"/>
      <c r="F8" s="188"/>
    </row>
    <row r="9" spans="2:6" ht="15.75" x14ac:dyDescent="0.3">
      <c r="B9" s="207" t="s">
        <v>29</v>
      </c>
      <c r="C9" s="193">
        <v>7301</v>
      </c>
      <c r="D9" s="179"/>
      <c r="E9" s="181"/>
      <c r="F9" s="188"/>
    </row>
    <row r="10" spans="2:6" ht="15.75" x14ac:dyDescent="0.3">
      <c r="B10" s="207" t="s">
        <v>30</v>
      </c>
      <c r="C10" s="193"/>
      <c r="D10" s="179"/>
      <c r="E10" s="181"/>
      <c r="F10" s="188"/>
    </row>
    <row r="11" spans="2:6" ht="16.5" thickBot="1" x14ac:dyDescent="0.35">
      <c r="B11" s="208" t="s">
        <v>31</v>
      </c>
      <c r="C11" s="193"/>
      <c r="D11" s="179"/>
      <c r="E11" s="181"/>
      <c r="F11" s="189"/>
    </row>
    <row r="12" spans="2:6" ht="16.5" thickBot="1" x14ac:dyDescent="0.35">
      <c r="B12" s="194" t="s">
        <v>32</v>
      </c>
      <c r="C12" s="194" t="s">
        <v>33</v>
      </c>
      <c r="D12" s="173" t="s">
        <v>34</v>
      </c>
      <c r="E12" s="172" t="s">
        <v>35</v>
      </c>
      <c r="F12" s="190" t="s">
        <v>36</v>
      </c>
    </row>
    <row r="13" spans="2:6" ht="15.75" x14ac:dyDescent="0.3">
      <c r="B13" s="197">
        <v>9910000003</v>
      </c>
      <c r="C13" s="195" t="s">
        <v>82</v>
      </c>
      <c r="D13" s="196">
        <v>1</v>
      </c>
      <c r="E13" s="209">
        <v>128145</v>
      </c>
      <c r="F13" s="185">
        <f>E13*D13</f>
        <v>128145</v>
      </c>
    </row>
    <row r="14" spans="2:6" ht="16.5" thickBot="1" x14ac:dyDescent="0.35">
      <c r="B14" s="198"/>
      <c r="C14" s="202"/>
      <c r="D14" s="184"/>
      <c r="E14" s="183" t="s">
        <v>37</v>
      </c>
      <c r="F14" s="186">
        <f>SUM(F13)</f>
        <v>128145</v>
      </c>
    </row>
    <row r="16" spans="2:6" ht="15.75" thickBot="1" x14ac:dyDescent="0.3"/>
    <row r="17" spans="2:6" ht="15.75" thickBot="1" x14ac:dyDescent="0.3">
      <c r="B17" s="203"/>
      <c r="C17" s="200" t="s">
        <v>103</v>
      </c>
      <c r="D17" s="174"/>
      <c r="E17" s="175"/>
      <c r="F17" s="187"/>
    </row>
    <row r="18" spans="2:6" ht="15.75" x14ac:dyDescent="0.3">
      <c r="B18" s="204" t="s">
        <v>22</v>
      </c>
      <c r="C18" s="199" t="s">
        <v>118</v>
      </c>
      <c r="D18" s="179"/>
      <c r="E18" s="182" t="s">
        <v>13</v>
      </c>
      <c r="F18" s="188"/>
    </row>
    <row r="19" spans="2:6" ht="15.75" x14ac:dyDescent="0.3">
      <c r="B19" s="205" t="s">
        <v>23</v>
      </c>
      <c r="C19" s="201" t="s">
        <v>114</v>
      </c>
      <c r="D19" s="176"/>
      <c r="E19" s="171"/>
      <c r="F19" s="188"/>
    </row>
    <row r="20" spans="2:6" ht="15.75" x14ac:dyDescent="0.3">
      <c r="B20" s="205" t="s">
        <v>24</v>
      </c>
      <c r="C20" s="191">
        <v>164152</v>
      </c>
      <c r="D20" s="177"/>
      <c r="E20" s="178" t="s">
        <v>25</v>
      </c>
      <c r="F20" s="188"/>
    </row>
    <row r="21" spans="2:6" ht="15.75" x14ac:dyDescent="0.3">
      <c r="B21" s="205" t="s">
        <v>26</v>
      </c>
      <c r="C21" s="191"/>
      <c r="D21" s="179"/>
      <c r="E21" s="180" t="s">
        <v>121</v>
      </c>
      <c r="F21" s="188"/>
    </row>
    <row r="22" spans="2:6" ht="15.75" x14ac:dyDescent="0.3">
      <c r="B22" s="206" t="s">
        <v>27</v>
      </c>
      <c r="C22" s="192">
        <v>27027</v>
      </c>
      <c r="D22" s="179"/>
      <c r="E22" s="170"/>
      <c r="F22" s="188"/>
    </row>
    <row r="23" spans="2:6" ht="15.75" x14ac:dyDescent="0.3">
      <c r="B23" s="205" t="s">
        <v>28</v>
      </c>
      <c r="C23" s="191" t="s">
        <v>62</v>
      </c>
      <c r="D23" s="179"/>
      <c r="E23" s="170"/>
      <c r="F23" s="188"/>
    </row>
    <row r="24" spans="2:6" ht="15.75" x14ac:dyDescent="0.3">
      <c r="B24" s="207" t="s">
        <v>29</v>
      </c>
      <c r="C24" s="193">
        <v>7071</v>
      </c>
      <c r="D24" s="179"/>
      <c r="E24" s="181"/>
      <c r="F24" s="188"/>
    </row>
    <row r="25" spans="2:6" ht="15.75" x14ac:dyDescent="0.3">
      <c r="B25" s="207" t="s">
        <v>30</v>
      </c>
      <c r="C25" s="193"/>
      <c r="D25" s="179"/>
      <c r="E25" s="181"/>
      <c r="F25" s="188"/>
    </row>
    <row r="26" spans="2:6" ht="16.5" thickBot="1" x14ac:dyDescent="0.35">
      <c r="B26" s="208" t="s">
        <v>31</v>
      </c>
      <c r="C26" s="193"/>
      <c r="D26" s="179"/>
      <c r="E26" s="181"/>
      <c r="F26" s="189"/>
    </row>
    <row r="27" spans="2:6" ht="16.5" thickBot="1" x14ac:dyDescent="0.35">
      <c r="B27" s="194" t="s">
        <v>32</v>
      </c>
      <c r="C27" s="194" t="s">
        <v>33</v>
      </c>
      <c r="D27" s="173" t="s">
        <v>34</v>
      </c>
      <c r="E27" s="172" t="s">
        <v>35</v>
      </c>
      <c r="F27" s="190" t="s">
        <v>36</v>
      </c>
    </row>
    <row r="28" spans="2:6" s="4" customFormat="1" ht="16.5" thickBot="1" x14ac:dyDescent="0.35">
      <c r="B28" s="245">
        <v>36250</v>
      </c>
      <c r="C28" s="258" t="s">
        <v>115</v>
      </c>
      <c r="D28" s="245">
        <v>1</v>
      </c>
      <c r="E28" s="243">
        <v>48000</v>
      </c>
      <c r="F28" s="254">
        <f>E28*D28</f>
        <v>48000</v>
      </c>
    </row>
    <row r="29" spans="2:6" s="4" customFormat="1" ht="16.5" thickBot="1" x14ac:dyDescent="0.35">
      <c r="B29" s="257">
        <v>11112222</v>
      </c>
      <c r="C29" s="256" t="s">
        <v>119</v>
      </c>
      <c r="D29" s="197">
        <v>1</v>
      </c>
      <c r="E29" s="253">
        <v>30000</v>
      </c>
      <c r="F29" s="254">
        <f>E29*D29</f>
        <v>30000</v>
      </c>
    </row>
    <row r="30" spans="2:6" ht="15.75" x14ac:dyDescent="0.3">
      <c r="B30" s="197">
        <v>111110000</v>
      </c>
      <c r="C30" s="195" t="s">
        <v>116</v>
      </c>
      <c r="D30" s="196">
        <v>1</v>
      </c>
      <c r="E30" s="209">
        <v>150000</v>
      </c>
      <c r="F30" s="254">
        <f>E30*D30</f>
        <v>150000</v>
      </c>
    </row>
    <row r="31" spans="2:6" ht="16.5" thickBot="1" x14ac:dyDescent="0.35">
      <c r="B31" s="198"/>
      <c r="C31" s="202"/>
      <c r="D31" s="184"/>
      <c r="E31" s="183" t="s">
        <v>37</v>
      </c>
      <c r="F31" s="186">
        <f>SUM(F28:F30)</f>
        <v>228000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4"/>
  <sheetViews>
    <sheetView topLeftCell="A40" workbookViewId="0">
      <selection activeCell="C3" sqref="C3"/>
    </sheetView>
  </sheetViews>
  <sheetFormatPr baseColWidth="10" defaultRowHeight="15" x14ac:dyDescent="0.25"/>
  <cols>
    <col min="2" max="2" width="34.7109375" customWidth="1"/>
    <col min="3" max="3" width="34.140625" customWidth="1"/>
    <col min="6" max="6" width="15.140625" bestFit="1" customWidth="1"/>
    <col min="8" max="8" width="0" hidden="1" customWidth="1"/>
  </cols>
  <sheetData>
    <row r="1" spans="2:6" ht="15.75" thickBot="1" x14ac:dyDescent="0.3"/>
    <row r="2" spans="2:6" ht="15.75" thickBot="1" x14ac:dyDescent="0.3">
      <c r="B2" s="203"/>
      <c r="C2" s="200" t="s">
        <v>104</v>
      </c>
      <c r="D2" s="174"/>
      <c r="E2" s="175"/>
      <c r="F2" s="187"/>
    </row>
    <row r="3" spans="2:6" ht="15.75" x14ac:dyDescent="0.3">
      <c r="B3" s="204" t="s">
        <v>22</v>
      </c>
      <c r="C3" s="199" t="s">
        <v>127</v>
      </c>
      <c r="D3" s="179"/>
      <c r="E3" s="182" t="s">
        <v>13</v>
      </c>
      <c r="F3" s="188"/>
    </row>
    <row r="4" spans="2:6" ht="15.75" x14ac:dyDescent="0.3">
      <c r="B4" s="205" t="s">
        <v>23</v>
      </c>
      <c r="C4" s="201" t="s">
        <v>126</v>
      </c>
      <c r="D4" s="176"/>
      <c r="E4" s="171"/>
      <c r="F4" s="188"/>
    </row>
    <row r="5" spans="2:6" ht="15.75" x14ac:dyDescent="0.3">
      <c r="B5" s="205" t="s">
        <v>24</v>
      </c>
      <c r="C5" s="191">
        <v>164212</v>
      </c>
      <c r="D5" s="177"/>
      <c r="E5" s="178" t="s">
        <v>25</v>
      </c>
      <c r="F5" s="188"/>
    </row>
    <row r="6" spans="2:6" ht="15.75" x14ac:dyDescent="0.3">
      <c r="B6" s="205" t="s">
        <v>26</v>
      </c>
      <c r="C6" s="191"/>
      <c r="D6" s="179"/>
      <c r="E6" s="180" t="s">
        <v>172</v>
      </c>
      <c r="F6" s="188"/>
    </row>
    <row r="7" spans="2:6" ht="15.75" x14ac:dyDescent="0.3">
      <c r="B7" s="206" t="s">
        <v>27</v>
      </c>
      <c r="C7" s="192">
        <v>27094</v>
      </c>
      <c r="D7" s="179"/>
      <c r="E7" s="170"/>
      <c r="F7" s="188"/>
    </row>
    <row r="8" spans="2:6" ht="15.75" x14ac:dyDescent="0.3">
      <c r="B8" s="205" t="s">
        <v>28</v>
      </c>
      <c r="C8" s="191">
        <v>178733</v>
      </c>
      <c r="D8" s="179"/>
      <c r="E8" s="170"/>
      <c r="F8" s="188"/>
    </row>
    <row r="9" spans="2:6" ht="15.75" x14ac:dyDescent="0.3">
      <c r="B9" s="207" t="s">
        <v>29</v>
      </c>
      <c r="C9" s="193"/>
      <c r="D9" s="179"/>
      <c r="E9" s="181"/>
      <c r="F9" s="188"/>
    </row>
    <row r="10" spans="2:6" ht="15.75" x14ac:dyDescent="0.3">
      <c r="B10" s="207" t="s">
        <v>30</v>
      </c>
      <c r="C10" s="193"/>
      <c r="D10" s="179"/>
      <c r="E10" s="181"/>
      <c r="F10" s="188"/>
    </row>
    <row r="11" spans="2:6" ht="16.5" thickBot="1" x14ac:dyDescent="0.35">
      <c r="B11" s="208" t="s">
        <v>31</v>
      </c>
      <c r="C11" s="193"/>
      <c r="D11" s="179"/>
      <c r="E11" s="181"/>
      <c r="F11" s="189"/>
    </row>
    <row r="12" spans="2:6" ht="16.5" thickBot="1" x14ac:dyDescent="0.35">
      <c r="B12" s="194" t="s">
        <v>32</v>
      </c>
      <c r="C12" s="194" t="s">
        <v>33</v>
      </c>
      <c r="D12" s="173" t="s">
        <v>34</v>
      </c>
      <c r="E12" s="172" t="s">
        <v>35</v>
      </c>
      <c r="F12" s="190" t="s">
        <v>36</v>
      </c>
    </row>
    <row r="13" spans="2:6" s="4" customFormat="1" ht="15.75" x14ac:dyDescent="0.3">
      <c r="B13" s="274" t="s">
        <v>171</v>
      </c>
      <c r="C13" s="274" t="s">
        <v>131</v>
      </c>
      <c r="D13" s="279">
        <v>3</v>
      </c>
      <c r="E13" s="269">
        <v>67496</v>
      </c>
      <c r="F13" s="254">
        <f t="shared" ref="F13:F18" si="0">E13*D13</f>
        <v>202488</v>
      </c>
    </row>
    <row r="14" spans="2:6" s="4" customFormat="1" ht="15.75" x14ac:dyDescent="0.3">
      <c r="B14" s="275" t="s">
        <v>132</v>
      </c>
      <c r="C14" s="275" t="s">
        <v>133</v>
      </c>
      <c r="D14" s="267">
        <v>3</v>
      </c>
      <c r="E14" s="268">
        <v>54912</v>
      </c>
      <c r="F14" s="255">
        <f t="shared" si="0"/>
        <v>164736</v>
      </c>
    </row>
    <row r="15" spans="2:6" s="4" customFormat="1" ht="15.75" x14ac:dyDescent="0.3">
      <c r="B15" s="275" t="s">
        <v>128</v>
      </c>
      <c r="C15" s="275" t="s">
        <v>134</v>
      </c>
      <c r="D15" s="267">
        <v>1</v>
      </c>
      <c r="E15" s="271">
        <v>264550</v>
      </c>
      <c r="F15" s="185">
        <f t="shared" si="0"/>
        <v>264550</v>
      </c>
    </row>
    <row r="16" spans="2:6" s="4" customFormat="1" ht="15.75" x14ac:dyDescent="0.3">
      <c r="B16" s="275" t="s">
        <v>129</v>
      </c>
      <c r="C16" s="275" t="s">
        <v>135</v>
      </c>
      <c r="D16" s="267">
        <v>3</v>
      </c>
      <c r="E16" s="271">
        <v>264550</v>
      </c>
      <c r="F16" s="255">
        <f t="shared" si="0"/>
        <v>793650</v>
      </c>
    </row>
    <row r="17" spans="2:6" s="4" customFormat="1" ht="15.75" x14ac:dyDescent="0.3">
      <c r="B17" s="275" t="s">
        <v>136</v>
      </c>
      <c r="C17" s="275" t="s">
        <v>137</v>
      </c>
      <c r="D17" s="280">
        <v>2</v>
      </c>
      <c r="E17" s="253">
        <v>321750</v>
      </c>
      <c r="F17" s="255">
        <f t="shared" si="0"/>
        <v>643500</v>
      </c>
    </row>
    <row r="18" spans="2:6" s="4" customFormat="1" ht="15.75" x14ac:dyDescent="0.3">
      <c r="B18" s="256" t="s">
        <v>130</v>
      </c>
      <c r="C18" s="275" t="s">
        <v>138</v>
      </c>
      <c r="D18" s="280">
        <v>2</v>
      </c>
      <c r="E18" s="270">
        <v>250250</v>
      </c>
      <c r="F18" s="255">
        <f t="shared" si="0"/>
        <v>500500</v>
      </c>
    </row>
    <row r="19" spans="2:6" ht="16.5" thickBot="1" x14ac:dyDescent="0.35">
      <c r="B19" s="277"/>
      <c r="C19" s="278"/>
      <c r="D19" s="184"/>
      <c r="E19" s="183" t="s">
        <v>37</v>
      </c>
      <c r="F19" s="186">
        <f>F13+F15+F14+F16+F17+F18</f>
        <v>2569424</v>
      </c>
    </row>
    <row r="21" spans="2:6" ht="15.75" thickBot="1" x14ac:dyDescent="0.3"/>
    <row r="22" spans="2:6" ht="15.75" thickBot="1" x14ac:dyDescent="0.3">
      <c r="B22" s="203"/>
      <c r="C22" s="200" t="s">
        <v>105</v>
      </c>
      <c r="D22" s="174"/>
      <c r="E22" s="175"/>
      <c r="F22" s="187"/>
    </row>
    <row r="23" spans="2:6" ht="15.75" x14ac:dyDescent="0.3">
      <c r="B23" s="204" t="s">
        <v>22</v>
      </c>
      <c r="C23" s="199" t="s">
        <v>188</v>
      </c>
      <c r="D23" s="179"/>
      <c r="E23" s="182" t="s">
        <v>13</v>
      </c>
      <c r="F23" s="188"/>
    </row>
    <row r="24" spans="2:6" ht="15.75" x14ac:dyDescent="0.3">
      <c r="B24" s="205" t="s">
        <v>23</v>
      </c>
      <c r="C24" s="201" t="s">
        <v>51</v>
      </c>
      <c r="D24" s="176"/>
      <c r="E24" s="171"/>
      <c r="F24" s="188"/>
    </row>
    <row r="25" spans="2:6" ht="15.75" x14ac:dyDescent="0.3">
      <c r="B25" s="205" t="s">
        <v>24</v>
      </c>
      <c r="C25" s="191">
        <v>164674</v>
      </c>
      <c r="D25" s="177"/>
      <c r="E25" s="178" t="s">
        <v>25</v>
      </c>
      <c r="F25" s="188"/>
    </row>
    <row r="26" spans="2:6" ht="15.75" x14ac:dyDescent="0.3">
      <c r="B26" s="205" t="s">
        <v>26</v>
      </c>
      <c r="C26" s="191"/>
      <c r="D26" s="179"/>
      <c r="E26" s="180"/>
      <c r="F26" s="188"/>
    </row>
    <row r="27" spans="2:6" ht="15.75" x14ac:dyDescent="0.3">
      <c r="B27" s="206" t="s">
        <v>27</v>
      </c>
      <c r="C27" s="192">
        <v>27310</v>
      </c>
      <c r="D27" s="179"/>
      <c r="E27" s="170"/>
      <c r="F27" s="188"/>
    </row>
    <row r="28" spans="2:6" ht="15.75" x14ac:dyDescent="0.3">
      <c r="B28" s="205" t="s">
        <v>28</v>
      </c>
      <c r="C28" s="191">
        <v>231878</v>
      </c>
      <c r="D28" s="179"/>
      <c r="E28" s="170"/>
      <c r="F28" s="188"/>
    </row>
    <row r="29" spans="2:6" ht="15.75" x14ac:dyDescent="0.3">
      <c r="B29" s="207" t="s">
        <v>29</v>
      </c>
      <c r="C29" s="193">
        <v>7162</v>
      </c>
      <c r="D29" s="179"/>
      <c r="E29" s="181"/>
      <c r="F29" s="188"/>
    </row>
    <row r="30" spans="2:6" ht="15.75" x14ac:dyDescent="0.3">
      <c r="B30" s="207" t="s">
        <v>30</v>
      </c>
      <c r="C30" s="193"/>
      <c r="D30" s="179"/>
      <c r="E30" s="181"/>
      <c r="F30" s="188"/>
    </row>
    <row r="31" spans="2:6" ht="16.5" thickBot="1" x14ac:dyDescent="0.35">
      <c r="B31" s="208" t="s">
        <v>31</v>
      </c>
      <c r="C31" s="193"/>
      <c r="D31" s="179"/>
      <c r="E31" s="181"/>
      <c r="F31" s="189"/>
    </row>
    <row r="32" spans="2:6" ht="16.5" thickBot="1" x14ac:dyDescent="0.35">
      <c r="B32" s="194" t="s">
        <v>32</v>
      </c>
      <c r="C32" s="194" t="s">
        <v>33</v>
      </c>
      <c r="D32" s="173" t="s">
        <v>34</v>
      </c>
      <c r="E32" s="172" t="s">
        <v>35</v>
      </c>
      <c r="F32" s="190" t="s">
        <v>36</v>
      </c>
    </row>
    <row r="33" spans="2:6" ht="15.75" x14ac:dyDescent="0.3">
      <c r="B33" s="197" t="s">
        <v>15</v>
      </c>
      <c r="C33" s="195" t="s">
        <v>175</v>
      </c>
      <c r="D33" s="196">
        <v>1</v>
      </c>
      <c r="E33" s="209">
        <v>250000</v>
      </c>
      <c r="F33" s="185">
        <f>E33*D33</f>
        <v>250000</v>
      </c>
    </row>
    <row r="34" spans="2:6" ht="16.5" thickBot="1" x14ac:dyDescent="0.35">
      <c r="B34" s="198"/>
      <c r="C34" s="202"/>
      <c r="D34" s="184"/>
      <c r="E34" s="183" t="s">
        <v>37</v>
      </c>
      <c r="F34" s="186">
        <f>SUM(F33)</f>
        <v>250000</v>
      </c>
    </row>
    <row r="35" spans="2:6" ht="15.75" thickBot="1" x14ac:dyDescent="0.3"/>
    <row r="36" spans="2:6" ht="15.75" thickBot="1" x14ac:dyDescent="0.3">
      <c r="B36" s="203"/>
      <c r="C36" s="200" t="s">
        <v>106</v>
      </c>
      <c r="D36" s="174"/>
      <c r="E36" s="175"/>
      <c r="F36" s="187"/>
    </row>
    <row r="37" spans="2:6" ht="15.75" x14ac:dyDescent="0.3">
      <c r="B37" s="204" t="s">
        <v>22</v>
      </c>
      <c r="C37" s="199" t="s">
        <v>184</v>
      </c>
      <c r="D37" s="179"/>
      <c r="E37" s="182" t="s">
        <v>13</v>
      </c>
      <c r="F37" s="188"/>
    </row>
    <row r="38" spans="2:6" ht="15.75" x14ac:dyDescent="0.3">
      <c r="B38" s="205" t="s">
        <v>23</v>
      </c>
      <c r="C38" s="201" t="s">
        <v>183</v>
      </c>
      <c r="D38" s="176"/>
      <c r="E38" s="171"/>
      <c r="F38" s="188"/>
    </row>
    <row r="39" spans="2:6" ht="15.75" x14ac:dyDescent="0.3">
      <c r="B39" s="205" t="s">
        <v>24</v>
      </c>
      <c r="C39" s="191">
        <v>164542</v>
      </c>
      <c r="D39" s="177"/>
      <c r="E39" s="178" t="s">
        <v>25</v>
      </c>
      <c r="F39" s="188"/>
    </row>
    <row r="40" spans="2:6" ht="15.75" x14ac:dyDescent="0.3">
      <c r="B40" s="205" t="s">
        <v>26</v>
      </c>
      <c r="C40" s="191"/>
      <c r="D40" s="179"/>
      <c r="E40" s="180" t="s">
        <v>187</v>
      </c>
      <c r="F40" s="188"/>
    </row>
    <row r="41" spans="2:6" ht="15.75" x14ac:dyDescent="0.3">
      <c r="B41" s="206" t="s">
        <v>27</v>
      </c>
      <c r="C41" s="192">
        <v>27221</v>
      </c>
      <c r="D41" s="179"/>
      <c r="E41" s="170"/>
      <c r="F41" s="188"/>
    </row>
    <row r="42" spans="2:6" ht="15.75" x14ac:dyDescent="0.3">
      <c r="B42" s="205" t="s">
        <v>28</v>
      </c>
      <c r="C42" s="191">
        <v>133871</v>
      </c>
      <c r="D42" s="179"/>
      <c r="E42" s="170"/>
      <c r="F42" s="188"/>
    </row>
    <row r="43" spans="2:6" ht="15.75" x14ac:dyDescent="0.3">
      <c r="B43" s="207" t="s">
        <v>29</v>
      </c>
      <c r="C43" s="193">
        <v>7228</v>
      </c>
      <c r="D43" s="179"/>
      <c r="E43" s="181"/>
      <c r="F43" s="188"/>
    </row>
    <row r="44" spans="2:6" ht="15.75" x14ac:dyDescent="0.3">
      <c r="B44" s="207" t="s">
        <v>30</v>
      </c>
      <c r="C44" s="193"/>
      <c r="D44" s="179"/>
      <c r="E44" s="181"/>
      <c r="F44" s="188"/>
    </row>
    <row r="45" spans="2:6" ht="16.5" thickBot="1" x14ac:dyDescent="0.35">
      <c r="B45" s="208" t="s">
        <v>31</v>
      </c>
      <c r="C45" s="193"/>
      <c r="D45" s="179"/>
      <c r="E45" s="181"/>
      <c r="F45" s="189"/>
    </row>
    <row r="46" spans="2:6" ht="16.5" thickBot="1" x14ac:dyDescent="0.35">
      <c r="B46" s="194" t="s">
        <v>32</v>
      </c>
      <c r="C46" s="194" t="s">
        <v>33</v>
      </c>
      <c r="D46" s="173" t="s">
        <v>34</v>
      </c>
      <c r="E46" s="172" t="s">
        <v>35</v>
      </c>
      <c r="F46" s="190" t="s">
        <v>36</v>
      </c>
    </row>
    <row r="47" spans="2:6" ht="15.75" x14ac:dyDescent="0.3">
      <c r="B47" s="197" t="s">
        <v>15</v>
      </c>
      <c r="C47" s="195" t="s">
        <v>175</v>
      </c>
      <c r="D47" s="196">
        <v>1</v>
      </c>
      <c r="E47" s="209">
        <v>250000</v>
      </c>
      <c r="F47" s="185">
        <f>E47*D47</f>
        <v>250000</v>
      </c>
    </row>
    <row r="48" spans="2:6" ht="16.5" thickBot="1" x14ac:dyDescent="0.35">
      <c r="B48" s="198"/>
      <c r="C48" s="202"/>
      <c r="D48" s="184"/>
      <c r="E48" s="183" t="s">
        <v>37</v>
      </c>
      <c r="F48" s="186">
        <f>SUM(F47)</f>
        <v>250000</v>
      </c>
    </row>
    <row r="49" spans="2:8" ht="15.75" thickBot="1" x14ac:dyDescent="0.3"/>
    <row r="50" spans="2:8" ht="15.75" thickBot="1" x14ac:dyDescent="0.3">
      <c r="B50" s="203"/>
      <c r="C50" s="200" t="s">
        <v>107</v>
      </c>
      <c r="D50" s="174"/>
      <c r="E50" s="175"/>
      <c r="F50" s="187"/>
    </row>
    <row r="51" spans="2:8" ht="15.75" x14ac:dyDescent="0.3">
      <c r="B51" s="204" t="s">
        <v>22</v>
      </c>
      <c r="C51" s="199" t="s">
        <v>61</v>
      </c>
      <c r="D51" s="179"/>
      <c r="E51" s="182" t="s">
        <v>13</v>
      </c>
      <c r="F51" s="188"/>
    </row>
    <row r="52" spans="2:8" ht="15.75" x14ac:dyDescent="0.3">
      <c r="B52" s="205" t="s">
        <v>23</v>
      </c>
      <c r="C52" s="201" t="s">
        <v>46</v>
      </c>
      <c r="D52" s="176"/>
      <c r="E52" s="171"/>
      <c r="F52" s="188"/>
    </row>
    <row r="53" spans="2:8" ht="15.75" x14ac:dyDescent="0.3">
      <c r="B53" s="205" t="s">
        <v>24</v>
      </c>
      <c r="C53" s="191"/>
      <c r="D53" s="177"/>
      <c r="E53" s="178" t="s">
        <v>25</v>
      </c>
      <c r="F53" s="188"/>
    </row>
    <row r="54" spans="2:8" ht="15.75" x14ac:dyDescent="0.3">
      <c r="B54" s="205" t="s">
        <v>26</v>
      </c>
      <c r="C54" s="191"/>
      <c r="D54" s="179"/>
      <c r="E54" s="180"/>
      <c r="F54" s="188"/>
    </row>
    <row r="55" spans="2:8" ht="15.75" x14ac:dyDescent="0.3">
      <c r="B55" s="206" t="s">
        <v>27</v>
      </c>
      <c r="C55" s="192"/>
      <c r="D55" s="179"/>
      <c r="E55" s="170"/>
      <c r="F55" s="188"/>
    </row>
    <row r="56" spans="2:8" ht="15.75" x14ac:dyDescent="0.3">
      <c r="B56" s="205" t="s">
        <v>28</v>
      </c>
      <c r="C56" s="191"/>
      <c r="D56" s="179"/>
      <c r="E56" s="179"/>
      <c r="F56" s="188"/>
    </row>
    <row r="57" spans="2:8" ht="15.75" x14ac:dyDescent="0.3">
      <c r="B57" s="207" t="s">
        <v>29</v>
      </c>
      <c r="C57" s="193">
        <v>7084</v>
      </c>
      <c r="D57" s="179"/>
      <c r="E57" s="179"/>
      <c r="F57" s="188"/>
    </row>
    <row r="58" spans="2:8" ht="15.75" x14ac:dyDescent="0.3">
      <c r="B58" s="207" t="s">
        <v>30</v>
      </c>
      <c r="C58" s="193"/>
      <c r="D58" s="179"/>
      <c r="E58" s="179"/>
      <c r="F58" s="188"/>
    </row>
    <row r="59" spans="2:8" ht="16.5" thickBot="1" x14ac:dyDescent="0.35">
      <c r="B59" s="208" t="s">
        <v>31</v>
      </c>
      <c r="C59" s="193"/>
      <c r="D59" s="179"/>
      <c r="E59" s="181"/>
      <c r="F59" s="189"/>
    </row>
    <row r="60" spans="2:8" ht="16.5" thickBot="1" x14ac:dyDescent="0.35">
      <c r="B60" s="194" t="s">
        <v>32</v>
      </c>
      <c r="C60" s="194" t="s">
        <v>33</v>
      </c>
      <c r="D60" s="173" t="s">
        <v>34</v>
      </c>
      <c r="E60" s="172" t="s">
        <v>35</v>
      </c>
      <c r="F60" s="190" t="s">
        <v>36</v>
      </c>
    </row>
    <row r="61" spans="2:8" s="4" customFormat="1" ht="15.75" x14ac:dyDescent="0.3">
      <c r="B61" s="274">
        <v>351300</v>
      </c>
      <c r="C61" s="244" t="s">
        <v>222</v>
      </c>
      <c r="D61" s="245">
        <v>1</v>
      </c>
      <c r="E61" s="290">
        <v>1436000</v>
      </c>
      <c r="F61" s="254">
        <f>E61*D61</f>
        <v>1436000</v>
      </c>
      <c r="H61" s="289">
        <v>492</v>
      </c>
    </row>
    <row r="62" spans="2:8" ht="14.25" customHeight="1" thickBot="1" x14ac:dyDescent="0.35">
      <c r="B62" s="277"/>
      <c r="C62" s="273"/>
      <c r="D62" s="184"/>
      <c r="E62" s="301" t="s">
        <v>37</v>
      </c>
      <c r="F62" s="186">
        <f>SUM(F61:F61)</f>
        <v>1436000</v>
      </c>
    </row>
    <row r="64" spans="2:8" x14ac:dyDescent="0.25">
      <c r="E64" s="302"/>
      <c r="F64" s="302"/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3"/>
  <sheetViews>
    <sheetView topLeftCell="A67" workbookViewId="0">
      <selection activeCell="G38" sqref="G38"/>
    </sheetView>
  </sheetViews>
  <sheetFormatPr baseColWidth="10" defaultRowHeight="15" x14ac:dyDescent="0.25"/>
  <cols>
    <col min="2" max="3" width="34.42578125" customWidth="1"/>
  </cols>
  <sheetData>
    <row r="1" spans="2:6" ht="15.75" thickBot="1" x14ac:dyDescent="0.3"/>
    <row r="2" spans="2:6" ht="15.75" thickBot="1" x14ac:dyDescent="0.3">
      <c r="B2" s="203"/>
      <c r="C2" s="200" t="s">
        <v>203</v>
      </c>
      <c r="D2" s="174"/>
      <c r="E2" s="175"/>
      <c r="F2" s="187"/>
    </row>
    <row r="3" spans="2:6" ht="15.75" x14ac:dyDescent="0.3">
      <c r="B3" s="204" t="s">
        <v>22</v>
      </c>
      <c r="C3" s="199" t="s">
        <v>197</v>
      </c>
      <c r="D3" s="179"/>
      <c r="E3" s="182" t="s">
        <v>13</v>
      </c>
      <c r="F3" s="188"/>
    </row>
    <row r="4" spans="2:6" ht="15.75" x14ac:dyDescent="0.3">
      <c r="B4" s="205" t="s">
        <v>23</v>
      </c>
      <c r="C4" s="201" t="s">
        <v>195</v>
      </c>
      <c r="D4" s="176"/>
      <c r="E4" s="171"/>
      <c r="F4" s="188"/>
    </row>
    <row r="5" spans="2:6" ht="15.75" x14ac:dyDescent="0.3">
      <c r="B5" s="205" t="s">
        <v>24</v>
      </c>
      <c r="C5" s="191">
        <v>164750</v>
      </c>
      <c r="D5" s="177"/>
      <c r="E5" s="178" t="s">
        <v>25</v>
      </c>
      <c r="F5" s="188"/>
    </row>
    <row r="6" spans="2:6" ht="15.75" x14ac:dyDescent="0.3">
      <c r="B6" s="205" t="s">
        <v>26</v>
      </c>
      <c r="C6" s="191"/>
      <c r="D6" s="179"/>
      <c r="E6" s="180" t="s">
        <v>205</v>
      </c>
      <c r="F6" s="188"/>
    </row>
    <row r="7" spans="2:6" ht="15.75" x14ac:dyDescent="0.3">
      <c r="B7" s="206" t="s">
        <v>27</v>
      </c>
      <c r="C7" s="192">
        <v>27411</v>
      </c>
      <c r="D7" s="179"/>
      <c r="E7" s="170"/>
      <c r="F7" s="188"/>
    </row>
    <row r="8" spans="2:6" ht="15.75" x14ac:dyDescent="0.3">
      <c r="B8" s="205" t="s">
        <v>28</v>
      </c>
      <c r="C8" s="191" t="s">
        <v>198</v>
      </c>
      <c r="D8" s="179"/>
      <c r="E8" s="179"/>
      <c r="F8" s="188"/>
    </row>
    <row r="9" spans="2:6" ht="15.75" x14ac:dyDescent="0.3">
      <c r="B9" s="207" t="s">
        <v>29</v>
      </c>
      <c r="C9" s="193">
        <v>7031</v>
      </c>
      <c r="D9" s="179"/>
      <c r="E9" s="179"/>
      <c r="F9" s="188"/>
    </row>
    <row r="10" spans="2:6" ht="15.75" x14ac:dyDescent="0.3">
      <c r="B10" s="207" t="s">
        <v>30</v>
      </c>
      <c r="C10" s="193"/>
      <c r="D10" s="179"/>
      <c r="E10" s="179"/>
      <c r="F10" s="188"/>
    </row>
    <row r="11" spans="2:6" ht="16.5" thickBot="1" x14ac:dyDescent="0.35">
      <c r="B11" s="208" t="s">
        <v>31</v>
      </c>
      <c r="C11" s="193"/>
      <c r="D11" s="179"/>
      <c r="E11" s="181"/>
      <c r="F11" s="189"/>
    </row>
    <row r="12" spans="2:6" ht="16.5" thickBot="1" x14ac:dyDescent="0.35">
      <c r="B12" s="194" t="s">
        <v>32</v>
      </c>
      <c r="C12" s="194" t="s">
        <v>33</v>
      </c>
      <c r="D12" s="173" t="s">
        <v>34</v>
      </c>
      <c r="E12" s="172" t="s">
        <v>35</v>
      </c>
      <c r="F12" s="190" t="s">
        <v>36</v>
      </c>
    </row>
    <row r="13" spans="2:6" s="4" customFormat="1" ht="16.5" thickBot="1" x14ac:dyDescent="0.35">
      <c r="B13" s="274" t="s">
        <v>199</v>
      </c>
      <c r="C13" s="274" t="s">
        <v>201</v>
      </c>
      <c r="D13" s="245">
        <v>1</v>
      </c>
      <c r="E13" s="269">
        <v>80080</v>
      </c>
      <c r="F13" s="324">
        <f>E13*D13</f>
        <v>80080</v>
      </c>
    </row>
    <row r="14" spans="2:6" s="4" customFormat="1" ht="16.5" thickBot="1" x14ac:dyDescent="0.35">
      <c r="B14" s="275" t="s">
        <v>200</v>
      </c>
      <c r="C14" s="275" t="s">
        <v>202</v>
      </c>
      <c r="D14" s="257">
        <v>1</v>
      </c>
      <c r="E14" s="270">
        <v>84920</v>
      </c>
      <c r="F14" s="324">
        <f t="shared" ref="F14:F15" si="0">E14*D14</f>
        <v>84920</v>
      </c>
    </row>
    <row r="15" spans="2:6" ht="15.75" x14ac:dyDescent="0.3">
      <c r="B15" s="276">
        <v>29387</v>
      </c>
      <c r="C15" s="282" t="s">
        <v>115</v>
      </c>
      <c r="D15" s="197">
        <v>1</v>
      </c>
      <c r="E15" s="323">
        <v>20000</v>
      </c>
      <c r="F15" s="324">
        <f t="shared" si="0"/>
        <v>20000</v>
      </c>
    </row>
    <row r="16" spans="2:6" ht="16.5" thickBot="1" x14ac:dyDescent="0.35">
      <c r="B16" s="277"/>
      <c r="C16" s="273"/>
      <c r="D16" s="325"/>
      <c r="E16" s="301" t="s">
        <v>37</v>
      </c>
      <c r="F16" s="186">
        <f>SUM(F13:F15)</f>
        <v>185000</v>
      </c>
    </row>
    <row r="17" spans="2:6" ht="15.75" thickBot="1" x14ac:dyDescent="0.3"/>
    <row r="18" spans="2:6" ht="15.75" thickBot="1" x14ac:dyDescent="0.3">
      <c r="B18" s="203"/>
      <c r="C18" s="200" t="s">
        <v>204</v>
      </c>
      <c r="D18" s="174"/>
      <c r="E18" s="175"/>
      <c r="F18" s="187"/>
    </row>
    <row r="19" spans="2:6" ht="15.75" x14ac:dyDescent="0.3">
      <c r="B19" s="204" t="s">
        <v>22</v>
      </c>
      <c r="C19" s="199" t="s">
        <v>127</v>
      </c>
      <c r="D19" s="179"/>
      <c r="E19" s="182" t="s">
        <v>13</v>
      </c>
      <c r="F19" s="188"/>
    </row>
    <row r="20" spans="2:6" ht="15.75" x14ac:dyDescent="0.3">
      <c r="B20" s="205" t="s">
        <v>23</v>
      </c>
      <c r="C20" s="201" t="s">
        <v>48</v>
      </c>
      <c r="D20" s="176"/>
      <c r="E20" s="171"/>
      <c r="F20" s="188"/>
    </row>
    <row r="21" spans="2:6" ht="15.75" x14ac:dyDescent="0.3">
      <c r="B21" s="205" t="s">
        <v>24</v>
      </c>
      <c r="C21" s="191">
        <v>164966</v>
      </c>
      <c r="D21" s="177"/>
      <c r="E21" s="178" t="s">
        <v>25</v>
      </c>
      <c r="F21" s="188"/>
    </row>
    <row r="22" spans="2:6" ht="15.75" x14ac:dyDescent="0.3">
      <c r="B22" s="205" t="s">
        <v>26</v>
      </c>
      <c r="C22" s="191"/>
      <c r="D22" s="179"/>
      <c r="E22" s="180"/>
      <c r="F22" s="188"/>
    </row>
    <row r="23" spans="2:6" ht="15.75" x14ac:dyDescent="0.3">
      <c r="B23" s="206" t="s">
        <v>27</v>
      </c>
      <c r="C23" s="192">
        <v>27481</v>
      </c>
      <c r="D23" s="179"/>
      <c r="E23" s="170"/>
      <c r="F23" s="188"/>
    </row>
    <row r="24" spans="2:6" ht="15.75" x14ac:dyDescent="0.3">
      <c r="B24" s="205" t="s">
        <v>28</v>
      </c>
      <c r="C24" s="191" t="s">
        <v>209</v>
      </c>
      <c r="D24" s="179"/>
      <c r="E24" s="179"/>
      <c r="F24" s="188"/>
    </row>
    <row r="25" spans="2:6" ht="15.75" x14ac:dyDescent="0.3">
      <c r="B25" s="207" t="s">
        <v>29</v>
      </c>
      <c r="C25" s="193">
        <v>7170</v>
      </c>
      <c r="D25" s="179"/>
      <c r="E25" s="179"/>
      <c r="F25" s="188"/>
    </row>
    <row r="26" spans="2:6" ht="15.75" x14ac:dyDescent="0.3">
      <c r="B26" s="207" t="s">
        <v>30</v>
      </c>
      <c r="C26" s="193"/>
      <c r="D26" s="179"/>
      <c r="E26" s="179"/>
      <c r="F26" s="188"/>
    </row>
    <row r="27" spans="2:6" ht="16.5" thickBot="1" x14ac:dyDescent="0.35">
      <c r="B27" s="208" t="s">
        <v>31</v>
      </c>
      <c r="C27" s="193"/>
      <c r="D27" s="179"/>
      <c r="E27" s="181"/>
      <c r="F27" s="189"/>
    </row>
    <row r="28" spans="2:6" ht="16.5" thickBot="1" x14ac:dyDescent="0.35">
      <c r="B28" s="194" t="s">
        <v>32</v>
      </c>
      <c r="C28" s="194" t="s">
        <v>33</v>
      </c>
      <c r="D28" s="173" t="s">
        <v>34</v>
      </c>
      <c r="E28" s="172" t="s">
        <v>35</v>
      </c>
      <c r="F28" s="190" t="s">
        <v>36</v>
      </c>
    </row>
    <row r="29" spans="2:6" ht="15.75" x14ac:dyDescent="0.3">
      <c r="B29" s="274" t="s">
        <v>210</v>
      </c>
      <c r="C29" s="244" t="s">
        <v>211</v>
      </c>
      <c r="D29" s="245">
        <v>4</v>
      </c>
      <c r="E29" s="290">
        <v>85140</v>
      </c>
      <c r="F29" s="254">
        <f>E29*D29</f>
        <v>340560</v>
      </c>
    </row>
    <row r="30" spans="2:6" ht="16.5" thickBot="1" x14ac:dyDescent="0.35">
      <c r="B30" s="277"/>
      <c r="C30" s="273"/>
      <c r="D30" s="184"/>
      <c r="E30" s="301" t="s">
        <v>37</v>
      </c>
      <c r="F30" s="186">
        <f>SUM(F29:F29)</f>
        <v>340560</v>
      </c>
    </row>
    <row r="31" spans="2:6" ht="15.75" thickBot="1" x14ac:dyDescent="0.3"/>
    <row r="32" spans="2:6" ht="15.75" thickBot="1" x14ac:dyDescent="0.3">
      <c r="B32" s="203"/>
      <c r="C32" s="200" t="s">
        <v>233</v>
      </c>
      <c r="D32" s="174"/>
      <c r="E32" s="175"/>
      <c r="F32" s="187"/>
    </row>
    <row r="33" spans="2:8" ht="15.75" x14ac:dyDescent="0.3">
      <c r="B33" s="204" t="s">
        <v>22</v>
      </c>
      <c r="C33" s="199" t="s">
        <v>46</v>
      </c>
      <c r="D33" s="179"/>
      <c r="E33" s="182" t="s">
        <v>13</v>
      </c>
      <c r="F33" s="188"/>
    </row>
    <row r="34" spans="2:8" ht="15.75" x14ac:dyDescent="0.3">
      <c r="B34" s="205" t="s">
        <v>23</v>
      </c>
      <c r="C34" s="201" t="s">
        <v>61</v>
      </c>
      <c r="D34" s="176"/>
      <c r="E34" s="171"/>
      <c r="F34" s="188"/>
    </row>
    <row r="35" spans="2:8" ht="15.75" x14ac:dyDescent="0.3">
      <c r="B35" s="205" t="s">
        <v>24</v>
      </c>
      <c r="C35" s="191">
        <v>164985</v>
      </c>
      <c r="D35" s="177"/>
      <c r="E35" s="178" t="s">
        <v>25</v>
      </c>
      <c r="F35" s="188"/>
    </row>
    <row r="36" spans="2:8" ht="15.75" x14ac:dyDescent="0.3">
      <c r="B36" s="205" t="s">
        <v>26</v>
      </c>
      <c r="C36" s="191"/>
      <c r="D36" s="179"/>
      <c r="E36" s="180"/>
      <c r="F36" s="188"/>
    </row>
    <row r="37" spans="2:8" ht="15.75" x14ac:dyDescent="0.3">
      <c r="B37" s="206" t="s">
        <v>27</v>
      </c>
      <c r="C37" s="192">
        <v>27519</v>
      </c>
      <c r="D37" s="179"/>
      <c r="E37" s="170"/>
      <c r="F37" s="188"/>
      <c r="H37" t="s">
        <v>221</v>
      </c>
    </row>
    <row r="38" spans="2:8" ht="15.75" x14ac:dyDescent="0.3">
      <c r="B38" s="205" t="s">
        <v>28</v>
      </c>
      <c r="C38" s="191" t="s">
        <v>209</v>
      </c>
      <c r="D38" s="179"/>
      <c r="E38" s="179"/>
      <c r="F38" s="188"/>
    </row>
    <row r="39" spans="2:8" ht="15.75" x14ac:dyDescent="0.3">
      <c r="B39" s="207" t="s">
        <v>29</v>
      </c>
      <c r="C39" s="193">
        <v>7085</v>
      </c>
      <c r="D39" s="179"/>
      <c r="E39" s="179"/>
      <c r="F39" s="188"/>
    </row>
    <row r="40" spans="2:8" ht="15.75" x14ac:dyDescent="0.3">
      <c r="B40" s="207" t="s">
        <v>30</v>
      </c>
      <c r="C40" s="193"/>
      <c r="D40" s="179"/>
      <c r="E40" s="179"/>
      <c r="F40" s="188"/>
    </row>
    <row r="41" spans="2:8" ht="16.5" thickBot="1" x14ac:dyDescent="0.35">
      <c r="B41" s="208" t="s">
        <v>31</v>
      </c>
      <c r="C41" s="193"/>
      <c r="D41" s="179"/>
      <c r="E41" s="181"/>
      <c r="F41" s="189"/>
    </row>
    <row r="42" spans="2:8" ht="16.5" thickBot="1" x14ac:dyDescent="0.35">
      <c r="B42" s="194" t="s">
        <v>32</v>
      </c>
      <c r="C42" s="194" t="s">
        <v>33</v>
      </c>
      <c r="D42" s="173" t="s">
        <v>34</v>
      </c>
      <c r="E42" s="172" t="s">
        <v>35</v>
      </c>
      <c r="F42" s="190" t="s">
        <v>36</v>
      </c>
    </row>
    <row r="43" spans="2:8" ht="15.75" x14ac:dyDescent="0.3">
      <c r="B43" s="274">
        <v>353001</v>
      </c>
      <c r="C43" s="244" t="s">
        <v>122</v>
      </c>
      <c r="D43" s="245">
        <v>1</v>
      </c>
      <c r="E43" s="290">
        <v>538109</v>
      </c>
      <c r="F43" s="254">
        <f>E43*D43</f>
        <v>538109</v>
      </c>
    </row>
    <row r="44" spans="2:8" ht="16.5" thickBot="1" x14ac:dyDescent="0.35">
      <c r="B44" s="277"/>
      <c r="C44" s="273"/>
      <c r="D44" s="184"/>
      <c r="E44" s="301" t="s">
        <v>37</v>
      </c>
      <c r="F44" s="186">
        <f>SUM(F43:F43)</f>
        <v>538109</v>
      </c>
    </row>
    <row r="45" spans="2:8" ht="15.75" thickBot="1" x14ac:dyDescent="0.3"/>
    <row r="46" spans="2:8" ht="15.75" thickBot="1" x14ac:dyDescent="0.3">
      <c r="B46" s="203"/>
      <c r="C46" s="200" t="s">
        <v>224</v>
      </c>
      <c r="D46" s="174"/>
      <c r="E46" s="175"/>
      <c r="F46" s="187"/>
    </row>
    <row r="47" spans="2:8" ht="15.75" x14ac:dyDescent="0.3">
      <c r="B47" s="204" t="s">
        <v>22</v>
      </c>
      <c r="C47" s="199" t="s">
        <v>226</v>
      </c>
      <c r="D47" s="179"/>
      <c r="E47" s="182" t="s">
        <v>13</v>
      </c>
      <c r="F47" s="188"/>
    </row>
    <row r="48" spans="2:8" ht="15.75" x14ac:dyDescent="0.3">
      <c r="B48" s="205" t="s">
        <v>23</v>
      </c>
      <c r="C48" s="201" t="s">
        <v>225</v>
      </c>
      <c r="D48" s="176"/>
      <c r="E48" s="171"/>
      <c r="F48" s="188"/>
    </row>
    <row r="49" spans="2:6" ht="15.75" x14ac:dyDescent="0.3">
      <c r="B49" s="205" t="s">
        <v>24</v>
      </c>
      <c r="C49" s="191">
        <v>165020</v>
      </c>
      <c r="D49" s="177"/>
      <c r="E49" s="178" t="s">
        <v>25</v>
      </c>
      <c r="F49" s="188"/>
    </row>
    <row r="50" spans="2:6" ht="15.75" x14ac:dyDescent="0.3">
      <c r="B50" s="205" t="s">
        <v>26</v>
      </c>
      <c r="C50" s="191"/>
      <c r="D50" s="179"/>
      <c r="E50" s="180"/>
      <c r="F50" s="188"/>
    </row>
    <row r="51" spans="2:6" ht="15.75" x14ac:dyDescent="0.3">
      <c r="B51" s="206" t="s">
        <v>27</v>
      </c>
      <c r="C51" s="192">
        <v>27549</v>
      </c>
      <c r="D51" s="179"/>
      <c r="E51" s="170"/>
      <c r="F51" s="188"/>
    </row>
    <row r="52" spans="2:6" ht="15.75" x14ac:dyDescent="0.3">
      <c r="B52" s="205" t="s">
        <v>28</v>
      </c>
      <c r="C52" s="191">
        <v>86</v>
      </c>
      <c r="D52" s="179"/>
      <c r="E52" s="179"/>
      <c r="F52" s="188"/>
    </row>
    <row r="53" spans="2:6" ht="15.75" x14ac:dyDescent="0.3">
      <c r="B53" s="207" t="s">
        <v>29</v>
      </c>
      <c r="C53" s="193">
        <v>90094</v>
      </c>
      <c r="D53" s="179"/>
      <c r="E53" s="179"/>
      <c r="F53" s="188"/>
    </row>
    <row r="54" spans="2:6" ht="15.75" x14ac:dyDescent="0.3">
      <c r="B54" s="207" t="s">
        <v>30</v>
      </c>
      <c r="C54" s="193"/>
      <c r="D54" s="179"/>
      <c r="E54" s="179"/>
      <c r="F54" s="188"/>
    </row>
    <row r="55" spans="2:6" ht="16.5" thickBot="1" x14ac:dyDescent="0.35">
      <c r="B55" s="208" t="s">
        <v>31</v>
      </c>
      <c r="C55" s="193"/>
      <c r="D55" s="179"/>
      <c r="E55" s="181"/>
      <c r="F55" s="189"/>
    </row>
    <row r="56" spans="2:6" ht="16.5" thickBot="1" x14ac:dyDescent="0.35">
      <c r="B56" s="194" t="s">
        <v>32</v>
      </c>
      <c r="C56" s="194" t="s">
        <v>33</v>
      </c>
      <c r="D56" s="173" t="s">
        <v>34</v>
      </c>
      <c r="E56" s="172" t="s">
        <v>35</v>
      </c>
      <c r="F56" s="190" t="s">
        <v>36</v>
      </c>
    </row>
    <row r="57" spans="2:6" ht="15.75" x14ac:dyDescent="0.3">
      <c r="B57" s="274">
        <v>9910000003</v>
      </c>
      <c r="C57" s="244" t="s">
        <v>82</v>
      </c>
      <c r="D57" s="245">
        <v>1</v>
      </c>
      <c r="E57" s="290">
        <v>128476</v>
      </c>
      <c r="F57" s="254">
        <f>E57*D57</f>
        <v>128476</v>
      </c>
    </row>
    <row r="58" spans="2:6" ht="16.5" thickBot="1" x14ac:dyDescent="0.35">
      <c r="B58" s="277"/>
      <c r="C58" s="273"/>
      <c r="D58" s="184"/>
      <c r="E58" s="301" t="s">
        <v>37</v>
      </c>
      <c r="F58" s="186">
        <f>SUM(F57:F57)</f>
        <v>128476</v>
      </c>
    </row>
    <row r="59" spans="2:6" ht="15.75" thickBot="1" x14ac:dyDescent="0.3"/>
    <row r="60" spans="2:6" ht="15.75" thickBot="1" x14ac:dyDescent="0.3">
      <c r="B60" s="203"/>
      <c r="C60" s="200" t="s">
        <v>227</v>
      </c>
      <c r="D60" s="174"/>
      <c r="E60" s="175"/>
      <c r="F60" s="187"/>
    </row>
    <row r="61" spans="2:6" ht="15.75" x14ac:dyDescent="0.3">
      <c r="B61" s="204" t="s">
        <v>22</v>
      </c>
      <c r="C61" s="199" t="s">
        <v>197</v>
      </c>
      <c r="D61" s="179"/>
      <c r="E61" s="182" t="s">
        <v>13</v>
      </c>
      <c r="F61" s="188"/>
    </row>
    <row r="62" spans="2:6" ht="15.75" x14ac:dyDescent="0.3">
      <c r="B62" s="205" t="s">
        <v>23</v>
      </c>
      <c r="C62" s="201" t="s">
        <v>195</v>
      </c>
      <c r="D62" s="176"/>
      <c r="E62" s="171"/>
      <c r="F62" s="188"/>
    </row>
    <row r="63" spans="2:6" ht="15.75" x14ac:dyDescent="0.3">
      <c r="B63" s="205" t="s">
        <v>24</v>
      </c>
      <c r="C63" s="191">
        <v>165019</v>
      </c>
      <c r="D63" s="177"/>
      <c r="E63" s="178" t="s">
        <v>25</v>
      </c>
      <c r="F63" s="188"/>
    </row>
    <row r="64" spans="2:6" ht="15.75" x14ac:dyDescent="0.3">
      <c r="B64" s="205" t="s">
        <v>26</v>
      </c>
      <c r="C64" s="191"/>
      <c r="D64" s="179"/>
      <c r="E64" s="180"/>
      <c r="F64" s="188"/>
    </row>
    <row r="65" spans="2:6" ht="15.75" x14ac:dyDescent="0.3">
      <c r="B65" s="206" t="s">
        <v>27</v>
      </c>
      <c r="C65" s="192">
        <v>27551</v>
      </c>
      <c r="D65" s="179"/>
      <c r="E65" s="170"/>
      <c r="F65" s="188"/>
    </row>
    <row r="66" spans="2:6" ht="15.75" x14ac:dyDescent="0.3">
      <c r="B66" s="205" t="s">
        <v>28</v>
      </c>
      <c r="C66" s="191" t="s">
        <v>228</v>
      </c>
      <c r="D66" s="179"/>
      <c r="E66" s="179"/>
      <c r="F66" s="188"/>
    </row>
    <row r="67" spans="2:6" ht="15.75" x14ac:dyDescent="0.3">
      <c r="B67" s="207" t="s">
        <v>29</v>
      </c>
      <c r="C67" s="193">
        <v>7025</v>
      </c>
      <c r="D67" s="179"/>
      <c r="E67" s="179"/>
      <c r="F67" s="188"/>
    </row>
    <row r="68" spans="2:6" ht="15.75" x14ac:dyDescent="0.3">
      <c r="B68" s="207" t="s">
        <v>30</v>
      </c>
      <c r="C68" s="193"/>
      <c r="D68" s="179"/>
      <c r="E68" s="179"/>
      <c r="F68" s="188"/>
    </row>
    <row r="69" spans="2:6" ht="16.5" thickBot="1" x14ac:dyDescent="0.35">
      <c r="B69" s="208" t="s">
        <v>31</v>
      </c>
      <c r="C69" s="193"/>
      <c r="D69" s="179"/>
      <c r="E69" s="181"/>
      <c r="F69" s="189"/>
    </row>
    <row r="70" spans="2:6" ht="16.5" thickBot="1" x14ac:dyDescent="0.35">
      <c r="B70" s="194" t="s">
        <v>32</v>
      </c>
      <c r="C70" s="194" t="s">
        <v>33</v>
      </c>
      <c r="D70" s="173" t="s">
        <v>34</v>
      </c>
      <c r="E70" s="172" t="s">
        <v>35</v>
      </c>
      <c r="F70" s="190" t="s">
        <v>36</v>
      </c>
    </row>
    <row r="71" spans="2:6" s="4" customFormat="1" ht="15.75" x14ac:dyDescent="0.3">
      <c r="B71" s="274" t="s">
        <v>67</v>
      </c>
      <c r="C71" s="274" t="s">
        <v>229</v>
      </c>
      <c r="D71" s="245">
        <v>5</v>
      </c>
      <c r="E71" s="243">
        <v>49302</v>
      </c>
      <c r="F71" s="185">
        <f>E71*D71</f>
        <v>246510</v>
      </c>
    </row>
    <row r="72" spans="2:6" ht="15.75" x14ac:dyDescent="0.3">
      <c r="B72" s="276" t="s">
        <v>71</v>
      </c>
      <c r="C72" s="282" t="s">
        <v>230</v>
      </c>
      <c r="D72" s="197">
        <v>2</v>
      </c>
      <c r="E72" s="323">
        <v>77532</v>
      </c>
      <c r="F72" s="185">
        <f>E72*D72</f>
        <v>155064</v>
      </c>
    </row>
    <row r="73" spans="2:6" ht="16.5" thickBot="1" x14ac:dyDescent="0.35">
      <c r="B73" s="277"/>
      <c r="C73" s="273"/>
      <c r="D73" s="184"/>
      <c r="E73" s="301" t="s">
        <v>37</v>
      </c>
      <c r="F73" s="186">
        <f>SUM(F71:F72)</f>
        <v>401574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2"/>
  <sheetViews>
    <sheetView workbookViewId="0">
      <selection activeCell="H13" sqref="H13"/>
    </sheetView>
  </sheetViews>
  <sheetFormatPr baseColWidth="10" defaultRowHeight="15" x14ac:dyDescent="0.25"/>
  <cols>
    <col min="2" max="2" width="33.85546875" customWidth="1"/>
    <col min="3" max="3" width="39.5703125" customWidth="1"/>
  </cols>
  <sheetData>
    <row r="1" spans="2:6" ht="15.75" thickBot="1" x14ac:dyDescent="0.3"/>
    <row r="2" spans="2:6" ht="15.75" thickBot="1" x14ac:dyDescent="0.3">
      <c r="B2" s="203"/>
      <c r="C2" s="200" t="s">
        <v>231</v>
      </c>
      <c r="D2" s="174"/>
      <c r="E2" s="175"/>
      <c r="F2" s="187"/>
    </row>
    <row r="3" spans="2:6" ht="15.75" x14ac:dyDescent="0.3">
      <c r="B3" s="204" t="s">
        <v>22</v>
      </c>
      <c r="C3" s="199" t="s">
        <v>61</v>
      </c>
      <c r="D3" s="179"/>
      <c r="E3" s="182" t="s">
        <v>13</v>
      </c>
      <c r="F3" s="188"/>
    </row>
    <row r="4" spans="2:6" ht="15.75" x14ac:dyDescent="0.3">
      <c r="B4" s="205" t="s">
        <v>23</v>
      </c>
      <c r="C4" s="201" t="s">
        <v>234</v>
      </c>
      <c r="D4" s="176"/>
      <c r="E4" s="171"/>
      <c r="F4" s="188"/>
    </row>
    <row r="5" spans="2:6" ht="15.75" x14ac:dyDescent="0.3">
      <c r="B5" s="205" t="s">
        <v>24</v>
      </c>
      <c r="C5" s="191"/>
      <c r="D5" s="177"/>
      <c r="E5" s="178" t="s">
        <v>25</v>
      </c>
      <c r="F5" s="188"/>
    </row>
    <row r="6" spans="2:6" ht="15.75" x14ac:dyDescent="0.3">
      <c r="B6" s="205" t="s">
        <v>26</v>
      </c>
      <c r="C6" s="191"/>
      <c r="D6" s="179"/>
      <c r="E6" s="180"/>
      <c r="F6" s="188"/>
    </row>
    <row r="7" spans="2:6" ht="15.75" x14ac:dyDescent="0.3">
      <c r="B7" s="206" t="s">
        <v>27</v>
      </c>
      <c r="C7" s="192"/>
      <c r="D7" s="179"/>
      <c r="E7" s="170"/>
      <c r="F7" s="188"/>
    </row>
    <row r="8" spans="2:6" ht="15.75" x14ac:dyDescent="0.3">
      <c r="B8" s="205" t="s">
        <v>28</v>
      </c>
      <c r="C8" s="191" t="s">
        <v>62</v>
      </c>
      <c r="D8" s="179"/>
      <c r="E8" s="179"/>
      <c r="F8" s="188"/>
    </row>
    <row r="9" spans="2:6" ht="15.75" x14ac:dyDescent="0.3">
      <c r="B9" s="207" t="s">
        <v>29</v>
      </c>
      <c r="C9" s="193">
        <v>7081</v>
      </c>
      <c r="D9" s="179"/>
      <c r="E9" s="179"/>
      <c r="F9" s="188"/>
    </row>
    <row r="10" spans="2:6" ht="15.75" x14ac:dyDescent="0.3">
      <c r="B10" s="207" t="s">
        <v>30</v>
      </c>
      <c r="C10" s="193"/>
      <c r="D10" s="179"/>
      <c r="E10" s="179"/>
      <c r="F10" s="188"/>
    </row>
    <row r="11" spans="2:6" ht="16.5" thickBot="1" x14ac:dyDescent="0.35">
      <c r="B11" s="208" t="s">
        <v>31</v>
      </c>
      <c r="C11" s="193"/>
      <c r="D11" s="179"/>
      <c r="E11" s="181"/>
      <c r="F11" s="189"/>
    </row>
    <row r="12" spans="2:6" ht="16.5" thickBot="1" x14ac:dyDescent="0.35">
      <c r="B12" s="194" t="s">
        <v>32</v>
      </c>
      <c r="C12" s="194" t="s">
        <v>33</v>
      </c>
      <c r="D12" s="173" t="s">
        <v>34</v>
      </c>
      <c r="E12" s="172" t="s">
        <v>35</v>
      </c>
      <c r="F12" s="190" t="s">
        <v>36</v>
      </c>
    </row>
    <row r="13" spans="2:6" ht="15.75" x14ac:dyDescent="0.3">
      <c r="B13" s="276">
        <v>9910000003</v>
      </c>
      <c r="C13" s="282" t="s">
        <v>235</v>
      </c>
      <c r="D13" s="197">
        <v>1</v>
      </c>
      <c r="E13" s="323">
        <v>128168</v>
      </c>
      <c r="F13" s="185">
        <f>E13*D13</f>
        <v>128168</v>
      </c>
    </row>
    <row r="14" spans="2:6" ht="16.5" thickBot="1" x14ac:dyDescent="0.35">
      <c r="B14" s="277"/>
      <c r="C14" s="273"/>
      <c r="D14" s="184"/>
      <c r="E14" s="301" t="s">
        <v>37</v>
      </c>
      <c r="F14" s="186">
        <f>SUM(F13:F13)</f>
        <v>128168</v>
      </c>
    </row>
    <row r="15" spans="2:6" ht="15.75" thickBot="1" x14ac:dyDescent="0.3"/>
    <row r="16" spans="2:6" ht="15.75" thickBot="1" x14ac:dyDescent="0.3">
      <c r="B16" s="203"/>
      <c r="C16" s="200" t="s">
        <v>232</v>
      </c>
      <c r="D16" s="174"/>
      <c r="E16" s="175"/>
      <c r="F16" s="187"/>
    </row>
    <row r="17" spans="2:6" ht="15.75" x14ac:dyDescent="0.3">
      <c r="B17" s="204" t="s">
        <v>22</v>
      </c>
      <c r="C17" s="199" t="s">
        <v>61</v>
      </c>
      <c r="D17" s="179"/>
      <c r="E17" s="182" t="s">
        <v>13</v>
      </c>
      <c r="F17" s="188"/>
    </row>
    <row r="18" spans="2:6" ht="15.75" x14ac:dyDescent="0.3">
      <c r="B18" s="205" t="s">
        <v>23</v>
      </c>
      <c r="C18" s="201" t="s">
        <v>234</v>
      </c>
      <c r="D18" s="176"/>
      <c r="E18" s="171"/>
      <c r="F18" s="188"/>
    </row>
    <row r="19" spans="2:6" ht="15.75" x14ac:dyDescent="0.3">
      <c r="B19" s="205" t="s">
        <v>24</v>
      </c>
      <c r="C19" s="191">
        <v>165156</v>
      </c>
      <c r="D19" s="177"/>
      <c r="E19" s="178" t="s">
        <v>25</v>
      </c>
      <c r="F19" s="188"/>
    </row>
    <row r="20" spans="2:6" ht="15.75" x14ac:dyDescent="0.3">
      <c r="B20" s="205" t="s">
        <v>26</v>
      </c>
      <c r="C20" s="191"/>
      <c r="D20" s="179"/>
      <c r="E20" s="180"/>
      <c r="F20" s="188"/>
    </row>
    <row r="21" spans="2:6" ht="15.75" x14ac:dyDescent="0.3">
      <c r="B21" s="206" t="s">
        <v>27</v>
      </c>
      <c r="C21" s="192">
        <v>27577</v>
      </c>
      <c r="D21" s="179"/>
      <c r="E21" s="170"/>
      <c r="F21" s="188"/>
    </row>
    <row r="22" spans="2:6" ht="15.75" x14ac:dyDescent="0.3">
      <c r="B22" s="205" t="s">
        <v>28</v>
      </c>
      <c r="C22" s="191" t="s">
        <v>62</v>
      </c>
      <c r="D22" s="179"/>
      <c r="E22" s="179"/>
      <c r="F22" s="188"/>
    </row>
    <row r="23" spans="2:6" ht="15.75" x14ac:dyDescent="0.3">
      <c r="B23" s="207" t="s">
        <v>29</v>
      </c>
      <c r="C23" s="193">
        <v>7082</v>
      </c>
      <c r="D23" s="179"/>
      <c r="E23" s="179"/>
      <c r="F23" s="188"/>
    </row>
    <row r="24" spans="2:6" ht="15.75" x14ac:dyDescent="0.3">
      <c r="B24" s="207" t="s">
        <v>30</v>
      </c>
      <c r="C24" s="193"/>
      <c r="D24" s="179"/>
      <c r="E24" s="179"/>
      <c r="F24" s="188"/>
    </row>
    <row r="25" spans="2:6" ht="16.5" thickBot="1" x14ac:dyDescent="0.35">
      <c r="B25" s="208" t="s">
        <v>31</v>
      </c>
      <c r="C25" s="193"/>
      <c r="D25" s="179"/>
      <c r="E25" s="181"/>
      <c r="F25" s="189"/>
    </row>
    <row r="26" spans="2:6" ht="16.5" thickBot="1" x14ac:dyDescent="0.35">
      <c r="B26" s="194" t="s">
        <v>32</v>
      </c>
      <c r="C26" s="194" t="s">
        <v>33</v>
      </c>
      <c r="D26" s="173" t="s">
        <v>34</v>
      </c>
      <c r="E26" s="172" t="s">
        <v>35</v>
      </c>
      <c r="F26" s="190" t="s">
        <v>36</v>
      </c>
    </row>
    <row r="27" spans="2:6" ht="15.75" x14ac:dyDescent="0.3">
      <c r="B27" s="276">
        <v>9910000003</v>
      </c>
      <c r="C27" s="282" t="s">
        <v>235</v>
      </c>
      <c r="D27" s="197">
        <v>1</v>
      </c>
      <c r="E27" s="323">
        <v>128168</v>
      </c>
      <c r="F27" s="185">
        <f>E27*D27</f>
        <v>128168</v>
      </c>
    </row>
    <row r="28" spans="2:6" ht="16.5" thickBot="1" x14ac:dyDescent="0.35">
      <c r="B28" s="277"/>
      <c r="C28" s="273"/>
      <c r="D28" s="184"/>
      <c r="E28" s="301" t="s">
        <v>37</v>
      </c>
      <c r="F28" s="186">
        <f>SUM(F27:F27)</f>
        <v>128168</v>
      </c>
    </row>
    <row r="29" spans="2:6" ht="15.75" thickBot="1" x14ac:dyDescent="0.3"/>
    <row r="30" spans="2:6" ht="15.75" thickBot="1" x14ac:dyDescent="0.3">
      <c r="B30" s="203"/>
      <c r="C30" s="200" t="s">
        <v>236</v>
      </c>
      <c r="D30" s="174"/>
      <c r="E30" s="175"/>
      <c r="F30" s="187"/>
    </row>
    <row r="31" spans="2:6" ht="15.75" x14ac:dyDescent="0.3">
      <c r="B31" s="204" t="s">
        <v>22</v>
      </c>
      <c r="C31" s="199" t="s">
        <v>127</v>
      </c>
      <c r="D31" s="179"/>
      <c r="E31" s="182" t="s">
        <v>13</v>
      </c>
      <c r="F31" s="188"/>
    </row>
    <row r="32" spans="2:6" ht="15.75" x14ac:dyDescent="0.3">
      <c r="B32" s="205" t="s">
        <v>23</v>
      </c>
      <c r="C32" s="201" t="s">
        <v>48</v>
      </c>
      <c r="D32" s="176"/>
      <c r="E32" s="171"/>
      <c r="F32" s="188"/>
    </row>
    <row r="33" spans="2:6" ht="15.75" x14ac:dyDescent="0.3">
      <c r="B33" s="205" t="s">
        <v>24</v>
      </c>
      <c r="C33" s="191">
        <v>165157</v>
      </c>
      <c r="D33" s="177"/>
      <c r="E33" s="178" t="s">
        <v>25</v>
      </c>
      <c r="F33" s="188"/>
    </row>
    <row r="34" spans="2:6" ht="15.75" x14ac:dyDescent="0.3">
      <c r="B34" s="205" t="s">
        <v>26</v>
      </c>
      <c r="C34" s="191"/>
      <c r="D34" s="179"/>
      <c r="E34" s="180"/>
      <c r="F34" s="188"/>
    </row>
    <row r="35" spans="2:6" ht="15.75" x14ac:dyDescent="0.3">
      <c r="B35" s="206" t="s">
        <v>27</v>
      </c>
      <c r="C35" s="192"/>
      <c r="D35" s="179"/>
      <c r="E35" s="170"/>
      <c r="F35" s="188"/>
    </row>
    <row r="36" spans="2:6" ht="15.75" x14ac:dyDescent="0.3">
      <c r="B36" s="205" t="s">
        <v>28</v>
      </c>
      <c r="C36" s="191">
        <v>185593</v>
      </c>
      <c r="D36" s="179"/>
      <c r="E36" s="179"/>
      <c r="F36" s="188"/>
    </row>
    <row r="37" spans="2:6" ht="15.75" x14ac:dyDescent="0.3">
      <c r="B37" s="207" t="s">
        <v>29</v>
      </c>
      <c r="C37" s="193">
        <v>7166</v>
      </c>
      <c r="D37" s="179"/>
      <c r="E37" s="179"/>
      <c r="F37" s="188"/>
    </row>
    <row r="38" spans="2:6" ht="15.75" x14ac:dyDescent="0.3">
      <c r="B38" s="207" t="s">
        <v>30</v>
      </c>
      <c r="C38" s="193"/>
      <c r="D38" s="179"/>
      <c r="E38" s="179"/>
      <c r="F38" s="188"/>
    </row>
    <row r="39" spans="2:6" ht="16.5" thickBot="1" x14ac:dyDescent="0.35">
      <c r="B39" s="208" t="s">
        <v>31</v>
      </c>
      <c r="C39" s="193"/>
      <c r="D39" s="179"/>
      <c r="E39" s="181"/>
      <c r="F39" s="189"/>
    </row>
    <row r="40" spans="2:6" ht="16.5" thickBot="1" x14ac:dyDescent="0.35">
      <c r="B40" s="194" t="s">
        <v>32</v>
      </c>
      <c r="C40" s="194" t="s">
        <v>33</v>
      </c>
      <c r="D40" s="173" t="s">
        <v>34</v>
      </c>
      <c r="E40" s="172" t="s">
        <v>35</v>
      </c>
      <c r="F40" s="190" t="s">
        <v>36</v>
      </c>
    </row>
    <row r="41" spans="2:6" ht="15.75" x14ac:dyDescent="0.3">
      <c r="B41" s="276" t="s">
        <v>237</v>
      </c>
      <c r="C41" s="282" t="s">
        <v>238</v>
      </c>
      <c r="D41" s="197">
        <v>2</v>
      </c>
      <c r="E41" s="323">
        <v>360000</v>
      </c>
      <c r="F41" s="185">
        <f>E41*D41</f>
        <v>720000</v>
      </c>
    </row>
    <row r="42" spans="2:6" ht="16.5" thickBot="1" x14ac:dyDescent="0.35">
      <c r="B42" s="277"/>
      <c r="C42" s="273"/>
      <c r="D42" s="184"/>
      <c r="E42" s="301" t="s">
        <v>37</v>
      </c>
      <c r="F42" s="186">
        <f>SUM(F41:F41)</f>
        <v>720000</v>
      </c>
    </row>
    <row r="43" spans="2:6" ht="15.75" thickBot="1" x14ac:dyDescent="0.3"/>
    <row r="44" spans="2:6" ht="15.75" thickBot="1" x14ac:dyDescent="0.3">
      <c r="B44" s="203"/>
      <c r="C44" s="200" t="s">
        <v>227</v>
      </c>
      <c r="D44" s="174"/>
      <c r="E44" s="175"/>
      <c r="F44" s="187"/>
    </row>
    <row r="45" spans="2:6" ht="15.75" x14ac:dyDescent="0.3">
      <c r="B45" s="204" t="s">
        <v>22</v>
      </c>
      <c r="C45" s="199"/>
      <c r="D45" s="179"/>
      <c r="E45" s="182" t="s">
        <v>13</v>
      </c>
      <c r="F45" s="188"/>
    </row>
    <row r="46" spans="2:6" ht="15.75" x14ac:dyDescent="0.3">
      <c r="B46" s="205" t="s">
        <v>23</v>
      </c>
      <c r="C46" s="201"/>
      <c r="D46" s="176"/>
      <c r="E46" s="171"/>
      <c r="F46" s="188"/>
    </row>
    <row r="47" spans="2:6" ht="15.75" x14ac:dyDescent="0.3">
      <c r="B47" s="205" t="s">
        <v>24</v>
      </c>
      <c r="C47" s="191"/>
      <c r="D47" s="177"/>
      <c r="E47" s="178" t="s">
        <v>25</v>
      </c>
      <c r="F47" s="188"/>
    </row>
    <row r="48" spans="2:6" ht="15.75" x14ac:dyDescent="0.3">
      <c r="B48" s="205" t="s">
        <v>26</v>
      </c>
      <c r="C48" s="191"/>
      <c r="D48" s="179"/>
      <c r="E48" s="180"/>
      <c r="F48" s="188"/>
    </row>
    <row r="49" spans="2:6" ht="15.75" x14ac:dyDescent="0.3">
      <c r="B49" s="206" t="s">
        <v>27</v>
      </c>
      <c r="C49" s="192"/>
      <c r="D49" s="179"/>
      <c r="E49" s="170"/>
      <c r="F49" s="188"/>
    </row>
    <row r="50" spans="2:6" ht="15.75" x14ac:dyDescent="0.3">
      <c r="B50" s="205" t="s">
        <v>28</v>
      </c>
      <c r="C50" s="191"/>
      <c r="D50" s="179"/>
      <c r="E50" s="179"/>
      <c r="F50" s="188"/>
    </row>
    <row r="51" spans="2:6" ht="15.75" x14ac:dyDescent="0.3">
      <c r="B51" s="207" t="s">
        <v>29</v>
      </c>
      <c r="C51" s="193"/>
      <c r="D51" s="179"/>
      <c r="E51" s="179"/>
      <c r="F51" s="188"/>
    </row>
    <row r="52" spans="2:6" ht="15.75" x14ac:dyDescent="0.3">
      <c r="B52" s="207" t="s">
        <v>30</v>
      </c>
      <c r="C52" s="193"/>
      <c r="D52" s="179"/>
      <c r="E52" s="179"/>
      <c r="F52" s="188"/>
    </row>
    <row r="53" spans="2:6" ht="16.5" thickBot="1" x14ac:dyDescent="0.35">
      <c r="B53" s="208" t="s">
        <v>31</v>
      </c>
      <c r="C53" s="193"/>
      <c r="D53" s="179"/>
      <c r="E53" s="181"/>
      <c r="F53" s="189"/>
    </row>
    <row r="54" spans="2:6" ht="16.5" thickBot="1" x14ac:dyDescent="0.35">
      <c r="B54" s="194" t="s">
        <v>32</v>
      </c>
      <c r="C54" s="194" t="s">
        <v>33</v>
      </c>
      <c r="D54" s="173" t="s">
        <v>34</v>
      </c>
      <c r="E54" s="172" t="s">
        <v>35</v>
      </c>
      <c r="F54" s="190" t="s">
        <v>36</v>
      </c>
    </row>
    <row r="55" spans="2:6" ht="15.75" x14ac:dyDescent="0.3">
      <c r="B55" s="274"/>
      <c r="C55" s="274"/>
      <c r="D55" s="245"/>
      <c r="E55" s="243"/>
      <c r="F55" s="185">
        <f>E55*D55</f>
        <v>0</v>
      </c>
    </row>
    <row r="56" spans="2:6" ht="15.75" x14ac:dyDescent="0.3">
      <c r="B56" s="276"/>
      <c r="C56" s="282"/>
      <c r="D56" s="197"/>
      <c r="E56" s="323"/>
      <c r="F56" s="185">
        <f>E56*D56</f>
        <v>0</v>
      </c>
    </row>
    <row r="57" spans="2:6" ht="16.5" thickBot="1" x14ac:dyDescent="0.35">
      <c r="B57" s="277"/>
      <c r="C57" s="273"/>
      <c r="D57" s="184"/>
      <c r="E57" s="301" t="s">
        <v>37</v>
      </c>
      <c r="F57" s="186">
        <f>SUM(F55:F56)</f>
        <v>0</v>
      </c>
    </row>
    <row r="58" spans="2:6" ht="15.75" thickBot="1" x14ac:dyDescent="0.3"/>
    <row r="59" spans="2:6" ht="15.75" thickBot="1" x14ac:dyDescent="0.3">
      <c r="B59" s="203"/>
      <c r="C59" s="200" t="s">
        <v>227</v>
      </c>
      <c r="D59" s="174"/>
      <c r="E59" s="175"/>
      <c r="F59" s="187"/>
    </row>
    <row r="60" spans="2:6" ht="15.75" x14ac:dyDescent="0.3">
      <c r="B60" s="204" t="s">
        <v>22</v>
      </c>
      <c r="C60" s="199"/>
      <c r="D60" s="179"/>
      <c r="E60" s="182" t="s">
        <v>13</v>
      </c>
      <c r="F60" s="188"/>
    </row>
    <row r="61" spans="2:6" ht="15.75" x14ac:dyDescent="0.3">
      <c r="B61" s="205" t="s">
        <v>23</v>
      </c>
      <c r="C61" s="201"/>
      <c r="D61" s="176"/>
      <c r="E61" s="171"/>
      <c r="F61" s="188"/>
    </row>
    <row r="62" spans="2:6" ht="15.75" x14ac:dyDescent="0.3">
      <c r="B62" s="205" t="s">
        <v>24</v>
      </c>
      <c r="C62" s="191"/>
      <c r="D62" s="177"/>
      <c r="E62" s="178" t="s">
        <v>25</v>
      </c>
      <c r="F62" s="188"/>
    </row>
    <row r="63" spans="2:6" ht="15.75" x14ac:dyDescent="0.3">
      <c r="B63" s="205" t="s">
        <v>26</v>
      </c>
      <c r="C63" s="191"/>
      <c r="D63" s="179"/>
      <c r="E63" s="180"/>
      <c r="F63" s="188"/>
    </row>
    <row r="64" spans="2:6" ht="15.75" x14ac:dyDescent="0.3">
      <c r="B64" s="206" t="s">
        <v>27</v>
      </c>
      <c r="C64" s="192"/>
      <c r="D64" s="179"/>
      <c r="E64" s="170"/>
      <c r="F64" s="188"/>
    </row>
    <row r="65" spans="2:6" ht="15.75" x14ac:dyDescent="0.3">
      <c r="B65" s="205" t="s">
        <v>28</v>
      </c>
      <c r="C65" s="191"/>
      <c r="D65" s="179"/>
      <c r="E65" s="179"/>
      <c r="F65" s="188"/>
    </row>
    <row r="66" spans="2:6" ht="15.75" x14ac:dyDescent="0.3">
      <c r="B66" s="207" t="s">
        <v>29</v>
      </c>
      <c r="C66" s="193"/>
      <c r="D66" s="179"/>
      <c r="E66" s="179"/>
      <c r="F66" s="188"/>
    </row>
    <row r="67" spans="2:6" ht="15.75" x14ac:dyDescent="0.3">
      <c r="B67" s="207" t="s">
        <v>30</v>
      </c>
      <c r="C67" s="193"/>
      <c r="D67" s="179"/>
      <c r="E67" s="179"/>
      <c r="F67" s="188"/>
    </row>
    <row r="68" spans="2:6" ht="16.5" thickBot="1" x14ac:dyDescent="0.35">
      <c r="B68" s="208" t="s">
        <v>31</v>
      </c>
      <c r="C68" s="193"/>
      <c r="D68" s="179"/>
      <c r="E68" s="181"/>
      <c r="F68" s="189"/>
    </row>
    <row r="69" spans="2:6" ht="16.5" thickBot="1" x14ac:dyDescent="0.35">
      <c r="B69" s="194" t="s">
        <v>32</v>
      </c>
      <c r="C69" s="194" t="s">
        <v>33</v>
      </c>
      <c r="D69" s="173" t="s">
        <v>34</v>
      </c>
      <c r="E69" s="172" t="s">
        <v>35</v>
      </c>
      <c r="F69" s="190" t="s">
        <v>36</v>
      </c>
    </row>
    <row r="70" spans="2:6" ht="15.75" x14ac:dyDescent="0.3">
      <c r="B70" s="274"/>
      <c r="C70" s="274"/>
      <c r="D70" s="245"/>
      <c r="E70" s="243"/>
      <c r="F70" s="185">
        <f>E70*D70</f>
        <v>0</v>
      </c>
    </row>
    <row r="71" spans="2:6" ht="15.75" x14ac:dyDescent="0.3">
      <c r="B71" s="276"/>
      <c r="C71" s="282"/>
      <c r="D71" s="197"/>
      <c r="E71" s="323"/>
      <c r="F71" s="185">
        <f>E71*D71</f>
        <v>0</v>
      </c>
    </row>
    <row r="72" spans="2:6" ht="16.5" thickBot="1" x14ac:dyDescent="0.35">
      <c r="B72" s="277"/>
      <c r="C72" s="273"/>
      <c r="D72" s="184"/>
      <c r="E72" s="301" t="s">
        <v>37</v>
      </c>
      <c r="F72" s="186">
        <f>SUM(F70:F71)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9"/>
  <sheetViews>
    <sheetView tabSelected="1" topLeftCell="A19" zoomScale="70" zoomScaleNormal="70" workbookViewId="0">
      <selection activeCell="E49" sqref="E49"/>
    </sheetView>
  </sheetViews>
  <sheetFormatPr baseColWidth="10" defaultRowHeight="15" x14ac:dyDescent="0.25"/>
  <cols>
    <col min="1" max="1" width="3.7109375" customWidth="1"/>
    <col min="2" max="2" width="60.28515625" customWidth="1"/>
    <col min="3" max="3" width="19.7109375" customWidth="1"/>
    <col min="4" max="4" width="12" customWidth="1"/>
    <col min="5" max="5" width="28.28515625" customWidth="1"/>
    <col min="6" max="6" width="11.42578125" customWidth="1"/>
    <col min="7" max="7" width="30.140625" customWidth="1"/>
    <col min="8" max="8" width="13" customWidth="1"/>
    <col min="9" max="9" width="11.5703125" customWidth="1"/>
    <col min="10" max="10" width="12.7109375" customWidth="1"/>
    <col min="11" max="11" width="24.140625" customWidth="1"/>
    <col min="12" max="12" width="41" customWidth="1"/>
  </cols>
  <sheetData>
    <row r="2" spans="1:12" x14ac:dyDescent="0.25"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2" x14ac:dyDescent="0.25">
      <c r="A3" s="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251" t="s">
        <v>113</v>
      </c>
    </row>
    <row r="4" spans="1:12" ht="15.75" x14ac:dyDescent="0.25">
      <c r="A4" s="1">
        <v>1</v>
      </c>
      <c r="B4" s="213" t="s">
        <v>44</v>
      </c>
      <c r="C4" s="214">
        <v>318917</v>
      </c>
      <c r="D4" s="215" t="s">
        <v>53</v>
      </c>
      <c r="E4" s="215" t="s">
        <v>43</v>
      </c>
      <c r="F4" s="224">
        <v>27470</v>
      </c>
      <c r="G4" s="232" t="s">
        <v>43</v>
      </c>
      <c r="H4" s="215">
        <v>164961</v>
      </c>
      <c r="I4" s="228">
        <v>30459</v>
      </c>
      <c r="J4" s="304"/>
      <c r="K4" s="238" t="s">
        <v>12</v>
      </c>
      <c r="L4" s="250"/>
    </row>
    <row r="5" spans="1:12" ht="15.75" x14ac:dyDescent="0.25">
      <c r="A5" s="2">
        <v>2</v>
      </c>
      <c r="B5" s="216" t="s">
        <v>11</v>
      </c>
      <c r="C5" s="217">
        <v>160000</v>
      </c>
      <c r="D5" s="218" t="s">
        <v>53</v>
      </c>
      <c r="E5" s="218" t="s">
        <v>43</v>
      </c>
      <c r="F5" s="225">
        <v>27471</v>
      </c>
      <c r="G5" s="233" t="s">
        <v>43</v>
      </c>
      <c r="H5" s="218">
        <v>164962</v>
      </c>
      <c r="I5" s="229">
        <v>30460</v>
      </c>
      <c r="J5" s="305"/>
      <c r="K5" s="239" t="s">
        <v>12</v>
      </c>
      <c r="L5" s="250"/>
    </row>
    <row r="6" spans="1:12" ht="15.75" x14ac:dyDescent="0.25">
      <c r="A6" s="2">
        <v>3</v>
      </c>
      <c r="B6" s="216" t="s">
        <v>45</v>
      </c>
      <c r="C6" s="217">
        <v>642493</v>
      </c>
      <c r="D6" s="218" t="s">
        <v>53</v>
      </c>
      <c r="E6" s="218" t="s">
        <v>43</v>
      </c>
      <c r="F6" s="225">
        <v>27474</v>
      </c>
      <c r="G6" s="233" t="s">
        <v>43</v>
      </c>
      <c r="H6" s="218">
        <v>164963</v>
      </c>
      <c r="I6" s="229">
        <v>30461</v>
      </c>
      <c r="J6" s="305"/>
      <c r="K6" s="239" t="s">
        <v>12</v>
      </c>
      <c r="L6" s="250"/>
    </row>
    <row r="7" spans="1:12" ht="15.75" x14ac:dyDescent="0.25">
      <c r="A7" s="2">
        <v>4</v>
      </c>
      <c r="B7" s="216" t="s">
        <v>46</v>
      </c>
      <c r="C7" s="217">
        <v>2434755</v>
      </c>
      <c r="D7" s="218" t="s">
        <v>53</v>
      </c>
      <c r="E7" s="218" t="s">
        <v>43</v>
      </c>
      <c r="F7" s="225">
        <v>27641</v>
      </c>
      <c r="G7" s="233" t="s">
        <v>43</v>
      </c>
      <c r="H7" s="218">
        <v>165164</v>
      </c>
      <c r="I7" s="229">
        <v>30712</v>
      </c>
      <c r="J7" s="305"/>
      <c r="K7" s="239" t="s">
        <v>12</v>
      </c>
      <c r="L7" s="343"/>
    </row>
    <row r="8" spans="1:12" ht="15.75" x14ac:dyDescent="0.25">
      <c r="A8" s="2">
        <v>5</v>
      </c>
      <c r="B8" s="219" t="s">
        <v>48</v>
      </c>
      <c r="C8" s="220">
        <v>1279900</v>
      </c>
      <c r="D8" s="237" t="s">
        <v>53</v>
      </c>
      <c r="E8" s="221">
        <v>7166</v>
      </c>
      <c r="F8" s="226">
        <v>24754</v>
      </c>
      <c r="G8" s="234">
        <v>731916</v>
      </c>
      <c r="H8" s="221">
        <v>160674</v>
      </c>
      <c r="I8" s="230">
        <v>30497</v>
      </c>
      <c r="J8" s="306"/>
      <c r="K8" s="240" t="s">
        <v>50</v>
      </c>
      <c r="L8" s="326"/>
    </row>
    <row r="9" spans="1:12" ht="15.75" x14ac:dyDescent="0.25">
      <c r="A9" s="2">
        <v>9</v>
      </c>
      <c r="B9" s="219" t="s">
        <v>69</v>
      </c>
      <c r="C9" s="220">
        <v>196224</v>
      </c>
      <c r="D9" s="237" t="s">
        <v>53</v>
      </c>
      <c r="E9" s="221" t="s">
        <v>62</v>
      </c>
      <c r="F9" s="226">
        <v>26427</v>
      </c>
      <c r="G9" s="234">
        <v>362</v>
      </c>
      <c r="H9" s="221">
        <v>163141</v>
      </c>
      <c r="I9" s="230">
        <v>29711</v>
      </c>
      <c r="J9" s="306" t="s">
        <v>124</v>
      </c>
      <c r="K9" s="241" t="s">
        <v>52</v>
      </c>
      <c r="L9" s="326"/>
    </row>
    <row r="10" spans="1:12" ht="15.75" x14ac:dyDescent="0.25">
      <c r="A10" s="2">
        <v>21</v>
      </c>
      <c r="B10" s="219" t="s">
        <v>114</v>
      </c>
      <c r="C10" s="220">
        <v>228000</v>
      </c>
      <c r="D10" s="237" t="s">
        <v>53</v>
      </c>
      <c r="E10" s="221">
        <v>7071</v>
      </c>
      <c r="F10" s="226">
        <v>27027</v>
      </c>
      <c r="G10" s="234" t="s">
        <v>120</v>
      </c>
      <c r="H10" s="221">
        <v>164152</v>
      </c>
      <c r="I10" s="230">
        <v>29701</v>
      </c>
      <c r="J10" s="306" t="s">
        <v>53</v>
      </c>
      <c r="K10" s="241" t="s">
        <v>52</v>
      </c>
      <c r="L10" s="250"/>
    </row>
    <row r="11" spans="1:12" ht="15.75" x14ac:dyDescent="0.25">
      <c r="A11" s="2">
        <v>8</v>
      </c>
      <c r="B11" s="219" t="s">
        <v>46</v>
      </c>
      <c r="C11" s="220">
        <v>538109</v>
      </c>
      <c r="D11" s="237" t="s">
        <v>53</v>
      </c>
      <c r="E11" s="221">
        <v>7077</v>
      </c>
      <c r="F11" s="226">
        <v>26260</v>
      </c>
      <c r="G11" s="234">
        <v>4700002294</v>
      </c>
      <c r="H11" s="221">
        <v>162723</v>
      </c>
      <c r="I11" s="230">
        <v>29709</v>
      </c>
      <c r="J11" s="306" t="s">
        <v>53</v>
      </c>
      <c r="K11" s="242" t="s">
        <v>47</v>
      </c>
      <c r="L11" s="326"/>
    </row>
    <row r="12" spans="1:12" ht="15.75" x14ac:dyDescent="0.25">
      <c r="A12" s="2">
        <v>23</v>
      </c>
      <c r="B12" s="331" t="s">
        <v>117</v>
      </c>
      <c r="C12" s="332">
        <v>250000</v>
      </c>
      <c r="D12" s="339" t="s">
        <v>53</v>
      </c>
      <c r="E12" s="333">
        <v>7162</v>
      </c>
      <c r="F12" s="334">
        <v>27310</v>
      </c>
      <c r="G12" s="335">
        <v>231878</v>
      </c>
      <c r="H12" s="333">
        <v>164674</v>
      </c>
      <c r="I12" s="336">
        <v>30216</v>
      </c>
      <c r="J12" s="306"/>
      <c r="K12" s="241" t="s">
        <v>52</v>
      </c>
      <c r="L12" s="250"/>
    </row>
    <row r="13" spans="1:12" ht="15.75" x14ac:dyDescent="0.25">
      <c r="A13" s="2">
        <v>10</v>
      </c>
      <c r="B13" s="219" t="s">
        <v>73</v>
      </c>
      <c r="C13" s="220">
        <v>373104</v>
      </c>
      <c r="D13" s="237" t="s">
        <v>53</v>
      </c>
      <c r="E13" s="221">
        <v>7081</v>
      </c>
      <c r="F13" s="226">
        <v>26613</v>
      </c>
      <c r="G13" s="234" t="s">
        <v>74</v>
      </c>
      <c r="H13" s="221">
        <v>163464</v>
      </c>
      <c r="I13" s="230">
        <v>29428</v>
      </c>
      <c r="J13" s="306" t="s">
        <v>124</v>
      </c>
      <c r="K13" s="240" t="s">
        <v>50</v>
      </c>
      <c r="L13" s="326"/>
    </row>
    <row r="14" spans="1:12" ht="15.75" x14ac:dyDescent="0.25">
      <c r="A14" s="2">
        <v>11</v>
      </c>
      <c r="B14" s="295" t="s">
        <v>179</v>
      </c>
      <c r="C14" s="303">
        <v>6726088</v>
      </c>
      <c r="D14" s="296" t="s">
        <v>53</v>
      </c>
      <c r="E14" s="296"/>
      <c r="F14" s="297">
        <v>27200</v>
      </c>
      <c r="G14" s="298">
        <v>1</v>
      </c>
      <c r="H14" s="296" t="s">
        <v>181</v>
      </c>
      <c r="I14" s="299">
        <v>30433</v>
      </c>
      <c r="J14" s="307"/>
      <c r="K14" s="300" t="s">
        <v>182</v>
      </c>
      <c r="L14" s="326"/>
    </row>
    <row r="15" spans="1:12" ht="15.75" x14ac:dyDescent="0.25">
      <c r="A15" s="2">
        <v>13</v>
      </c>
      <c r="B15" s="219" t="s">
        <v>85</v>
      </c>
      <c r="C15" s="220"/>
      <c r="D15" s="237" t="s">
        <v>53</v>
      </c>
      <c r="E15" s="221" t="s">
        <v>86</v>
      </c>
      <c r="F15" s="226">
        <v>23549</v>
      </c>
      <c r="G15" s="234"/>
      <c r="H15" s="221">
        <v>158699</v>
      </c>
      <c r="I15" s="230">
        <v>29112</v>
      </c>
      <c r="J15" s="306"/>
      <c r="K15" s="309" t="s">
        <v>189</v>
      </c>
      <c r="L15" s="252" t="s">
        <v>112</v>
      </c>
    </row>
    <row r="16" spans="1:12" ht="15.75" x14ac:dyDescent="0.25">
      <c r="A16" s="2">
        <v>14</v>
      </c>
      <c r="B16" s="219" t="s">
        <v>85</v>
      </c>
      <c r="C16" s="220"/>
      <c r="D16" s="237" t="s">
        <v>53</v>
      </c>
      <c r="E16" s="221" t="s">
        <v>87</v>
      </c>
      <c r="F16" s="226">
        <v>23588</v>
      </c>
      <c r="G16" s="234"/>
      <c r="H16" s="221">
        <v>158693</v>
      </c>
      <c r="I16" s="230">
        <v>29114</v>
      </c>
      <c r="J16" s="306"/>
      <c r="K16" s="309" t="s">
        <v>189</v>
      </c>
      <c r="L16" s="252" t="s">
        <v>112</v>
      </c>
    </row>
    <row r="17" spans="1:12" ht="15.75" x14ac:dyDescent="0.25">
      <c r="A17" s="2">
        <v>15</v>
      </c>
      <c r="B17" s="219" t="s">
        <v>85</v>
      </c>
      <c r="C17" s="220"/>
      <c r="D17" s="237" t="s">
        <v>53</v>
      </c>
      <c r="E17" s="221" t="s">
        <v>88</v>
      </c>
      <c r="F17" s="226">
        <v>23548</v>
      </c>
      <c r="G17" s="234"/>
      <c r="H17" s="221">
        <v>158700</v>
      </c>
      <c r="I17" s="230">
        <v>29111</v>
      </c>
      <c r="J17" s="306"/>
      <c r="K17" s="309" t="s">
        <v>189</v>
      </c>
      <c r="L17" s="252" t="s">
        <v>112</v>
      </c>
    </row>
    <row r="18" spans="1:12" ht="15.75" x14ac:dyDescent="0.25">
      <c r="A18" s="2">
        <v>16</v>
      </c>
      <c r="B18" s="219" t="s">
        <v>85</v>
      </c>
      <c r="C18" s="220"/>
      <c r="D18" s="237" t="s">
        <v>53</v>
      </c>
      <c r="E18" s="221" t="s">
        <v>89</v>
      </c>
      <c r="F18" s="226">
        <v>23471</v>
      </c>
      <c r="G18" s="234"/>
      <c r="H18" s="221">
        <v>158691</v>
      </c>
      <c r="I18" s="230">
        <v>29108</v>
      </c>
      <c r="J18" s="306"/>
      <c r="K18" s="309" t="s">
        <v>189</v>
      </c>
      <c r="L18" s="252" t="s">
        <v>112</v>
      </c>
    </row>
    <row r="19" spans="1:12" ht="15.75" x14ac:dyDescent="0.25">
      <c r="A19" s="2">
        <v>17</v>
      </c>
      <c r="B19" s="219" t="s">
        <v>85</v>
      </c>
      <c r="C19" s="220"/>
      <c r="D19" s="237" t="s">
        <v>53</v>
      </c>
      <c r="E19" s="221" t="s">
        <v>90</v>
      </c>
      <c r="F19" s="226">
        <v>23474</v>
      </c>
      <c r="G19" s="234"/>
      <c r="H19" s="221">
        <v>158654</v>
      </c>
      <c r="I19" s="230">
        <v>29109</v>
      </c>
      <c r="J19" s="306"/>
      <c r="K19" s="309" t="s">
        <v>189</v>
      </c>
      <c r="L19" s="252" t="s">
        <v>112</v>
      </c>
    </row>
    <row r="20" spans="1:12" ht="15.75" x14ac:dyDescent="0.25">
      <c r="A20" s="2">
        <v>18</v>
      </c>
      <c r="B20" s="219" t="s">
        <v>85</v>
      </c>
      <c r="C20" s="220"/>
      <c r="D20" s="237" t="s">
        <v>53</v>
      </c>
      <c r="E20" s="223" t="s">
        <v>91</v>
      </c>
      <c r="F20" s="227">
        <v>23554</v>
      </c>
      <c r="G20" s="235"/>
      <c r="H20" s="223">
        <v>158697</v>
      </c>
      <c r="I20" s="231">
        <v>29113</v>
      </c>
      <c r="J20" s="308"/>
      <c r="K20" s="309" t="s">
        <v>189</v>
      </c>
      <c r="L20" s="252" t="s">
        <v>112</v>
      </c>
    </row>
    <row r="21" spans="1:12" ht="15.75" x14ac:dyDescent="0.25">
      <c r="A21" s="2">
        <v>19</v>
      </c>
      <c r="B21" s="219" t="s">
        <v>85</v>
      </c>
      <c r="C21" s="220"/>
      <c r="D21" s="237" t="s">
        <v>53</v>
      </c>
      <c r="E21" s="221" t="s">
        <v>92</v>
      </c>
      <c r="F21" s="226">
        <v>23478</v>
      </c>
      <c r="G21" s="234"/>
      <c r="H21" s="221">
        <v>158655</v>
      </c>
      <c r="I21" s="230">
        <v>29110</v>
      </c>
      <c r="J21" s="306"/>
      <c r="K21" s="309" t="s">
        <v>189</v>
      </c>
      <c r="L21" s="252" t="s">
        <v>112</v>
      </c>
    </row>
    <row r="22" spans="1:12" s="4" customFormat="1" ht="15.75" x14ac:dyDescent="0.25">
      <c r="A22" s="2">
        <v>20</v>
      </c>
      <c r="B22" s="342" t="s">
        <v>93</v>
      </c>
      <c r="C22" s="222">
        <v>128145</v>
      </c>
      <c r="D22" s="237" t="s">
        <v>53</v>
      </c>
      <c r="E22" s="223">
        <v>7301</v>
      </c>
      <c r="F22" s="227">
        <v>26825</v>
      </c>
      <c r="G22" s="235" t="s">
        <v>94</v>
      </c>
      <c r="H22" s="223">
        <v>163569</v>
      </c>
      <c r="I22" s="231">
        <v>29429</v>
      </c>
      <c r="J22" s="308" t="s">
        <v>53</v>
      </c>
      <c r="K22" s="248" t="s">
        <v>47</v>
      </c>
      <c r="L22" s="250"/>
    </row>
    <row r="23" spans="1:12" s="4" customFormat="1" ht="15.75" x14ac:dyDescent="0.25">
      <c r="A23" s="2">
        <v>24</v>
      </c>
      <c r="B23" s="331" t="s">
        <v>49</v>
      </c>
      <c r="C23" s="332">
        <v>250000</v>
      </c>
      <c r="D23" s="266" t="s">
        <v>53</v>
      </c>
      <c r="E23" s="333">
        <v>7228</v>
      </c>
      <c r="F23" s="334">
        <v>27221</v>
      </c>
      <c r="G23" s="335">
        <v>133871</v>
      </c>
      <c r="H23" s="333">
        <v>164542</v>
      </c>
      <c r="I23" s="264">
        <v>30097</v>
      </c>
      <c r="J23" s="306"/>
      <c r="K23" s="241" t="s">
        <v>52</v>
      </c>
      <c r="L23" s="250"/>
    </row>
    <row r="24" spans="1:12" s="4" customFormat="1" ht="15.75" x14ac:dyDescent="0.25">
      <c r="A24" s="2">
        <v>22</v>
      </c>
      <c r="B24" s="342" t="s">
        <v>77</v>
      </c>
      <c r="C24" s="222">
        <v>2569424</v>
      </c>
      <c r="D24" s="249" t="s">
        <v>53</v>
      </c>
      <c r="E24" s="223">
        <v>7165</v>
      </c>
      <c r="F24" s="227">
        <v>27094</v>
      </c>
      <c r="G24" s="235">
        <v>178733</v>
      </c>
      <c r="H24" s="223">
        <v>164212</v>
      </c>
      <c r="I24" s="231">
        <v>29815</v>
      </c>
      <c r="J24" s="308" t="s">
        <v>53</v>
      </c>
      <c r="K24" s="241" t="s">
        <v>52</v>
      </c>
      <c r="L24" s="250"/>
    </row>
    <row r="25" spans="1:12" s="4" customFormat="1" ht="15.75" x14ac:dyDescent="0.25">
      <c r="A25" s="2">
        <v>6</v>
      </c>
      <c r="B25" s="342" t="s">
        <v>46</v>
      </c>
      <c r="C25" s="222">
        <v>3039000</v>
      </c>
      <c r="D25" s="249" t="s">
        <v>53</v>
      </c>
      <c r="E25" s="223">
        <v>7074</v>
      </c>
      <c r="F25" s="227">
        <v>27201</v>
      </c>
      <c r="G25" s="235">
        <v>4700002294</v>
      </c>
      <c r="H25" s="223">
        <v>164471</v>
      </c>
      <c r="I25" s="231">
        <v>30696</v>
      </c>
      <c r="J25" s="308"/>
      <c r="K25" s="241" t="s">
        <v>52</v>
      </c>
      <c r="L25" s="343"/>
    </row>
    <row r="26" spans="1:12" s="4" customFormat="1" ht="15.75" x14ac:dyDescent="0.25">
      <c r="A26" s="2">
        <v>26</v>
      </c>
      <c r="B26" s="259" t="s">
        <v>195</v>
      </c>
      <c r="C26" s="260">
        <v>185000</v>
      </c>
      <c r="D26" s="339" t="s">
        <v>53</v>
      </c>
      <c r="E26" s="261">
        <v>7031</v>
      </c>
      <c r="F26" s="262">
        <v>27411</v>
      </c>
      <c r="G26" s="263" t="s">
        <v>196</v>
      </c>
      <c r="H26" s="261">
        <v>164750</v>
      </c>
      <c r="I26" s="264">
        <v>30406</v>
      </c>
      <c r="J26" s="308"/>
      <c r="K26" s="248" t="s">
        <v>47</v>
      </c>
      <c r="L26" s="250"/>
    </row>
    <row r="27" spans="1:12" s="4" customFormat="1" ht="15.75" x14ac:dyDescent="0.25">
      <c r="A27" s="2">
        <v>27</v>
      </c>
      <c r="B27" s="259" t="s">
        <v>85</v>
      </c>
      <c r="C27" s="260"/>
      <c r="D27" s="266" t="s">
        <v>53</v>
      </c>
      <c r="E27" s="261" t="s">
        <v>212</v>
      </c>
      <c r="F27" s="262">
        <v>23552</v>
      </c>
      <c r="G27" s="263"/>
      <c r="H27" s="261">
        <v>158698</v>
      </c>
      <c r="I27" s="264">
        <v>30394</v>
      </c>
      <c r="J27" s="328"/>
      <c r="K27" s="329" t="s">
        <v>189</v>
      </c>
      <c r="L27" s="252" t="s">
        <v>112</v>
      </c>
    </row>
    <row r="28" spans="1:12" s="4" customFormat="1" ht="15.75" x14ac:dyDescent="0.25">
      <c r="A28" s="2">
        <v>28</v>
      </c>
      <c r="B28" s="259" t="s">
        <v>85</v>
      </c>
      <c r="C28" s="260"/>
      <c r="D28" s="266" t="s">
        <v>53</v>
      </c>
      <c r="E28" s="261" t="s">
        <v>213</v>
      </c>
      <c r="F28" s="262">
        <v>23473</v>
      </c>
      <c r="G28" s="263"/>
      <c r="H28" s="261">
        <v>158688</v>
      </c>
      <c r="I28" s="264">
        <v>30392</v>
      </c>
      <c r="J28" s="328"/>
      <c r="K28" s="329" t="s">
        <v>189</v>
      </c>
      <c r="L28" s="252" t="s">
        <v>112</v>
      </c>
    </row>
    <row r="29" spans="1:12" s="4" customFormat="1" ht="15.75" x14ac:dyDescent="0.25">
      <c r="A29" s="2">
        <v>29</v>
      </c>
      <c r="B29" s="259" t="s">
        <v>85</v>
      </c>
      <c r="C29" s="260"/>
      <c r="D29" s="266" t="s">
        <v>53</v>
      </c>
      <c r="E29" s="261" t="s">
        <v>214</v>
      </c>
      <c r="F29" s="262">
        <v>23472</v>
      </c>
      <c r="G29" s="263"/>
      <c r="H29" s="261">
        <v>158690</v>
      </c>
      <c r="I29" s="264">
        <v>30391</v>
      </c>
      <c r="J29" s="328"/>
      <c r="K29" s="329" t="s">
        <v>189</v>
      </c>
      <c r="L29" s="252" t="s">
        <v>112</v>
      </c>
    </row>
    <row r="30" spans="1:12" s="4" customFormat="1" ht="15.75" x14ac:dyDescent="0.25">
      <c r="A30" s="2">
        <v>30</v>
      </c>
      <c r="B30" s="259" t="s">
        <v>85</v>
      </c>
      <c r="C30" s="260"/>
      <c r="D30" s="266" t="s">
        <v>53</v>
      </c>
      <c r="E30" s="261" t="s">
        <v>215</v>
      </c>
      <c r="F30" s="262">
        <v>23553</v>
      </c>
      <c r="G30" s="263"/>
      <c r="H30" s="261">
        <v>158685</v>
      </c>
      <c r="I30" s="264">
        <v>30395</v>
      </c>
      <c r="J30" s="328"/>
      <c r="K30" s="329" t="s">
        <v>189</v>
      </c>
      <c r="L30" s="252" t="s">
        <v>112</v>
      </c>
    </row>
    <row r="31" spans="1:12" s="4" customFormat="1" ht="15.75" x14ac:dyDescent="0.25">
      <c r="A31" s="2">
        <v>31</v>
      </c>
      <c r="B31" s="259" t="s">
        <v>85</v>
      </c>
      <c r="C31" s="260"/>
      <c r="D31" s="266" t="s">
        <v>53</v>
      </c>
      <c r="E31" s="261" t="s">
        <v>216</v>
      </c>
      <c r="F31" s="262">
        <v>23556</v>
      </c>
      <c r="G31" s="263"/>
      <c r="H31" s="261">
        <v>158695</v>
      </c>
      <c r="I31" s="264">
        <v>30396</v>
      </c>
      <c r="J31" s="328"/>
      <c r="K31" s="329" t="s">
        <v>189</v>
      </c>
      <c r="L31" s="252" t="s">
        <v>112</v>
      </c>
    </row>
    <row r="32" spans="1:12" s="4" customFormat="1" ht="15.75" x14ac:dyDescent="0.25">
      <c r="A32" s="2">
        <v>32</v>
      </c>
      <c r="B32" s="259" t="s">
        <v>85</v>
      </c>
      <c r="C32" s="260"/>
      <c r="D32" s="266" t="s">
        <v>53</v>
      </c>
      <c r="E32" s="261" t="s">
        <v>217</v>
      </c>
      <c r="F32" s="262">
        <v>23557</v>
      </c>
      <c r="G32" s="263"/>
      <c r="H32" s="261">
        <v>158694</v>
      </c>
      <c r="I32" s="264">
        <v>30397</v>
      </c>
      <c r="J32" s="328"/>
      <c r="K32" s="329" t="s">
        <v>189</v>
      </c>
      <c r="L32" s="252" t="s">
        <v>112</v>
      </c>
    </row>
    <row r="33" spans="1:12" s="4" customFormat="1" ht="15.75" x14ac:dyDescent="0.25">
      <c r="A33" s="2">
        <v>33</v>
      </c>
      <c r="B33" s="259" t="s">
        <v>85</v>
      </c>
      <c r="C33" s="260"/>
      <c r="D33" s="266" t="s">
        <v>53</v>
      </c>
      <c r="E33" s="261" t="s">
        <v>218</v>
      </c>
      <c r="F33" s="262">
        <v>23560</v>
      </c>
      <c r="G33" s="263"/>
      <c r="H33" s="261">
        <v>158686</v>
      </c>
      <c r="I33" s="264">
        <v>30399</v>
      </c>
      <c r="J33" s="328"/>
      <c r="K33" s="329" t="s">
        <v>189</v>
      </c>
      <c r="L33" s="252" t="s">
        <v>112</v>
      </c>
    </row>
    <row r="34" spans="1:12" s="4" customFormat="1" ht="15.75" x14ac:dyDescent="0.25">
      <c r="A34" s="2">
        <v>34</v>
      </c>
      <c r="B34" s="259" t="s">
        <v>85</v>
      </c>
      <c r="C34" s="260"/>
      <c r="D34" s="266" t="s">
        <v>53</v>
      </c>
      <c r="E34" s="261" t="s">
        <v>219</v>
      </c>
      <c r="F34" s="262">
        <v>23477</v>
      </c>
      <c r="G34" s="263"/>
      <c r="H34" s="261">
        <v>158656</v>
      </c>
      <c r="I34" s="264">
        <v>30403</v>
      </c>
      <c r="J34" s="328"/>
      <c r="K34" s="329" t="s">
        <v>189</v>
      </c>
      <c r="L34" s="252" t="s">
        <v>112</v>
      </c>
    </row>
    <row r="35" spans="1:12" s="4" customFormat="1" ht="15.75" x14ac:dyDescent="0.25">
      <c r="A35" s="2">
        <v>35</v>
      </c>
      <c r="B35" s="259" t="s">
        <v>85</v>
      </c>
      <c r="C35" s="260"/>
      <c r="D35" s="266" t="s">
        <v>53</v>
      </c>
      <c r="E35" s="261" t="s">
        <v>220</v>
      </c>
      <c r="F35" s="262">
        <v>23559</v>
      </c>
      <c r="G35" s="263"/>
      <c r="H35" s="261">
        <v>158687</v>
      </c>
      <c r="I35" s="264">
        <v>30398</v>
      </c>
      <c r="J35" s="328"/>
      <c r="K35" s="329" t="s">
        <v>189</v>
      </c>
      <c r="L35" s="252" t="s">
        <v>112</v>
      </c>
    </row>
    <row r="36" spans="1:12" s="4" customFormat="1" ht="15.75" x14ac:dyDescent="0.25">
      <c r="A36" s="330">
        <v>36</v>
      </c>
      <c r="B36" s="331" t="s">
        <v>195</v>
      </c>
      <c r="C36" s="332">
        <v>401574</v>
      </c>
      <c r="D36" s="339" t="s">
        <v>53</v>
      </c>
      <c r="E36" s="333">
        <v>7025</v>
      </c>
      <c r="F36" s="334">
        <v>27551</v>
      </c>
      <c r="G36" s="335" t="s">
        <v>228</v>
      </c>
      <c r="H36" s="333">
        <v>165019</v>
      </c>
      <c r="I36" s="336">
        <v>30602</v>
      </c>
      <c r="J36" s="306"/>
      <c r="K36" s="242" t="s">
        <v>47</v>
      </c>
      <c r="L36" s="265"/>
    </row>
    <row r="37" spans="1:12" s="4" customFormat="1" ht="15.75" x14ac:dyDescent="0.25">
      <c r="A37" s="337">
        <v>37</v>
      </c>
      <c r="B37" s="331" t="s">
        <v>223</v>
      </c>
      <c r="C37" s="332">
        <v>128476</v>
      </c>
      <c r="D37" s="339" t="s">
        <v>53</v>
      </c>
      <c r="E37" s="333">
        <v>90094</v>
      </c>
      <c r="F37" s="334"/>
      <c r="G37" s="335">
        <v>86</v>
      </c>
      <c r="H37" s="333">
        <v>165020</v>
      </c>
      <c r="I37" s="336">
        <v>30602</v>
      </c>
      <c r="J37" s="338"/>
      <c r="K37" s="242" t="s">
        <v>47</v>
      </c>
      <c r="L37" s="330"/>
    </row>
    <row r="38" spans="1:12" s="4" customFormat="1" ht="15.75" x14ac:dyDescent="0.25">
      <c r="A38" s="337">
        <v>38</v>
      </c>
      <c r="B38" s="331" t="s">
        <v>46</v>
      </c>
      <c r="C38" s="332">
        <v>128168</v>
      </c>
      <c r="D38" s="339" t="s">
        <v>53</v>
      </c>
      <c r="E38" s="333">
        <v>7081</v>
      </c>
      <c r="F38" s="334">
        <v>27576</v>
      </c>
      <c r="G38" s="335">
        <v>4700002648</v>
      </c>
      <c r="H38" s="333">
        <v>168151</v>
      </c>
      <c r="I38" s="336">
        <v>30710</v>
      </c>
      <c r="J38" s="338"/>
      <c r="K38" s="242" t="s">
        <v>47</v>
      </c>
      <c r="L38" s="344"/>
    </row>
    <row r="39" spans="1:12" s="4" customFormat="1" ht="15.75" x14ac:dyDescent="0.25">
      <c r="A39" s="337">
        <v>39</v>
      </c>
      <c r="B39" s="331" t="s">
        <v>46</v>
      </c>
      <c r="C39" s="332">
        <v>128168</v>
      </c>
      <c r="D39" s="339" t="s">
        <v>53</v>
      </c>
      <c r="E39" s="333">
        <v>7082</v>
      </c>
      <c r="F39" s="334">
        <v>27577</v>
      </c>
      <c r="G39" s="335">
        <v>4700002649</v>
      </c>
      <c r="H39" s="333">
        <v>165156</v>
      </c>
      <c r="I39" s="336">
        <v>30693</v>
      </c>
      <c r="J39" s="338"/>
      <c r="K39" s="242" t="s">
        <v>47</v>
      </c>
      <c r="L39" s="344"/>
    </row>
    <row r="40" spans="1:12" s="4" customFormat="1" ht="15.75" x14ac:dyDescent="0.25">
      <c r="A40" s="340">
        <v>40</v>
      </c>
      <c r="B40" s="331" t="s">
        <v>46</v>
      </c>
      <c r="C40" s="260">
        <v>538109</v>
      </c>
      <c r="D40" s="339" t="s">
        <v>53</v>
      </c>
      <c r="E40" s="261">
        <v>7085</v>
      </c>
      <c r="F40" s="262">
        <v>27574</v>
      </c>
      <c r="G40" s="263"/>
      <c r="H40" s="261">
        <v>164985</v>
      </c>
      <c r="I40" s="264">
        <v>30691</v>
      </c>
      <c r="J40" s="328"/>
      <c r="K40" s="242" t="s">
        <v>47</v>
      </c>
      <c r="L40" s="345"/>
    </row>
    <row r="41" spans="1:12" s="4" customFormat="1" ht="15.75" x14ac:dyDescent="0.25">
      <c r="A41" s="337">
        <v>41</v>
      </c>
      <c r="B41" s="331" t="s">
        <v>48</v>
      </c>
      <c r="C41" s="332">
        <v>720000</v>
      </c>
      <c r="D41" s="339" t="s">
        <v>53</v>
      </c>
      <c r="E41" s="333">
        <v>7166</v>
      </c>
      <c r="F41" s="334">
        <v>27589</v>
      </c>
      <c r="G41" s="335">
        <v>185593</v>
      </c>
      <c r="H41" s="333">
        <v>165157</v>
      </c>
      <c r="I41" s="336">
        <v>30711</v>
      </c>
      <c r="J41" s="338"/>
      <c r="K41" s="341" t="s">
        <v>50</v>
      </c>
      <c r="L41" s="265"/>
    </row>
    <row r="42" spans="1:12" s="4" customFormat="1" ht="15.75" x14ac:dyDescent="0.25">
      <c r="A42" s="265"/>
      <c r="B42" s="310"/>
      <c r="C42" s="311"/>
      <c r="D42" s="312"/>
      <c r="E42" s="312"/>
      <c r="F42" s="313"/>
      <c r="G42" s="314"/>
      <c r="H42" s="312"/>
      <c r="I42" s="315"/>
      <c r="J42" s="316"/>
      <c r="K42" s="312"/>
      <c r="L42" s="265"/>
    </row>
    <row r="43" spans="1:12" s="4" customFormat="1" ht="15.75" x14ac:dyDescent="0.25">
      <c r="A43" s="265"/>
      <c r="B43" s="317" t="s">
        <v>190</v>
      </c>
      <c r="C43" s="322">
        <f>C14</f>
        <v>6726088</v>
      </c>
      <c r="D43" s="312"/>
      <c r="E43" s="312"/>
      <c r="F43" s="313"/>
      <c r="G43" s="314"/>
      <c r="H43" s="312"/>
      <c r="I43" s="315"/>
      <c r="J43" s="316"/>
      <c r="K43" s="312"/>
      <c r="L43" s="265"/>
    </row>
    <row r="44" spans="1:12" ht="15.75" x14ac:dyDescent="0.25">
      <c r="B44" s="317" t="s">
        <v>192</v>
      </c>
      <c r="C44" s="322">
        <f>C4+C5+C6+C7</f>
        <v>3556165</v>
      </c>
    </row>
    <row r="45" spans="1:12" ht="18.75" customHeight="1" x14ac:dyDescent="0.3">
      <c r="B45" s="318" t="s">
        <v>193</v>
      </c>
      <c r="C45" s="327">
        <f>C41+C40+C39+C38+C37+C36+C26+C25+C24+C23+C22+C13+C12+C11+C10+C9+C8</f>
        <v>11081401</v>
      </c>
      <c r="D45" s="212"/>
      <c r="E45" s="212"/>
      <c r="G45" s="212"/>
    </row>
    <row r="46" spans="1:12" ht="16.5" customHeight="1" x14ac:dyDescent="0.25">
      <c r="B46" s="319" t="s">
        <v>194</v>
      </c>
      <c r="C46" s="236">
        <v>0</v>
      </c>
      <c r="E46" s="212"/>
      <c r="G46" t="s">
        <v>13</v>
      </c>
    </row>
    <row r="47" spans="1:12" ht="15.75" x14ac:dyDescent="0.25">
      <c r="B47" s="319" t="s">
        <v>185</v>
      </c>
      <c r="C47" s="236">
        <v>14000000</v>
      </c>
    </row>
    <row r="49" spans="2:3" ht="21" x14ac:dyDescent="0.35">
      <c r="B49" s="320" t="s">
        <v>191</v>
      </c>
      <c r="C49" s="321">
        <f>C43+C44+C45+C46</f>
        <v>21363654</v>
      </c>
    </row>
  </sheetData>
  <pageMargins left="0" right="0" top="0" bottom="0" header="0" footer="0"/>
  <pageSetup paperSize="9" scale="55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DETALLE FACTURACION</vt:lpstr>
      <vt:lpstr>CODIGOS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Rosse Bustamante</cp:lastModifiedBy>
  <cp:lastPrinted>2016-02-29T13:13:31Z</cp:lastPrinted>
  <dcterms:created xsi:type="dcterms:W3CDTF">2016-01-04T12:00:47Z</dcterms:created>
  <dcterms:modified xsi:type="dcterms:W3CDTF">2016-03-01T13:42:41Z</dcterms:modified>
</cp:coreProperties>
</file>