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5" windowWidth="7980" windowHeight="7815" activeTab="8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9" r:id="rId6"/>
    <sheet name="7" sheetId="10" r:id="rId7"/>
    <sheet name="8" sheetId="11" r:id="rId8"/>
    <sheet name="DETALLE FACTURACION" sheetId="1" r:id="rId9"/>
    <sheet name="CODIGOS" sheetId="4" r:id="rId10"/>
  </sheets>
  <calcPr calcId="144525"/>
</workbook>
</file>

<file path=xl/calcChain.xml><?xml version="1.0" encoding="utf-8"?>
<calcChain xmlns="http://schemas.openxmlformats.org/spreadsheetml/2006/main">
  <c r="C38" i="1" l="1"/>
  <c r="F13" i="11" l="1"/>
  <c r="F14" i="11" s="1"/>
  <c r="F69" i="10"/>
  <c r="F70" i="10" s="1"/>
  <c r="F55" i="10"/>
  <c r="F56" i="10" s="1"/>
  <c r="F41" i="10"/>
  <c r="F42" i="10" s="1"/>
  <c r="F27" i="10"/>
  <c r="F28" i="10" s="1"/>
  <c r="F13" i="10"/>
  <c r="F14" i="10" s="1"/>
  <c r="F13" i="9" l="1"/>
  <c r="F14" i="9" s="1"/>
  <c r="F59" i="9" s="1"/>
  <c r="F72" i="3"/>
  <c r="F65" i="7"/>
  <c r="F61" i="6"/>
  <c r="F59" i="5"/>
  <c r="F72" i="2"/>
  <c r="F15" i="7" l="1"/>
  <c r="F14" i="7"/>
  <c r="F13" i="7"/>
  <c r="F41" i="9"/>
  <c r="F55" i="9" l="1"/>
  <c r="F42" i="9" l="1"/>
  <c r="F27" i="9" l="1"/>
  <c r="F28" i="9" s="1"/>
  <c r="F56" i="9"/>
  <c r="F56" i="2" l="1"/>
  <c r="F55" i="2"/>
  <c r="F70" i="2"/>
  <c r="F69" i="2"/>
  <c r="F46" i="7" l="1"/>
  <c r="F45" i="7"/>
  <c r="F44" i="7"/>
  <c r="F62" i="7"/>
  <c r="F63" i="7" l="1"/>
  <c r="F47" i="7"/>
  <c r="F48" i="7" s="1"/>
  <c r="F30" i="7"/>
  <c r="F31" i="7" s="1"/>
  <c r="F16" i="7"/>
  <c r="F17" i="7" s="1"/>
  <c r="F28" i="6" l="1"/>
  <c r="F27" i="6"/>
  <c r="F57" i="6" l="1"/>
  <c r="F58" i="6" s="1"/>
  <c r="F43" i="6"/>
  <c r="F44" i="6" s="1"/>
  <c r="F29" i="6"/>
  <c r="F30" i="6" s="1"/>
  <c r="F13" i="6"/>
  <c r="F14" i="6" s="1"/>
  <c r="F56" i="5" l="1"/>
  <c r="F57" i="5" s="1"/>
  <c r="F41" i="5" l="1"/>
  <c r="F42" i="5" s="1"/>
  <c r="F27" i="5"/>
  <c r="F28" i="5" s="1"/>
  <c r="F13" i="5" l="1"/>
  <c r="F14" i="5" s="1"/>
  <c r="F70" i="3" l="1"/>
  <c r="F69" i="3"/>
  <c r="F56" i="3" l="1"/>
  <c r="F55" i="3"/>
  <c r="F42" i="3" l="1"/>
  <c r="F41" i="3"/>
  <c r="F28" i="3"/>
  <c r="F27" i="3"/>
  <c r="F14" i="3" l="1"/>
  <c r="F13" i="3"/>
  <c r="F42" i="2"/>
  <c r="F28" i="2"/>
  <c r="F41" i="2"/>
  <c r="F27" i="2"/>
  <c r="F13" i="2"/>
  <c r="F14" i="2" s="1"/>
</calcChain>
</file>

<file path=xl/sharedStrings.xml><?xml version="1.0" encoding="utf-8"?>
<sst xmlns="http://schemas.openxmlformats.org/spreadsheetml/2006/main" count="938" uniqueCount="217">
  <si>
    <t>Columna1</t>
  </si>
  <si>
    <t>Clínica u Hospital</t>
  </si>
  <si>
    <t>Monto Neto</t>
  </si>
  <si>
    <t>Realizado</t>
  </si>
  <si>
    <t>Presupuesto</t>
  </si>
  <si>
    <t xml:space="preserve">Orden de Venta </t>
  </si>
  <si>
    <t>Orden de Compra</t>
  </si>
  <si>
    <t>Guia de despacho</t>
  </si>
  <si>
    <t>Factura</t>
  </si>
  <si>
    <t>Entregado</t>
  </si>
  <si>
    <t>Responsable venta</t>
  </si>
  <si>
    <t>Clínica santa María</t>
  </si>
  <si>
    <t>Clínica Santa María</t>
  </si>
  <si>
    <t>Andres Yañez</t>
  </si>
  <si>
    <t xml:space="preserve">Andres Yañez </t>
  </si>
  <si>
    <t xml:space="preserve">Clínica Chillan </t>
  </si>
  <si>
    <t>Hospital de Copiapo</t>
  </si>
  <si>
    <t>Clínica las Lilas</t>
  </si>
  <si>
    <t>Cristian Yañez</t>
  </si>
  <si>
    <t xml:space="preserve"> 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</si>
  <si>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</si>
  <si>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</si>
  <si>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</si>
  <si>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</si>
  <si>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</si>
  <si>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</si>
  <si>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CODIGOS</t>
  </si>
  <si>
    <t>Facturación 1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</si>
  <si>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</si>
  <si>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</si>
  <si>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</si>
  <si>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</si>
  <si>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</si>
  <si>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</si>
  <si>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</si>
  <si>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</si>
  <si>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VENTA DIRECTA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</si>
  <si>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</si>
  <si>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</si>
  <si>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</si>
  <si>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</si>
  <si>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</si>
  <si>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</si>
  <si>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</si>
  <si>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</si>
  <si>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2</t>
  </si>
  <si>
    <t>Facturación 3</t>
  </si>
  <si>
    <t>Facturación 4</t>
  </si>
  <si>
    <t>Facturación 5</t>
  </si>
  <si>
    <t>Facturación 6</t>
  </si>
  <si>
    <t>Facturación 7</t>
  </si>
  <si>
    <t>Facturación 8</t>
  </si>
  <si>
    <t>Facturación 9</t>
  </si>
  <si>
    <t>Facturación 10</t>
  </si>
  <si>
    <t>TOTAL:</t>
  </si>
  <si>
    <t>Clinica santa María</t>
  </si>
  <si>
    <t>90.753.000-0</t>
  </si>
  <si>
    <t>Cables DVI</t>
  </si>
  <si>
    <t>Pedal nuevo</t>
  </si>
  <si>
    <t>Tapa frontal laser</t>
  </si>
  <si>
    <t>Contrato por mantencion</t>
  </si>
  <si>
    <t xml:space="preserve">Contrato por mantencion </t>
  </si>
  <si>
    <t>76.515.070-1</t>
  </si>
  <si>
    <t>99.567.970-1</t>
  </si>
  <si>
    <t>TOTAL FACTURADO:</t>
  </si>
  <si>
    <t>Facturación 11</t>
  </si>
  <si>
    <t>Facturación 12</t>
  </si>
  <si>
    <t>Facturación 13</t>
  </si>
  <si>
    <t>Facturación 14</t>
  </si>
  <si>
    <t>Facturación 15</t>
  </si>
  <si>
    <t>ISM Construstora</t>
  </si>
  <si>
    <t>venta directa</t>
  </si>
  <si>
    <t>29122015-2156</t>
  </si>
  <si>
    <t>Jorge Carreño</t>
  </si>
  <si>
    <t>ISM Constructora</t>
  </si>
  <si>
    <t>76.397.621 - 1</t>
  </si>
  <si>
    <t>CCDIN</t>
  </si>
  <si>
    <t>Peras de llamado</t>
  </si>
  <si>
    <t>Clínica las Condes</t>
  </si>
  <si>
    <t>Javiera Farias</t>
  </si>
  <si>
    <t>93.930.000-7</t>
  </si>
  <si>
    <t>Venta Directa</t>
  </si>
  <si>
    <t>Estacion de paciente mejorada</t>
  </si>
  <si>
    <t>26848</t>
  </si>
  <si>
    <t>Beits Israel</t>
  </si>
  <si>
    <t>SI</t>
  </si>
  <si>
    <t>Hogar Beit Israel</t>
  </si>
  <si>
    <t>70.264.600-6</t>
  </si>
  <si>
    <t>Emergency Stop Button</t>
  </si>
  <si>
    <t>Paul Medina</t>
  </si>
  <si>
    <t>26853</t>
  </si>
  <si>
    <t>Hosp. Clinico Viña del Mar</t>
  </si>
  <si>
    <t>96.963.660-3</t>
  </si>
  <si>
    <t>Hospital Clinico Viña del Mar</t>
  </si>
  <si>
    <t xml:space="preserve">Coupling </t>
  </si>
  <si>
    <t>Hospital Base de Osorno</t>
  </si>
  <si>
    <t>1545-118-SE16</t>
  </si>
  <si>
    <t>Hospital Base de osorno</t>
  </si>
  <si>
    <t>61.602.260-1</t>
  </si>
  <si>
    <t>93.930,000-7</t>
  </si>
  <si>
    <t>Clinica las Condes</t>
  </si>
  <si>
    <t>Staff Terminal</t>
  </si>
  <si>
    <t>Clínica Indisa</t>
  </si>
  <si>
    <t>92.051.000-0</t>
  </si>
  <si>
    <t>222705-222489-222691-222488-222490</t>
  </si>
  <si>
    <t>222705-222489-222691-222488</t>
  </si>
  <si>
    <t>27100</t>
  </si>
  <si>
    <t>re facturacion</t>
  </si>
  <si>
    <t>Columna2</t>
  </si>
  <si>
    <t xml:space="preserve">re facturacion </t>
  </si>
  <si>
    <t>Clínica Avansalud</t>
  </si>
  <si>
    <t>78.040.420-1</t>
  </si>
  <si>
    <t>Visita Tecnica</t>
  </si>
  <si>
    <t>27138</t>
  </si>
  <si>
    <t>LP7210</t>
  </si>
  <si>
    <t>Facturación 16</t>
  </si>
  <si>
    <t>Facturación 17</t>
  </si>
  <si>
    <t>Facturación 18</t>
  </si>
  <si>
    <t>Facturación 19</t>
  </si>
  <si>
    <t>Facturación 20</t>
  </si>
  <si>
    <t>LP7150</t>
  </si>
  <si>
    <t>27189</t>
  </si>
  <si>
    <t>DVI-D_M1-D_7.5</t>
  </si>
  <si>
    <t>Lit Cargo</t>
  </si>
  <si>
    <t>TOTAL POR FACTURAR:</t>
  </si>
  <si>
    <t>27196</t>
  </si>
  <si>
    <t>META ENERO 2016:</t>
  </si>
  <si>
    <t xml:space="preserve">Contrato </t>
  </si>
  <si>
    <t>5PBA00433</t>
  </si>
  <si>
    <t>Dispositivo tag para deteccion de personal</t>
  </si>
  <si>
    <t>5-PBA90002</t>
  </si>
  <si>
    <t>5-PBA90004</t>
  </si>
  <si>
    <t>Open Front Card Holder</t>
  </si>
  <si>
    <t>Personnel Identity Badge</t>
  </si>
  <si>
    <t>111Programacion</t>
  </si>
  <si>
    <t>Programacion sistema R5</t>
  </si>
  <si>
    <t>27280</t>
  </si>
  <si>
    <t>Clínica del Maule</t>
  </si>
  <si>
    <t>EM001-16</t>
  </si>
  <si>
    <t xml:space="preserve">  </t>
  </si>
  <si>
    <t>Cinica del Maule</t>
  </si>
  <si>
    <t xml:space="preserve"> 95.439.000-4</t>
  </si>
  <si>
    <t>27446</t>
  </si>
  <si>
    <t>Capredena</t>
  </si>
  <si>
    <t>Clínica Alemana</t>
  </si>
  <si>
    <t>27157</t>
  </si>
  <si>
    <t>27485</t>
  </si>
  <si>
    <t>Facturación 21</t>
  </si>
  <si>
    <t>Facturación 22</t>
  </si>
  <si>
    <t>Facturación 23</t>
  </si>
  <si>
    <t>Facturación 24</t>
  </si>
  <si>
    <t>Facturación 25</t>
  </si>
  <si>
    <t>61.108.000-k</t>
  </si>
  <si>
    <t>Reparacion</t>
  </si>
  <si>
    <t>27571</t>
  </si>
  <si>
    <t>La Florida</t>
  </si>
  <si>
    <t>27652</t>
  </si>
  <si>
    <t>Coupling</t>
  </si>
  <si>
    <t>Sensor SPO2 comp PH/HP clip adulto 2.7M</t>
  </si>
  <si>
    <t>Sensor de temperatura</t>
  </si>
  <si>
    <t>Cable de ECG PH 5 leads 8 pin fijo</t>
  </si>
  <si>
    <t xml:space="preserve">Sensor SPO2 Clip pediatrico 8 pin </t>
  </si>
  <si>
    <t>BIOOX PH2 PC3</t>
  </si>
  <si>
    <t>BIOTEMP 400 PT</t>
  </si>
  <si>
    <t>5.521.806-4</t>
  </si>
  <si>
    <t>Ciro Augusto Fuentes Borquez</t>
  </si>
  <si>
    <t>particular</t>
  </si>
  <si>
    <t>Mutual de Seguridad</t>
  </si>
  <si>
    <t>Facturación 26</t>
  </si>
  <si>
    <t>70.285.100-9</t>
  </si>
  <si>
    <t>Reparacion Cama</t>
  </si>
  <si>
    <t>27726</t>
  </si>
  <si>
    <t>27802</t>
  </si>
  <si>
    <t>Tag deteccion activos</t>
  </si>
  <si>
    <t>5ETC00433C</t>
  </si>
  <si>
    <t xml:space="preserve">                                         </t>
  </si>
  <si>
    <t>001302-009</t>
  </si>
  <si>
    <t>San José Tecnologia Chile Limitada</t>
  </si>
  <si>
    <t>EM 006-16</t>
  </si>
  <si>
    <t>Latas de Pintura</t>
  </si>
  <si>
    <t>28174</t>
  </si>
  <si>
    <t>28196</t>
  </si>
  <si>
    <t>BIOCGHP15F</t>
  </si>
  <si>
    <t>BIOOXPH2AC3</t>
  </si>
  <si>
    <t>28210</t>
  </si>
  <si>
    <t>Traslado de equipo</t>
  </si>
  <si>
    <t xml:space="preserve">Mantencion </t>
  </si>
  <si>
    <t>4776-191-SE16</t>
  </si>
  <si>
    <t>7201-7202</t>
  </si>
  <si>
    <t>4776-191-se16</t>
  </si>
  <si>
    <t>96.770.100-9</t>
  </si>
  <si>
    <t>76.262.889-9</t>
  </si>
  <si>
    <t>Reparacion Motor Base</t>
  </si>
  <si>
    <t>28273</t>
  </si>
  <si>
    <t>28275</t>
  </si>
  <si>
    <t>28278</t>
  </si>
  <si>
    <t>61.606.307-3</t>
  </si>
  <si>
    <t>28370</t>
  </si>
  <si>
    <t>28373</t>
  </si>
  <si>
    <t>28372</t>
  </si>
  <si>
    <t>28371</t>
  </si>
  <si>
    <t>28416</t>
  </si>
  <si>
    <t>28206</t>
  </si>
  <si>
    <t xml:space="preserve">      </t>
  </si>
  <si>
    <t>Facturación 27</t>
  </si>
  <si>
    <t>Facturación 28</t>
  </si>
  <si>
    <t>Facturación 29</t>
  </si>
  <si>
    <t>Facturación 30</t>
  </si>
  <si>
    <t>Facturación 31</t>
  </si>
  <si>
    <t>Facturación 32</t>
  </si>
  <si>
    <t>Contrato por Mantencion</t>
  </si>
  <si>
    <t>28777</t>
  </si>
  <si>
    <t>28778</t>
  </si>
  <si>
    <t>28780</t>
  </si>
  <si>
    <t>28779</t>
  </si>
  <si>
    <t>28776</t>
  </si>
  <si>
    <t>28782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</si>
</sst>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&quot;$&quot;\ #,##0;[Red]\-&quot;$&quot;\ #,##0"/>
    <numFmt numFmtId="166" formatCode="_(&quot;Ch$&quot;* #,##0.00_);_(&quot;Ch$&quot;* \(#,##0.00\);_(&quot;Ch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164" fontId="8" fillId="0" borderId="0"/>
    <xf numFmtId="164" fontId="8" fillId="0" borderId="0"/>
    <xf numFmtId="166" fontId="8" fillId="0" borderId="0" applyFont="0" applyFill="0" applyBorder="0" applyAlignment="0" applyProtection="0"/>
    <xf numFmtId="164" fontId="1" fillId="0" borderId="0"/>
    <xf numFmtId="164" fontId="9" fillId="0" borderId="0"/>
    <xf numFmtId="164" fontId="8" fillId="0" borderId="0"/>
    <xf numFmtId="164" fontId="1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488">
    <xf numFmtId="0" fontId="0" fillId="0" borderId="0" xfId="0"/>
    <xf numFmtId="0" fontId="0" fillId="2" borderId="1" xfId="0" applyFont="1" applyFill="1" applyBorder="1"/>
    <xf numFmtId="0" fontId="0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0" fontId="0" fillId="0" borderId="0" xfId="0"/>
    <xf numFmtId="0" fontId="0" fillId="0" borderId="1" xfId="9" applyNumberFormat="1" applyFont="1" applyBorder="1" applyAlignment="1">
      <alignment horizontal="left"/>
    </xf>
    <xf numFmtId="164" fontId="1" fillId="0" borderId="1" xfId="9" applyBorder="1"/>
    <xf numFmtId="0" fontId="1" fillId="0" borderId="1" xfId="9" applyNumberForma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3" fillId="3" borderId="0" xfId="0" applyFont="1" applyFill="1"/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9" xfId="1" applyFont="1" applyFill="1" applyBorder="1" applyAlignment="1">
      <alignment horizontal="center"/>
    </xf>
    <xf numFmtId="164" fontId="6" fillId="6" borderId="6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1" xfId="1" applyFont="1" applyFill="1" applyBorder="1" applyAlignment="1">
      <alignment horizontal="center"/>
    </xf>
    <xf numFmtId="14" fontId="5" fillId="5" borderId="11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6" xfId="1" applyNumberFormat="1" applyFont="1" applyFill="1" applyBorder="1" applyAlignment="1">
      <alignment horizontal="left"/>
    </xf>
    <xf numFmtId="164" fontId="6" fillId="6" borderId="20" xfId="1" applyFont="1" applyFill="1" applyBorder="1" applyAlignment="1">
      <alignment horizontal="center"/>
    </xf>
    <xf numFmtId="164" fontId="6" fillId="6" borderId="18" xfId="1" applyNumberFormat="1" applyFont="1" applyFill="1" applyBorder="1" applyAlignment="1">
      <alignment horizontal="right"/>
    </xf>
    <xf numFmtId="164" fontId="6" fillId="6" borderId="15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9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7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6" fillId="6" borderId="17" xfId="1" applyNumberFormat="1" applyFont="1" applyFill="1" applyBorder="1" applyAlignment="1">
      <alignment horizontal="center"/>
    </xf>
    <xf numFmtId="0" fontId="6" fillId="6" borderId="14" xfId="1" applyNumberFormat="1" applyFont="1" applyFill="1" applyBorder="1" applyAlignment="1">
      <alignment horizontal="center"/>
    </xf>
    <xf numFmtId="0" fontId="12" fillId="6" borderId="8" xfId="1" applyNumberFormat="1" applyFont="1" applyFill="1" applyBorder="1" applyAlignment="1">
      <alignment horizontal="center"/>
    </xf>
    <xf numFmtId="0" fontId="4" fillId="4" borderId="6" xfId="1" applyNumberFormat="1" applyFont="1" applyFill="1" applyBorder="1" applyAlignment="1">
      <alignment horizontal="center" vertical="center"/>
    </xf>
    <xf numFmtId="0" fontId="12" fillId="6" borderId="10" xfId="1" applyNumberFormat="1" applyFont="1" applyFill="1" applyBorder="1" applyAlignment="1">
      <alignment horizontal="center"/>
    </xf>
    <xf numFmtId="0" fontId="6" fillId="6" borderId="15" xfId="1" applyNumberFormat="1" applyFont="1" applyFill="1" applyBorder="1"/>
    <xf numFmtId="0" fontId="4" fillId="4" borderId="5" xfId="1" applyNumberFormat="1" applyFont="1" applyFill="1" applyBorder="1" applyAlignment="1">
      <alignment horizontal="center" vertical="center"/>
    </xf>
    <xf numFmtId="0" fontId="6" fillId="6" borderId="7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right"/>
    </xf>
    <xf numFmtId="0" fontId="6" fillId="3" borderId="9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0" fillId="0" borderId="21" xfId="0" applyBorder="1"/>
    <xf numFmtId="0" fontId="17" fillId="2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2" fillId="6" borderId="10" xfId="1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164" fontId="6" fillId="6" borderId="2" xfId="1" applyFont="1" applyFill="1" applyBorder="1" applyAlignment="1">
      <alignment horizontal="center"/>
    </xf>
    <xf numFmtId="164" fontId="6" fillId="6" borderId="10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164" fontId="0" fillId="0" borderId="0" xfId="0" applyNumberFormat="1"/>
    <xf numFmtId="0" fontId="15" fillId="2" borderId="0" xfId="0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left"/>
    </xf>
    <xf numFmtId="0" fontId="6" fillId="6" borderId="7" xfId="1" applyNumberFormat="1" applyFont="1" applyFill="1" applyBorder="1" applyAlignment="1">
      <alignment horizontal="center"/>
    </xf>
    <xf numFmtId="0" fontId="6" fillId="6" borderId="8" xfId="1" applyNumberFormat="1" applyFont="1" applyFill="1" applyBorder="1" applyAlignment="1">
      <alignment horizontal="center"/>
    </xf>
    <xf numFmtId="164" fontId="6" fillId="6" borderId="23" xfId="1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right"/>
    </xf>
    <xf numFmtId="164" fontId="6" fillId="6" borderId="24" xfId="1" applyFont="1" applyFill="1" applyBorder="1" applyAlignment="1">
      <alignment horizontal="center"/>
    </xf>
    <xf numFmtId="0" fontId="0" fillId="2" borderId="4" xfId="0" applyFont="1" applyFill="1" applyBorder="1"/>
    <xf numFmtId="0" fontId="23" fillId="2" borderId="1" xfId="0" applyFont="1" applyFill="1" applyBorder="1" applyAlignment="1">
      <alignment horizontal="left"/>
    </xf>
    <xf numFmtId="164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8" borderId="1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7" fillId="6" borderId="26" xfId="1" applyNumberFormat="1" applyFont="1" applyFill="1" applyBorder="1" applyAlignment="1">
      <alignment horizontal="center"/>
    </xf>
    <xf numFmtId="0" fontId="7" fillId="6" borderId="22" xfId="1" applyNumberFormat="1" applyFont="1" applyFill="1" applyBorder="1" applyAlignment="1">
      <alignment horizontal="center"/>
    </xf>
    <xf numFmtId="164" fontId="6" fillId="6" borderId="27" xfId="1" applyFont="1" applyFill="1" applyBorder="1" applyAlignment="1">
      <alignment horizontal="center"/>
    </xf>
    <xf numFmtId="165" fontId="7" fillId="6" borderId="2" xfId="1" applyNumberFormat="1" applyFont="1" applyFill="1" applyBorder="1" applyAlignment="1">
      <alignment horizontal="center"/>
    </xf>
    <xf numFmtId="0" fontId="6" fillId="6" borderId="28" xfId="1" applyNumberFormat="1" applyFont="1" applyFill="1" applyBorder="1" applyAlignment="1">
      <alignment horizontal="center"/>
    </xf>
    <xf numFmtId="0" fontId="7" fillId="6" borderId="7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7" fillId="6" borderId="9" xfId="1" applyNumberFormat="1" applyFont="1" applyFill="1" applyBorder="1" applyAlignment="1">
      <alignment horizontal="center"/>
    </xf>
    <xf numFmtId="0" fontId="23" fillId="2" borderId="4" xfId="0" applyFont="1" applyFill="1" applyBorder="1" applyAlignment="1">
      <alignment horizontal="left"/>
    </xf>
    <xf numFmtId="164" fontId="23" fillId="2" borderId="4" xfId="0" applyNumberFormat="1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6" fillId="6" borderId="30" xfId="1" applyNumberFormat="1" applyFont="1" applyFill="1" applyBorder="1" applyAlignment="1">
      <alignment horizontal="center"/>
    </xf>
    <xf numFmtId="164" fontId="6" fillId="6" borderId="31" xfId="1" applyFont="1" applyFill="1" applyBorder="1" applyAlignment="1">
      <alignment horizontal="center"/>
    </xf>
    <xf numFmtId="164" fontId="6" fillId="6" borderId="30" xfId="1" applyFont="1" applyFill="1" applyBorder="1" applyAlignment="1">
      <alignment horizontal="center"/>
    </xf>
    <xf numFmtId="164" fontId="6" fillId="6" borderId="30" xfId="1" applyNumberFormat="1" applyFont="1" applyFill="1" applyBorder="1" applyAlignment="1">
      <alignment horizontal="right"/>
    </xf>
    <xf numFmtId="0" fontId="6" fillId="6" borderId="1" xfId="1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right"/>
    </xf>
    <xf numFmtId="0" fontId="19" fillId="2" borderId="29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164" fontId="6" fillId="6" borderId="26" xfId="1" applyNumberFormat="1" applyFont="1" applyFill="1" applyBorder="1" applyAlignment="1">
      <alignment horizontal="right"/>
    </xf>
    <xf numFmtId="0" fontId="6" fillId="6" borderId="32" xfId="1" applyNumberFormat="1" applyFont="1" applyFill="1" applyBorder="1" applyAlignment="1">
      <alignment horizontal="center"/>
    </xf>
    <xf numFmtId="164" fontId="6" fillId="6" borderId="1" xfId="1" applyFont="1" applyFill="1" applyBorder="1" applyAlignment="1">
      <alignment horizontal="center"/>
    </xf>
    <xf numFmtId="0" fontId="7" fillId="6" borderId="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164" fontId="23" fillId="3" borderId="1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1" fillId="3" borderId="25" xfId="0" applyFont="1" applyFill="1" applyBorder="1" applyAlignment="1">
      <alignment horizontal="center"/>
    </xf>
  </cellXfs>
  <cellStyles count="16">
    <cellStyle name="Moneda 2" xfId="4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3" xfId="3"/>
    <cellStyle name="Normal 3 2" xfId="5"/>
    <cellStyle name="Normal 3 3" xfId="7"/>
    <cellStyle name="Normal 4" xfId="6"/>
    <cellStyle name="Normal 5" xfId="1"/>
    <cellStyle name="Normal 6" xfId="8"/>
    <cellStyle name="Normal 7" xfId="9"/>
    <cellStyle name="Normal 8" xfId="10"/>
    <cellStyle name="Normal 9" xfId="11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$-340A]\ 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L35" totalsRowShown="0" headerRowDxfId="13" dataDxfId="12">
  <autoFilter ref="A3:L35"/>
  <tableColumns count="12">
    <tableColumn id="1" name="Columna1" dataDxfId="11"/>
    <tableColumn id="2" name="Clínica u Hospital" dataDxfId="10"/>
    <tableColumn id="3" name="Monto Neto" dataDxfId="9"/>
    <tableColumn id="4" name="Realizado" dataDxfId="8"/>
    <tableColumn id="5" name="Presupuesto" dataDxfId="7"/>
    <tableColumn id="6" name="Orden de Venta " dataDxfId="6"/>
    <tableColumn id="7" name="Orden de Compra" dataDxfId="5"/>
    <tableColumn id="8" name="Guia de despacho" dataDxfId="4"/>
    <tableColumn id="9" name="Factura" dataDxfId="3"/>
    <tableColumn id="10" name="Entregado" dataDxfId="2"/>
    <tableColumn id="11" name="Responsable venta" dataDxfId="1"/>
    <tableColumn id="12" name="Columna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50" workbookViewId="0">
      <selection activeCell="F72" sqref="F72"/>
    </sheetView>
  </sheetViews>
  <sheetFormatPr baseColWidth="10" defaultRowHeight="15" x14ac:dyDescent="0.25"/>
  <cols>
    <col min="2" max="3" width="34.42578125" customWidth="1"/>
  </cols>
  <sheetData>
    <row r="1" spans="2:6" ht="15.75" thickBot="1" x14ac:dyDescent="0.3"/>
    <row r="2" spans="2:6" ht="15.75" thickBot="1" x14ac:dyDescent="0.3">
      <c r="B2" s="52"/>
      <c r="C2" s="49" t="s">
        <v>27</v>
      </c>
      <c r="D2" s="23"/>
      <c r="E2" s="24"/>
      <c r="F2" s="36"/>
    </row>
    <row r="3" spans="2:6" ht="15.75" x14ac:dyDescent="0.3">
      <c r="B3" s="53" t="s">
        <v>28</v>
      </c>
      <c r="C3" s="48" t="s">
        <v>56</v>
      </c>
      <c r="D3" s="28"/>
      <c r="E3" s="31" t="s">
        <v>19</v>
      </c>
      <c r="F3" s="37"/>
    </row>
    <row r="4" spans="2:6" ht="15.75" x14ac:dyDescent="0.3">
      <c r="B4" s="54" t="s">
        <v>29</v>
      </c>
      <c r="C4" s="50" t="s">
        <v>55</v>
      </c>
      <c r="D4" s="25"/>
      <c r="E4" s="20"/>
      <c r="F4" s="37"/>
    </row>
    <row r="5" spans="2:6" ht="15.75" x14ac:dyDescent="0.3">
      <c r="B5" s="54" t="s">
        <v>30</v>
      </c>
      <c r="C5" s="40"/>
      <c r="D5" s="26"/>
      <c r="E5" s="27" t="s">
        <v>31</v>
      </c>
      <c r="F5" s="37"/>
    </row>
    <row r="6" spans="2:6" ht="15.75" x14ac:dyDescent="0.3">
      <c r="B6" s="54" t="s">
        <v>32</v>
      </c>
      <c r="C6" s="40">
        <v>160670</v>
      </c>
      <c r="D6" s="28"/>
      <c r="E6" s="29" t="s">
        <v>156</v>
      </c>
      <c r="F6" s="37"/>
    </row>
    <row r="7" spans="2:6" ht="15.75" x14ac:dyDescent="0.3">
      <c r="B7" s="55" t="s">
        <v>33</v>
      </c>
      <c r="C7" s="41">
        <v>25279</v>
      </c>
      <c r="D7" s="28"/>
      <c r="E7" s="19"/>
      <c r="F7" s="37"/>
    </row>
    <row r="8" spans="2:6" ht="15.75" x14ac:dyDescent="0.3">
      <c r="B8" s="54" t="s">
        <v>34</v>
      </c>
      <c r="C8" s="40">
        <v>127551</v>
      </c>
      <c r="D8" s="28"/>
      <c r="E8" s="19"/>
      <c r="F8" s="37"/>
    </row>
    <row r="9" spans="2:6" ht="15.75" x14ac:dyDescent="0.3">
      <c r="B9" s="56" t="s">
        <v>35</v>
      </c>
      <c r="C9" s="42">
        <v>7164</v>
      </c>
      <c r="D9" s="28"/>
      <c r="E9" s="30"/>
      <c r="F9" s="37"/>
    </row>
    <row r="10" spans="2:6" ht="15.75" x14ac:dyDescent="0.3">
      <c r="B10" s="56" t="s">
        <v>37</v>
      </c>
      <c r="C10" s="42"/>
      <c r="D10" s="28"/>
      <c r="E10" s="30"/>
      <c r="F10" s="37"/>
    </row>
    <row r="11" spans="2:6" ht="16.5" thickBot="1" x14ac:dyDescent="0.35">
      <c r="B11" s="57" t="s">
        <v>38</v>
      </c>
      <c r="C11" s="42"/>
      <c r="D11" s="28"/>
      <c r="E11" s="30"/>
      <c r="F11" s="38"/>
    </row>
    <row r="12" spans="2:6" ht="16.5" thickBot="1" x14ac:dyDescent="0.35">
      <c r="B12" s="43" t="s">
        <v>39</v>
      </c>
      <c r="C12" s="43" t="s">
        <v>40</v>
      </c>
      <c r="D12" s="22" t="s">
        <v>41</v>
      </c>
      <c r="E12" s="21" t="s">
        <v>42</v>
      </c>
      <c r="F12" s="39" t="s">
        <v>43</v>
      </c>
    </row>
    <row r="13" spans="2:6" ht="15.75" x14ac:dyDescent="0.3">
      <c r="B13" s="46" t="s">
        <v>122</v>
      </c>
      <c r="C13" s="44" t="s">
        <v>57</v>
      </c>
      <c r="D13" s="45">
        <v>3</v>
      </c>
      <c r="E13" s="58">
        <v>79000</v>
      </c>
      <c r="F13" s="34">
        <f>E13*D13</f>
        <v>237000</v>
      </c>
    </row>
    <row r="14" spans="2:6" ht="16.5" thickBot="1" x14ac:dyDescent="0.35">
      <c r="B14" s="47"/>
      <c r="C14" s="51"/>
      <c r="D14" s="33"/>
      <c r="E14" s="32" t="s">
        <v>44</v>
      </c>
      <c r="F14" s="35">
        <f>SUM(F13)</f>
        <v>237000</v>
      </c>
    </row>
    <row r="15" spans="2:6" ht="15.75" thickBot="1" x14ac:dyDescent="0.3"/>
    <row r="16" spans="2:6" ht="15.75" thickBot="1" x14ac:dyDescent="0.3">
      <c r="B16" s="92"/>
      <c r="C16" s="89" t="s">
        <v>45</v>
      </c>
      <c r="D16" s="63"/>
      <c r="E16" s="64"/>
      <c r="F16" s="76"/>
    </row>
    <row r="17" spans="2:6" ht="15.75" x14ac:dyDescent="0.3">
      <c r="B17" s="93" t="s">
        <v>28</v>
      </c>
      <c r="C17" s="88" t="s">
        <v>56</v>
      </c>
      <c r="D17" s="68"/>
      <c r="E17" s="71" t="s">
        <v>19</v>
      </c>
      <c r="F17" s="77"/>
    </row>
    <row r="18" spans="2:6" ht="15.75" x14ac:dyDescent="0.3">
      <c r="B18" s="94" t="s">
        <v>29</v>
      </c>
      <c r="C18" s="90" t="s">
        <v>11</v>
      </c>
      <c r="D18" s="65"/>
      <c r="E18" s="60"/>
      <c r="F18" s="77"/>
    </row>
    <row r="19" spans="2:6" ht="15.75" x14ac:dyDescent="0.3">
      <c r="B19" s="94" t="s">
        <v>30</v>
      </c>
      <c r="C19" s="80"/>
      <c r="D19" s="66"/>
      <c r="E19" s="67" t="s">
        <v>31</v>
      </c>
      <c r="F19" s="77"/>
    </row>
    <row r="20" spans="2:6" ht="15.75" x14ac:dyDescent="0.3">
      <c r="B20" s="94" t="s">
        <v>32</v>
      </c>
      <c r="C20" s="80">
        <v>160673</v>
      </c>
      <c r="D20" s="68"/>
      <c r="E20" s="69" t="s">
        <v>121</v>
      </c>
      <c r="F20" s="77"/>
    </row>
    <row r="21" spans="2:6" ht="15.75" x14ac:dyDescent="0.3">
      <c r="B21" s="95" t="s">
        <v>33</v>
      </c>
      <c r="C21" s="81">
        <v>24795</v>
      </c>
      <c r="D21" s="68"/>
      <c r="E21" s="59"/>
      <c r="F21" s="77"/>
    </row>
    <row r="22" spans="2:6" ht="15.75" x14ac:dyDescent="0.3">
      <c r="B22" s="94" t="s">
        <v>34</v>
      </c>
      <c r="C22" s="80">
        <v>167628</v>
      </c>
      <c r="D22" s="68"/>
      <c r="E22" s="59"/>
      <c r="F22" s="77"/>
    </row>
    <row r="23" spans="2:6" ht="15.75" x14ac:dyDescent="0.3">
      <c r="B23" s="96" t="s">
        <v>35</v>
      </c>
      <c r="C23" s="82">
        <v>7162</v>
      </c>
      <c r="D23" s="68"/>
      <c r="E23" s="70"/>
      <c r="F23" s="77"/>
    </row>
    <row r="24" spans="2:6" ht="15.75" x14ac:dyDescent="0.3">
      <c r="B24" s="96" t="s">
        <v>37</v>
      </c>
      <c r="C24" s="82"/>
      <c r="D24" s="68"/>
      <c r="E24" s="70"/>
      <c r="F24" s="77"/>
    </row>
    <row r="25" spans="2:6" ht="16.5" thickBot="1" x14ac:dyDescent="0.35">
      <c r="B25" s="97" t="s">
        <v>38</v>
      </c>
      <c r="C25" s="82"/>
      <c r="D25" s="68"/>
      <c r="E25" s="70"/>
      <c r="F25" s="78"/>
    </row>
    <row r="26" spans="2:6" ht="16.5" thickBot="1" x14ac:dyDescent="0.35">
      <c r="B26" s="83" t="s">
        <v>39</v>
      </c>
      <c r="C26" s="83" t="s">
        <v>40</v>
      </c>
      <c r="D26" s="62" t="s">
        <v>41</v>
      </c>
      <c r="E26" s="61" t="s">
        <v>42</v>
      </c>
      <c r="F26" s="79" t="s">
        <v>43</v>
      </c>
    </row>
    <row r="27" spans="2:6" ht="15.75" x14ac:dyDescent="0.3">
      <c r="B27" s="86" t="s">
        <v>120</v>
      </c>
      <c r="C27" s="84" t="s">
        <v>58</v>
      </c>
      <c r="D27" s="85">
        <v>1</v>
      </c>
      <c r="E27" s="98">
        <v>620000</v>
      </c>
      <c r="F27" s="74">
        <f>E27*D27</f>
        <v>620000</v>
      </c>
    </row>
    <row r="28" spans="2:6" ht="16.5" thickBot="1" x14ac:dyDescent="0.35">
      <c r="B28" s="87"/>
      <c r="C28" s="91"/>
      <c r="D28" s="73"/>
      <c r="E28" s="72" t="s">
        <v>44</v>
      </c>
      <c r="F28" s="75">
        <f>SUM(F27)</f>
        <v>620000</v>
      </c>
    </row>
    <row r="29" spans="2:6" ht="15.75" thickBot="1" x14ac:dyDescent="0.3"/>
    <row r="30" spans="2:6" ht="15.75" thickBot="1" x14ac:dyDescent="0.3">
      <c r="B30" s="132"/>
      <c r="C30" s="129" t="s">
        <v>46</v>
      </c>
      <c r="D30" s="103"/>
      <c r="E30" s="104"/>
      <c r="F30" s="116"/>
    </row>
    <row r="31" spans="2:6" ht="15.75" x14ac:dyDescent="0.3">
      <c r="B31" s="133" t="s">
        <v>28</v>
      </c>
      <c r="C31" s="128" t="s">
        <v>56</v>
      </c>
      <c r="D31" s="108"/>
      <c r="E31" s="111" t="s">
        <v>19</v>
      </c>
      <c r="F31" s="117"/>
    </row>
    <row r="32" spans="2:6" ht="15.75" x14ac:dyDescent="0.3">
      <c r="B32" s="134" t="s">
        <v>29</v>
      </c>
      <c r="C32" s="130" t="s">
        <v>11</v>
      </c>
      <c r="D32" s="105"/>
      <c r="E32" s="100"/>
      <c r="F32" s="117"/>
    </row>
    <row r="33" spans="2:6" ht="15.75" x14ac:dyDescent="0.3">
      <c r="B33" s="134" t="s">
        <v>30</v>
      </c>
      <c r="C33" s="120">
        <v>160671</v>
      </c>
      <c r="D33" s="106"/>
      <c r="E33" s="107" t="s">
        <v>31</v>
      </c>
      <c r="F33" s="117"/>
    </row>
    <row r="34" spans="2:6" ht="15.75" x14ac:dyDescent="0.3">
      <c r="B34" s="134" t="s">
        <v>32</v>
      </c>
      <c r="C34" s="120"/>
      <c r="D34" s="108"/>
      <c r="E34" s="109" t="s">
        <v>113</v>
      </c>
      <c r="F34" s="117"/>
    </row>
    <row r="35" spans="2:6" ht="15.75" x14ac:dyDescent="0.3">
      <c r="B35" s="135" t="s">
        <v>33</v>
      </c>
      <c r="C35" s="121">
        <v>24762</v>
      </c>
      <c r="D35" s="108"/>
      <c r="E35" s="99"/>
      <c r="F35" s="117"/>
    </row>
    <row r="36" spans="2:6" ht="15.75" x14ac:dyDescent="0.3">
      <c r="B36" s="134" t="s">
        <v>34</v>
      </c>
      <c r="C36" s="120">
        <v>152546</v>
      </c>
      <c r="D36" s="108"/>
      <c r="E36" s="99"/>
      <c r="F36" s="117"/>
    </row>
    <row r="37" spans="2:6" ht="15.75" x14ac:dyDescent="0.3">
      <c r="B37" s="136" t="s">
        <v>35</v>
      </c>
      <c r="C37" s="122">
        <v>7163</v>
      </c>
      <c r="D37" s="108"/>
      <c r="E37" s="110"/>
      <c r="F37" s="117"/>
    </row>
    <row r="38" spans="2:6" ht="15.75" x14ac:dyDescent="0.3">
      <c r="B38" s="136" t="s">
        <v>37</v>
      </c>
      <c r="C38" s="122"/>
      <c r="D38" s="108"/>
      <c r="E38" s="110"/>
      <c r="F38" s="117"/>
    </row>
    <row r="39" spans="2:6" ht="16.5" thickBot="1" x14ac:dyDescent="0.35">
      <c r="B39" s="137" t="s">
        <v>38</v>
      </c>
      <c r="C39" s="122"/>
      <c r="D39" s="108"/>
      <c r="E39" s="110"/>
      <c r="F39" s="118"/>
    </row>
    <row r="40" spans="2:6" ht="16.5" thickBot="1" x14ac:dyDescent="0.35">
      <c r="B40" s="123" t="s">
        <v>39</v>
      </c>
      <c r="C40" s="123" t="s">
        <v>40</v>
      </c>
      <c r="D40" s="102" t="s">
        <v>41</v>
      </c>
      <c r="E40" s="101" t="s">
        <v>42</v>
      </c>
      <c r="F40" s="119" t="s">
        <v>43</v>
      </c>
    </row>
    <row r="41" spans="2:6" ht="15.75" x14ac:dyDescent="0.3">
      <c r="B41" s="126" t="s">
        <v>114</v>
      </c>
      <c r="C41" s="124" t="s">
        <v>59</v>
      </c>
      <c r="D41" s="125">
        <v>1</v>
      </c>
      <c r="E41" s="138">
        <v>1600000</v>
      </c>
      <c r="F41" s="114">
        <f>E41*D41</f>
        <v>1600000</v>
      </c>
    </row>
    <row r="42" spans="2:6" ht="16.5" thickBot="1" x14ac:dyDescent="0.35">
      <c r="B42" s="127"/>
      <c r="C42" s="131"/>
      <c r="D42" s="113"/>
      <c r="E42" s="112" t="s">
        <v>44</v>
      </c>
      <c r="F42" s="115">
        <f>SUM(F41)</f>
        <v>1600000</v>
      </c>
    </row>
    <row r="43" spans="2:6" ht="15.75" thickBot="1" x14ac:dyDescent="0.3"/>
    <row r="44" spans="2:6" ht="15.75" thickBot="1" x14ac:dyDescent="0.3">
      <c r="B44" s="172"/>
      <c r="C44" s="169" t="s">
        <v>47</v>
      </c>
      <c r="D44" s="143"/>
      <c r="E44" s="144"/>
      <c r="F44" s="156"/>
    </row>
    <row r="45" spans="2:6" ht="15.75" x14ac:dyDescent="0.3">
      <c r="B45" s="173" t="s">
        <v>28</v>
      </c>
      <c r="C45" s="168" t="s">
        <v>62</v>
      </c>
      <c r="D45" s="148"/>
      <c r="E45" s="151" t="s">
        <v>19</v>
      </c>
      <c r="F45" s="157"/>
    </row>
    <row r="46" spans="2:6" ht="15.75" x14ac:dyDescent="0.3">
      <c r="B46" s="174" t="s">
        <v>29</v>
      </c>
      <c r="C46" s="170" t="s">
        <v>15</v>
      </c>
      <c r="D46" s="145"/>
      <c r="E46" s="140"/>
      <c r="F46" s="157"/>
    </row>
    <row r="47" spans="2:6" ht="15.75" x14ac:dyDescent="0.3">
      <c r="B47" s="174" t="s">
        <v>30</v>
      </c>
      <c r="C47" s="160">
        <v>162320</v>
      </c>
      <c r="D47" s="146"/>
      <c r="E47" s="147" t="s">
        <v>31</v>
      </c>
      <c r="F47" s="157"/>
    </row>
    <row r="48" spans="2:6" ht="15.75" x14ac:dyDescent="0.3">
      <c r="B48" s="174" t="s">
        <v>32</v>
      </c>
      <c r="C48" s="160"/>
      <c r="D48" s="148"/>
      <c r="E48" s="149" t="s">
        <v>198</v>
      </c>
      <c r="F48" s="157"/>
    </row>
    <row r="49" spans="2:6" ht="15.75" x14ac:dyDescent="0.3">
      <c r="B49" s="175" t="s">
        <v>33</v>
      </c>
      <c r="C49" s="161">
        <v>25877</v>
      </c>
      <c r="D49" s="148"/>
      <c r="E49" s="139"/>
      <c r="F49" s="157"/>
    </row>
    <row r="50" spans="2:6" ht="15.75" x14ac:dyDescent="0.3">
      <c r="B50" s="174" t="s">
        <v>34</v>
      </c>
      <c r="C50" s="160" t="s">
        <v>60</v>
      </c>
      <c r="D50" s="148"/>
      <c r="E50" s="139"/>
      <c r="F50" s="157"/>
    </row>
    <row r="51" spans="2:6" ht="15.75" x14ac:dyDescent="0.3">
      <c r="B51" s="176" t="s">
        <v>35</v>
      </c>
      <c r="C51" s="162" t="s">
        <v>61</v>
      </c>
      <c r="D51" s="148"/>
      <c r="E51" s="150"/>
      <c r="F51" s="157"/>
    </row>
    <row r="52" spans="2:6" ht="15.75" x14ac:dyDescent="0.3">
      <c r="B52" s="176" t="s">
        <v>37</v>
      </c>
      <c r="C52" s="162"/>
      <c r="D52" s="148"/>
      <c r="E52" s="150"/>
      <c r="F52" s="157"/>
    </row>
    <row r="53" spans="2:6" ht="16.5" thickBot="1" x14ac:dyDescent="0.35">
      <c r="B53" s="177" t="s">
        <v>38</v>
      </c>
      <c r="C53" s="162"/>
      <c r="D53" s="148"/>
      <c r="E53" s="150"/>
      <c r="F53" s="158"/>
    </row>
    <row r="54" spans="2:6" ht="16.5" thickBot="1" x14ac:dyDescent="0.35">
      <c r="B54" s="163" t="s">
        <v>39</v>
      </c>
      <c r="C54" s="163" t="s">
        <v>40</v>
      </c>
      <c r="D54" s="142" t="s">
        <v>41</v>
      </c>
      <c r="E54" s="141" t="s">
        <v>42</v>
      </c>
      <c r="F54" s="159" t="s">
        <v>43</v>
      </c>
    </row>
    <row r="55" spans="2:6" ht="15.75" x14ac:dyDescent="0.3">
      <c r="B55" s="166">
        <v>3200000000</v>
      </c>
      <c r="C55" s="164" t="s">
        <v>61</v>
      </c>
      <c r="D55" s="165">
        <v>1</v>
      </c>
      <c r="E55" s="178">
        <v>318917</v>
      </c>
      <c r="F55" s="154">
        <f>E55*D55</f>
        <v>318917</v>
      </c>
    </row>
    <row r="56" spans="2:6" ht="16.5" thickBot="1" x14ac:dyDescent="0.35">
      <c r="B56" s="167"/>
      <c r="C56" s="171"/>
      <c r="D56" s="153"/>
      <c r="E56" s="152" t="s">
        <v>44</v>
      </c>
      <c r="F56" s="155">
        <f>SUM(F55)</f>
        <v>318917</v>
      </c>
    </row>
    <row r="57" spans="2:6" ht="15.75" thickBot="1" x14ac:dyDescent="0.3"/>
    <row r="58" spans="2:6" ht="15.75" thickBot="1" x14ac:dyDescent="0.3">
      <c r="B58" s="212"/>
      <c r="C58" s="209" t="s">
        <v>48</v>
      </c>
      <c r="D58" s="183"/>
      <c r="E58" s="184"/>
      <c r="F58" s="196"/>
    </row>
    <row r="59" spans="2:6" ht="15.75" x14ac:dyDescent="0.3">
      <c r="B59" s="213" t="s">
        <v>28</v>
      </c>
      <c r="C59" s="208" t="s">
        <v>196</v>
      </c>
      <c r="D59" s="188"/>
      <c r="E59" s="191" t="s">
        <v>19</v>
      </c>
      <c r="F59" s="197"/>
    </row>
    <row r="60" spans="2:6" ht="15.75" x14ac:dyDescent="0.3">
      <c r="B60" s="214" t="s">
        <v>29</v>
      </c>
      <c r="C60" s="210" t="s">
        <v>16</v>
      </c>
      <c r="D60" s="185"/>
      <c r="E60" s="180"/>
      <c r="F60" s="197"/>
    </row>
    <row r="61" spans="2:6" ht="15.75" x14ac:dyDescent="0.3">
      <c r="B61" s="214" t="s">
        <v>30</v>
      </c>
      <c r="C61" s="200">
        <v>162316</v>
      </c>
      <c r="D61" s="186"/>
      <c r="E61" s="187" t="s">
        <v>31</v>
      </c>
      <c r="F61" s="197"/>
    </row>
    <row r="62" spans="2:6" ht="15.75" x14ac:dyDescent="0.3">
      <c r="B62" s="214" t="s">
        <v>32</v>
      </c>
      <c r="C62" s="200"/>
      <c r="D62" s="188"/>
      <c r="E62" s="189" t="s">
        <v>199</v>
      </c>
      <c r="F62" s="197"/>
    </row>
    <row r="63" spans="2:6" ht="15.75" x14ac:dyDescent="0.3">
      <c r="B63" s="215" t="s">
        <v>33</v>
      </c>
      <c r="C63" s="201">
        <v>25878</v>
      </c>
      <c r="D63" s="188"/>
      <c r="E63" s="179"/>
      <c r="F63" s="197"/>
    </row>
    <row r="64" spans="2:6" ht="15.75" x14ac:dyDescent="0.3">
      <c r="B64" s="214" t="s">
        <v>34</v>
      </c>
      <c r="C64" s="200" t="s">
        <v>60</v>
      </c>
      <c r="D64" s="188"/>
      <c r="E64" s="179"/>
      <c r="F64" s="197"/>
    </row>
    <row r="65" spans="2:6" ht="15.75" x14ac:dyDescent="0.3">
      <c r="B65" s="216" t="s">
        <v>35</v>
      </c>
      <c r="C65" s="202" t="s">
        <v>61</v>
      </c>
      <c r="D65" s="188"/>
      <c r="E65" s="190"/>
      <c r="F65" s="197"/>
    </row>
    <row r="66" spans="2:6" ht="15.75" x14ac:dyDescent="0.3">
      <c r="B66" s="216" t="s">
        <v>37</v>
      </c>
      <c r="C66" s="202"/>
      <c r="D66" s="188"/>
      <c r="E66" s="190"/>
      <c r="F66" s="197"/>
    </row>
    <row r="67" spans="2:6" ht="16.5" thickBot="1" x14ac:dyDescent="0.35">
      <c r="B67" s="217" t="s">
        <v>38</v>
      </c>
      <c r="C67" s="202"/>
      <c r="D67" s="188"/>
      <c r="E67" s="190"/>
      <c r="F67" s="198"/>
    </row>
    <row r="68" spans="2:6" ht="16.5" thickBot="1" x14ac:dyDescent="0.35">
      <c r="B68" s="203" t="s">
        <v>39</v>
      </c>
      <c r="C68" s="203" t="s">
        <v>40</v>
      </c>
      <c r="D68" s="182" t="s">
        <v>41</v>
      </c>
      <c r="E68" s="181" t="s">
        <v>42</v>
      </c>
      <c r="F68" s="199" t="s">
        <v>43</v>
      </c>
    </row>
    <row r="69" spans="2:6" ht="15.75" x14ac:dyDescent="0.3">
      <c r="B69" s="206">
        <v>3200000000</v>
      </c>
      <c r="C69" s="204" t="s">
        <v>61</v>
      </c>
      <c r="D69" s="205">
        <v>1</v>
      </c>
      <c r="E69" s="218">
        <v>640725</v>
      </c>
      <c r="F69" s="194">
        <f>E69*D69</f>
        <v>640725</v>
      </c>
    </row>
    <row r="70" spans="2:6" ht="16.5" thickBot="1" x14ac:dyDescent="0.35">
      <c r="B70" s="207"/>
      <c r="C70" s="211"/>
      <c r="D70" s="193"/>
      <c r="E70" s="192" t="s">
        <v>44</v>
      </c>
      <c r="F70" s="195">
        <f>SUM(F69)</f>
        <v>640725</v>
      </c>
    </row>
    <row r="72" spans="2:6" x14ac:dyDescent="0.25">
      <c r="E72" s="18" t="s">
        <v>54</v>
      </c>
      <c r="F72" s="420">
        <f>F70+F56+F42+F28+F14</f>
        <v>3416642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topLeftCell="A55" workbookViewId="0">
      <selection activeCell="B74" sqref="B74"/>
    </sheetView>
  </sheetViews>
  <sheetFormatPr baseColWidth="10" defaultRowHeight="15" x14ac:dyDescent="0.25"/>
  <cols>
    <col min="2" max="2" width="34.28515625" customWidth="1"/>
    <col min="3" max="3" width="34.7109375" customWidth="1"/>
  </cols>
  <sheetData>
    <row r="1" spans="2:6" ht="15.75" thickBot="1" x14ac:dyDescent="0.3"/>
    <row r="2" spans="2:6" ht="15.75" thickBot="1" x14ac:dyDescent="0.3">
      <c r="B2" s="252"/>
      <c r="C2" s="249" t="s">
        <v>49</v>
      </c>
      <c r="D2" s="223"/>
      <c r="E2" s="224"/>
      <c r="F2" s="236"/>
    </row>
    <row r="3" spans="2:6" ht="15.75" x14ac:dyDescent="0.3">
      <c r="B3" s="253" t="s">
        <v>28</v>
      </c>
      <c r="C3" s="248" t="s">
        <v>63</v>
      </c>
      <c r="D3" s="228"/>
      <c r="E3" s="231" t="s">
        <v>19</v>
      </c>
      <c r="F3" s="237"/>
    </row>
    <row r="4" spans="2:6" ht="15.75" x14ac:dyDescent="0.3">
      <c r="B4" s="254" t="s">
        <v>29</v>
      </c>
      <c r="C4" s="250" t="s">
        <v>17</v>
      </c>
      <c r="D4" s="225"/>
      <c r="E4" s="220"/>
      <c r="F4" s="237"/>
    </row>
    <row r="5" spans="2:6" ht="15.75" x14ac:dyDescent="0.3">
      <c r="B5" s="254" t="s">
        <v>30</v>
      </c>
      <c r="C5" s="240">
        <v>162319</v>
      </c>
      <c r="D5" s="226"/>
      <c r="E5" s="227" t="s">
        <v>31</v>
      </c>
      <c r="F5" s="237"/>
    </row>
    <row r="6" spans="2:6" ht="15.75" x14ac:dyDescent="0.3">
      <c r="B6" s="254" t="s">
        <v>32</v>
      </c>
      <c r="C6" s="240"/>
      <c r="D6" s="228"/>
      <c r="E6" s="229" t="s">
        <v>200</v>
      </c>
      <c r="F6" s="237"/>
    </row>
    <row r="7" spans="2:6" ht="15.75" x14ac:dyDescent="0.3">
      <c r="B7" s="255" t="s">
        <v>33</v>
      </c>
      <c r="C7" s="241">
        <v>25880</v>
      </c>
      <c r="D7" s="228"/>
      <c r="E7" s="219"/>
      <c r="F7" s="237"/>
    </row>
    <row r="8" spans="2:6" ht="15.75" x14ac:dyDescent="0.3">
      <c r="B8" s="254" t="s">
        <v>34</v>
      </c>
      <c r="C8" s="240" t="s">
        <v>60</v>
      </c>
      <c r="D8" s="228"/>
      <c r="E8" s="219"/>
      <c r="F8" s="237"/>
    </row>
    <row r="9" spans="2:6" ht="15.75" x14ac:dyDescent="0.3">
      <c r="B9" s="256" t="s">
        <v>35</v>
      </c>
      <c r="C9" s="242" t="s">
        <v>61</v>
      </c>
      <c r="D9" s="228"/>
      <c r="E9" s="230"/>
      <c r="F9" s="237"/>
    </row>
    <row r="10" spans="2:6" ht="15.75" x14ac:dyDescent="0.3">
      <c r="B10" s="256" t="s">
        <v>37</v>
      </c>
      <c r="C10" s="242"/>
      <c r="D10" s="228"/>
      <c r="E10" s="230"/>
      <c r="F10" s="237"/>
    </row>
    <row r="11" spans="2:6" ht="16.5" thickBot="1" x14ac:dyDescent="0.35">
      <c r="B11" s="257" t="s">
        <v>38</v>
      </c>
      <c r="C11" s="242"/>
      <c r="D11" s="228"/>
      <c r="E11" s="230"/>
      <c r="F11" s="238"/>
    </row>
    <row r="12" spans="2:6" ht="16.5" thickBot="1" x14ac:dyDescent="0.35">
      <c r="B12" s="243" t="s">
        <v>39</v>
      </c>
      <c r="C12" s="243" t="s">
        <v>40</v>
      </c>
      <c r="D12" s="222" t="s">
        <v>41</v>
      </c>
      <c r="E12" s="221" t="s">
        <v>42</v>
      </c>
      <c r="F12" s="239" t="s">
        <v>43</v>
      </c>
    </row>
    <row r="13" spans="2:6" ht="15.75" x14ac:dyDescent="0.3">
      <c r="B13" s="246">
        <v>3200000000</v>
      </c>
      <c r="C13" s="244" t="s">
        <v>60</v>
      </c>
      <c r="D13" s="245">
        <v>1</v>
      </c>
      <c r="E13" s="258">
        <v>160000</v>
      </c>
      <c r="F13" s="234">
        <f>E13*D13</f>
        <v>160000</v>
      </c>
    </row>
    <row r="14" spans="2:6" ht="16.5" thickBot="1" x14ac:dyDescent="0.35">
      <c r="B14" s="247"/>
      <c r="C14" s="251"/>
      <c r="D14" s="233"/>
      <c r="E14" s="232" t="s">
        <v>44</v>
      </c>
      <c r="F14" s="235">
        <f>SUM(F13)</f>
        <v>160000</v>
      </c>
    </row>
    <row r="15" spans="2:6" ht="15.75" thickBot="1" x14ac:dyDescent="0.3"/>
    <row r="16" spans="2:6" ht="15.75" thickBot="1" x14ac:dyDescent="0.3">
      <c r="B16" s="292"/>
      <c r="C16" s="289" t="s">
        <v>50</v>
      </c>
      <c r="D16" s="263"/>
      <c r="E16" s="264"/>
      <c r="F16" s="276"/>
    </row>
    <row r="17" spans="2:6" ht="15.75" x14ac:dyDescent="0.3">
      <c r="B17" s="293" t="s">
        <v>28</v>
      </c>
      <c r="C17" s="288" t="s">
        <v>75</v>
      </c>
      <c r="D17" s="268"/>
      <c r="E17" s="271" t="s">
        <v>19</v>
      </c>
      <c r="F17" s="277"/>
    </row>
    <row r="18" spans="2:6" ht="15.75" x14ac:dyDescent="0.3">
      <c r="B18" s="294" t="s">
        <v>29</v>
      </c>
      <c r="C18" s="290" t="s">
        <v>74</v>
      </c>
      <c r="D18" s="265"/>
      <c r="E18" s="260"/>
      <c r="F18" s="277"/>
    </row>
    <row r="19" spans="2:6" ht="15.75" x14ac:dyDescent="0.3">
      <c r="B19" s="294" t="s">
        <v>30</v>
      </c>
      <c r="C19" s="280">
        <v>160083</v>
      </c>
      <c r="D19" s="266"/>
      <c r="E19" s="267" t="s">
        <v>31</v>
      </c>
      <c r="F19" s="277"/>
    </row>
    <row r="20" spans="2:6" ht="15.75" x14ac:dyDescent="0.3">
      <c r="B20" s="294" t="s">
        <v>32</v>
      </c>
      <c r="C20" s="280"/>
      <c r="D20" s="268"/>
      <c r="E20" s="269" t="s">
        <v>83</v>
      </c>
      <c r="F20" s="277"/>
    </row>
    <row r="21" spans="2:6" ht="15.75" x14ac:dyDescent="0.3">
      <c r="B21" s="295" t="s">
        <v>33</v>
      </c>
      <c r="C21" s="281">
        <v>24524</v>
      </c>
      <c r="D21" s="268"/>
      <c r="E21" s="259"/>
      <c r="F21" s="277"/>
    </row>
    <row r="22" spans="2:6" ht="15.75" x14ac:dyDescent="0.3">
      <c r="B22" s="294" t="s">
        <v>34</v>
      </c>
      <c r="C22" s="280" t="s">
        <v>72</v>
      </c>
      <c r="D22" s="268"/>
      <c r="E22" s="259"/>
      <c r="F22" s="277"/>
    </row>
    <row r="23" spans="2:6" ht="15.75" x14ac:dyDescent="0.3">
      <c r="B23" s="296" t="s">
        <v>35</v>
      </c>
      <c r="C23" s="282" t="s">
        <v>36</v>
      </c>
      <c r="D23" s="268"/>
      <c r="E23" s="270"/>
      <c r="F23" s="277"/>
    </row>
    <row r="24" spans="2:6" ht="15.75" x14ac:dyDescent="0.3">
      <c r="B24" s="296" t="s">
        <v>37</v>
      </c>
      <c r="C24" s="282"/>
      <c r="D24" s="268"/>
      <c r="E24" s="270"/>
      <c r="F24" s="277"/>
    </row>
    <row r="25" spans="2:6" ht="16.5" thickBot="1" x14ac:dyDescent="0.35">
      <c r="B25" s="297" t="s">
        <v>38</v>
      </c>
      <c r="C25" s="282"/>
      <c r="D25" s="268"/>
      <c r="E25" s="270"/>
      <c r="F25" s="278"/>
    </row>
    <row r="26" spans="2:6" ht="16.5" thickBot="1" x14ac:dyDescent="0.35">
      <c r="B26" s="283" t="s">
        <v>39</v>
      </c>
      <c r="C26" s="283" t="s">
        <v>40</v>
      </c>
      <c r="D26" s="262" t="s">
        <v>41</v>
      </c>
      <c r="E26" s="261" t="s">
        <v>42</v>
      </c>
      <c r="F26" s="279" t="s">
        <v>43</v>
      </c>
    </row>
    <row r="27" spans="2:6" ht="15.75" x14ac:dyDescent="0.3">
      <c r="B27" s="286" t="s">
        <v>76</v>
      </c>
      <c r="C27" s="284" t="s">
        <v>77</v>
      </c>
      <c r="D27" s="285">
        <v>5</v>
      </c>
      <c r="E27" s="298">
        <v>50000</v>
      </c>
      <c r="F27" s="274">
        <f>E27*D27</f>
        <v>250000</v>
      </c>
    </row>
    <row r="28" spans="2:6" ht="16.5" thickBot="1" x14ac:dyDescent="0.35">
      <c r="B28" s="287"/>
      <c r="C28" s="291"/>
      <c r="D28" s="273"/>
      <c r="E28" s="272" t="s">
        <v>44</v>
      </c>
      <c r="F28" s="275">
        <f>SUM(F27)</f>
        <v>250000</v>
      </c>
    </row>
    <row r="29" spans="2:6" ht="15.75" thickBot="1" x14ac:dyDescent="0.3"/>
    <row r="30" spans="2:6" ht="15.75" thickBot="1" x14ac:dyDescent="0.3">
      <c r="B30" s="332"/>
      <c r="C30" s="329" t="s">
        <v>51</v>
      </c>
      <c r="D30" s="303"/>
      <c r="E30" s="304"/>
      <c r="F30" s="316"/>
    </row>
    <row r="31" spans="2:6" ht="15.75" x14ac:dyDescent="0.3">
      <c r="B31" s="333" t="s">
        <v>28</v>
      </c>
      <c r="C31" s="328" t="s">
        <v>80</v>
      </c>
      <c r="D31" s="308"/>
      <c r="E31" s="311" t="s">
        <v>19</v>
      </c>
      <c r="F31" s="317"/>
    </row>
    <row r="32" spans="2:6" ht="15.75" x14ac:dyDescent="0.3">
      <c r="B32" s="334" t="s">
        <v>29</v>
      </c>
      <c r="C32" s="330" t="s">
        <v>78</v>
      </c>
      <c r="D32" s="305"/>
      <c r="E32" s="300"/>
      <c r="F32" s="317"/>
    </row>
    <row r="33" spans="2:6" ht="15.75" x14ac:dyDescent="0.3">
      <c r="B33" s="334" t="s">
        <v>30</v>
      </c>
      <c r="C33" s="320"/>
      <c r="D33" s="306"/>
      <c r="E33" s="307" t="s">
        <v>31</v>
      </c>
      <c r="F33" s="317"/>
    </row>
    <row r="34" spans="2:6" ht="15.75" x14ac:dyDescent="0.3">
      <c r="B34" s="334" t="s">
        <v>32</v>
      </c>
      <c r="C34" s="320">
        <v>160074</v>
      </c>
      <c r="D34" s="308"/>
      <c r="E34" s="309" t="s">
        <v>172</v>
      </c>
      <c r="F34" s="317"/>
    </row>
    <row r="35" spans="2:6" ht="15.75" x14ac:dyDescent="0.3">
      <c r="B35" s="335" t="s">
        <v>33</v>
      </c>
      <c r="C35" s="321">
        <v>24506</v>
      </c>
      <c r="D35" s="308"/>
      <c r="E35" s="299"/>
      <c r="F35" s="317"/>
    </row>
    <row r="36" spans="2:6" ht="15.75" x14ac:dyDescent="0.3">
      <c r="B36" s="334" t="s">
        <v>34</v>
      </c>
      <c r="C36" s="320">
        <v>4700001667</v>
      </c>
      <c r="D36" s="308"/>
      <c r="E36" s="299"/>
      <c r="F36" s="317"/>
    </row>
    <row r="37" spans="2:6" ht="15.75" x14ac:dyDescent="0.3">
      <c r="B37" s="336" t="s">
        <v>35</v>
      </c>
      <c r="C37" s="322">
        <v>7074</v>
      </c>
      <c r="D37" s="308"/>
      <c r="E37" s="310"/>
      <c r="F37" s="317"/>
    </row>
    <row r="38" spans="2:6" ht="15.75" x14ac:dyDescent="0.3">
      <c r="B38" s="336" t="s">
        <v>37</v>
      </c>
      <c r="C38" s="322"/>
      <c r="D38" s="308"/>
      <c r="E38" s="310"/>
      <c r="F38" s="317"/>
    </row>
    <row r="39" spans="2:6" ht="16.5" thickBot="1" x14ac:dyDescent="0.35">
      <c r="B39" s="337" t="s">
        <v>38</v>
      </c>
      <c r="C39" s="322"/>
      <c r="D39" s="308"/>
      <c r="E39" s="310"/>
      <c r="F39" s="318"/>
    </row>
    <row r="40" spans="2:6" ht="16.5" thickBot="1" x14ac:dyDescent="0.35">
      <c r="B40" s="323" t="s">
        <v>39</v>
      </c>
      <c r="C40" s="323" t="s">
        <v>40</v>
      </c>
      <c r="D40" s="302" t="s">
        <v>41</v>
      </c>
      <c r="E40" s="301" t="s">
        <v>42</v>
      </c>
      <c r="F40" s="319" t="s">
        <v>43</v>
      </c>
    </row>
    <row r="41" spans="2:6" ht="15.75" x14ac:dyDescent="0.3">
      <c r="B41" s="326">
        <v>353001</v>
      </c>
      <c r="C41" s="324" t="s">
        <v>82</v>
      </c>
      <c r="D41" s="325">
        <v>1</v>
      </c>
      <c r="E41" s="338">
        <v>538109</v>
      </c>
      <c r="F41" s="314">
        <f>E41*D41</f>
        <v>538109</v>
      </c>
    </row>
    <row r="42" spans="2:6" ht="16.5" thickBot="1" x14ac:dyDescent="0.35">
      <c r="B42" s="327"/>
      <c r="C42" s="331"/>
      <c r="D42" s="313"/>
      <c r="E42" s="312" t="s">
        <v>44</v>
      </c>
      <c r="F42" s="315">
        <f>SUM(F41)</f>
        <v>538109</v>
      </c>
    </row>
    <row r="43" spans="2:6" ht="15.75" thickBot="1" x14ac:dyDescent="0.3"/>
    <row r="44" spans="2:6" ht="15.75" thickBot="1" x14ac:dyDescent="0.3">
      <c r="B44" s="372"/>
      <c r="C44" s="369" t="s">
        <v>52</v>
      </c>
      <c r="D44" s="343"/>
      <c r="E44" s="344"/>
      <c r="F44" s="356"/>
    </row>
    <row r="45" spans="2:6" ht="15.75" x14ac:dyDescent="0.3">
      <c r="B45" s="373" t="s">
        <v>28</v>
      </c>
      <c r="C45" s="368" t="s">
        <v>87</v>
      </c>
      <c r="D45" s="348"/>
      <c r="E45" s="351" t="s">
        <v>19</v>
      </c>
      <c r="F45" s="357"/>
    </row>
    <row r="46" spans="2:6" ht="15.75" x14ac:dyDescent="0.3">
      <c r="B46" s="374" t="s">
        <v>29</v>
      </c>
      <c r="C46" s="370" t="s">
        <v>86</v>
      </c>
      <c r="D46" s="345"/>
      <c r="E46" s="340"/>
      <c r="F46" s="357"/>
    </row>
    <row r="47" spans="2:6" ht="15.75" x14ac:dyDescent="0.3">
      <c r="B47" s="374" t="s">
        <v>30</v>
      </c>
      <c r="C47" s="360">
        <v>160092</v>
      </c>
      <c r="D47" s="346"/>
      <c r="E47" s="347" t="s">
        <v>31</v>
      </c>
      <c r="F47" s="357"/>
    </row>
    <row r="48" spans="2:6" ht="15.75" x14ac:dyDescent="0.3">
      <c r="B48" s="374" t="s">
        <v>32</v>
      </c>
      <c r="C48" s="360"/>
      <c r="D48" s="348"/>
      <c r="E48" s="349" t="s">
        <v>90</v>
      </c>
      <c r="F48" s="357"/>
    </row>
    <row r="49" spans="2:6" ht="15.75" x14ac:dyDescent="0.3">
      <c r="B49" s="375" t="s">
        <v>33</v>
      </c>
      <c r="C49" s="361">
        <v>24402</v>
      </c>
      <c r="D49" s="348"/>
      <c r="E49" s="339"/>
      <c r="F49" s="357"/>
    </row>
    <row r="50" spans="2:6" ht="15.75" x14ac:dyDescent="0.3">
      <c r="B50" s="374" t="s">
        <v>34</v>
      </c>
      <c r="C50" s="360">
        <v>1</v>
      </c>
      <c r="D50" s="348"/>
      <c r="E50" s="339"/>
      <c r="F50" s="357"/>
    </row>
    <row r="51" spans="2:6" ht="15.75" x14ac:dyDescent="0.3">
      <c r="B51" s="376" t="s">
        <v>35</v>
      </c>
      <c r="C51" s="362">
        <v>1001</v>
      </c>
      <c r="D51" s="348"/>
      <c r="E51" s="350"/>
      <c r="F51" s="357"/>
    </row>
    <row r="52" spans="2:6" ht="15.75" x14ac:dyDescent="0.3">
      <c r="B52" s="376" t="s">
        <v>37</v>
      </c>
      <c r="C52" s="362"/>
      <c r="D52" s="348"/>
      <c r="E52" s="350"/>
      <c r="F52" s="357"/>
    </row>
    <row r="53" spans="2:6" ht="16.5" thickBot="1" x14ac:dyDescent="0.35">
      <c r="B53" s="377" t="s">
        <v>38</v>
      </c>
      <c r="C53" s="362"/>
      <c r="D53" s="348"/>
      <c r="E53" s="350"/>
      <c r="F53" s="358"/>
    </row>
    <row r="54" spans="2:6" ht="16.5" thickBot="1" x14ac:dyDescent="0.35">
      <c r="B54" s="363" t="s">
        <v>39</v>
      </c>
      <c r="C54" s="363" t="s">
        <v>40</v>
      </c>
      <c r="D54" s="342" t="s">
        <v>41</v>
      </c>
      <c r="E54" s="341" t="s">
        <v>42</v>
      </c>
      <c r="F54" s="359" t="s">
        <v>43</v>
      </c>
    </row>
    <row r="55" spans="2:6" ht="15.75" x14ac:dyDescent="0.3">
      <c r="B55" s="366">
        <v>55229</v>
      </c>
      <c r="C55" s="364" t="s">
        <v>88</v>
      </c>
      <c r="D55" s="365">
        <v>1</v>
      </c>
      <c r="E55" s="378">
        <v>276220</v>
      </c>
      <c r="F55" s="354">
        <f>E55*D55</f>
        <v>276220</v>
      </c>
    </row>
    <row r="56" spans="2:6" ht="16.5" thickBot="1" x14ac:dyDescent="0.35">
      <c r="B56" s="367"/>
      <c r="C56" s="371"/>
      <c r="D56" s="353"/>
      <c r="E56" s="352" t="s">
        <v>44</v>
      </c>
      <c r="F56" s="355">
        <f>SUM(F55)</f>
        <v>276220</v>
      </c>
    </row>
    <row r="57" spans="2:6" ht="15.75" thickBot="1" x14ac:dyDescent="0.3"/>
    <row r="58" spans="2:6" ht="15.75" thickBot="1" x14ac:dyDescent="0.3">
      <c r="B58" s="412"/>
      <c r="C58" s="409" t="s">
        <v>53</v>
      </c>
      <c r="D58" s="383"/>
      <c r="E58" s="384"/>
      <c r="F58" s="396"/>
    </row>
    <row r="59" spans="2:6" ht="15.75" x14ac:dyDescent="0.3">
      <c r="B59" s="413" t="s">
        <v>28</v>
      </c>
      <c r="C59" s="408" t="s">
        <v>92</v>
      </c>
      <c r="D59" s="388"/>
      <c r="E59" s="391" t="s">
        <v>19</v>
      </c>
      <c r="F59" s="397"/>
    </row>
    <row r="60" spans="2:6" ht="15.75" x14ac:dyDescent="0.3">
      <c r="B60" s="414" t="s">
        <v>29</v>
      </c>
      <c r="C60" s="410" t="s">
        <v>93</v>
      </c>
      <c r="D60" s="385"/>
      <c r="E60" s="380"/>
      <c r="F60" s="397"/>
    </row>
    <row r="61" spans="2:6" ht="15.75" x14ac:dyDescent="0.3">
      <c r="B61" s="414" t="s">
        <v>30</v>
      </c>
      <c r="C61" s="400">
        <v>161075</v>
      </c>
      <c r="D61" s="386"/>
      <c r="E61" s="387" t="s">
        <v>31</v>
      </c>
      <c r="F61" s="397"/>
    </row>
    <row r="62" spans="2:6" ht="15.75" x14ac:dyDescent="0.3">
      <c r="B62" s="414" t="s">
        <v>32</v>
      </c>
      <c r="C62" s="400"/>
      <c r="D62" s="388"/>
      <c r="E62" s="389" t="s">
        <v>142</v>
      </c>
      <c r="F62" s="397"/>
    </row>
    <row r="63" spans="2:6" ht="15.75" x14ac:dyDescent="0.3">
      <c r="B63" s="415" t="s">
        <v>33</v>
      </c>
      <c r="C63" s="401">
        <v>25028</v>
      </c>
      <c r="D63" s="388"/>
      <c r="E63" s="379"/>
      <c r="F63" s="397"/>
    </row>
    <row r="64" spans="2:6" ht="15.75" x14ac:dyDescent="0.3">
      <c r="B64" s="414" t="s">
        <v>34</v>
      </c>
      <c r="C64" s="400" t="s">
        <v>138</v>
      </c>
      <c r="D64" s="388"/>
      <c r="E64" s="379"/>
      <c r="F64" s="397"/>
    </row>
    <row r="65" spans="2:7" ht="15.75" x14ac:dyDescent="0.3">
      <c r="B65" s="416" t="s">
        <v>35</v>
      </c>
      <c r="C65" s="402">
        <v>7079</v>
      </c>
      <c r="D65" s="388"/>
      <c r="E65" s="390"/>
      <c r="F65" s="397"/>
    </row>
    <row r="66" spans="2:7" ht="15.75" x14ac:dyDescent="0.3">
      <c r="B66" s="416" t="s">
        <v>37</v>
      </c>
      <c r="C66" s="402"/>
      <c r="D66" s="388"/>
      <c r="E66" s="390"/>
      <c r="F66" s="397"/>
    </row>
    <row r="67" spans="2:7" ht="16.5" thickBot="1" x14ac:dyDescent="0.35">
      <c r="B67" s="417" t="s">
        <v>38</v>
      </c>
      <c r="C67" s="402"/>
      <c r="D67" s="388"/>
      <c r="E67" s="390"/>
      <c r="F67" s="398"/>
      <c r="G67" t="s">
        <v>139</v>
      </c>
    </row>
    <row r="68" spans="2:7" ht="16.5" thickBot="1" x14ac:dyDescent="0.35">
      <c r="B68" s="403" t="s">
        <v>39</v>
      </c>
      <c r="C68" s="403" t="s">
        <v>40</v>
      </c>
      <c r="D68" s="382" t="s">
        <v>41</v>
      </c>
      <c r="E68" s="381" t="s">
        <v>42</v>
      </c>
      <c r="F68" s="399" t="s">
        <v>43</v>
      </c>
    </row>
    <row r="69" spans="2:7" ht="15.75" x14ac:dyDescent="0.3">
      <c r="B69" s="406">
        <v>36250</v>
      </c>
      <c r="C69" s="404" t="s">
        <v>94</v>
      </c>
      <c r="D69" s="405">
        <v>10</v>
      </c>
      <c r="E69" s="418">
        <v>45000</v>
      </c>
      <c r="F69" s="394">
        <f>E69*D69</f>
        <v>450000</v>
      </c>
    </row>
    <row r="70" spans="2:7" ht="16.5" thickBot="1" x14ac:dyDescent="0.35">
      <c r="B70" s="407"/>
      <c r="C70" s="411"/>
      <c r="D70" s="393"/>
      <c r="E70" s="392" t="s">
        <v>44</v>
      </c>
      <c r="F70" s="395">
        <f>SUM(F69)</f>
        <v>450000</v>
      </c>
    </row>
    <row r="72" spans="2:7" x14ac:dyDescent="0.25">
      <c r="E72" s="18" t="s">
        <v>54</v>
      </c>
      <c r="F72" s="420">
        <f>F70+F56+F42+F14</f>
        <v>1424329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opLeftCell="A40" workbookViewId="0">
      <selection activeCell="F60" sqref="F60"/>
    </sheetView>
  </sheetViews>
  <sheetFormatPr baseColWidth="10" defaultRowHeight="15" x14ac:dyDescent="0.25"/>
  <cols>
    <col min="2" max="3" width="34.28515625" customWidth="1"/>
  </cols>
  <sheetData>
    <row r="1" spans="2:6" ht="15.75" thickBot="1" x14ac:dyDescent="0.3"/>
    <row r="2" spans="2:6" ht="15.75" thickBot="1" x14ac:dyDescent="0.3">
      <c r="B2" s="412"/>
      <c r="C2" s="409" t="s">
        <v>65</v>
      </c>
      <c r="D2" s="383"/>
      <c r="E2" s="384"/>
      <c r="F2" s="396"/>
    </row>
    <row r="3" spans="2:6" ht="15.75" x14ac:dyDescent="0.3">
      <c r="B3" s="413" t="s">
        <v>28</v>
      </c>
      <c r="C3" s="408" t="s">
        <v>98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31" t="s">
        <v>97</v>
      </c>
      <c r="D4" s="385"/>
      <c r="E4" s="380"/>
      <c r="F4" s="397"/>
    </row>
    <row r="5" spans="2:6" ht="15.75" x14ac:dyDescent="0.3">
      <c r="B5" s="414" t="s">
        <v>30</v>
      </c>
      <c r="C5" s="400">
        <v>160652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106</v>
      </c>
      <c r="F6" s="397"/>
    </row>
    <row r="7" spans="2:6" ht="15.75" x14ac:dyDescent="0.3">
      <c r="B7" s="415" t="s">
        <v>33</v>
      </c>
      <c r="C7" s="401">
        <v>24727</v>
      </c>
      <c r="D7" s="388"/>
      <c r="E7" s="379"/>
      <c r="F7" s="397"/>
    </row>
    <row r="8" spans="2:6" ht="15.75" x14ac:dyDescent="0.3">
      <c r="B8" s="414" t="s">
        <v>34</v>
      </c>
      <c r="C8" s="400" t="s">
        <v>96</v>
      </c>
      <c r="D8" s="388"/>
      <c r="E8" s="379"/>
      <c r="F8" s="397"/>
    </row>
    <row r="9" spans="2:6" ht="15.75" x14ac:dyDescent="0.3">
      <c r="B9" s="416" t="s">
        <v>35</v>
      </c>
      <c r="C9" s="402">
        <v>7002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ht="15.75" x14ac:dyDescent="0.3">
      <c r="B13" s="406" t="s">
        <v>76</v>
      </c>
      <c r="C13" s="404" t="s">
        <v>77</v>
      </c>
      <c r="D13" s="405">
        <v>6</v>
      </c>
      <c r="E13" s="418">
        <v>46638</v>
      </c>
      <c r="F13" s="394">
        <f>E13*D13</f>
        <v>279828</v>
      </c>
    </row>
    <row r="14" spans="2:6" ht="16.5" thickBot="1" x14ac:dyDescent="0.35">
      <c r="B14" s="407"/>
      <c r="C14" s="411"/>
      <c r="D14" s="393"/>
      <c r="E14" s="392" t="s">
        <v>44</v>
      </c>
      <c r="F14" s="395">
        <f>SUM(F13)</f>
        <v>279828</v>
      </c>
    </row>
    <row r="15" spans="2:6" ht="15.75" thickBot="1" x14ac:dyDescent="0.3"/>
    <row r="16" spans="2:6" ht="15.75" thickBot="1" x14ac:dyDescent="0.3">
      <c r="B16" s="412"/>
      <c r="C16" s="409" t="s">
        <v>66</v>
      </c>
      <c r="D16" s="383"/>
      <c r="E16" s="384"/>
      <c r="F16" s="396"/>
    </row>
    <row r="17" spans="2:10" ht="15.75" x14ac:dyDescent="0.3">
      <c r="B17" s="413" t="s">
        <v>28</v>
      </c>
      <c r="C17" s="408" t="s">
        <v>99</v>
      </c>
      <c r="D17" s="388"/>
      <c r="E17" s="391" t="s">
        <v>19</v>
      </c>
      <c r="F17" s="397"/>
    </row>
    <row r="18" spans="2:10" ht="15.75" x14ac:dyDescent="0.3">
      <c r="B18" s="414" t="s">
        <v>29</v>
      </c>
      <c r="C18" s="410" t="s">
        <v>100</v>
      </c>
      <c r="D18" s="385"/>
      <c r="E18" s="380"/>
      <c r="F18" s="397"/>
    </row>
    <row r="19" spans="2:10" ht="15.75" x14ac:dyDescent="0.3">
      <c r="B19" s="414" t="s">
        <v>30</v>
      </c>
      <c r="C19" s="400">
        <v>160659</v>
      </c>
      <c r="D19" s="386"/>
      <c r="E19" s="387" t="s">
        <v>31</v>
      </c>
      <c r="F19" s="397"/>
    </row>
    <row r="20" spans="2:10" ht="15.75" x14ac:dyDescent="0.3">
      <c r="B20" s="414" t="s">
        <v>32</v>
      </c>
      <c r="C20" s="400">
        <v>151403</v>
      </c>
      <c r="D20" s="388"/>
      <c r="E20" s="389" t="s">
        <v>145</v>
      </c>
      <c r="F20" s="397"/>
    </row>
    <row r="21" spans="2:10" ht="15.75" x14ac:dyDescent="0.3">
      <c r="B21" s="415" t="s">
        <v>33</v>
      </c>
      <c r="C21" s="401">
        <v>24745</v>
      </c>
      <c r="D21" s="388"/>
      <c r="E21" s="379"/>
      <c r="F21" s="397"/>
    </row>
    <row r="22" spans="2:10" ht="15.75" x14ac:dyDescent="0.3">
      <c r="B22" s="414" t="s">
        <v>34</v>
      </c>
      <c r="C22" s="400">
        <v>470000013</v>
      </c>
      <c r="D22" s="388"/>
      <c r="E22" s="379"/>
      <c r="F22" s="397"/>
    </row>
    <row r="23" spans="2:10" ht="15.75" x14ac:dyDescent="0.3">
      <c r="B23" s="416" t="s">
        <v>35</v>
      </c>
      <c r="C23" s="402">
        <v>7054</v>
      </c>
      <c r="D23" s="388"/>
      <c r="E23" s="390"/>
      <c r="F23" s="397"/>
    </row>
    <row r="24" spans="2:10" ht="15.75" x14ac:dyDescent="0.3">
      <c r="B24" s="416" t="s">
        <v>37</v>
      </c>
      <c r="C24" s="402"/>
      <c r="D24" s="388"/>
      <c r="E24" s="390"/>
      <c r="F24" s="397"/>
    </row>
    <row r="25" spans="2:10" ht="16.5" thickBot="1" x14ac:dyDescent="0.35">
      <c r="B25" s="417" t="s">
        <v>38</v>
      </c>
      <c r="C25" s="402"/>
      <c r="D25" s="388"/>
      <c r="E25" s="390"/>
      <c r="F25" s="398"/>
    </row>
    <row r="26" spans="2:10" ht="16.5" thickBot="1" x14ac:dyDescent="0.35">
      <c r="B26" s="403" t="s">
        <v>39</v>
      </c>
      <c r="C26" s="403" t="s">
        <v>40</v>
      </c>
      <c r="D26" s="382" t="s">
        <v>41</v>
      </c>
      <c r="E26" s="381" t="s">
        <v>42</v>
      </c>
      <c r="F26" s="399" t="s">
        <v>43</v>
      </c>
    </row>
    <row r="27" spans="2:10" ht="15.75" x14ac:dyDescent="0.3">
      <c r="B27" s="406">
        <v>351300</v>
      </c>
      <c r="C27" s="404" t="s">
        <v>101</v>
      </c>
      <c r="D27" s="405">
        <v>1</v>
      </c>
      <c r="E27" s="418">
        <v>1126000</v>
      </c>
      <c r="F27" s="394">
        <f>E27*D27</f>
        <v>1126000</v>
      </c>
    </row>
    <row r="28" spans="2:10" ht="16.5" thickBot="1" x14ac:dyDescent="0.35">
      <c r="B28" s="407"/>
      <c r="C28" s="411"/>
      <c r="D28" s="393"/>
      <c r="E28" s="392" t="s">
        <v>44</v>
      </c>
      <c r="F28" s="395">
        <f>SUM(F27)</f>
        <v>1126000</v>
      </c>
    </row>
    <row r="29" spans="2:10" ht="15.75" thickBot="1" x14ac:dyDescent="0.3"/>
    <row r="30" spans="2:10" ht="15.75" thickBot="1" x14ac:dyDescent="0.3">
      <c r="B30" s="412"/>
      <c r="C30" s="409" t="s">
        <v>67</v>
      </c>
      <c r="D30" s="383"/>
      <c r="E30" s="384"/>
      <c r="F30" s="396"/>
    </row>
    <row r="31" spans="2:10" ht="15.75" x14ac:dyDescent="0.3">
      <c r="B31" s="413" t="s">
        <v>28</v>
      </c>
      <c r="C31" s="408" t="s">
        <v>103</v>
      </c>
      <c r="D31" s="388"/>
      <c r="E31" s="391" t="s">
        <v>19</v>
      </c>
      <c r="F31" s="397"/>
      <c r="J31" t="s">
        <v>175</v>
      </c>
    </row>
    <row r="32" spans="2:10" ht="15.75" x14ac:dyDescent="0.3">
      <c r="B32" s="414" t="s">
        <v>29</v>
      </c>
      <c r="C32" s="410" t="s">
        <v>102</v>
      </c>
      <c r="D32" s="385"/>
      <c r="E32" s="380"/>
      <c r="F32" s="397"/>
    </row>
    <row r="33" spans="2:6" ht="15.75" x14ac:dyDescent="0.3">
      <c r="B33" s="414" t="s">
        <v>30</v>
      </c>
      <c r="C33" s="400">
        <v>160660</v>
      </c>
      <c r="D33" s="386"/>
      <c r="E33" s="387" t="s">
        <v>31</v>
      </c>
      <c r="F33" s="397"/>
    </row>
    <row r="34" spans="2:6" ht="15.75" x14ac:dyDescent="0.3">
      <c r="B34" s="414" t="s">
        <v>32</v>
      </c>
      <c r="C34" s="400">
        <v>145126</v>
      </c>
      <c r="D34" s="388"/>
      <c r="E34" s="389" t="s">
        <v>146</v>
      </c>
      <c r="F34" s="397"/>
    </row>
    <row r="35" spans="2:6" ht="15.75" x14ac:dyDescent="0.3">
      <c r="B35" s="415" t="s">
        <v>33</v>
      </c>
      <c r="C35" s="401">
        <v>24743</v>
      </c>
      <c r="D35" s="388"/>
      <c r="E35" s="379"/>
      <c r="F35" s="397"/>
    </row>
    <row r="36" spans="2:6" ht="15.75" x14ac:dyDescent="0.3">
      <c r="B36" s="414" t="s">
        <v>34</v>
      </c>
      <c r="C36" s="400" t="s">
        <v>104</v>
      </c>
      <c r="D36" s="388"/>
      <c r="E36" s="379"/>
      <c r="F36" s="397"/>
    </row>
    <row r="37" spans="2:6" ht="15.75" x14ac:dyDescent="0.3">
      <c r="B37" s="416" t="s">
        <v>35</v>
      </c>
      <c r="C37" s="402">
        <v>7152</v>
      </c>
      <c r="D37" s="388"/>
      <c r="E37" s="390"/>
      <c r="F37" s="397"/>
    </row>
    <row r="38" spans="2:6" ht="15.75" x14ac:dyDescent="0.3">
      <c r="B38" s="416" t="s">
        <v>37</v>
      </c>
      <c r="C38" s="402"/>
      <c r="D38" s="388"/>
      <c r="E38" s="390"/>
      <c r="F38" s="397"/>
    </row>
    <row r="39" spans="2:6" ht="16.5" thickBot="1" x14ac:dyDescent="0.35">
      <c r="B39" s="417" t="s">
        <v>38</v>
      </c>
      <c r="C39" s="402"/>
      <c r="D39" s="388"/>
      <c r="E39" s="390"/>
      <c r="F39" s="398"/>
    </row>
    <row r="40" spans="2:6" ht="16.5" thickBot="1" x14ac:dyDescent="0.35">
      <c r="B40" s="403" t="s">
        <v>39</v>
      </c>
      <c r="C40" s="403" t="s">
        <v>40</v>
      </c>
      <c r="D40" s="382" t="s">
        <v>41</v>
      </c>
      <c r="E40" s="381" t="s">
        <v>42</v>
      </c>
      <c r="F40" s="399" t="s">
        <v>43</v>
      </c>
    </row>
    <row r="41" spans="2:6" ht="15.75" x14ac:dyDescent="0.3">
      <c r="B41" s="406" t="s">
        <v>76</v>
      </c>
      <c r="C41" s="404" t="s">
        <v>77</v>
      </c>
      <c r="D41" s="405">
        <v>20</v>
      </c>
      <c r="E41" s="418">
        <v>45675</v>
      </c>
      <c r="F41" s="394">
        <f>E41*D41</f>
        <v>913500</v>
      </c>
    </row>
    <row r="42" spans="2:6" ht="16.5" thickBot="1" x14ac:dyDescent="0.35">
      <c r="B42" s="407"/>
      <c r="C42" s="411"/>
      <c r="D42" s="393"/>
      <c r="E42" s="392" t="s">
        <v>44</v>
      </c>
      <c r="F42" s="395">
        <f>SUM(F41)</f>
        <v>913500</v>
      </c>
    </row>
    <row r="44" spans="2:6" ht="15.75" thickBot="1" x14ac:dyDescent="0.3"/>
    <row r="45" spans="2:6" ht="15.75" thickBot="1" x14ac:dyDescent="0.3">
      <c r="B45" s="412"/>
      <c r="C45" s="409" t="s">
        <v>68</v>
      </c>
      <c r="D45" s="383"/>
      <c r="E45" s="384"/>
      <c r="F45" s="396"/>
    </row>
    <row r="46" spans="2:6" ht="15.75" x14ac:dyDescent="0.3">
      <c r="B46" s="413" t="s">
        <v>28</v>
      </c>
      <c r="C46" s="408" t="s">
        <v>111</v>
      </c>
      <c r="D46" s="388"/>
      <c r="E46" s="391" t="s">
        <v>19</v>
      </c>
      <c r="F46" s="397"/>
    </row>
    <row r="47" spans="2:6" ht="15.75" x14ac:dyDescent="0.3">
      <c r="B47" s="414" t="s">
        <v>29</v>
      </c>
      <c r="C47" s="410" t="s">
        <v>110</v>
      </c>
      <c r="D47" s="385"/>
      <c r="E47" s="380"/>
      <c r="F47" s="397"/>
    </row>
    <row r="48" spans="2:6" ht="15.75" x14ac:dyDescent="0.3">
      <c r="B48" s="414" t="s">
        <v>30</v>
      </c>
      <c r="C48" s="400">
        <v>160739</v>
      </c>
      <c r="D48" s="386"/>
      <c r="E48" s="387" t="s">
        <v>31</v>
      </c>
      <c r="F48" s="397"/>
    </row>
    <row r="49" spans="2:6" ht="15.75" x14ac:dyDescent="0.3">
      <c r="B49" s="414" t="s">
        <v>32</v>
      </c>
      <c r="C49" s="400"/>
      <c r="D49" s="388"/>
      <c r="E49" s="389" t="s">
        <v>125</v>
      </c>
      <c r="F49" s="397"/>
    </row>
    <row r="50" spans="2:6" ht="15.75" x14ac:dyDescent="0.3">
      <c r="B50" s="415" t="s">
        <v>33</v>
      </c>
      <c r="C50" s="401">
        <v>24797</v>
      </c>
      <c r="D50" s="388"/>
      <c r="E50" s="379"/>
      <c r="F50" s="397"/>
    </row>
    <row r="51" spans="2:6" ht="15.75" x14ac:dyDescent="0.3">
      <c r="B51" s="414" t="s">
        <v>34</v>
      </c>
      <c r="C51" s="400">
        <v>14</v>
      </c>
      <c r="D51" s="388"/>
      <c r="E51" s="379"/>
      <c r="F51" s="397"/>
    </row>
    <row r="52" spans="2:6" ht="15.75" x14ac:dyDescent="0.3">
      <c r="B52" s="416" t="s">
        <v>35</v>
      </c>
      <c r="C52" s="402">
        <v>7062</v>
      </c>
      <c r="D52" s="388"/>
      <c r="E52" s="390"/>
      <c r="F52" s="397"/>
    </row>
    <row r="53" spans="2:6" ht="15.75" x14ac:dyDescent="0.3">
      <c r="B53" s="416" t="s">
        <v>37</v>
      </c>
      <c r="C53" s="402"/>
      <c r="D53" s="388"/>
      <c r="E53" s="390"/>
      <c r="F53" s="397"/>
    </row>
    <row r="54" spans="2:6" ht="16.5" thickBot="1" x14ac:dyDescent="0.35">
      <c r="B54" s="417" t="s">
        <v>38</v>
      </c>
      <c r="C54" s="402"/>
      <c r="D54" s="388"/>
      <c r="E54" s="390"/>
      <c r="F54" s="398"/>
    </row>
    <row r="55" spans="2:6" s="13" customFormat="1" ht="16.5" thickBot="1" x14ac:dyDescent="0.35">
      <c r="B55" s="403" t="s">
        <v>39</v>
      </c>
      <c r="C55" s="403" t="s">
        <v>40</v>
      </c>
      <c r="D55" s="382" t="s">
        <v>41</v>
      </c>
      <c r="E55" s="381" t="s">
        <v>42</v>
      </c>
      <c r="F55" s="399" t="s">
        <v>43</v>
      </c>
    </row>
    <row r="56" spans="2:6" ht="15.75" x14ac:dyDescent="0.3">
      <c r="B56" s="406">
        <v>9910000003</v>
      </c>
      <c r="C56" s="404" t="s">
        <v>112</v>
      </c>
      <c r="D56" s="405">
        <v>1</v>
      </c>
      <c r="E56" s="418">
        <v>150000</v>
      </c>
      <c r="F56" s="394">
        <f>E56*D56</f>
        <v>150000</v>
      </c>
    </row>
    <row r="57" spans="2:6" ht="16.5" thickBot="1" x14ac:dyDescent="0.35">
      <c r="B57" s="407"/>
      <c r="C57" s="411"/>
      <c r="D57" s="393"/>
      <c r="E57" s="392" t="s">
        <v>44</v>
      </c>
      <c r="F57" s="395">
        <f>SUM(F56)</f>
        <v>150000</v>
      </c>
    </row>
    <row r="59" spans="2:6" x14ac:dyDescent="0.25">
      <c r="E59" s="419" t="s">
        <v>54</v>
      </c>
      <c r="F59" s="420">
        <f>F57+F42+F28+F14</f>
        <v>2469328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opLeftCell="A40" workbookViewId="0">
      <selection activeCell="F62" sqref="F62"/>
    </sheetView>
  </sheetViews>
  <sheetFormatPr baseColWidth="10" defaultRowHeight="15" x14ac:dyDescent="0.25"/>
  <cols>
    <col min="2" max="2" width="34.140625" customWidth="1"/>
    <col min="3" max="3" width="34.28515625" customWidth="1"/>
  </cols>
  <sheetData>
    <row r="1" spans="2:6" ht="15.75" thickBot="1" x14ac:dyDescent="0.3"/>
    <row r="2" spans="2:6" ht="15.75" thickBot="1" x14ac:dyDescent="0.3">
      <c r="B2" s="412"/>
      <c r="C2" s="409" t="s">
        <v>69</v>
      </c>
      <c r="D2" s="383"/>
      <c r="E2" s="384"/>
      <c r="F2" s="396"/>
    </row>
    <row r="3" spans="2:6" ht="15.75" x14ac:dyDescent="0.3">
      <c r="B3" s="413" t="s">
        <v>28</v>
      </c>
      <c r="C3" s="408" t="s">
        <v>63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10" t="s">
        <v>17</v>
      </c>
      <c r="D4" s="385"/>
      <c r="E4" s="380"/>
      <c r="F4" s="397"/>
    </row>
    <row r="5" spans="2:6" ht="15.75" x14ac:dyDescent="0.3">
      <c r="B5" s="414" t="s">
        <v>30</v>
      </c>
      <c r="C5" s="400">
        <v>160817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136</v>
      </c>
      <c r="F6" s="397"/>
    </row>
    <row r="7" spans="2:6" ht="15.75" x14ac:dyDescent="0.3">
      <c r="B7" s="415" t="s">
        <v>33</v>
      </c>
      <c r="C7" s="401">
        <v>24930</v>
      </c>
      <c r="D7" s="388"/>
      <c r="E7" s="379"/>
      <c r="F7" s="397"/>
    </row>
    <row r="8" spans="2:6" ht="15.75" x14ac:dyDescent="0.3">
      <c r="B8" s="414" t="s">
        <v>34</v>
      </c>
      <c r="C8" s="400">
        <v>2418</v>
      </c>
      <c r="D8" s="388"/>
      <c r="E8" s="379"/>
      <c r="F8" s="397"/>
    </row>
    <row r="9" spans="2:6" ht="15.75" x14ac:dyDescent="0.3">
      <c r="B9" s="416" t="s">
        <v>35</v>
      </c>
      <c r="C9" s="402">
        <v>7197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ht="15.75" x14ac:dyDescent="0.3">
      <c r="B13" s="406">
        <v>9910000003</v>
      </c>
      <c r="C13" s="404" t="s">
        <v>112</v>
      </c>
      <c r="D13" s="405">
        <v>1</v>
      </c>
      <c r="E13" s="418">
        <v>179403</v>
      </c>
      <c r="F13" s="394">
        <f>E13*D13</f>
        <v>179403</v>
      </c>
    </row>
    <row r="14" spans="2:6" ht="16.5" thickBot="1" x14ac:dyDescent="0.35">
      <c r="B14" s="407"/>
      <c r="C14" s="411"/>
      <c r="D14" s="393"/>
      <c r="E14" s="392" t="s">
        <v>44</v>
      </c>
      <c r="F14" s="395">
        <f>SUM(F13)</f>
        <v>179403</v>
      </c>
    </row>
    <row r="15" spans="2:6" ht="15.75" thickBot="1" x14ac:dyDescent="0.3"/>
    <row r="16" spans="2:6" ht="15.75" thickBot="1" x14ac:dyDescent="0.3">
      <c r="B16" s="412"/>
      <c r="C16" s="409" t="s">
        <v>115</v>
      </c>
      <c r="D16" s="383"/>
      <c r="E16" s="384"/>
      <c r="F16" s="396"/>
    </row>
    <row r="17" spans="2:6" ht="15.75" x14ac:dyDescent="0.3">
      <c r="B17" s="413" t="s">
        <v>28</v>
      </c>
      <c r="C17" s="408" t="s">
        <v>99</v>
      </c>
      <c r="D17" s="388"/>
      <c r="E17" s="391" t="s">
        <v>19</v>
      </c>
      <c r="F17" s="397"/>
    </row>
    <row r="18" spans="2:6" ht="15.75" x14ac:dyDescent="0.3">
      <c r="B18" s="414" t="s">
        <v>29</v>
      </c>
      <c r="C18" s="410" t="s">
        <v>78</v>
      </c>
      <c r="D18" s="385"/>
      <c r="E18" s="380"/>
      <c r="F18" s="397"/>
    </row>
    <row r="19" spans="2:6" ht="15.75" x14ac:dyDescent="0.3">
      <c r="B19" s="414" t="s">
        <v>30</v>
      </c>
      <c r="C19" s="400">
        <v>162059</v>
      </c>
      <c r="D19" s="386"/>
      <c r="E19" s="387" t="s">
        <v>31</v>
      </c>
      <c r="F19" s="397"/>
    </row>
    <row r="20" spans="2:6" ht="15.75" x14ac:dyDescent="0.3">
      <c r="B20" s="414" t="s">
        <v>32</v>
      </c>
      <c r="C20" s="400"/>
      <c r="D20" s="388"/>
      <c r="E20" s="389" t="s">
        <v>202</v>
      </c>
      <c r="F20" s="397"/>
    </row>
    <row r="21" spans="2:6" ht="15.75" customHeight="1" x14ac:dyDescent="0.3">
      <c r="B21" s="415" t="s">
        <v>33</v>
      </c>
      <c r="C21" s="401">
        <v>25703</v>
      </c>
      <c r="D21" s="388"/>
      <c r="E21" s="379"/>
      <c r="F21" s="397"/>
    </row>
    <row r="22" spans="2:6" ht="15.75" x14ac:dyDescent="0.3">
      <c r="B22" s="414" t="s">
        <v>34</v>
      </c>
      <c r="C22" s="400">
        <v>4700001668</v>
      </c>
      <c r="D22" s="388"/>
      <c r="E22" s="379"/>
      <c r="F22" s="397"/>
    </row>
    <row r="23" spans="2:6" ht="15.75" x14ac:dyDescent="0.3">
      <c r="B23" s="416" t="s">
        <v>35</v>
      </c>
      <c r="C23" s="402">
        <v>7071</v>
      </c>
      <c r="D23" s="388"/>
      <c r="E23" s="390"/>
      <c r="F23" s="397"/>
    </row>
    <row r="24" spans="2:6" ht="15.75" x14ac:dyDescent="0.3">
      <c r="B24" s="416" t="s">
        <v>37</v>
      </c>
      <c r="C24" s="402"/>
      <c r="D24" s="388"/>
      <c r="E24" s="390"/>
      <c r="F24" s="397"/>
    </row>
    <row r="25" spans="2:6" ht="16.5" thickBot="1" x14ac:dyDescent="0.35">
      <c r="B25" s="417" t="s">
        <v>38</v>
      </c>
      <c r="C25" s="402"/>
      <c r="D25" s="388"/>
      <c r="E25" s="390"/>
      <c r="F25" s="398"/>
    </row>
    <row r="26" spans="2:6" ht="16.5" thickBot="1" x14ac:dyDescent="0.35">
      <c r="B26" s="403" t="s">
        <v>39</v>
      </c>
      <c r="C26" s="403" t="s">
        <v>40</v>
      </c>
      <c r="D26" s="382" t="s">
        <v>41</v>
      </c>
      <c r="E26" s="381" t="s">
        <v>42</v>
      </c>
      <c r="F26" s="399" t="s">
        <v>43</v>
      </c>
    </row>
    <row r="27" spans="2:6" s="13" customFormat="1" ht="15.75" x14ac:dyDescent="0.3">
      <c r="B27" s="441" t="s">
        <v>128</v>
      </c>
      <c r="C27" s="442" t="s">
        <v>129</v>
      </c>
      <c r="D27" s="441">
        <v>10</v>
      </c>
      <c r="E27" s="445">
        <v>55000</v>
      </c>
      <c r="F27" s="444">
        <f>E27*D27</f>
        <v>550000</v>
      </c>
    </row>
    <row r="28" spans="2:6" s="13" customFormat="1" ht="15.75" x14ac:dyDescent="0.3">
      <c r="B28" s="435" t="s">
        <v>130</v>
      </c>
      <c r="C28" s="400" t="s">
        <v>132</v>
      </c>
      <c r="D28" s="435">
        <v>2</v>
      </c>
      <c r="E28" s="443">
        <v>8500</v>
      </c>
      <c r="F28" s="434">
        <f>E28*D28</f>
        <v>17000</v>
      </c>
    </row>
    <row r="29" spans="2:6" ht="15.75" x14ac:dyDescent="0.3">
      <c r="B29" s="406" t="s">
        <v>131</v>
      </c>
      <c r="C29" s="404" t="s">
        <v>133</v>
      </c>
      <c r="D29" s="406">
        <v>2</v>
      </c>
      <c r="E29" s="418">
        <v>4000</v>
      </c>
      <c r="F29" s="394">
        <f>E29*D29</f>
        <v>8000</v>
      </c>
    </row>
    <row r="30" spans="2:6" ht="16.5" thickBot="1" x14ac:dyDescent="0.35">
      <c r="B30" s="407"/>
      <c r="C30" s="411"/>
      <c r="D30" s="393"/>
      <c r="E30" s="392" t="s">
        <v>44</v>
      </c>
      <c r="F30" s="395">
        <f>SUM(F27:F29)</f>
        <v>575000</v>
      </c>
    </row>
    <row r="31" spans="2:6" ht="15.75" thickBot="1" x14ac:dyDescent="0.3"/>
    <row r="32" spans="2:6" ht="15.75" thickBot="1" x14ac:dyDescent="0.3">
      <c r="B32" s="412"/>
      <c r="C32" s="409" t="s">
        <v>116</v>
      </c>
      <c r="D32" s="383"/>
      <c r="E32" s="384"/>
      <c r="F32" s="396"/>
    </row>
    <row r="33" spans="2:6" ht="15.75" x14ac:dyDescent="0.3">
      <c r="B33" s="413" t="s">
        <v>28</v>
      </c>
      <c r="C33" s="408" t="s">
        <v>99</v>
      </c>
      <c r="D33" s="388"/>
      <c r="E33" s="391" t="s">
        <v>19</v>
      </c>
      <c r="F33" s="397"/>
    </row>
    <row r="34" spans="2:6" ht="15.75" x14ac:dyDescent="0.3">
      <c r="B34" s="414" t="s">
        <v>29</v>
      </c>
      <c r="C34" s="410" t="s">
        <v>78</v>
      </c>
      <c r="D34" s="385"/>
      <c r="E34" s="380"/>
      <c r="F34" s="397"/>
    </row>
    <row r="35" spans="2:6" ht="15.75" x14ac:dyDescent="0.3">
      <c r="B35" s="414" t="s">
        <v>30</v>
      </c>
      <c r="C35" s="400">
        <v>161842</v>
      </c>
      <c r="D35" s="386"/>
      <c r="E35" s="387" t="s">
        <v>31</v>
      </c>
      <c r="F35" s="397"/>
    </row>
    <row r="36" spans="2:6" ht="15.75" x14ac:dyDescent="0.3">
      <c r="B36" s="414" t="s">
        <v>32</v>
      </c>
      <c r="C36" s="400"/>
      <c r="D36" s="388"/>
      <c r="E36" s="389" t="s">
        <v>184</v>
      </c>
      <c r="F36" s="397"/>
    </row>
    <row r="37" spans="2:6" ht="15.75" x14ac:dyDescent="0.3">
      <c r="B37" s="415" t="s">
        <v>33</v>
      </c>
      <c r="C37" s="401">
        <v>25776</v>
      </c>
      <c r="D37" s="388"/>
      <c r="E37" s="379"/>
      <c r="F37" s="397"/>
    </row>
    <row r="38" spans="2:6" ht="15.75" x14ac:dyDescent="0.3">
      <c r="B38" s="414" t="s">
        <v>34</v>
      </c>
      <c r="C38" s="400">
        <v>4700001615</v>
      </c>
      <c r="D38" s="388"/>
      <c r="E38" s="379"/>
      <c r="F38" s="397"/>
    </row>
    <row r="39" spans="2:6" ht="15.75" x14ac:dyDescent="0.3">
      <c r="B39" s="416" t="s">
        <v>35</v>
      </c>
      <c r="C39" s="402">
        <v>7070</v>
      </c>
      <c r="D39" s="388"/>
      <c r="E39" s="390"/>
      <c r="F39" s="397"/>
    </row>
    <row r="40" spans="2:6" ht="15.75" x14ac:dyDescent="0.3">
      <c r="B40" s="416" t="s">
        <v>37</v>
      </c>
      <c r="C40" s="402"/>
      <c r="D40" s="388"/>
      <c r="E40" s="390"/>
      <c r="F40" s="397"/>
    </row>
    <row r="41" spans="2:6" ht="16.5" thickBot="1" x14ac:dyDescent="0.35">
      <c r="B41" s="417" t="s">
        <v>38</v>
      </c>
      <c r="C41" s="402"/>
      <c r="D41" s="388"/>
      <c r="E41" s="390"/>
      <c r="F41" s="398"/>
    </row>
    <row r="42" spans="2:6" ht="16.5" thickBot="1" x14ac:dyDescent="0.35">
      <c r="B42" s="403" t="s">
        <v>39</v>
      </c>
      <c r="C42" s="403" t="s">
        <v>40</v>
      </c>
      <c r="D42" s="382" t="s">
        <v>41</v>
      </c>
      <c r="E42" s="381" t="s">
        <v>42</v>
      </c>
      <c r="F42" s="399" t="s">
        <v>43</v>
      </c>
    </row>
    <row r="43" spans="2:6" ht="15.75" x14ac:dyDescent="0.3">
      <c r="B43" s="406" t="s">
        <v>134</v>
      </c>
      <c r="C43" s="404" t="s">
        <v>135</v>
      </c>
      <c r="D43" s="405">
        <v>1</v>
      </c>
      <c r="E43" s="418">
        <v>580000</v>
      </c>
      <c r="F43" s="394">
        <f>E43*D43</f>
        <v>580000</v>
      </c>
    </row>
    <row r="44" spans="2:6" ht="16.5" thickBot="1" x14ac:dyDescent="0.35">
      <c r="B44" s="407"/>
      <c r="C44" s="411"/>
      <c r="D44" s="393"/>
      <c r="E44" s="392" t="s">
        <v>44</v>
      </c>
      <c r="F44" s="395">
        <f>SUM(F43)</f>
        <v>580000</v>
      </c>
    </row>
    <row r="45" spans="2:6" ht="15.75" thickBot="1" x14ac:dyDescent="0.3"/>
    <row r="46" spans="2:6" ht="15.75" thickBot="1" x14ac:dyDescent="0.3">
      <c r="B46" s="412"/>
      <c r="C46" s="409" t="s">
        <v>117</v>
      </c>
      <c r="D46" s="383"/>
      <c r="E46" s="384"/>
      <c r="F46" s="396"/>
    </row>
    <row r="47" spans="2:6" ht="15.75" x14ac:dyDescent="0.3">
      <c r="B47" s="413" t="s">
        <v>28</v>
      </c>
      <c r="C47" s="408" t="s">
        <v>141</v>
      </c>
      <c r="D47" s="388"/>
      <c r="E47" s="391" t="s">
        <v>19</v>
      </c>
      <c r="F47" s="397"/>
    </row>
    <row r="48" spans="2:6" ht="15.75" x14ac:dyDescent="0.3">
      <c r="B48" s="414" t="s">
        <v>29</v>
      </c>
      <c r="C48" s="410" t="s">
        <v>140</v>
      </c>
      <c r="D48" s="385"/>
      <c r="E48" s="380"/>
      <c r="F48" s="397"/>
    </row>
    <row r="49" spans="2:6" ht="15.75" x14ac:dyDescent="0.3">
      <c r="B49" s="414" t="s">
        <v>30</v>
      </c>
      <c r="C49" s="400">
        <v>161275</v>
      </c>
      <c r="D49" s="386"/>
      <c r="E49" s="387" t="s">
        <v>31</v>
      </c>
      <c r="F49" s="397"/>
    </row>
    <row r="50" spans="2:6" ht="15.75" x14ac:dyDescent="0.3">
      <c r="B50" s="414" t="s">
        <v>32</v>
      </c>
      <c r="C50" s="400"/>
      <c r="D50" s="388"/>
      <c r="E50" s="389" t="s">
        <v>154</v>
      </c>
      <c r="F50" s="397"/>
    </row>
    <row r="51" spans="2:6" ht="15.75" x14ac:dyDescent="0.3">
      <c r="B51" s="415" t="s">
        <v>33</v>
      </c>
      <c r="C51" s="401">
        <v>25185</v>
      </c>
      <c r="D51" s="388"/>
      <c r="E51" s="379"/>
      <c r="F51" s="397"/>
    </row>
    <row r="52" spans="2:6" ht="15.75" x14ac:dyDescent="0.3">
      <c r="B52" s="414" t="s">
        <v>34</v>
      </c>
      <c r="C52" s="400">
        <v>5577</v>
      </c>
      <c r="D52" s="388"/>
      <c r="E52" s="379"/>
      <c r="F52" s="397"/>
    </row>
    <row r="53" spans="2:6" ht="15.75" x14ac:dyDescent="0.3">
      <c r="B53" s="416" t="s">
        <v>35</v>
      </c>
      <c r="C53" s="402">
        <v>7050</v>
      </c>
      <c r="D53" s="388"/>
      <c r="E53" s="390"/>
      <c r="F53" s="397"/>
    </row>
    <row r="54" spans="2:6" ht="15.75" x14ac:dyDescent="0.3">
      <c r="B54" s="416" t="s">
        <v>37</v>
      </c>
      <c r="C54" s="402"/>
      <c r="D54" s="388"/>
      <c r="E54" s="390"/>
      <c r="F54" s="397"/>
    </row>
    <row r="55" spans="2:6" ht="16.5" thickBot="1" x14ac:dyDescent="0.35">
      <c r="B55" s="417" t="s">
        <v>38</v>
      </c>
      <c r="C55" s="402"/>
      <c r="D55" s="388"/>
      <c r="E55" s="390"/>
      <c r="F55" s="398"/>
    </row>
    <row r="56" spans="2:6" ht="16.5" thickBot="1" x14ac:dyDescent="0.35">
      <c r="B56" s="403" t="s">
        <v>39</v>
      </c>
      <c r="C56" s="403" t="s">
        <v>40</v>
      </c>
      <c r="D56" s="382" t="s">
        <v>41</v>
      </c>
      <c r="E56" s="381" t="s">
        <v>42</v>
      </c>
      <c r="F56" s="399" t="s">
        <v>43</v>
      </c>
    </row>
    <row r="57" spans="2:6" ht="15.75" x14ac:dyDescent="0.3">
      <c r="B57" s="406">
        <v>9910000003</v>
      </c>
      <c r="C57" s="404" t="s">
        <v>112</v>
      </c>
      <c r="D57" s="405">
        <v>1</v>
      </c>
      <c r="E57" s="418">
        <v>1271200</v>
      </c>
      <c r="F57" s="394">
        <f>E57*D57</f>
        <v>1271200</v>
      </c>
    </row>
    <row r="58" spans="2:6" ht="16.5" thickBot="1" x14ac:dyDescent="0.35">
      <c r="B58" s="407"/>
      <c r="C58" s="411"/>
      <c r="D58" s="393"/>
      <c r="E58" s="392" t="s">
        <v>44</v>
      </c>
      <c r="F58" s="395">
        <f>SUM(F57)</f>
        <v>1271200</v>
      </c>
    </row>
    <row r="61" spans="2:6" x14ac:dyDescent="0.25">
      <c r="E61" s="419" t="s">
        <v>54</v>
      </c>
      <c r="F61" s="420">
        <f>F58+F44+F30+F14</f>
        <v>2605603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3" workbookViewId="0">
      <selection activeCell="F66" sqref="F66"/>
    </sheetView>
  </sheetViews>
  <sheetFormatPr baseColWidth="10" defaultRowHeight="15" x14ac:dyDescent="0.25"/>
  <cols>
    <col min="2" max="2" width="34.5703125" customWidth="1"/>
    <col min="3" max="3" width="35" customWidth="1"/>
  </cols>
  <sheetData>
    <row r="1" spans="2:6" ht="15.75" thickBot="1" x14ac:dyDescent="0.3"/>
    <row r="2" spans="2:6" ht="15.75" thickBot="1" x14ac:dyDescent="0.3">
      <c r="B2" s="412"/>
      <c r="C2" s="409" t="s">
        <v>118</v>
      </c>
      <c r="D2" s="383"/>
      <c r="E2" s="384"/>
      <c r="F2" s="396"/>
    </row>
    <row r="3" spans="2:6" ht="15.75" x14ac:dyDescent="0.3">
      <c r="B3" s="413" t="s">
        <v>28</v>
      </c>
      <c r="C3" s="408" t="s">
        <v>152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10" t="s">
        <v>143</v>
      </c>
      <c r="D4" s="385"/>
      <c r="E4" s="380"/>
      <c r="F4" s="397"/>
    </row>
    <row r="5" spans="2:6" ht="15.75" x14ac:dyDescent="0.3">
      <c r="B5" s="414" t="s">
        <v>30</v>
      </c>
      <c r="C5" s="400">
        <v>162324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197</v>
      </c>
      <c r="F6" s="397"/>
    </row>
    <row r="7" spans="2:6" ht="15.75" x14ac:dyDescent="0.3">
      <c r="B7" s="415" t="s">
        <v>33</v>
      </c>
      <c r="C7" s="401">
        <v>25875</v>
      </c>
      <c r="D7" s="388"/>
      <c r="E7" s="379"/>
      <c r="F7" s="397"/>
    </row>
    <row r="8" spans="2:6" ht="15.75" x14ac:dyDescent="0.3">
      <c r="B8" s="414" t="s">
        <v>34</v>
      </c>
      <c r="C8" s="400" t="s">
        <v>187</v>
      </c>
      <c r="D8" s="388"/>
      <c r="E8" s="379"/>
      <c r="F8" s="397"/>
    </row>
    <row r="9" spans="2:6" ht="15.75" x14ac:dyDescent="0.3">
      <c r="B9" s="416" t="s">
        <v>35</v>
      </c>
      <c r="C9" s="402" t="s">
        <v>188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s="13" customFormat="1" ht="15.75" x14ac:dyDescent="0.3">
      <c r="B13" s="441">
        <v>11112222</v>
      </c>
      <c r="C13" s="481" t="s">
        <v>192</v>
      </c>
      <c r="D13" s="441">
        <v>1</v>
      </c>
      <c r="E13" s="445">
        <v>210000</v>
      </c>
      <c r="F13" s="444">
        <f>E13*D13</f>
        <v>210000</v>
      </c>
    </row>
    <row r="14" spans="2:6" s="13" customFormat="1" ht="15.75" x14ac:dyDescent="0.3">
      <c r="B14" s="479">
        <v>11111111</v>
      </c>
      <c r="C14" s="455" t="s">
        <v>185</v>
      </c>
      <c r="D14" s="406">
        <v>1</v>
      </c>
      <c r="E14" s="480">
        <v>25000</v>
      </c>
      <c r="F14" s="478">
        <f>E14*D14</f>
        <v>25000</v>
      </c>
    </row>
    <row r="15" spans="2:6" s="13" customFormat="1" ht="15.75" x14ac:dyDescent="0.3">
      <c r="B15" s="435">
        <v>3200000000</v>
      </c>
      <c r="C15" s="456" t="s">
        <v>186</v>
      </c>
      <c r="D15" s="435">
        <v>1</v>
      </c>
      <c r="E15" s="443">
        <v>179000</v>
      </c>
      <c r="F15" s="434">
        <f>E15*D15</f>
        <v>179000</v>
      </c>
    </row>
    <row r="16" spans="2:6" ht="15.75" x14ac:dyDescent="0.3">
      <c r="B16" s="406">
        <v>9910000003</v>
      </c>
      <c r="C16" s="404" t="s">
        <v>112</v>
      </c>
      <c r="D16" s="405">
        <v>1</v>
      </c>
      <c r="E16" s="418">
        <v>179403</v>
      </c>
      <c r="F16" s="394">
        <f>E16*D16</f>
        <v>179403</v>
      </c>
    </row>
    <row r="17" spans="2:6" ht="16.5" thickBot="1" x14ac:dyDescent="0.35">
      <c r="B17" s="407"/>
      <c r="C17" s="411"/>
      <c r="D17" s="393"/>
      <c r="E17" s="392" t="s">
        <v>44</v>
      </c>
      <c r="F17" s="395">
        <f>SUM(F13:F16)</f>
        <v>593403</v>
      </c>
    </row>
    <row r="18" spans="2:6" ht="15.75" thickBot="1" x14ac:dyDescent="0.3"/>
    <row r="19" spans="2:6" ht="15.75" thickBot="1" x14ac:dyDescent="0.3">
      <c r="B19" s="412"/>
      <c r="C19" s="409" t="s">
        <v>119</v>
      </c>
      <c r="D19" s="383"/>
      <c r="E19" s="384"/>
      <c r="F19" s="396"/>
    </row>
    <row r="20" spans="2:6" ht="15.75" x14ac:dyDescent="0.3">
      <c r="B20" s="413" t="s">
        <v>28</v>
      </c>
      <c r="C20" s="408" t="s">
        <v>190</v>
      </c>
      <c r="D20" s="388"/>
      <c r="E20" s="391" t="s">
        <v>19</v>
      </c>
      <c r="F20" s="397"/>
    </row>
    <row r="21" spans="2:6" ht="15.75" x14ac:dyDescent="0.3">
      <c r="B21" s="414" t="s">
        <v>29</v>
      </c>
      <c r="C21" s="410" t="s">
        <v>144</v>
      </c>
      <c r="D21" s="385"/>
      <c r="E21" s="380"/>
      <c r="F21" s="397"/>
    </row>
    <row r="22" spans="2:6" ht="15.75" x14ac:dyDescent="0.3">
      <c r="B22" s="414" t="s">
        <v>30</v>
      </c>
      <c r="C22" s="400">
        <v>162129</v>
      </c>
      <c r="D22" s="386"/>
      <c r="E22" s="387" t="s">
        <v>31</v>
      </c>
      <c r="F22" s="397"/>
    </row>
    <row r="23" spans="2:6" ht="15.75" x14ac:dyDescent="0.3">
      <c r="B23" s="414" t="s">
        <v>32</v>
      </c>
      <c r="C23" s="400"/>
      <c r="D23" s="388"/>
      <c r="E23" s="389" t="s">
        <v>195</v>
      </c>
      <c r="F23" s="397"/>
    </row>
    <row r="24" spans="2:6" ht="15.75" x14ac:dyDescent="0.3">
      <c r="B24" s="415" t="s">
        <v>33</v>
      </c>
      <c r="C24" s="401">
        <v>25862</v>
      </c>
      <c r="D24" s="388"/>
      <c r="E24" s="379"/>
      <c r="F24" s="397"/>
    </row>
    <row r="25" spans="2:6" ht="15.75" x14ac:dyDescent="0.3">
      <c r="B25" s="414" t="s">
        <v>34</v>
      </c>
      <c r="C25" s="400">
        <v>4500023402</v>
      </c>
      <c r="D25" s="388"/>
      <c r="E25" s="379"/>
      <c r="F25" s="397"/>
    </row>
    <row r="26" spans="2:6" ht="15.75" x14ac:dyDescent="0.3">
      <c r="B26" s="416" t="s">
        <v>35</v>
      </c>
      <c r="C26" s="402">
        <v>7048</v>
      </c>
      <c r="D26" s="388"/>
      <c r="E26" s="390"/>
      <c r="F26" s="397"/>
    </row>
    <row r="27" spans="2:6" ht="15.75" x14ac:dyDescent="0.3">
      <c r="B27" s="416" t="s">
        <v>37</v>
      </c>
      <c r="C27" s="402"/>
      <c r="D27" s="388"/>
      <c r="E27" s="390"/>
      <c r="F27" s="397"/>
    </row>
    <row r="28" spans="2:6" ht="16.5" thickBot="1" x14ac:dyDescent="0.35">
      <c r="B28" s="417" t="s">
        <v>38</v>
      </c>
      <c r="C28" s="402"/>
      <c r="D28" s="388"/>
      <c r="E28" s="390"/>
      <c r="F28" s="398"/>
    </row>
    <row r="29" spans="2:6" ht="16.5" thickBot="1" x14ac:dyDescent="0.35">
      <c r="B29" s="403" t="s">
        <v>39</v>
      </c>
      <c r="C29" s="403" t="s">
        <v>40</v>
      </c>
      <c r="D29" s="382" t="s">
        <v>41</v>
      </c>
      <c r="E29" s="381" t="s">
        <v>42</v>
      </c>
      <c r="F29" s="399" t="s">
        <v>43</v>
      </c>
    </row>
    <row r="30" spans="2:6" ht="15.75" x14ac:dyDescent="0.3">
      <c r="B30" s="406">
        <v>11112222</v>
      </c>
      <c r="C30" s="404" t="s">
        <v>153</v>
      </c>
      <c r="D30" s="405">
        <v>1</v>
      </c>
      <c r="E30" s="418">
        <v>342180</v>
      </c>
      <c r="F30" s="394">
        <f>E30*D30</f>
        <v>342180</v>
      </c>
    </row>
    <row r="31" spans="2:6" ht="16.5" thickBot="1" x14ac:dyDescent="0.35">
      <c r="B31" s="407"/>
      <c r="C31" s="411"/>
      <c r="D31" s="393"/>
      <c r="E31" s="392" t="s">
        <v>44</v>
      </c>
      <c r="F31" s="395">
        <f>SUM(F30)</f>
        <v>342180</v>
      </c>
    </row>
    <row r="32" spans="2:6" ht="15.75" thickBot="1" x14ac:dyDescent="0.3"/>
    <row r="33" spans="2:6" ht="15.75" thickBot="1" x14ac:dyDescent="0.3">
      <c r="B33" s="412"/>
      <c r="C33" s="409" t="s">
        <v>147</v>
      </c>
      <c r="D33" s="383"/>
      <c r="E33" s="384"/>
      <c r="F33" s="396"/>
    </row>
    <row r="34" spans="2:6" ht="15.75" x14ac:dyDescent="0.3">
      <c r="B34" s="413" t="s">
        <v>28</v>
      </c>
      <c r="C34" s="408" t="s">
        <v>80</v>
      </c>
      <c r="D34" s="388"/>
      <c r="E34" s="391" t="s">
        <v>19</v>
      </c>
      <c r="F34" s="397"/>
    </row>
    <row r="35" spans="2:6" ht="15.75" x14ac:dyDescent="0.3">
      <c r="B35" s="414" t="s">
        <v>29</v>
      </c>
      <c r="C35" s="410" t="s">
        <v>78</v>
      </c>
      <c r="D35" s="385"/>
      <c r="E35" s="380"/>
      <c r="F35" s="397"/>
    </row>
    <row r="36" spans="2:6" ht="15.75" x14ac:dyDescent="0.3">
      <c r="B36" s="414" t="s">
        <v>30</v>
      </c>
      <c r="C36" s="400"/>
      <c r="D36" s="386"/>
      <c r="E36" s="387" t="s">
        <v>31</v>
      </c>
      <c r="F36" s="397"/>
    </row>
    <row r="37" spans="2:6" ht="15.75" x14ac:dyDescent="0.3">
      <c r="B37" s="414" t="s">
        <v>32</v>
      </c>
      <c r="C37" s="400">
        <v>125509</v>
      </c>
      <c r="D37" s="388"/>
      <c r="E37" s="389" t="s">
        <v>194</v>
      </c>
      <c r="F37" s="397"/>
    </row>
    <row r="38" spans="2:6" ht="15.75" x14ac:dyDescent="0.3">
      <c r="B38" s="415" t="s">
        <v>33</v>
      </c>
      <c r="C38" s="401">
        <v>425</v>
      </c>
      <c r="D38" s="388"/>
      <c r="E38" s="379"/>
      <c r="F38" s="397"/>
    </row>
    <row r="39" spans="2:6" ht="15.75" x14ac:dyDescent="0.3">
      <c r="B39" s="414" t="s">
        <v>34</v>
      </c>
      <c r="C39" s="400">
        <v>4700001762</v>
      </c>
      <c r="D39" s="388"/>
      <c r="E39" s="379"/>
      <c r="F39" s="397"/>
    </row>
    <row r="40" spans="2:6" ht="15.75" x14ac:dyDescent="0.3">
      <c r="B40" s="416" t="s">
        <v>35</v>
      </c>
      <c r="C40" s="402">
        <v>7073</v>
      </c>
      <c r="D40" s="388"/>
      <c r="E40" s="390"/>
      <c r="F40" s="397"/>
    </row>
    <row r="41" spans="2:6" ht="15.75" x14ac:dyDescent="0.3">
      <c r="B41" s="416" t="s">
        <v>37</v>
      </c>
      <c r="C41" s="402"/>
      <c r="D41" s="388"/>
      <c r="E41" s="390"/>
      <c r="F41" s="397"/>
    </row>
    <row r="42" spans="2:6" ht="16.5" thickBot="1" x14ac:dyDescent="0.35">
      <c r="B42" s="417" t="s">
        <v>38</v>
      </c>
      <c r="C42" s="402"/>
      <c r="D42" s="388"/>
      <c r="E42" s="390"/>
      <c r="F42" s="398"/>
    </row>
    <row r="43" spans="2:6" ht="16.5" thickBot="1" x14ac:dyDescent="0.35">
      <c r="B43" s="403" t="s">
        <v>39</v>
      </c>
      <c r="C43" s="403" t="s">
        <v>40</v>
      </c>
      <c r="D43" s="382" t="s">
        <v>41</v>
      </c>
      <c r="E43" s="381" t="s">
        <v>42</v>
      </c>
      <c r="F43" s="399" t="s">
        <v>43</v>
      </c>
    </row>
    <row r="44" spans="2:6" s="13" customFormat="1" ht="15.75" x14ac:dyDescent="0.3">
      <c r="B44" s="460" t="s">
        <v>183</v>
      </c>
      <c r="C44" s="455" t="s">
        <v>158</v>
      </c>
      <c r="D44" s="459">
        <v>1</v>
      </c>
      <c r="E44" s="457">
        <v>49480</v>
      </c>
      <c r="F44" s="444">
        <f>E44*D44</f>
        <v>49480</v>
      </c>
    </row>
    <row r="45" spans="2:6" s="13" customFormat="1" ht="15.75" x14ac:dyDescent="0.3">
      <c r="B45" s="461" t="s">
        <v>163</v>
      </c>
      <c r="C45" s="456" t="s">
        <v>159</v>
      </c>
      <c r="D45" s="435">
        <v>1</v>
      </c>
      <c r="E45" s="433">
        <v>26800</v>
      </c>
      <c r="F45" s="394">
        <f>E45*D45</f>
        <v>26800</v>
      </c>
    </row>
    <row r="46" spans="2:6" s="13" customFormat="1" ht="15.75" x14ac:dyDescent="0.3">
      <c r="B46" s="462" t="s">
        <v>182</v>
      </c>
      <c r="C46" s="456" t="s">
        <v>160</v>
      </c>
      <c r="D46" s="435">
        <v>1</v>
      </c>
      <c r="E46" s="433">
        <v>98000</v>
      </c>
      <c r="F46" s="434">
        <f>E46*D46</f>
        <v>98000</v>
      </c>
    </row>
    <row r="47" spans="2:6" ht="15.75" x14ac:dyDescent="0.3">
      <c r="B47" s="405" t="s">
        <v>162</v>
      </c>
      <c r="C47" s="404" t="s">
        <v>161</v>
      </c>
      <c r="D47" s="405">
        <v>2</v>
      </c>
      <c r="E47" s="458">
        <v>92500</v>
      </c>
      <c r="F47" s="394">
        <f>E47*D47</f>
        <v>185000</v>
      </c>
    </row>
    <row r="48" spans="2:6" ht="16.5" thickBot="1" x14ac:dyDescent="0.35">
      <c r="B48" s="407"/>
      <c r="C48" s="411"/>
      <c r="D48" s="393"/>
      <c r="E48" s="392" t="s">
        <v>44</v>
      </c>
      <c r="F48" s="395">
        <f>SUM(F44:F47)</f>
        <v>359280</v>
      </c>
    </row>
    <row r="50" spans="2:6" ht="15.75" thickBot="1" x14ac:dyDescent="0.3"/>
    <row r="51" spans="2:6" ht="15.75" thickBot="1" x14ac:dyDescent="0.3">
      <c r="B51" s="412"/>
      <c r="C51" s="409" t="s">
        <v>148</v>
      </c>
      <c r="D51" s="383"/>
      <c r="E51" s="384"/>
      <c r="F51" s="396"/>
    </row>
    <row r="52" spans="2:6" ht="15.75" x14ac:dyDescent="0.3">
      <c r="B52" s="413" t="s">
        <v>28</v>
      </c>
      <c r="C52" s="408" t="s">
        <v>164</v>
      </c>
      <c r="D52" s="388"/>
      <c r="E52" s="391" t="s">
        <v>19</v>
      </c>
      <c r="F52" s="397"/>
    </row>
    <row r="53" spans="2:6" ht="15.75" x14ac:dyDescent="0.3">
      <c r="B53" s="414" t="s">
        <v>29</v>
      </c>
      <c r="C53" s="410" t="s">
        <v>165</v>
      </c>
      <c r="D53" s="385"/>
      <c r="E53" s="380"/>
      <c r="F53" s="397"/>
    </row>
    <row r="54" spans="2:6" ht="15.75" x14ac:dyDescent="0.3">
      <c r="B54" s="414" t="s">
        <v>30</v>
      </c>
      <c r="C54" s="400"/>
      <c r="D54" s="386"/>
      <c r="E54" s="387" t="s">
        <v>31</v>
      </c>
      <c r="F54" s="397"/>
    </row>
    <row r="55" spans="2:6" ht="15.75" x14ac:dyDescent="0.3">
      <c r="B55" s="414" t="s">
        <v>32</v>
      </c>
      <c r="C55" s="400">
        <v>161527</v>
      </c>
      <c r="D55" s="388"/>
      <c r="E55" s="389" t="s">
        <v>171</v>
      </c>
      <c r="F55" s="397"/>
    </row>
    <row r="56" spans="2:6" ht="15.75" x14ac:dyDescent="0.3">
      <c r="B56" s="415" t="s">
        <v>33</v>
      </c>
      <c r="C56" s="401">
        <v>25359</v>
      </c>
      <c r="D56" s="388"/>
      <c r="E56" s="379"/>
      <c r="F56" s="397"/>
    </row>
    <row r="57" spans="2:6" ht="15.75" x14ac:dyDescent="0.3">
      <c r="B57" s="414" t="s">
        <v>34</v>
      </c>
      <c r="C57" s="400" t="s">
        <v>81</v>
      </c>
      <c r="D57" s="388"/>
      <c r="E57" s="379"/>
      <c r="F57" s="397"/>
    </row>
    <row r="58" spans="2:6" ht="15.75" x14ac:dyDescent="0.3">
      <c r="B58" s="416" t="s">
        <v>35</v>
      </c>
      <c r="C58" s="402" t="s">
        <v>81</v>
      </c>
      <c r="D58" s="388"/>
      <c r="E58" s="390"/>
      <c r="F58" s="397"/>
    </row>
    <row r="59" spans="2:6" ht="15.75" x14ac:dyDescent="0.3">
      <c r="B59" s="416" t="s">
        <v>37</v>
      </c>
      <c r="C59" s="402"/>
      <c r="D59" s="388"/>
      <c r="E59" s="390"/>
      <c r="F59" s="397"/>
    </row>
    <row r="60" spans="2:6" ht="16.5" thickBot="1" x14ac:dyDescent="0.35">
      <c r="B60" s="417" t="s">
        <v>38</v>
      </c>
      <c r="C60" s="402"/>
      <c r="D60" s="388"/>
      <c r="E60" s="390"/>
      <c r="F60" s="398"/>
    </row>
    <row r="61" spans="2:6" ht="16.5" thickBot="1" x14ac:dyDescent="0.35">
      <c r="B61" s="403" t="s">
        <v>39</v>
      </c>
      <c r="C61" s="403" t="s">
        <v>40</v>
      </c>
      <c r="D61" s="382" t="s">
        <v>41</v>
      </c>
      <c r="E61" s="381" t="s">
        <v>42</v>
      </c>
      <c r="F61" s="399" t="s">
        <v>43</v>
      </c>
    </row>
    <row r="62" spans="2:6" ht="15.75" x14ac:dyDescent="0.3">
      <c r="B62" s="406">
        <v>36250</v>
      </c>
      <c r="C62" s="404" t="s">
        <v>157</v>
      </c>
      <c r="D62" s="405">
        <v>2</v>
      </c>
      <c r="E62" s="418">
        <v>35000</v>
      </c>
      <c r="F62" s="394">
        <f>E62*D62</f>
        <v>70000</v>
      </c>
    </row>
    <row r="63" spans="2:6" ht="16.5" thickBot="1" x14ac:dyDescent="0.35">
      <c r="B63" s="407"/>
      <c r="C63" s="411"/>
      <c r="D63" s="393"/>
      <c r="E63" s="392" t="s">
        <v>44</v>
      </c>
      <c r="F63" s="395">
        <f>SUM(F62)</f>
        <v>70000</v>
      </c>
    </row>
    <row r="65" spans="5:6" x14ac:dyDescent="0.25">
      <c r="E65" s="419" t="s">
        <v>54</v>
      </c>
      <c r="F65" s="420">
        <f>F63+F48+F31+F17</f>
        <v>1364863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topLeftCell="A40" workbookViewId="0">
      <selection activeCell="B58" sqref="B58"/>
    </sheetView>
  </sheetViews>
  <sheetFormatPr baseColWidth="10" defaultRowHeight="15" x14ac:dyDescent="0.25"/>
  <cols>
    <col min="2" max="2" width="37.5703125" customWidth="1"/>
    <col min="3" max="3" width="34" customWidth="1"/>
  </cols>
  <sheetData>
    <row r="1" spans="2:6" ht="15.75" thickBot="1" x14ac:dyDescent="0.3"/>
    <row r="2" spans="2:6" ht="15.75" thickBot="1" x14ac:dyDescent="0.3">
      <c r="B2" s="412"/>
      <c r="C2" s="409" t="s">
        <v>149</v>
      </c>
      <c r="D2" s="383"/>
      <c r="E2" s="384"/>
      <c r="F2" s="396"/>
    </row>
    <row r="3" spans="2:6" ht="15.75" x14ac:dyDescent="0.3">
      <c r="B3" s="413" t="s">
        <v>28</v>
      </c>
      <c r="C3" s="408" t="s">
        <v>191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10" t="s">
        <v>177</v>
      </c>
      <c r="D4" s="385"/>
      <c r="E4" s="380"/>
      <c r="F4" s="397"/>
    </row>
    <row r="5" spans="2:6" ht="15.75" x14ac:dyDescent="0.3">
      <c r="B5" s="414" t="s">
        <v>30</v>
      </c>
      <c r="C5" s="400">
        <v>162128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193</v>
      </c>
      <c r="F6" s="397"/>
    </row>
    <row r="7" spans="2:6" ht="15.75" x14ac:dyDescent="0.3">
      <c r="B7" s="415" t="s">
        <v>33</v>
      </c>
      <c r="C7" s="401">
        <v>25861</v>
      </c>
      <c r="D7" s="388"/>
      <c r="E7" s="379"/>
      <c r="F7" s="397"/>
    </row>
    <row r="8" spans="2:6" ht="15.75" x14ac:dyDescent="0.3">
      <c r="B8" s="414" t="s">
        <v>34</v>
      </c>
      <c r="C8" s="400" t="s">
        <v>176</v>
      </c>
      <c r="D8" s="388"/>
      <c r="E8" s="379"/>
      <c r="F8" s="397"/>
    </row>
    <row r="9" spans="2:6" ht="15.75" x14ac:dyDescent="0.3">
      <c r="B9" s="416" t="s">
        <v>35</v>
      </c>
      <c r="C9" s="402">
        <v>2584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ht="15.75" x14ac:dyDescent="0.3">
      <c r="B13" s="406">
        <v>9910000003</v>
      </c>
      <c r="C13" s="404" t="s">
        <v>112</v>
      </c>
      <c r="D13" s="405">
        <v>1</v>
      </c>
      <c r="E13" s="418">
        <v>179403</v>
      </c>
      <c r="F13" s="394">
        <f>E13*D13</f>
        <v>179403</v>
      </c>
    </row>
    <row r="14" spans="2:6" ht="16.5" thickBot="1" x14ac:dyDescent="0.35">
      <c r="B14" s="407"/>
      <c r="C14" s="411"/>
      <c r="D14" s="393"/>
      <c r="E14" s="392" t="s">
        <v>44</v>
      </c>
      <c r="F14" s="395">
        <f>SUM(F13)</f>
        <v>179403</v>
      </c>
    </row>
    <row r="15" spans="2:6" ht="15.75" thickBot="1" x14ac:dyDescent="0.3"/>
    <row r="16" spans="2:6" ht="15.75" thickBot="1" x14ac:dyDescent="0.3">
      <c r="B16" s="412"/>
      <c r="C16" s="409" t="s">
        <v>150</v>
      </c>
      <c r="D16" s="383"/>
      <c r="E16" s="384"/>
      <c r="F16" s="396"/>
    </row>
    <row r="17" spans="2:6" ht="15.75" x14ac:dyDescent="0.3">
      <c r="B17" s="413" t="s">
        <v>28</v>
      </c>
      <c r="C17" s="408" t="s">
        <v>169</v>
      </c>
      <c r="D17" s="388"/>
      <c r="E17" s="391" t="s">
        <v>19</v>
      </c>
      <c r="F17" s="397"/>
    </row>
    <row r="18" spans="2:6" ht="15.75" x14ac:dyDescent="0.3">
      <c r="B18" s="414" t="s">
        <v>29</v>
      </c>
      <c r="C18" s="410" t="s">
        <v>167</v>
      </c>
      <c r="D18" s="385"/>
      <c r="E18" s="380"/>
      <c r="F18" s="397"/>
    </row>
    <row r="19" spans="2:6" ht="15.75" x14ac:dyDescent="0.3">
      <c r="B19" s="414" t="s">
        <v>30</v>
      </c>
      <c r="C19" s="400">
        <v>162030</v>
      </c>
      <c r="D19" s="386"/>
      <c r="E19" s="387" t="s">
        <v>31</v>
      </c>
      <c r="F19" s="397"/>
    </row>
    <row r="20" spans="2:6" ht="15.75" x14ac:dyDescent="0.3">
      <c r="B20" s="414" t="s">
        <v>32</v>
      </c>
      <c r="C20" s="400"/>
      <c r="D20" s="388"/>
      <c r="E20" s="389" t="s">
        <v>180</v>
      </c>
      <c r="F20" s="397"/>
    </row>
    <row r="21" spans="2:6" ht="15.75" x14ac:dyDescent="0.3">
      <c r="B21" s="415" t="s">
        <v>33</v>
      </c>
      <c r="C21" s="401">
        <v>25735</v>
      </c>
      <c r="D21" s="388"/>
      <c r="E21" s="379"/>
      <c r="F21" s="397"/>
    </row>
    <row r="22" spans="2:6" ht="15.75" x14ac:dyDescent="0.3">
      <c r="B22" s="414" t="s">
        <v>34</v>
      </c>
      <c r="C22" s="400">
        <v>4560820640</v>
      </c>
      <c r="D22" s="388"/>
      <c r="E22" s="379"/>
      <c r="F22" s="397"/>
    </row>
    <row r="23" spans="2:6" ht="15.75" x14ac:dyDescent="0.3">
      <c r="B23" s="416" t="s">
        <v>35</v>
      </c>
      <c r="C23" s="402">
        <v>7125</v>
      </c>
      <c r="D23" s="388"/>
      <c r="E23" s="390"/>
      <c r="F23" s="397"/>
    </row>
    <row r="24" spans="2:6" ht="15.75" x14ac:dyDescent="0.3">
      <c r="B24" s="416" t="s">
        <v>37</v>
      </c>
      <c r="C24" s="402"/>
      <c r="D24" s="388"/>
      <c r="E24" s="390"/>
      <c r="F24" s="397"/>
    </row>
    <row r="25" spans="2:6" ht="16.5" thickBot="1" x14ac:dyDescent="0.35">
      <c r="B25" s="417" t="s">
        <v>38</v>
      </c>
      <c r="C25" s="402"/>
      <c r="D25" s="388"/>
      <c r="E25" s="390"/>
      <c r="F25" s="398"/>
    </row>
    <row r="26" spans="2:6" ht="16.5" thickBot="1" x14ac:dyDescent="0.35">
      <c r="B26" s="403" t="s">
        <v>39</v>
      </c>
      <c r="C26" s="403" t="s">
        <v>40</v>
      </c>
      <c r="D26" s="382" t="s">
        <v>41</v>
      </c>
      <c r="E26" s="381" t="s">
        <v>42</v>
      </c>
      <c r="F26" s="399" t="s">
        <v>43</v>
      </c>
    </row>
    <row r="27" spans="2:6" ht="15.75" x14ac:dyDescent="0.3">
      <c r="B27" s="406">
        <v>11112222</v>
      </c>
      <c r="C27" s="404" t="s">
        <v>170</v>
      </c>
      <c r="D27" s="405">
        <v>1</v>
      </c>
      <c r="E27" s="418">
        <v>180000</v>
      </c>
      <c r="F27" s="394">
        <f>E27*D27</f>
        <v>180000</v>
      </c>
    </row>
    <row r="28" spans="2:6" ht="16.5" thickBot="1" x14ac:dyDescent="0.35">
      <c r="B28" s="407"/>
      <c r="C28" s="411"/>
      <c r="D28" s="393"/>
      <c r="E28" s="392" t="s">
        <v>44</v>
      </c>
      <c r="F28" s="395">
        <f>SUM(F27)</f>
        <v>180000</v>
      </c>
    </row>
    <row r="29" spans="2:6" ht="15.75" thickBot="1" x14ac:dyDescent="0.3"/>
    <row r="30" spans="2:6" ht="15.75" thickBot="1" x14ac:dyDescent="0.3">
      <c r="B30" s="412"/>
      <c r="C30" s="409" t="s">
        <v>151</v>
      </c>
      <c r="D30" s="383"/>
      <c r="E30" s="384"/>
      <c r="F30" s="396"/>
    </row>
    <row r="31" spans="2:6" ht="15.75" x14ac:dyDescent="0.3">
      <c r="B31" s="413" t="s">
        <v>28</v>
      </c>
      <c r="C31" s="408" t="s">
        <v>92</v>
      </c>
      <c r="D31" s="388"/>
      <c r="E31" s="391" t="s">
        <v>19</v>
      </c>
      <c r="F31" s="397"/>
    </row>
    <row r="32" spans="2:6" ht="15.75" x14ac:dyDescent="0.3">
      <c r="B32" s="414" t="s">
        <v>29</v>
      </c>
      <c r="C32" s="410" t="s">
        <v>93</v>
      </c>
      <c r="D32" s="385"/>
      <c r="E32" s="380"/>
      <c r="F32" s="397"/>
    </row>
    <row r="33" spans="2:6" ht="15.75" x14ac:dyDescent="0.3">
      <c r="B33" s="414" t="s">
        <v>30</v>
      </c>
      <c r="C33" s="400">
        <v>162054</v>
      </c>
      <c r="D33" s="386"/>
      <c r="E33" s="387" t="s">
        <v>31</v>
      </c>
      <c r="F33" s="397"/>
    </row>
    <row r="34" spans="2:6" ht="15.75" x14ac:dyDescent="0.3">
      <c r="B34" s="414" t="s">
        <v>32</v>
      </c>
      <c r="C34" s="400"/>
      <c r="D34" s="388"/>
      <c r="E34" s="389" t="s">
        <v>181</v>
      </c>
      <c r="F34" s="397"/>
    </row>
    <row r="35" spans="2:6" ht="15.75" x14ac:dyDescent="0.3">
      <c r="B35" s="415" t="s">
        <v>33</v>
      </c>
      <c r="C35" s="401">
        <v>25762</v>
      </c>
      <c r="D35" s="388"/>
      <c r="E35" s="379"/>
      <c r="F35" s="397"/>
    </row>
    <row r="36" spans="2:6" ht="15.75" x14ac:dyDescent="0.3">
      <c r="B36" s="414" t="s">
        <v>34</v>
      </c>
      <c r="C36" s="400" t="s">
        <v>178</v>
      </c>
      <c r="D36" s="388"/>
      <c r="E36" s="379"/>
      <c r="F36" s="397"/>
    </row>
    <row r="37" spans="2:6" ht="15.75" x14ac:dyDescent="0.3">
      <c r="B37" s="416" t="s">
        <v>35</v>
      </c>
      <c r="C37" s="402">
        <v>7080</v>
      </c>
      <c r="D37" s="388"/>
      <c r="E37" s="390"/>
      <c r="F37" s="397"/>
    </row>
    <row r="38" spans="2:6" ht="15.75" x14ac:dyDescent="0.3">
      <c r="B38" s="416" t="s">
        <v>37</v>
      </c>
      <c r="C38" s="402"/>
      <c r="D38" s="388"/>
      <c r="E38" s="390"/>
      <c r="F38" s="397"/>
    </row>
    <row r="39" spans="2:6" ht="16.5" thickBot="1" x14ac:dyDescent="0.35">
      <c r="B39" s="417" t="s">
        <v>38</v>
      </c>
      <c r="C39" s="402"/>
      <c r="D39" s="388"/>
      <c r="E39" s="390"/>
      <c r="F39" s="398"/>
    </row>
    <row r="40" spans="2:6" ht="15.75" x14ac:dyDescent="0.3">
      <c r="B40" s="469" t="s">
        <v>39</v>
      </c>
      <c r="C40" s="469" t="s">
        <v>40</v>
      </c>
      <c r="D40" s="470" t="s">
        <v>41</v>
      </c>
      <c r="E40" s="471" t="s">
        <v>42</v>
      </c>
      <c r="F40" s="472" t="s">
        <v>43</v>
      </c>
    </row>
    <row r="41" spans="2:6" ht="15.75" x14ac:dyDescent="0.3">
      <c r="B41" s="473">
        <v>38827</v>
      </c>
      <c r="C41" s="461" t="s">
        <v>179</v>
      </c>
      <c r="D41" s="461">
        <v>10</v>
      </c>
      <c r="E41" s="474">
        <v>25000</v>
      </c>
      <c r="F41" s="475">
        <f>E41*D41</f>
        <v>250000</v>
      </c>
    </row>
    <row r="42" spans="2:6" ht="16.5" thickBot="1" x14ac:dyDescent="0.35">
      <c r="B42" s="407"/>
      <c r="C42" s="411"/>
      <c r="D42" s="393"/>
      <c r="E42" s="392" t="s">
        <v>44</v>
      </c>
      <c r="F42" s="395">
        <f>SUM(F41:F41)</f>
        <v>250000</v>
      </c>
    </row>
    <row r="43" spans="2:6" ht="15.75" thickBot="1" x14ac:dyDescent="0.3"/>
    <row r="44" spans="2:6" ht="15.75" thickBot="1" x14ac:dyDescent="0.3">
      <c r="B44" s="412"/>
      <c r="C44" s="409" t="s">
        <v>168</v>
      </c>
      <c r="D44" s="383"/>
      <c r="E44" s="384"/>
      <c r="F44" s="396"/>
    </row>
    <row r="45" spans="2:6" ht="15.75" x14ac:dyDescent="0.3">
      <c r="B45" s="413" t="s">
        <v>28</v>
      </c>
      <c r="C45" s="408" t="s">
        <v>80</v>
      </c>
      <c r="D45" s="388"/>
      <c r="E45" s="391" t="s">
        <v>19</v>
      </c>
      <c r="F45" s="397"/>
    </row>
    <row r="46" spans="2:6" ht="15.75" x14ac:dyDescent="0.3">
      <c r="B46" s="414" t="s">
        <v>29</v>
      </c>
      <c r="C46" s="410" t="s">
        <v>100</v>
      </c>
      <c r="D46" s="385"/>
      <c r="E46" s="380"/>
      <c r="F46" s="397"/>
    </row>
    <row r="47" spans="2:6" ht="15.75" x14ac:dyDescent="0.3">
      <c r="B47" s="414" t="s">
        <v>30</v>
      </c>
      <c r="C47" s="400">
        <v>161842</v>
      </c>
      <c r="D47" s="386"/>
      <c r="E47" s="387" t="s">
        <v>31</v>
      </c>
      <c r="F47" s="397"/>
    </row>
    <row r="48" spans="2:6" ht="15.75" x14ac:dyDescent="0.3">
      <c r="B48" s="414" t="s">
        <v>32</v>
      </c>
      <c r="C48" s="400"/>
      <c r="D48" s="388"/>
      <c r="E48" s="389" t="s">
        <v>201</v>
      </c>
      <c r="F48" s="397"/>
    </row>
    <row r="49" spans="2:6" ht="15.75" x14ac:dyDescent="0.3">
      <c r="B49" s="415" t="s">
        <v>33</v>
      </c>
      <c r="C49" s="401">
        <v>25618</v>
      </c>
      <c r="D49" s="388"/>
      <c r="E49" s="379"/>
      <c r="F49" s="397"/>
    </row>
    <row r="50" spans="2:6" ht="15.75" x14ac:dyDescent="0.3">
      <c r="B50" s="414" t="s">
        <v>34</v>
      </c>
      <c r="C50" s="400">
        <v>4700001442</v>
      </c>
      <c r="D50" s="388"/>
      <c r="E50" s="379"/>
      <c r="F50" s="397"/>
    </row>
    <row r="51" spans="2:6" ht="15.75" x14ac:dyDescent="0.3">
      <c r="B51" s="416" t="s">
        <v>35</v>
      </c>
      <c r="C51" s="402">
        <v>7069</v>
      </c>
      <c r="D51" s="388"/>
      <c r="E51" s="390"/>
      <c r="F51" s="397"/>
    </row>
    <row r="52" spans="2:6" ht="15.75" x14ac:dyDescent="0.3">
      <c r="B52" s="416" t="s">
        <v>37</v>
      </c>
      <c r="C52" s="402"/>
      <c r="D52" s="388"/>
      <c r="E52" s="390"/>
      <c r="F52" s="397"/>
    </row>
    <row r="53" spans="2:6" ht="16.5" thickBot="1" x14ac:dyDescent="0.35">
      <c r="B53" s="417" t="s">
        <v>38</v>
      </c>
      <c r="C53" s="402"/>
      <c r="D53" s="388"/>
      <c r="E53" s="390"/>
      <c r="F53" s="398"/>
    </row>
    <row r="54" spans="2:6" ht="16.5" thickBot="1" x14ac:dyDescent="0.35">
      <c r="B54" s="403" t="s">
        <v>39</v>
      </c>
      <c r="C54" s="403" t="s">
        <v>40</v>
      </c>
      <c r="D54" s="382" t="s">
        <v>41</v>
      </c>
      <c r="E54" s="381" t="s">
        <v>42</v>
      </c>
      <c r="F54" s="399" t="s">
        <v>43</v>
      </c>
    </row>
    <row r="55" spans="2:6" ht="15.75" x14ac:dyDescent="0.3">
      <c r="B55" s="406" t="s">
        <v>174</v>
      </c>
      <c r="C55" s="404" t="s">
        <v>173</v>
      </c>
      <c r="D55" s="405">
        <v>80</v>
      </c>
      <c r="E55" s="418">
        <v>77820</v>
      </c>
      <c r="F55" s="394">
        <f>E55*D55</f>
        <v>6225600</v>
      </c>
    </row>
    <row r="56" spans="2:6" ht="16.5" thickBot="1" x14ac:dyDescent="0.35">
      <c r="B56" s="407"/>
      <c r="C56" s="411"/>
      <c r="D56" s="393"/>
      <c r="E56" s="392" t="s">
        <v>44</v>
      </c>
      <c r="F56" s="395">
        <f>SUM(F55)</f>
        <v>6225600</v>
      </c>
    </row>
    <row r="59" spans="2:6" x14ac:dyDescent="0.25">
      <c r="E59" s="419" t="s">
        <v>54</v>
      </c>
      <c r="F59" s="420">
        <f>F56+F42+F28+F14</f>
        <v>6835003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workbookViewId="0">
      <selection activeCell="E6" sqref="E6"/>
    </sheetView>
  </sheetViews>
  <sheetFormatPr baseColWidth="10" defaultRowHeight="15" x14ac:dyDescent="0.25"/>
  <cols>
    <col min="2" max="3" width="34" customWidth="1"/>
  </cols>
  <sheetData>
    <row r="1" spans="2:6" ht="15.75" thickBot="1" x14ac:dyDescent="0.3"/>
    <row r="2" spans="2:6" ht="15.75" thickBot="1" x14ac:dyDescent="0.3">
      <c r="B2" s="412"/>
      <c r="C2" s="409" t="s">
        <v>204</v>
      </c>
      <c r="D2" s="383"/>
      <c r="E2" s="384"/>
      <c r="F2" s="396"/>
    </row>
    <row r="3" spans="2:6" ht="15.75" x14ac:dyDescent="0.3">
      <c r="B3" s="413" t="s">
        <v>28</v>
      </c>
      <c r="C3" s="408" t="s">
        <v>80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10" t="s">
        <v>100</v>
      </c>
      <c r="D4" s="385"/>
      <c r="E4" s="380"/>
      <c r="F4" s="397"/>
    </row>
    <row r="5" spans="2:6" ht="15.75" x14ac:dyDescent="0.3">
      <c r="B5" s="414" t="s">
        <v>30</v>
      </c>
      <c r="C5" s="400">
        <v>163052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215</v>
      </c>
      <c r="F6" s="397"/>
    </row>
    <row r="7" spans="2:6" ht="15.75" x14ac:dyDescent="0.3">
      <c r="B7" s="415" t="s">
        <v>33</v>
      </c>
      <c r="C7" s="401">
        <v>26190</v>
      </c>
      <c r="D7" s="388"/>
      <c r="E7" s="379"/>
      <c r="F7" s="397"/>
    </row>
    <row r="8" spans="2:6" ht="15.75" x14ac:dyDescent="0.3">
      <c r="B8" s="414" t="s">
        <v>34</v>
      </c>
      <c r="C8" s="400">
        <v>4700002123</v>
      </c>
      <c r="D8" s="388"/>
      <c r="E8" s="379"/>
      <c r="F8" s="397"/>
    </row>
    <row r="9" spans="2:6" ht="15.75" x14ac:dyDescent="0.3">
      <c r="B9" s="416" t="s">
        <v>35</v>
      </c>
      <c r="C9" s="402" t="s">
        <v>210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ht="15.75" x14ac:dyDescent="0.3">
      <c r="B13" s="406">
        <v>3200000000</v>
      </c>
      <c r="C13" s="404" t="s">
        <v>210</v>
      </c>
      <c r="D13" s="405">
        <v>1</v>
      </c>
      <c r="E13" s="418">
        <v>405792</v>
      </c>
      <c r="F13" s="394">
        <f>E13*D13</f>
        <v>405792</v>
      </c>
    </row>
    <row r="14" spans="2:6" ht="16.5" thickBot="1" x14ac:dyDescent="0.35">
      <c r="B14" s="407"/>
      <c r="C14" s="411"/>
      <c r="D14" s="393"/>
      <c r="E14" s="392" t="s">
        <v>44</v>
      </c>
      <c r="F14" s="395">
        <f>SUM(F13)</f>
        <v>405792</v>
      </c>
    </row>
    <row r="15" spans="2:6" ht="15.75" thickBot="1" x14ac:dyDescent="0.3"/>
    <row r="16" spans="2:6" ht="15.75" thickBot="1" x14ac:dyDescent="0.3">
      <c r="B16" s="412"/>
      <c r="C16" s="409" t="s">
        <v>205</v>
      </c>
      <c r="D16" s="383"/>
      <c r="E16" s="384"/>
      <c r="F16" s="396"/>
    </row>
    <row r="17" spans="2:6" ht="15.75" x14ac:dyDescent="0.3">
      <c r="B17" s="413" t="s">
        <v>28</v>
      </c>
      <c r="C17" s="408" t="s">
        <v>80</v>
      </c>
      <c r="D17" s="388"/>
      <c r="E17" s="391" t="s">
        <v>19</v>
      </c>
      <c r="F17" s="397"/>
    </row>
    <row r="18" spans="2:6" ht="15.75" x14ac:dyDescent="0.3">
      <c r="B18" s="414" t="s">
        <v>29</v>
      </c>
      <c r="C18" s="410" t="s">
        <v>100</v>
      </c>
      <c r="D18" s="385"/>
      <c r="E18" s="380"/>
      <c r="F18" s="397"/>
    </row>
    <row r="19" spans="2:6" ht="15.75" x14ac:dyDescent="0.3">
      <c r="B19" s="414" t="s">
        <v>30</v>
      </c>
      <c r="C19" s="400">
        <v>163053</v>
      </c>
      <c r="D19" s="386"/>
      <c r="E19" s="387" t="s">
        <v>31</v>
      </c>
      <c r="F19" s="397"/>
    </row>
    <row r="20" spans="2:6" ht="15.75" x14ac:dyDescent="0.3">
      <c r="B20" s="414" t="s">
        <v>32</v>
      </c>
      <c r="C20" s="400"/>
      <c r="D20" s="388"/>
      <c r="E20" s="389" t="s">
        <v>211</v>
      </c>
      <c r="F20" s="397"/>
    </row>
    <row r="21" spans="2:6" ht="15.75" x14ac:dyDescent="0.3">
      <c r="B21" s="415" t="s">
        <v>33</v>
      </c>
      <c r="C21" s="401">
        <v>26191</v>
      </c>
      <c r="D21" s="388"/>
      <c r="E21" s="379"/>
      <c r="F21" s="397"/>
    </row>
    <row r="22" spans="2:6" ht="15.75" x14ac:dyDescent="0.3">
      <c r="B22" s="414" t="s">
        <v>34</v>
      </c>
      <c r="C22" s="400">
        <v>4700002124</v>
      </c>
      <c r="D22" s="388"/>
      <c r="E22" s="379"/>
      <c r="F22" s="397"/>
    </row>
    <row r="23" spans="2:6" ht="15.75" x14ac:dyDescent="0.3">
      <c r="B23" s="416" t="s">
        <v>35</v>
      </c>
      <c r="C23" s="402" t="s">
        <v>210</v>
      </c>
      <c r="D23" s="388"/>
      <c r="E23" s="390"/>
      <c r="F23" s="397"/>
    </row>
    <row r="24" spans="2:6" ht="15.75" x14ac:dyDescent="0.3">
      <c r="B24" s="416" t="s">
        <v>37</v>
      </c>
      <c r="C24" s="402"/>
      <c r="D24" s="388"/>
      <c r="E24" s="390"/>
      <c r="F24" s="397"/>
    </row>
    <row r="25" spans="2:6" ht="16.5" thickBot="1" x14ac:dyDescent="0.35">
      <c r="B25" s="417" t="s">
        <v>38</v>
      </c>
      <c r="C25" s="402"/>
      <c r="D25" s="388"/>
      <c r="E25" s="390"/>
      <c r="F25" s="398"/>
    </row>
    <row r="26" spans="2:6" ht="16.5" thickBot="1" x14ac:dyDescent="0.35">
      <c r="B26" s="403" t="s">
        <v>39</v>
      </c>
      <c r="C26" s="403" t="s">
        <v>40</v>
      </c>
      <c r="D26" s="382" t="s">
        <v>41</v>
      </c>
      <c r="E26" s="381" t="s">
        <v>42</v>
      </c>
      <c r="F26" s="399" t="s">
        <v>43</v>
      </c>
    </row>
    <row r="27" spans="2:6" ht="15.75" x14ac:dyDescent="0.3">
      <c r="B27" s="406">
        <v>3200000000</v>
      </c>
      <c r="C27" s="404" t="s">
        <v>210</v>
      </c>
      <c r="D27" s="405">
        <v>1</v>
      </c>
      <c r="E27" s="418">
        <v>405792</v>
      </c>
      <c r="F27" s="394">
        <f>E27*D27</f>
        <v>405792</v>
      </c>
    </row>
    <row r="28" spans="2:6" ht="16.5" thickBot="1" x14ac:dyDescent="0.35">
      <c r="B28" s="407"/>
      <c r="C28" s="411"/>
      <c r="D28" s="393"/>
      <c r="E28" s="392" t="s">
        <v>44</v>
      </c>
      <c r="F28" s="395">
        <f>SUM(F27)</f>
        <v>405792</v>
      </c>
    </row>
    <row r="29" spans="2:6" ht="15.75" thickBot="1" x14ac:dyDescent="0.3"/>
    <row r="30" spans="2:6" ht="15.75" thickBot="1" x14ac:dyDescent="0.3">
      <c r="B30" s="412"/>
      <c r="C30" s="409" t="s">
        <v>206</v>
      </c>
      <c r="D30" s="383"/>
      <c r="E30" s="384"/>
      <c r="F30" s="396"/>
    </row>
    <row r="31" spans="2:6" ht="15.75" x14ac:dyDescent="0.3">
      <c r="B31" s="413" t="s">
        <v>28</v>
      </c>
      <c r="C31" s="408" t="s">
        <v>80</v>
      </c>
      <c r="D31" s="388"/>
      <c r="E31" s="391" t="s">
        <v>19</v>
      </c>
      <c r="F31" s="397"/>
    </row>
    <row r="32" spans="2:6" ht="15.75" x14ac:dyDescent="0.3">
      <c r="B32" s="414" t="s">
        <v>29</v>
      </c>
      <c r="C32" s="410" t="s">
        <v>100</v>
      </c>
      <c r="D32" s="385"/>
      <c r="E32" s="380"/>
      <c r="F32" s="397"/>
    </row>
    <row r="33" spans="2:6" ht="15.75" x14ac:dyDescent="0.3">
      <c r="B33" s="414" t="s">
        <v>30</v>
      </c>
      <c r="C33" s="400">
        <v>163054</v>
      </c>
      <c r="D33" s="386"/>
      <c r="E33" s="387" t="s">
        <v>31</v>
      </c>
      <c r="F33" s="397"/>
    </row>
    <row r="34" spans="2:6" ht="15.75" x14ac:dyDescent="0.3">
      <c r="B34" s="414" t="s">
        <v>32</v>
      </c>
      <c r="C34" s="400"/>
      <c r="D34" s="388"/>
      <c r="E34" s="389" t="s">
        <v>212</v>
      </c>
      <c r="F34" s="397"/>
    </row>
    <row r="35" spans="2:6" ht="15.75" x14ac:dyDescent="0.3">
      <c r="B35" s="415" t="s">
        <v>33</v>
      </c>
      <c r="C35" s="401">
        <v>26193</v>
      </c>
      <c r="D35" s="388"/>
      <c r="E35" s="379"/>
      <c r="F35" s="397"/>
    </row>
    <row r="36" spans="2:6" ht="15.75" x14ac:dyDescent="0.3">
      <c r="B36" s="414" t="s">
        <v>34</v>
      </c>
      <c r="C36" s="400">
        <v>4700002125</v>
      </c>
      <c r="D36" s="388"/>
      <c r="E36" s="379"/>
      <c r="F36" s="397"/>
    </row>
    <row r="37" spans="2:6" ht="15.75" x14ac:dyDescent="0.3">
      <c r="B37" s="416" t="s">
        <v>35</v>
      </c>
      <c r="C37" s="402" t="s">
        <v>210</v>
      </c>
      <c r="D37" s="388"/>
      <c r="E37" s="390"/>
      <c r="F37" s="397"/>
    </row>
    <row r="38" spans="2:6" ht="15.75" x14ac:dyDescent="0.3">
      <c r="B38" s="416" t="s">
        <v>37</v>
      </c>
      <c r="C38" s="402"/>
      <c r="D38" s="388"/>
      <c r="E38" s="390"/>
      <c r="F38" s="397"/>
    </row>
    <row r="39" spans="2:6" ht="16.5" thickBot="1" x14ac:dyDescent="0.35">
      <c r="B39" s="417" t="s">
        <v>38</v>
      </c>
      <c r="C39" s="402"/>
      <c r="D39" s="388"/>
      <c r="E39" s="390"/>
      <c r="F39" s="398"/>
    </row>
    <row r="40" spans="2:6" ht="16.5" thickBot="1" x14ac:dyDescent="0.35">
      <c r="B40" s="403" t="s">
        <v>39</v>
      </c>
      <c r="C40" s="403" t="s">
        <v>40</v>
      </c>
      <c r="D40" s="382" t="s">
        <v>41</v>
      </c>
      <c r="E40" s="381" t="s">
        <v>42</v>
      </c>
      <c r="F40" s="399" t="s">
        <v>43</v>
      </c>
    </row>
    <row r="41" spans="2:6" ht="15.75" x14ac:dyDescent="0.3">
      <c r="B41" s="406">
        <v>3200000000</v>
      </c>
      <c r="C41" s="404" t="s">
        <v>210</v>
      </c>
      <c r="D41" s="405">
        <v>1</v>
      </c>
      <c r="E41" s="418">
        <v>405792</v>
      </c>
      <c r="F41" s="394">
        <f>E41*D41</f>
        <v>405792</v>
      </c>
    </row>
    <row r="42" spans="2:6" ht="16.5" thickBot="1" x14ac:dyDescent="0.35">
      <c r="B42" s="407"/>
      <c r="C42" s="411"/>
      <c r="D42" s="393"/>
      <c r="E42" s="392" t="s">
        <v>44</v>
      </c>
      <c r="F42" s="395">
        <f>SUM(F41)</f>
        <v>405792</v>
      </c>
    </row>
    <row r="43" spans="2:6" ht="15.75" thickBot="1" x14ac:dyDescent="0.3"/>
    <row r="44" spans="2:6" ht="15.75" thickBot="1" x14ac:dyDescent="0.3">
      <c r="B44" s="412"/>
      <c r="C44" s="409" t="s">
        <v>207</v>
      </c>
      <c r="D44" s="383"/>
      <c r="E44" s="384"/>
      <c r="F44" s="396"/>
    </row>
    <row r="45" spans="2:6" ht="15.75" x14ac:dyDescent="0.3">
      <c r="B45" s="413" t="s">
        <v>28</v>
      </c>
      <c r="C45" s="408" t="s">
        <v>80</v>
      </c>
      <c r="D45" s="388"/>
      <c r="E45" s="391" t="s">
        <v>19</v>
      </c>
      <c r="F45" s="397"/>
    </row>
    <row r="46" spans="2:6" ht="15.75" x14ac:dyDescent="0.3">
      <c r="B46" s="414" t="s">
        <v>29</v>
      </c>
      <c r="C46" s="410" t="s">
        <v>100</v>
      </c>
      <c r="D46" s="385"/>
      <c r="E46" s="380"/>
      <c r="F46" s="397"/>
    </row>
    <row r="47" spans="2:6" ht="15.75" x14ac:dyDescent="0.3">
      <c r="B47" s="414" t="s">
        <v>30</v>
      </c>
      <c r="C47" s="400">
        <v>163055</v>
      </c>
      <c r="D47" s="386"/>
      <c r="E47" s="387" t="s">
        <v>31</v>
      </c>
      <c r="F47" s="397"/>
    </row>
    <row r="48" spans="2:6" ht="15.75" x14ac:dyDescent="0.3">
      <c r="B48" s="414" t="s">
        <v>32</v>
      </c>
      <c r="C48" s="400"/>
      <c r="D48" s="388"/>
      <c r="E48" s="389" t="s">
        <v>214</v>
      </c>
      <c r="F48" s="397"/>
    </row>
    <row r="49" spans="2:6" ht="15.75" x14ac:dyDescent="0.3">
      <c r="B49" s="415" t="s">
        <v>33</v>
      </c>
      <c r="C49" s="401">
        <v>26194</v>
      </c>
      <c r="D49" s="388"/>
      <c r="E49" s="379"/>
      <c r="F49" s="397"/>
    </row>
    <row r="50" spans="2:6" ht="15.75" x14ac:dyDescent="0.3">
      <c r="B50" s="414" t="s">
        <v>34</v>
      </c>
      <c r="C50" s="400">
        <v>4700002126</v>
      </c>
      <c r="D50" s="388"/>
      <c r="E50" s="379"/>
      <c r="F50" s="397"/>
    </row>
    <row r="51" spans="2:6" ht="15.75" x14ac:dyDescent="0.3">
      <c r="B51" s="416" t="s">
        <v>35</v>
      </c>
      <c r="C51" s="402" t="s">
        <v>210</v>
      </c>
      <c r="D51" s="388"/>
      <c r="E51" s="390"/>
      <c r="F51" s="397"/>
    </row>
    <row r="52" spans="2:6" ht="15.75" x14ac:dyDescent="0.3">
      <c r="B52" s="416" t="s">
        <v>37</v>
      </c>
      <c r="C52" s="402"/>
      <c r="D52" s="388"/>
      <c r="E52" s="390"/>
      <c r="F52" s="397"/>
    </row>
    <row r="53" spans="2:6" ht="16.5" thickBot="1" x14ac:dyDescent="0.35">
      <c r="B53" s="417" t="s">
        <v>38</v>
      </c>
      <c r="C53" s="402"/>
      <c r="D53" s="388"/>
      <c r="E53" s="390"/>
      <c r="F53" s="398"/>
    </row>
    <row r="54" spans="2:6" ht="16.5" thickBot="1" x14ac:dyDescent="0.35">
      <c r="B54" s="403" t="s">
        <v>39</v>
      </c>
      <c r="C54" s="403" t="s">
        <v>40</v>
      </c>
      <c r="D54" s="382" t="s">
        <v>41</v>
      </c>
      <c r="E54" s="381" t="s">
        <v>42</v>
      </c>
      <c r="F54" s="399" t="s">
        <v>43</v>
      </c>
    </row>
    <row r="55" spans="2:6" ht="15.75" x14ac:dyDescent="0.3">
      <c r="B55" s="406">
        <v>3200000000</v>
      </c>
      <c r="C55" s="404" t="s">
        <v>210</v>
      </c>
      <c r="D55" s="405">
        <v>1</v>
      </c>
      <c r="E55" s="418">
        <v>405792</v>
      </c>
      <c r="F55" s="394">
        <f>E55*D55</f>
        <v>405792</v>
      </c>
    </row>
    <row r="56" spans="2:6" ht="16.5" thickBot="1" x14ac:dyDescent="0.35">
      <c r="B56" s="407"/>
      <c r="C56" s="411"/>
      <c r="D56" s="393"/>
      <c r="E56" s="392" t="s">
        <v>44</v>
      </c>
      <c r="F56" s="395">
        <f>SUM(F55)</f>
        <v>405792</v>
      </c>
    </row>
    <row r="57" spans="2:6" ht="15.75" thickBot="1" x14ac:dyDescent="0.3"/>
    <row r="58" spans="2:6" ht="15.75" thickBot="1" x14ac:dyDescent="0.3">
      <c r="B58" s="412"/>
      <c r="C58" s="409" t="s">
        <v>208</v>
      </c>
      <c r="D58" s="383"/>
      <c r="E58" s="384"/>
      <c r="F58" s="396"/>
    </row>
    <row r="59" spans="2:6" ht="15.75" x14ac:dyDescent="0.3">
      <c r="B59" s="413" t="s">
        <v>28</v>
      </c>
      <c r="C59" s="408" t="s">
        <v>80</v>
      </c>
      <c r="D59" s="388"/>
      <c r="E59" s="391" t="s">
        <v>19</v>
      </c>
      <c r="F59" s="397"/>
    </row>
    <row r="60" spans="2:6" ht="15.75" x14ac:dyDescent="0.3">
      <c r="B60" s="414" t="s">
        <v>29</v>
      </c>
      <c r="C60" s="410" t="s">
        <v>100</v>
      </c>
      <c r="D60" s="385"/>
      <c r="E60" s="380"/>
      <c r="F60" s="397"/>
    </row>
    <row r="61" spans="2:6" ht="15.75" x14ac:dyDescent="0.3">
      <c r="B61" s="414" t="s">
        <v>30</v>
      </c>
      <c r="C61" s="400">
        <v>163056</v>
      </c>
      <c r="D61" s="386"/>
      <c r="E61" s="387" t="s">
        <v>31</v>
      </c>
      <c r="F61" s="397"/>
    </row>
    <row r="62" spans="2:6" ht="15.75" x14ac:dyDescent="0.3">
      <c r="B62" s="414" t="s">
        <v>32</v>
      </c>
      <c r="C62" s="400"/>
      <c r="D62" s="388"/>
      <c r="E62" s="389" t="s">
        <v>213</v>
      </c>
      <c r="F62" s="397"/>
    </row>
    <row r="63" spans="2:6" ht="15.75" x14ac:dyDescent="0.3">
      <c r="B63" s="415" t="s">
        <v>33</v>
      </c>
      <c r="C63" s="401">
        <v>26195</v>
      </c>
      <c r="D63" s="388"/>
      <c r="E63" s="379"/>
      <c r="F63" s="397"/>
    </row>
    <row r="64" spans="2:6" ht="15.75" x14ac:dyDescent="0.3">
      <c r="B64" s="414" t="s">
        <v>34</v>
      </c>
      <c r="C64" s="400">
        <v>4700002127</v>
      </c>
      <c r="D64" s="388"/>
      <c r="E64" s="379"/>
      <c r="F64" s="397"/>
    </row>
    <row r="65" spans="2:6" ht="15.75" x14ac:dyDescent="0.3">
      <c r="B65" s="416" t="s">
        <v>35</v>
      </c>
      <c r="C65" s="402" t="s">
        <v>210</v>
      </c>
      <c r="D65" s="388"/>
      <c r="E65" s="390"/>
      <c r="F65" s="397"/>
    </row>
    <row r="66" spans="2:6" ht="15.75" x14ac:dyDescent="0.3">
      <c r="B66" s="416" t="s">
        <v>37</v>
      </c>
      <c r="C66" s="402"/>
      <c r="D66" s="388"/>
      <c r="E66" s="390"/>
      <c r="F66" s="397"/>
    </row>
    <row r="67" spans="2:6" ht="16.5" thickBot="1" x14ac:dyDescent="0.35">
      <c r="B67" s="417" t="s">
        <v>38</v>
      </c>
      <c r="C67" s="402"/>
      <c r="D67" s="388"/>
      <c r="E67" s="390"/>
      <c r="F67" s="398"/>
    </row>
    <row r="68" spans="2:6" ht="16.5" thickBot="1" x14ac:dyDescent="0.35">
      <c r="B68" s="403" t="s">
        <v>39</v>
      </c>
      <c r="C68" s="403" t="s">
        <v>40</v>
      </c>
      <c r="D68" s="382" t="s">
        <v>41</v>
      </c>
      <c r="E68" s="381" t="s">
        <v>42</v>
      </c>
      <c r="F68" s="399" t="s">
        <v>43</v>
      </c>
    </row>
    <row r="69" spans="2:6" ht="15.75" x14ac:dyDescent="0.3">
      <c r="B69" s="406">
        <v>3200000000</v>
      </c>
      <c r="C69" s="404" t="s">
        <v>210</v>
      </c>
      <c r="D69" s="405">
        <v>1</v>
      </c>
      <c r="E69" s="418">
        <v>405792</v>
      </c>
      <c r="F69" s="394">
        <f>E69*D69</f>
        <v>405792</v>
      </c>
    </row>
    <row r="70" spans="2:6" ht="16.5" thickBot="1" x14ac:dyDescent="0.35">
      <c r="B70" s="407"/>
      <c r="C70" s="411"/>
      <c r="D70" s="393"/>
      <c r="E70" s="392" t="s">
        <v>44</v>
      </c>
      <c r="F70" s="395">
        <f>SUM(F69)</f>
        <v>405792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D25" sqref="D25"/>
    </sheetView>
  </sheetViews>
  <sheetFormatPr baseColWidth="10" defaultRowHeight="15" x14ac:dyDescent="0.25"/>
  <cols>
    <col min="2" max="2" width="34.42578125" customWidth="1"/>
    <col min="3" max="3" width="33.7109375" customWidth="1"/>
  </cols>
  <sheetData>
    <row r="1" spans="2:6" ht="15.75" thickBot="1" x14ac:dyDescent="0.3"/>
    <row r="2" spans="2:6" ht="15.75" thickBot="1" x14ac:dyDescent="0.3">
      <c r="B2" s="412"/>
      <c r="C2" s="409" t="s">
        <v>209</v>
      </c>
      <c r="D2" s="383"/>
      <c r="E2" s="384"/>
      <c r="F2" s="396"/>
    </row>
    <row r="3" spans="2:6" ht="15.75" x14ac:dyDescent="0.3">
      <c r="B3" s="413" t="s">
        <v>28</v>
      </c>
      <c r="C3" s="408" t="s">
        <v>80</v>
      </c>
      <c r="D3" s="388"/>
      <c r="E3" s="391" t="s">
        <v>19</v>
      </c>
      <c r="F3" s="397"/>
    </row>
    <row r="4" spans="2:6" ht="15.75" x14ac:dyDescent="0.3">
      <c r="B4" s="414" t="s">
        <v>29</v>
      </c>
      <c r="C4" s="410" t="s">
        <v>100</v>
      </c>
      <c r="D4" s="385"/>
      <c r="E4" s="380"/>
      <c r="F4" s="397"/>
    </row>
    <row r="5" spans="2:6" ht="15.75" x14ac:dyDescent="0.3">
      <c r="B5" s="414" t="s">
        <v>30</v>
      </c>
      <c r="C5" s="400">
        <v>163057</v>
      </c>
      <c r="D5" s="386"/>
      <c r="E5" s="387" t="s">
        <v>31</v>
      </c>
      <c r="F5" s="397"/>
    </row>
    <row r="6" spans="2:6" ht="15.75" x14ac:dyDescent="0.3">
      <c r="B6" s="414" t="s">
        <v>32</v>
      </c>
      <c r="C6" s="400"/>
      <c r="D6" s="388"/>
      <c r="E6" s="389" t="s">
        <v>216</v>
      </c>
      <c r="F6" s="397"/>
    </row>
    <row r="7" spans="2:6" ht="15.75" x14ac:dyDescent="0.3">
      <c r="B7" s="415" t="s">
        <v>33</v>
      </c>
      <c r="C7" s="401">
        <v>26197</v>
      </c>
      <c r="D7" s="388"/>
      <c r="E7" s="379"/>
      <c r="F7" s="397"/>
    </row>
    <row r="8" spans="2:6" ht="15.75" x14ac:dyDescent="0.3">
      <c r="B8" s="414" t="s">
        <v>34</v>
      </c>
      <c r="C8" s="400">
        <v>4700002128</v>
      </c>
      <c r="D8" s="388"/>
      <c r="E8" s="379"/>
      <c r="F8" s="397"/>
    </row>
    <row r="9" spans="2:6" ht="15.75" x14ac:dyDescent="0.3">
      <c r="B9" s="416" t="s">
        <v>35</v>
      </c>
      <c r="C9" s="402" t="s">
        <v>210</v>
      </c>
      <c r="D9" s="388"/>
      <c r="E9" s="390"/>
      <c r="F9" s="397"/>
    </row>
    <row r="10" spans="2:6" ht="15.75" x14ac:dyDescent="0.3">
      <c r="B10" s="416" t="s">
        <v>37</v>
      </c>
      <c r="C10" s="402"/>
      <c r="D10" s="388"/>
      <c r="E10" s="390"/>
      <c r="F10" s="397"/>
    </row>
    <row r="11" spans="2:6" ht="16.5" thickBot="1" x14ac:dyDescent="0.35">
      <c r="B11" s="417" t="s">
        <v>38</v>
      </c>
      <c r="C11" s="402"/>
      <c r="D11" s="388"/>
      <c r="E11" s="390"/>
      <c r="F11" s="398"/>
    </row>
    <row r="12" spans="2:6" ht="16.5" thickBot="1" x14ac:dyDescent="0.35">
      <c r="B12" s="403" t="s">
        <v>39</v>
      </c>
      <c r="C12" s="403" t="s">
        <v>40</v>
      </c>
      <c r="D12" s="382" t="s">
        <v>41</v>
      </c>
      <c r="E12" s="381" t="s">
        <v>42</v>
      </c>
      <c r="F12" s="399" t="s">
        <v>43</v>
      </c>
    </row>
    <row r="13" spans="2:6" ht="15.75" x14ac:dyDescent="0.3">
      <c r="B13" s="406">
        <v>3200000000</v>
      </c>
      <c r="C13" s="404" t="s">
        <v>210</v>
      </c>
      <c r="D13" s="405">
        <v>1</v>
      </c>
      <c r="E13" s="418">
        <v>405792</v>
      </c>
      <c r="F13" s="394">
        <f>E13*D13</f>
        <v>405792</v>
      </c>
    </row>
    <row r="14" spans="2:6" ht="16.5" thickBot="1" x14ac:dyDescent="0.35">
      <c r="B14" s="407"/>
      <c r="C14" s="411"/>
      <c r="D14" s="393"/>
      <c r="E14" s="392" t="s">
        <v>44</v>
      </c>
      <c r="F14" s="395">
        <f>SUM(F13)</f>
        <v>405792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zoomScale="70" zoomScaleNormal="70" workbookViewId="0">
      <selection activeCell="C23" sqref="C23"/>
    </sheetView>
  </sheetViews>
  <sheetFormatPr baseColWidth="10" defaultRowHeight="15" x14ac:dyDescent="0.25"/>
  <cols>
    <col min="1" max="1" width="3.7109375" customWidth="1"/>
    <col min="2" max="2" width="27" customWidth="1"/>
    <col min="3" max="3" width="18.140625" customWidth="1"/>
    <col min="4" max="4" width="8.85546875" customWidth="1"/>
    <col min="5" max="5" width="15.28515625" customWidth="1"/>
    <col min="6" max="6" width="12.28515625" customWidth="1"/>
    <col min="7" max="7" width="28.85546875" customWidth="1"/>
    <col min="8" max="8" width="13" customWidth="1"/>
    <col min="9" max="9" width="13.140625" customWidth="1"/>
    <col min="10" max="10" width="12.85546875" customWidth="1"/>
    <col min="11" max="11" width="24.140625" customWidth="1"/>
    <col min="12" max="12" width="26.42578125" customWidth="1"/>
  </cols>
  <sheetData>
    <row r="2" spans="1:12" x14ac:dyDescent="0.25">
      <c r="B2" s="428"/>
      <c r="C2" s="428"/>
      <c r="D2" s="428"/>
      <c r="E2" s="428"/>
      <c r="F2" s="428"/>
      <c r="G2" s="428"/>
      <c r="H2" s="428"/>
      <c r="I2" s="428"/>
      <c r="J2" s="428"/>
      <c r="K2" s="428"/>
    </row>
    <row r="3" spans="1:12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" t="s">
        <v>108</v>
      </c>
    </row>
    <row r="4" spans="1:12" x14ac:dyDescent="0.25">
      <c r="A4" s="1">
        <v>1</v>
      </c>
      <c r="B4" s="7" t="s">
        <v>12</v>
      </c>
      <c r="C4" s="10">
        <v>237000</v>
      </c>
      <c r="D4" s="432" t="s">
        <v>85</v>
      </c>
      <c r="E4" s="4">
        <v>7164</v>
      </c>
      <c r="F4" s="4">
        <v>25279</v>
      </c>
      <c r="G4" s="4">
        <v>127551</v>
      </c>
      <c r="H4" s="4">
        <v>160670</v>
      </c>
      <c r="I4" s="421">
        <v>27652</v>
      </c>
      <c r="J4" s="4" t="s">
        <v>85</v>
      </c>
      <c r="K4" s="422" t="s">
        <v>13</v>
      </c>
      <c r="L4" s="4"/>
    </row>
    <row r="5" spans="1:12" x14ac:dyDescent="0.25">
      <c r="A5" s="2">
        <v>2</v>
      </c>
      <c r="B5" s="8" t="s">
        <v>12</v>
      </c>
      <c r="C5" s="11">
        <v>620000</v>
      </c>
      <c r="D5" s="423" t="s">
        <v>85</v>
      </c>
      <c r="E5" s="5">
        <v>7162</v>
      </c>
      <c r="F5" s="5">
        <v>24795</v>
      </c>
      <c r="G5" s="5">
        <v>167628</v>
      </c>
      <c r="H5" s="5">
        <v>160673</v>
      </c>
      <c r="I5" s="429">
        <v>27189</v>
      </c>
      <c r="J5" s="5" t="s">
        <v>85</v>
      </c>
      <c r="K5" s="424" t="s">
        <v>13</v>
      </c>
      <c r="L5" s="4"/>
    </row>
    <row r="6" spans="1:12" x14ac:dyDescent="0.25">
      <c r="A6" s="2">
        <v>3</v>
      </c>
      <c r="B6" s="8" t="s">
        <v>12</v>
      </c>
      <c r="C6" s="11">
        <v>1600000</v>
      </c>
      <c r="D6" s="423" t="s">
        <v>85</v>
      </c>
      <c r="E6" s="5">
        <v>7163</v>
      </c>
      <c r="F6" s="5">
        <v>24762</v>
      </c>
      <c r="G6" s="5">
        <v>152546</v>
      </c>
      <c r="H6" s="5">
        <v>160671</v>
      </c>
      <c r="I6" s="429">
        <v>27138</v>
      </c>
      <c r="J6" s="5" t="s">
        <v>85</v>
      </c>
      <c r="K6" s="424" t="s">
        <v>14</v>
      </c>
      <c r="L6" s="4"/>
    </row>
    <row r="7" spans="1:12" x14ac:dyDescent="0.25">
      <c r="A7" s="2">
        <v>4</v>
      </c>
      <c r="B7" s="9" t="s">
        <v>15</v>
      </c>
      <c r="C7" s="12">
        <v>318917</v>
      </c>
      <c r="D7" s="6" t="s">
        <v>85</v>
      </c>
      <c r="E7" s="6" t="s">
        <v>127</v>
      </c>
      <c r="F7" s="6">
        <v>25877</v>
      </c>
      <c r="G7" s="6" t="s">
        <v>60</v>
      </c>
      <c r="H7" s="6">
        <v>162320</v>
      </c>
      <c r="I7" s="430">
        <v>28373</v>
      </c>
      <c r="J7" s="6" t="s">
        <v>85</v>
      </c>
      <c r="K7" s="425" t="s">
        <v>18</v>
      </c>
      <c r="L7" s="4"/>
    </row>
    <row r="8" spans="1:12" x14ac:dyDescent="0.25">
      <c r="A8" s="2">
        <v>5</v>
      </c>
      <c r="B8" s="9" t="s">
        <v>16</v>
      </c>
      <c r="C8" s="12">
        <v>640725</v>
      </c>
      <c r="D8" s="6" t="s">
        <v>85</v>
      </c>
      <c r="E8" s="6" t="s">
        <v>127</v>
      </c>
      <c r="F8" s="6">
        <v>25878</v>
      </c>
      <c r="G8" s="6" t="s">
        <v>60</v>
      </c>
      <c r="H8" s="6">
        <v>162316</v>
      </c>
      <c r="I8" s="430">
        <v>28372</v>
      </c>
      <c r="J8" s="6" t="s">
        <v>85</v>
      </c>
      <c r="K8" s="425" t="s">
        <v>18</v>
      </c>
      <c r="L8" s="4"/>
    </row>
    <row r="9" spans="1:12" x14ac:dyDescent="0.25">
      <c r="A9" s="2">
        <v>6</v>
      </c>
      <c r="B9" s="9" t="s">
        <v>17</v>
      </c>
      <c r="C9" s="12">
        <v>160000</v>
      </c>
      <c r="D9" s="6" t="s">
        <v>85</v>
      </c>
      <c r="E9" s="6" t="s">
        <v>127</v>
      </c>
      <c r="F9" s="6">
        <v>25880</v>
      </c>
      <c r="G9" s="6" t="s">
        <v>60</v>
      </c>
      <c r="H9" s="6">
        <v>192319</v>
      </c>
      <c r="I9" s="430">
        <v>28371</v>
      </c>
      <c r="J9" s="6" t="s">
        <v>85</v>
      </c>
      <c r="K9" s="425" t="s">
        <v>18</v>
      </c>
      <c r="L9" s="4"/>
    </row>
    <row r="10" spans="1:12" x14ac:dyDescent="0.25">
      <c r="A10" s="2">
        <v>7</v>
      </c>
      <c r="B10" s="8" t="s">
        <v>70</v>
      </c>
      <c r="C10" s="11"/>
      <c r="D10" s="423" t="s">
        <v>85</v>
      </c>
      <c r="E10" s="5" t="s">
        <v>71</v>
      </c>
      <c r="F10" s="5">
        <v>24524</v>
      </c>
      <c r="G10" s="5" t="s">
        <v>72</v>
      </c>
      <c r="H10" s="5">
        <v>160083</v>
      </c>
      <c r="I10" s="429">
        <v>26848</v>
      </c>
      <c r="J10" s="5" t="s">
        <v>85</v>
      </c>
      <c r="K10" s="5" t="s">
        <v>73</v>
      </c>
      <c r="L10" s="4"/>
    </row>
    <row r="11" spans="1:12" x14ac:dyDescent="0.25">
      <c r="A11" s="2">
        <v>8</v>
      </c>
      <c r="B11" s="8" t="s">
        <v>78</v>
      </c>
      <c r="C11" s="11">
        <v>538109</v>
      </c>
      <c r="D11" s="423" t="s">
        <v>85</v>
      </c>
      <c r="E11" s="5">
        <v>7074</v>
      </c>
      <c r="F11" s="5">
        <v>24506</v>
      </c>
      <c r="G11" s="5">
        <v>4700001667</v>
      </c>
      <c r="H11" s="5">
        <v>160074</v>
      </c>
      <c r="I11" s="429">
        <v>27802</v>
      </c>
      <c r="J11" s="5" t="s">
        <v>85</v>
      </c>
      <c r="K11" s="426" t="s">
        <v>79</v>
      </c>
      <c r="L11" s="4"/>
    </row>
    <row r="12" spans="1:12" x14ac:dyDescent="0.25">
      <c r="A12" s="2">
        <v>9</v>
      </c>
      <c r="B12" s="8" t="s">
        <v>84</v>
      </c>
      <c r="C12" s="11">
        <v>276220</v>
      </c>
      <c r="D12" s="423" t="s">
        <v>85</v>
      </c>
      <c r="E12" s="5">
        <v>1001</v>
      </c>
      <c r="F12" s="5">
        <v>24402</v>
      </c>
      <c r="G12" s="5">
        <v>1</v>
      </c>
      <c r="H12" s="5">
        <v>160092</v>
      </c>
      <c r="I12" s="429">
        <v>26853</v>
      </c>
      <c r="J12" s="5" t="s">
        <v>85</v>
      </c>
      <c r="K12" s="427" t="s">
        <v>89</v>
      </c>
      <c r="L12" s="4"/>
    </row>
    <row r="13" spans="1:12" x14ac:dyDescent="0.25">
      <c r="A13" s="2">
        <v>10</v>
      </c>
      <c r="B13" s="8" t="s">
        <v>91</v>
      </c>
      <c r="C13" s="11">
        <v>450000</v>
      </c>
      <c r="D13" s="423" t="s">
        <v>85</v>
      </c>
      <c r="E13" s="5">
        <v>7079</v>
      </c>
      <c r="F13" s="5">
        <v>25028</v>
      </c>
      <c r="G13" s="5" t="s">
        <v>138</v>
      </c>
      <c r="H13" s="5">
        <v>161075</v>
      </c>
      <c r="I13" s="429">
        <v>27446</v>
      </c>
      <c r="J13" s="5" t="s">
        <v>123</v>
      </c>
      <c r="K13" s="426" t="s">
        <v>79</v>
      </c>
      <c r="L13" s="4"/>
    </row>
    <row r="14" spans="1:12" x14ac:dyDescent="0.25">
      <c r="A14" s="2">
        <v>11</v>
      </c>
      <c r="B14" s="8" t="s">
        <v>95</v>
      </c>
      <c r="C14" s="11">
        <v>279828</v>
      </c>
      <c r="D14" s="423" t="s">
        <v>85</v>
      </c>
      <c r="E14" s="5">
        <v>7002</v>
      </c>
      <c r="F14" s="5">
        <v>24727</v>
      </c>
      <c r="G14" s="5" t="s">
        <v>96</v>
      </c>
      <c r="H14" s="5">
        <v>160652</v>
      </c>
      <c r="I14" s="429">
        <v>27100</v>
      </c>
      <c r="J14" s="5" t="s">
        <v>123</v>
      </c>
      <c r="K14" s="426" t="s">
        <v>79</v>
      </c>
      <c r="L14" s="4"/>
    </row>
    <row r="15" spans="1:12" x14ac:dyDescent="0.25">
      <c r="A15" s="2">
        <v>12</v>
      </c>
      <c r="B15" s="8" t="s">
        <v>100</v>
      </c>
      <c r="C15" s="10">
        <v>1126000</v>
      </c>
      <c r="D15" s="432" t="s">
        <v>85</v>
      </c>
      <c r="E15" s="5">
        <v>7054</v>
      </c>
      <c r="F15" s="5">
        <v>24745</v>
      </c>
      <c r="G15" s="5">
        <v>4700000513</v>
      </c>
      <c r="H15" s="5">
        <v>160659</v>
      </c>
      <c r="I15" s="429">
        <v>27157</v>
      </c>
      <c r="J15" s="5" t="s">
        <v>85</v>
      </c>
      <c r="K15" s="427" t="s">
        <v>89</v>
      </c>
      <c r="L15" s="3" t="s">
        <v>107</v>
      </c>
    </row>
    <row r="16" spans="1:12" x14ac:dyDescent="0.25">
      <c r="A16" s="2">
        <v>13</v>
      </c>
      <c r="B16" s="8" t="s">
        <v>102</v>
      </c>
      <c r="C16" s="10">
        <v>913500</v>
      </c>
      <c r="D16" s="432" t="s">
        <v>85</v>
      </c>
      <c r="E16" s="5">
        <v>7152</v>
      </c>
      <c r="F16" s="5">
        <v>24743</v>
      </c>
      <c r="G16" s="5" t="s">
        <v>105</v>
      </c>
      <c r="H16" s="5">
        <v>160660</v>
      </c>
      <c r="I16" s="429">
        <v>27485</v>
      </c>
      <c r="J16" s="5" t="s">
        <v>85</v>
      </c>
      <c r="K16" s="5"/>
      <c r="L16" s="3" t="s">
        <v>109</v>
      </c>
    </row>
    <row r="17" spans="1:12" x14ac:dyDescent="0.25">
      <c r="A17" s="2">
        <v>14</v>
      </c>
      <c r="B17" s="8" t="s">
        <v>110</v>
      </c>
      <c r="C17" s="11">
        <v>150000</v>
      </c>
      <c r="D17" s="423" t="s">
        <v>85</v>
      </c>
      <c r="E17" s="5">
        <v>7062</v>
      </c>
      <c r="F17" s="5">
        <v>24797</v>
      </c>
      <c r="G17" s="5">
        <v>14</v>
      </c>
      <c r="H17" s="5">
        <v>160739</v>
      </c>
      <c r="I17" s="429">
        <v>27196</v>
      </c>
      <c r="J17" s="5" t="s">
        <v>85</v>
      </c>
      <c r="K17" s="422" t="s">
        <v>14</v>
      </c>
      <c r="L17" s="4"/>
    </row>
    <row r="18" spans="1:12" x14ac:dyDescent="0.25">
      <c r="A18" s="2">
        <v>15</v>
      </c>
      <c r="B18" s="8" t="s">
        <v>17</v>
      </c>
      <c r="C18" s="11">
        <v>179403</v>
      </c>
      <c r="D18" s="423" t="s">
        <v>85</v>
      </c>
      <c r="E18" s="5">
        <v>7197</v>
      </c>
      <c r="F18" s="5">
        <v>24930</v>
      </c>
      <c r="G18" s="5">
        <v>2418</v>
      </c>
      <c r="H18" s="5">
        <v>160817</v>
      </c>
      <c r="I18" s="429">
        <v>27280</v>
      </c>
      <c r="J18" s="5" t="s">
        <v>85</v>
      </c>
      <c r="K18" s="422" t="s">
        <v>14</v>
      </c>
      <c r="L18" s="4"/>
    </row>
    <row r="19" spans="1:12" x14ac:dyDescent="0.25">
      <c r="A19" s="2">
        <v>16</v>
      </c>
      <c r="B19" s="8" t="s">
        <v>100</v>
      </c>
      <c r="C19" s="11">
        <v>575000</v>
      </c>
      <c r="D19" s="423" t="s">
        <v>85</v>
      </c>
      <c r="E19" s="5">
        <v>7071</v>
      </c>
      <c r="F19" s="5">
        <v>25703</v>
      </c>
      <c r="G19" s="5">
        <v>4700001668</v>
      </c>
      <c r="H19" s="5">
        <v>162059</v>
      </c>
      <c r="I19" s="429">
        <v>28206</v>
      </c>
      <c r="J19" s="5" t="s">
        <v>85</v>
      </c>
      <c r="K19" s="427" t="s">
        <v>89</v>
      </c>
      <c r="L19" s="4"/>
    </row>
    <row r="20" spans="1:12" x14ac:dyDescent="0.25">
      <c r="A20" s="2">
        <v>17</v>
      </c>
      <c r="B20" s="8" t="s">
        <v>100</v>
      </c>
      <c r="C20" s="11">
        <v>580000</v>
      </c>
      <c r="D20" s="423" t="s">
        <v>85</v>
      </c>
      <c r="E20" s="5">
        <v>7070</v>
      </c>
      <c r="F20" s="5">
        <v>25776</v>
      </c>
      <c r="G20" s="5">
        <v>4700001615</v>
      </c>
      <c r="H20" s="5">
        <v>162072</v>
      </c>
      <c r="I20" s="429">
        <v>28210</v>
      </c>
      <c r="J20" s="5" t="s">
        <v>85</v>
      </c>
      <c r="K20" s="427" t="s">
        <v>89</v>
      </c>
      <c r="L20" s="4"/>
    </row>
    <row r="21" spans="1:12" x14ac:dyDescent="0.25">
      <c r="A21" s="2">
        <v>18</v>
      </c>
      <c r="B21" s="8" t="s">
        <v>137</v>
      </c>
      <c r="C21" s="11">
        <v>1271200</v>
      </c>
      <c r="D21" s="423" t="s">
        <v>85</v>
      </c>
      <c r="E21" s="5">
        <v>7050</v>
      </c>
      <c r="F21" s="5">
        <v>25185</v>
      </c>
      <c r="G21" s="5">
        <v>5577</v>
      </c>
      <c r="H21" s="5">
        <v>161275</v>
      </c>
      <c r="I21" s="429">
        <v>27571</v>
      </c>
      <c r="J21" s="5" t="s">
        <v>85</v>
      </c>
      <c r="K21" s="426" t="s">
        <v>79</v>
      </c>
      <c r="L21" s="4"/>
    </row>
    <row r="22" spans="1:12" x14ac:dyDescent="0.25">
      <c r="A22" s="2">
        <v>19</v>
      </c>
      <c r="B22" s="8" t="s">
        <v>143</v>
      </c>
      <c r="C22" s="11">
        <v>593403</v>
      </c>
      <c r="D22" s="423" t="s">
        <v>85</v>
      </c>
      <c r="E22" s="4" t="s">
        <v>188</v>
      </c>
      <c r="F22" s="4">
        <v>25875</v>
      </c>
      <c r="G22" s="4" t="s">
        <v>189</v>
      </c>
      <c r="H22" s="4">
        <v>162324</v>
      </c>
      <c r="I22" s="421">
        <v>28370</v>
      </c>
      <c r="J22" s="5"/>
      <c r="K22" s="422" t="s">
        <v>13</v>
      </c>
      <c r="L22" s="4"/>
    </row>
    <row r="23" spans="1:12" x14ac:dyDescent="0.25">
      <c r="A23" s="2">
        <v>20</v>
      </c>
      <c r="B23" s="8" t="s">
        <v>144</v>
      </c>
      <c r="C23" s="11">
        <v>342180</v>
      </c>
      <c r="D23" s="423" t="s">
        <v>85</v>
      </c>
      <c r="E23" s="5">
        <v>7048</v>
      </c>
      <c r="F23" s="5">
        <v>25862</v>
      </c>
      <c r="G23" s="5">
        <v>4500023402</v>
      </c>
      <c r="H23" s="5">
        <v>162129</v>
      </c>
      <c r="I23" s="429">
        <v>28278</v>
      </c>
      <c r="J23" s="5"/>
      <c r="K23" s="424" t="s">
        <v>13</v>
      </c>
      <c r="L23" s="4"/>
    </row>
    <row r="24" spans="1:12" s="13" customFormat="1" x14ac:dyDescent="0.25">
      <c r="A24" s="2">
        <v>21</v>
      </c>
      <c r="B24" s="447" t="s">
        <v>100</v>
      </c>
      <c r="C24" s="448">
        <v>359280</v>
      </c>
      <c r="D24" s="452" t="s">
        <v>85</v>
      </c>
      <c r="E24" s="449">
        <v>7073</v>
      </c>
      <c r="F24" s="449">
        <v>25798</v>
      </c>
      <c r="G24" s="449">
        <v>4700001762</v>
      </c>
      <c r="H24" s="449">
        <v>125509</v>
      </c>
      <c r="I24" s="450">
        <v>28275</v>
      </c>
      <c r="J24" s="5" t="s">
        <v>85</v>
      </c>
      <c r="K24" s="453" t="s">
        <v>89</v>
      </c>
      <c r="L24" s="449"/>
    </row>
    <row r="25" spans="1:12" s="13" customFormat="1" x14ac:dyDescent="0.25">
      <c r="A25" s="2">
        <v>22</v>
      </c>
      <c r="B25" s="447" t="s">
        <v>166</v>
      </c>
      <c r="C25" s="448">
        <v>70000</v>
      </c>
      <c r="D25" s="452" t="s">
        <v>85</v>
      </c>
      <c r="E25" s="449" t="s">
        <v>71</v>
      </c>
      <c r="F25" s="449">
        <v>25359</v>
      </c>
      <c r="G25" s="449" t="s">
        <v>71</v>
      </c>
      <c r="H25" s="449">
        <v>161527</v>
      </c>
      <c r="I25" s="450">
        <v>27726</v>
      </c>
      <c r="J25" s="5" t="s">
        <v>85</v>
      </c>
      <c r="K25" s="454" t="s">
        <v>18</v>
      </c>
      <c r="L25" s="449"/>
    </row>
    <row r="26" spans="1:12" s="13" customFormat="1" x14ac:dyDescent="0.25">
      <c r="A26" s="2">
        <v>23</v>
      </c>
      <c r="B26" s="463" t="s">
        <v>155</v>
      </c>
      <c r="C26" s="464">
        <v>179403</v>
      </c>
      <c r="D26" s="452" t="s">
        <v>85</v>
      </c>
      <c r="E26" s="466">
        <v>2584</v>
      </c>
      <c r="F26" s="466">
        <v>25861</v>
      </c>
      <c r="G26" s="466" t="s">
        <v>176</v>
      </c>
      <c r="H26" s="466">
        <v>162128</v>
      </c>
      <c r="I26" s="450">
        <v>28273</v>
      </c>
      <c r="J26" s="5" t="s">
        <v>85</v>
      </c>
      <c r="K26" s="468" t="s">
        <v>13</v>
      </c>
      <c r="L26" s="466"/>
    </row>
    <row r="27" spans="1:12" s="13" customFormat="1" x14ac:dyDescent="0.25">
      <c r="A27" s="2">
        <v>24</v>
      </c>
      <c r="B27" s="463" t="s">
        <v>167</v>
      </c>
      <c r="C27" s="464">
        <v>180000</v>
      </c>
      <c r="D27" s="465" t="s">
        <v>85</v>
      </c>
      <c r="E27" s="466">
        <v>7125</v>
      </c>
      <c r="F27" s="466">
        <v>25735</v>
      </c>
      <c r="G27" s="466">
        <v>4560820640</v>
      </c>
      <c r="H27" s="466">
        <v>162030</v>
      </c>
      <c r="I27" s="467">
        <v>28174</v>
      </c>
      <c r="J27" s="5" t="s">
        <v>85</v>
      </c>
      <c r="K27" s="468" t="s">
        <v>13</v>
      </c>
      <c r="L27" s="466"/>
    </row>
    <row r="28" spans="1:12" s="13" customFormat="1" x14ac:dyDescent="0.25">
      <c r="A28" s="2">
        <v>25</v>
      </c>
      <c r="B28" s="463" t="s">
        <v>91</v>
      </c>
      <c r="C28" s="464">
        <v>250000</v>
      </c>
      <c r="D28" s="465" t="s">
        <v>85</v>
      </c>
      <c r="E28" s="466">
        <v>7080</v>
      </c>
      <c r="F28" s="466">
        <v>25762</v>
      </c>
      <c r="G28" s="466" t="s">
        <v>178</v>
      </c>
      <c r="H28" s="466">
        <v>162054</v>
      </c>
      <c r="I28" s="467">
        <v>28196</v>
      </c>
      <c r="J28" s="446" t="s">
        <v>123</v>
      </c>
      <c r="K28" s="477" t="s">
        <v>89</v>
      </c>
      <c r="L28" s="466"/>
    </row>
    <row r="29" spans="1:12" s="13" customFormat="1" x14ac:dyDescent="0.25">
      <c r="A29" s="2">
        <v>26</v>
      </c>
      <c r="B29" s="463" t="s">
        <v>100</v>
      </c>
      <c r="C29" s="464">
        <v>6225600</v>
      </c>
      <c r="D29" s="465" t="s">
        <v>85</v>
      </c>
      <c r="E29" s="466">
        <v>7069</v>
      </c>
      <c r="F29" s="466">
        <v>25618</v>
      </c>
      <c r="G29" s="466">
        <v>4700001442</v>
      </c>
      <c r="H29" s="466">
        <v>161842</v>
      </c>
      <c r="I29" s="467">
        <v>28416</v>
      </c>
      <c r="J29" s="5" t="s">
        <v>85</v>
      </c>
      <c r="K29" s="476" t="s">
        <v>18</v>
      </c>
      <c r="L29" s="5"/>
    </row>
    <row r="30" spans="1:12" s="13" customFormat="1" x14ac:dyDescent="0.25">
      <c r="A30" s="2">
        <v>27</v>
      </c>
      <c r="B30" s="482" t="s">
        <v>100</v>
      </c>
      <c r="C30" s="483">
        <v>405792</v>
      </c>
      <c r="D30" s="484" t="s">
        <v>85</v>
      </c>
      <c r="E30" s="485" t="s">
        <v>127</v>
      </c>
      <c r="F30" s="485">
        <v>26190</v>
      </c>
      <c r="G30" s="485" t="s">
        <v>60</v>
      </c>
      <c r="H30" s="485">
        <v>163052</v>
      </c>
      <c r="I30" s="486">
        <v>28776</v>
      </c>
      <c r="J30" s="6" t="s">
        <v>85</v>
      </c>
      <c r="K30" s="487" t="s">
        <v>89</v>
      </c>
      <c r="L30" s="451"/>
    </row>
    <row r="31" spans="1:12" s="13" customFormat="1" x14ac:dyDescent="0.25">
      <c r="A31" s="2">
        <v>28</v>
      </c>
      <c r="B31" s="482" t="s">
        <v>100</v>
      </c>
      <c r="C31" s="483">
        <v>405792</v>
      </c>
      <c r="D31" s="484" t="s">
        <v>85</v>
      </c>
      <c r="E31" s="485" t="s">
        <v>127</v>
      </c>
      <c r="F31" s="485">
        <v>26191</v>
      </c>
      <c r="G31" s="485" t="s">
        <v>60</v>
      </c>
      <c r="H31" s="485">
        <v>163053</v>
      </c>
      <c r="I31" s="486">
        <v>28777</v>
      </c>
      <c r="J31" s="6" t="s">
        <v>85</v>
      </c>
      <c r="K31" s="487" t="s">
        <v>89</v>
      </c>
      <c r="L31" s="451"/>
    </row>
    <row r="32" spans="1:12" s="13" customFormat="1" x14ac:dyDescent="0.25">
      <c r="A32" s="2">
        <v>29</v>
      </c>
      <c r="B32" s="482" t="s">
        <v>100</v>
      </c>
      <c r="C32" s="483">
        <v>405792</v>
      </c>
      <c r="D32" s="484" t="s">
        <v>85</v>
      </c>
      <c r="E32" s="485" t="s">
        <v>127</v>
      </c>
      <c r="F32" s="485">
        <v>26193</v>
      </c>
      <c r="G32" s="485" t="s">
        <v>60</v>
      </c>
      <c r="H32" s="485">
        <v>163054</v>
      </c>
      <c r="I32" s="486">
        <v>28778</v>
      </c>
      <c r="J32" s="6" t="s">
        <v>85</v>
      </c>
      <c r="K32" s="487" t="s">
        <v>89</v>
      </c>
      <c r="L32" s="451"/>
    </row>
    <row r="33" spans="1:12" s="13" customFormat="1" x14ac:dyDescent="0.25">
      <c r="A33" s="2">
        <v>30</v>
      </c>
      <c r="B33" s="482" t="s">
        <v>100</v>
      </c>
      <c r="C33" s="483">
        <v>405792</v>
      </c>
      <c r="D33" s="484" t="s">
        <v>85</v>
      </c>
      <c r="E33" s="485" t="s">
        <v>127</v>
      </c>
      <c r="F33" s="485">
        <v>26194</v>
      </c>
      <c r="G33" s="485" t="s">
        <v>60</v>
      </c>
      <c r="H33" s="485">
        <v>163055</v>
      </c>
      <c r="I33" s="486">
        <v>28779</v>
      </c>
      <c r="J33" s="6" t="s">
        <v>85</v>
      </c>
      <c r="K33" s="487" t="s">
        <v>89</v>
      </c>
      <c r="L33" s="451"/>
    </row>
    <row r="34" spans="1:12" s="13" customFormat="1" x14ac:dyDescent="0.25">
      <c r="A34" s="2">
        <v>31</v>
      </c>
      <c r="B34" s="482" t="s">
        <v>100</v>
      </c>
      <c r="C34" s="483">
        <v>405792</v>
      </c>
      <c r="D34" s="484" t="s">
        <v>85</v>
      </c>
      <c r="E34" s="485" t="s">
        <v>127</v>
      </c>
      <c r="F34" s="485">
        <v>26195</v>
      </c>
      <c r="G34" s="485" t="s">
        <v>60</v>
      </c>
      <c r="H34" s="485">
        <v>163056</v>
      </c>
      <c r="I34" s="486">
        <v>28780</v>
      </c>
      <c r="J34" s="6" t="s">
        <v>85</v>
      </c>
      <c r="K34" s="487" t="s">
        <v>89</v>
      </c>
      <c r="L34" s="451"/>
    </row>
    <row r="35" spans="1:12" s="13" customFormat="1" x14ac:dyDescent="0.25">
      <c r="A35" s="2">
        <v>32</v>
      </c>
      <c r="B35" s="482" t="s">
        <v>100</v>
      </c>
      <c r="C35" s="483">
        <v>405792</v>
      </c>
      <c r="D35" s="484" t="s">
        <v>85</v>
      </c>
      <c r="E35" s="485" t="s">
        <v>127</v>
      </c>
      <c r="F35" s="485">
        <v>26196</v>
      </c>
      <c r="G35" s="485" t="s">
        <v>60</v>
      </c>
      <c r="H35" s="485">
        <v>163057</v>
      </c>
      <c r="I35" s="486">
        <v>28782</v>
      </c>
      <c r="J35" s="6" t="s">
        <v>85</v>
      </c>
      <c r="K35" s="487" t="s">
        <v>89</v>
      </c>
      <c r="L35" s="451"/>
    </row>
    <row r="36" spans="1:12" s="13" customFormat="1" x14ac:dyDescent="0.25">
      <c r="A36" s="1"/>
      <c r="B36" s="447"/>
      <c r="C36" s="448"/>
      <c r="D36" s="449"/>
      <c r="E36" s="449"/>
      <c r="F36" s="449"/>
      <c r="G36" s="449"/>
      <c r="H36" s="449"/>
      <c r="I36" s="450"/>
      <c r="J36" s="451"/>
      <c r="K36" s="449"/>
      <c r="L36" s="451"/>
    </row>
    <row r="38" spans="1:12" ht="18.75" customHeight="1" x14ac:dyDescent="0.25">
      <c r="B38" s="437" t="s">
        <v>64</v>
      </c>
      <c r="C38" s="438">
        <f>SUM(C4:C35)</f>
        <v>20550520</v>
      </c>
      <c r="D38" s="436"/>
      <c r="E38" s="436"/>
      <c r="G38" s="436"/>
    </row>
    <row r="39" spans="1:12" ht="16.5" customHeight="1" x14ac:dyDescent="0.25">
      <c r="B39" s="439" t="s">
        <v>124</v>
      </c>
      <c r="C39" s="440">
        <v>0</v>
      </c>
      <c r="E39" s="436"/>
      <c r="G39" t="s">
        <v>19</v>
      </c>
    </row>
    <row r="40" spans="1:12" ht="15.75" x14ac:dyDescent="0.25">
      <c r="B40" s="439" t="s">
        <v>126</v>
      </c>
      <c r="C40" s="440">
        <v>12000000</v>
      </c>
      <c r="F40" t="s">
        <v>203</v>
      </c>
    </row>
  </sheetData>
  <pageMargins left="0.59055118110236227" right="0.19685039370078741" top="0" bottom="0" header="0" footer="0"/>
  <pageSetup paperSize="9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C7" sqref="C7"/>
    </sheetView>
  </sheetViews>
  <sheetFormatPr baseColWidth="10" defaultRowHeight="15" x14ac:dyDescent="0.25"/>
  <cols>
    <col min="3" max="3" width="24.140625" customWidth="1"/>
    <col min="4" max="4" width="34.7109375" customWidth="1"/>
  </cols>
  <sheetData>
    <row r="2" spans="3:4" s="13" customFormat="1" x14ac:dyDescent="0.25"/>
    <row r="3" spans="3:4" ht="18.75" x14ac:dyDescent="0.3">
      <c r="C3" s="17" t="s">
        <v>26</v>
      </c>
    </row>
    <row r="5" spans="3:4" x14ac:dyDescent="0.25">
      <c r="C5" s="16">
        <v>9910000003</v>
      </c>
      <c r="D5" s="15" t="s">
        <v>20</v>
      </c>
    </row>
    <row r="6" spans="3:4" x14ac:dyDescent="0.25">
      <c r="C6" s="14" t="s">
        <v>21</v>
      </c>
      <c r="D6" s="15" t="s">
        <v>22</v>
      </c>
    </row>
    <row r="7" spans="3:4" x14ac:dyDescent="0.25">
      <c r="C7" s="16">
        <v>3200000000</v>
      </c>
      <c r="D7" s="15" t="s">
        <v>23</v>
      </c>
    </row>
    <row r="8" spans="3:4" x14ac:dyDescent="0.25">
      <c r="C8" s="16">
        <v>11112222</v>
      </c>
      <c r="D8" s="15" t="s">
        <v>24</v>
      </c>
    </row>
    <row r="9" spans="3:4" x14ac:dyDescent="0.25">
      <c r="C9" s="16">
        <v>111110000</v>
      </c>
      <c r="D9" s="1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DETALLE FACTURACION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2016-01-21T22:14:46Z</cp:lastPrinted>
  <dcterms:created xsi:type="dcterms:W3CDTF">2016-01-04T12:00:47Z</dcterms:created>
  <dcterms:modified xsi:type="dcterms:W3CDTF">2016-02-03T15:37:28Z</dcterms:modified>
</cp:coreProperties>
</file>