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10"/>
  </bookViews>
  <sheets>
    <sheet name="746.410" sheetId="4" state="hidden" r:id="rId1"/>
    <sheet name="17.962.700" sheetId="5" state="hidden" r:id="rId2"/>
    <sheet name="1" sheetId="7" r:id="rId3"/>
    <sheet name="2" sheetId="8" r:id="rId4"/>
    <sheet name="3" sheetId="9" r:id="rId5"/>
    <sheet name="4" sheetId="16" r:id="rId6"/>
    <sheet name="5" sheetId="22" r:id="rId7"/>
    <sheet name="6" sheetId="23" r:id="rId8"/>
    <sheet name="7" sheetId="24" r:id="rId9"/>
    <sheet name="8" sheetId="25" r:id="rId10"/>
    <sheet name="REGISTRO FACTURACION" sheetId="14" r:id="rId11"/>
    <sheet name="CODIGOS" sheetId="15" r:id="rId12"/>
  </sheets>
  <definedNames>
    <definedName name="_xlnm._FilterDatabase" localSheetId="10" hidden="1">'REGISTRO FACTURACION'!$A$3:$K$37</definedName>
  </definedNames>
  <calcPr calcId="144525"/>
</workbook>
</file>

<file path=xl/calcChain.xml><?xml version="1.0" encoding="utf-8"?>
<calcChain xmlns="http://schemas.openxmlformats.org/spreadsheetml/2006/main">
  <c r="C40" i="14" l="1"/>
  <c r="F59" i="23" l="1"/>
  <c r="F33" i="22"/>
  <c r="F43" i="8" l="1"/>
  <c r="F13" i="22" l="1"/>
  <c r="F27" i="23"/>
  <c r="F41" i="23"/>
  <c r="F58" i="24"/>
  <c r="E46" i="25"/>
  <c r="F43" i="25"/>
  <c r="F73" i="16" l="1"/>
  <c r="F71" i="16"/>
  <c r="F57" i="16"/>
  <c r="F53" i="16"/>
  <c r="F54" i="16"/>
  <c r="F55" i="16"/>
  <c r="F56" i="16"/>
  <c r="F52" i="16"/>
  <c r="F38" i="16"/>
  <c r="F33" i="16"/>
  <c r="F34" i="16"/>
  <c r="F35" i="16"/>
  <c r="F36" i="16"/>
  <c r="F19" i="16"/>
  <c r="F15" i="16"/>
  <c r="F16" i="16"/>
  <c r="F17" i="16"/>
  <c r="F18" i="16"/>
  <c r="F14" i="16"/>
  <c r="F69" i="9"/>
  <c r="F66" i="9"/>
  <c r="F67" i="9"/>
  <c r="F68" i="9"/>
  <c r="F64" i="9"/>
  <c r="F65" i="9"/>
  <c r="F29" i="22" l="1"/>
  <c r="F77" i="7"/>
  <c r="F75" i="7"/>
  <c r="F26" i="25" l="1"/>
  <c r="F25" i="25"/>
  <c r="F24" i="25"/>
  <c r="F23" i="25"/>
  <c r="F22" i="25"/>
  <c r="F21" i="25"/>
  <c r="F20" i="25"/>
  <c r="F19" i="25"/>
  <c r="F18" i="25"/>
  <c r="F17" i="25"/>
  <c r="F16" i="25"/>
  <c r="F15" i="25"/>
  <c r="F14" i="25"/>
  <c r="F27" i="25" s="1"/>
  <c r="F41" i="25"/>
  <c r="F40" i="25"/>
  <c r="F87" i="16" l="1"/>
  <c r="F42" i="25" l="1"/>
  <c r="F55" i="24" l="1"/>
  <c r="F56" i="24" s="1"/>
  <c r="F41" i="24"/>
  <c r="F42" i="24" s="1"/>
  <c r="F27" i="24"/>
  <c r="F28" i="24" s="1"/>
  <c r="F13" i="24"/>
  <c r="F14" i="24" s="1"/>
  <c r="F56" i="23"/>
  <c r="F28" i="23" l="1"/>
  <c r="F14" i="7" l="1"/>
  <c r="F13" i="23" l="1"/>
  <c r="F57" i="23" l="1"/>
  <c r="F42" i="23"/>
  <c r="F14" i="23"/>
  <c r="F28" i="22" l="1"/>
  <c r="F30" i="22" s="1"/>
  <c r="F31" i="9"/>
  <c r="F14" i="8"/>
  <c r="F39" i="8"/>
  <c r="F38" i="8"/>
  <c r="F37" i="8"/>
  <c r="F36" i="8"/>
  <c r="F35" i="8"/>
  <c r="F34" i="8"/>
  <c r="F33" i="8"/>
  <c r="F32" i="8"/>
  <c r="F31" i="8"/>
  <c r="F30" i="8"/>
  <c r="F40" i="8" s="1"/>
  <c r="F76" i="7"/>
  <c r="F60" i="7"/>
  <c r="F59" i="7"/>
  <c r="F61" i="7" s="1"/>
  <c r="F44" i="7"/>
  <c r="F14" i="22"/>
  <c r="F14" i="9" l="1"/>
  <c r="F15" i="9" s="1"/>
  <c r="F32" i="9"/>
  <c r="F48" i="9"/>
  <c r="F49" i="9" s="1"/>
  <c r="F73" i="9" l="1"/>
  <c r="F29" i="7" l="1"/>
  <c r="F30" i="7" l="1"/>
  <c r="F45" i="7"/>
  <c r="F88" i="16" l="1"/>
  <c r="F72" i="16"/>
  <c r="F37" i="16"/>
  <c r="F91" i="16" l="1"/>
  <c r="F15" i="8"/>
  <c r="F15" i="7" l="1"/>
  <c r="F80" i="7" s="1"/>
  <c r="F90" i="5" l="1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54" i="5"/>
  <c r="F52" i="5"/>
  <c r="F51" i="5"/>
  <c r="F50" i="5"/>
  <c r="F49" i="5"/>
  <c r="F48" i="5"/>
  <c r="F33" i="5"/>
  <c r="F17" i="5"/>
  <c r="F16" i="5"/>
  <c r="F15" i="5"/>
  <c r="F53" i="4"/>
  <c r="F49" i="4"/>
  <c r="F48" i="4"/>
  <c r="F33" i="4"/>
  <c r="F32" i="4"/>
  <c r="F17" i="4"/>
  <c r="F16" i="4"/>
</calcChain>
</file>

<file path=xl/sharedStrings.xml><?xml version="1.0" encoding="utf-8"?>
<sst xmlns="http://schemas.openxmlformats.org/spreadsheetml/2006/main" count="1064" uniqueCount="279">
  <si>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</si>
  <si>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</si>
  <si>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</si>
  <si>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</si>
  <si>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</si>
  <si>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</si>
  <si>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</si>
  <si>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</si>
  <si>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</si>
  <si>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</si>
  <si>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</si>
  <si>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</si>
  <si>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</si>
  <si>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</si>
  <si>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</si>
  <si>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</si>
  <si>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</si>
  <si>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</si>
  <si>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</si>
  <si>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</si>
  <si>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</si>
  <si>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</si>
  <si>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</si>
  <si>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</si>
  <si>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</si>
  <si>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</si>
  <si>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</si>
  <si>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</si>
  <si>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</si>
  <si>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</si>
  <si>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</si>
  <si>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</si>
  <si>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</si>
  <si>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</si>
  <si>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</si>
  <si>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</si>
  <si>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</si>
  <si>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</si>
  <si>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</si>
  <si>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</si>
  <si>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</si>
  <si>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</si>
  <si>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</si>
  <si>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</si>
  <si>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</si>
  <si>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</si>
  <si>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</si>
  <si>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</si>
  <si>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</si>
  <si>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</si>
  <si>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</si>
  <si>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</si>
  <si>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</si>
  <si>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</si>
  <si>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</si>
  <si>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</si>
  <si>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</si>
  <si>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</si>
  <si>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</si>
  <si>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</si>
  <si>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</si>
  <si>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</si>
  <si>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</si>
  <si>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</si>
  <si>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</si>
  <si>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</si>
  <si>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</si>
  <si>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</si>
  <si>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</si>
  <si>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</si>
  <si>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</si>
  <si>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</si>
  <si>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</si>
  <si>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</si>
  <si>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</si>
  <si>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</si>
  <si>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</si>
  <si>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Facturación 13</t>
  </si>
  <si>
    <t>Facturación 14</t>
  </si>
  <si>
    <t>Facturación 15</t>
  </si>
  <si>
    <t>ORDEN DE VENTA</t>
  </si>
  <si>
    <t>Facturación 16</t>
  </si>
  <si>
    <t>Facturación 17</t>
  </si>
  <si>
    <t>Facturación 18</t>
  </si>
  <si>
    <t>Facturación 19</t>
  </si>
  <si>
    <t>Facturación 20</t>
  </si>
  <si>
    <t>Clínica u Hospital</t>
  </si>
  <si>
    <t>Monto Neto</t>
  </si>
  <si>
    <t>FACTURA</t>
  </si>
  <si>
    <t>CODIGOS</t>
  </si>
  <si>
    <t>VISITA TECNICA</t>
  </si>
  <si>
    <t>PROGRAMACION</t>
  </si>
  <si>
    <t>MANTENCION</t>
  </si>
  <si>
    <t>REPARACIONES VARIAS (PINTURA, )</t>
  </si>
  <si>
    <t>MANO DE OBRA</t>
  </si>
  <si>
    <t>111PROGRAMACION</t>
  </si>
  <si>
    <t>Orden de compra</t>
  </si>
  <si>
    <t>Guia de despacho</t>
  </si>
  <si>
    <t>Orden de venta</t>
  </si>
  <si>
    <t>Realizado</t>
  </si>
  <si>
    <t>Factura Nº</t>
  </si>
  <si>
    <t>Presupuesto</t>
  </si>
  <si>
    <t>Entrega</t>
  </si>
  <si>
    <t>Responsable Venta</t>
  </si>
  <si>
    <t>Facturación 21</t>
  </si>
  <si>
    <t>Facturación 22</t>
  </si>
  <si>
    <t>Facturación 23</t>
  </si>
  <si>
    <t>CCDIN</t>
  </si>
  <si>
    <t>76.515.070-1</t>
  </si>
  <si>
    <t>Clínica Chillan</t>
  </si>
  <si>
    <t>SI</t>
  </si>
  <si>
    <t>93.930.000-7</t>
  </si>
  <si>
    <t>Clínica las Condes</t>
  </si>
  <si>
    <t>Venta Directa</t>
  </si>
  <si>
    <t>90.753.000-0</t>
  </si>
  <si>
    <t>Clínica Santa María</t>
  </si>
  <si>
    <t>Hospital de Copiapo</t>
  </si>
  <si>
    <t xml:space="preserve">Clínica Vespucio </t>
  </si>
  <si>
    <t>Contrato por mantencion</t>
  </si>
  <si>
    <t>Contrato por Mantencion</t>
  </si>
  <si>
    <t>R4K14SA</t>
  </si>
  <si>
    <t>61.607.301-K</t>
  </si>
  <si>
    <t>Hopsital Regional de los Angeles</t>
  </si>
  <si>
    <t>0001</t>
  </si>
  <si>
    <t>Clínica las Lilas</t>
  </si>
  <si>
    <t>Modulo estacion paciente</t>
  </si>
  <si>
    <t>Hospital Regional de los Angeles</t>
  </si>
  <si>
    <t>CLA244</t>
  </si>
  <si>
    <t>Audio 4 Buld Corridor Light</t>
  </si>
  <si>
    <t>CLAR4</t>
  </si>
  <si>
    <t>Four Station Audio Relay</t>
  </si>
  <si>
    <t>Pintura</t>
  </si>
  <si>
    <t>Wire Cover</t>
  </si>
  <si>
    <t>Copuling</t>
  </si>
  <si>
    <t>Switch completo de cabecera</t>
  </si>
  <si>
    <t>Tapas pedales</t>
  </si>
  <si>
    <t>Tapas de ruedas</t>
  </si>
  <si>
    <t>Placa madre</t>
  </si>
  <si>
    <t>Placa Logica</t>
  </si>
  <si>
    <t>Rueda con steer completa</t>
  </si>
  <si>
    <t xml:space="preserve">Traslado de cama a Chillan </t>
  </si>
  <si>
    <t>93.930.00-7</t>
  </si>
  <si>
    <t>Pilow Speaker</t>
  </si>
  <si>
    <t>Clinca las Condes</t>
  </si>
  <si>
    <t>Pillow Speaker</t>
  </si>
  <si>
    <t>Estacion de paciente</t>
  </si>
  <si>
    <t>Cable DVI</t>
  </si>
  <si>
    <t>5-PBA90002</t>
  </si>
  <si>
    <t>5-PBA90001</t>
  </si>
  <si>
    <t>Dipositivo Tag</t>
  </si>
  <si>
    <t>Reasignacion de Tag</t>
  </si>
  <si>
    <t>Open Front Card Holder</t>
  </si>
  <si>
    <t>Personnel Identity</t>
  </si>
  <si>
    <t>Personnel Identity Badge</t>
  </si>
  <si>
    <t>ANDRES YAÑEZ</t>
  </si>
  <si>
    <t>PAUL MEDINA</t>
  </si>
  <si>
    <t>JORGE CARREÑO</t>
  </si>
  <si>
    <t>CRISTIAN YAÑEZ</t>
  </si>
  <si>
    <t xml:space="preserve">Mantencion </t>
  </si>
  <si>
    <t xml:space="preserve">TOTAL: </t>
  </si>
  <si>
    <t>Mantencion</t>
  </si>
  <si>
    <t>JAVIERA FARIAS</t>
  </si>
  <si>
    <t>Hospital Cliinico Viña del Mar</t>
  </si>
  <si>
    <t>Hospital Clinico Viña del Mar</t>
  </si>
  <si>
    <t>96.963.660-3</t>
  </si>
  <si>
    <t>Rueda con freno copleta</t>
  </si>
  <si>
    <t>Facturación 24</t>
  </si>
  <si>
    <t>Facturación 25</t>
  </si>
  <si>
    <t>Facturación 26</t>
  </si>
  <si>
    <t>Facturación 27</t>
  </si>
  <si>
    <t>Facturación 28</t>
  </si>
  <si>
    <t>Peras de Llamado</t>
  </si>
  <si>
    <t>22950</t>
  </si>
  <si>
    <t>Clínica Las Condes</t>
  </si>
  <si>
    <t>Clínica Las Lilas</t>
  </si>
  <si>
    <t>99567970-1</t>
  </si>
  <si>
    <t>Reparacion Camilla</t>
  </si>
  <si>
    <t>Clínica Universidad de Concepción</t>
  </si>
  <si>
    <t xml:space="preserve">Clínica universitaria de Concepción </t>
  </si>
  <si>
    <t>76.018.992-8</t>
  </si>
  <si>
    <t>venta directa</t>
  </si>
  <si>
    <t>Hamaca Disposable Hig M/L</t>
  </si>
  <si>
    <t>KIT 10DISP. HOR. SLING HAMACAS</t>
  </si>
  <si>
    <t>venta de baterias</t>
  </si>
  <si>
    <t>Modulo de paciente con audio</t>
  </si>
  <si>
    <t xml:space="preserve">Clínica Alemana </t>
  </si>
  <si>
    <t>Clínica Alemana</t>
  </si>
  <si>
    <t>96.770.100-9</t>
  </si>
  <si>
    <t>Reparacion Equipo Level One</t>
  </si>
  <si>
    <t>Hospital de Talca</t>
  </si>
  <si>
    <t>TOTAL FACTURADO:</t>
  </si>
  <si>
    <t>Visita Tecnica</t>
  </si>
  <si>
    <t>R4KBK400</t>
  </si>
  <si>
    <t>5-PBA00433/B2</t>
  </si>
  <si>
    <t>5-PBA0004</t>
  </si>
  <si>
    <t>23188</t>
  </si>
  <si>
    <t>Hospital Militar</t>
  </si>
  <si>
    <t>61.101.030-3</t>
  </si>
  <si>
    <t>Reservoir with seals del trol</t>
  </si>
  <si>
    <t>23404</t>
  </si>
  <si>
    <t>169-15</t>
  </si>
  <si>
    <t>lit cargo</t>
  </si>
  <si>
    <t>DVI-D7,5M</t>
  </si>
  <si>
    <t>23475</t>
  </si>
  <si>
    <t>BT4508456</t>
  </si>
  <si>
    <t>23484</t>
  </si>
  <si>
    <t>152547 - 0152655</t>
  </si>
  <si>
    <t>BT4508454</t>
  </si>
  <si>
    <t>PL19833-48</t>
  </si>
  <si>
    <t>34371-34369-34371-34369</t>
  </si>
  <si>
    <t>PL3437248</t>
  </si>
  <si>
    <t>Esteriplus</t>
  </si>
  <si>
    <t>VENTA DIRECTA</t>
  </si>
  <si>
    <t>76307279-7</t>
  </si>
  <si>
    <t>76.307.279-7</t>
  </si>
  <si>
    <t>Esterilizacion Integral</t>
  </si>
  <si>
    <t>23731</t>
  </si>
  <si>
    <t>ADTVR8100</t>
  </si>
  <si>
    <t>ADCI400-B021</t>
  </si>
  <si>
    <t>ADCA3DWOT2N</t>
  </si>
  <si>
    <t>VIDEO GRABADOR 8 CANALES</t>
  </si>
  <si>
    <t xml:space="preserve">MINI DOMO PARA INTERIOR </t>
  </si>
  <si>
    <t>CAMARA ILLUSTRE 400 BULLET IN/OUT</t>
  </si>
  <si>
    <t>764326-477</t>
  </si>
  <si>
    <t>764326-478</t>
  </si>
  <si>
    <t>764326-482</t>
  </si>
  <si>
    <t>764326-483</t>
  </si>
  <si>
    <t>764326-479</t>
  </si>
  <si>
    <t>764326-485</t>
  </si>
  <si>
    <t>764326-484</t>
  </si>
  <si>
    <t>764080-001</t>
  </si>
  <si>
    <t>764324-895</t>
  </si>
  <si>
    <t>764317-687</t>
  </si>
  <si>
    <t>764076-001</t>
  </si>
  <si>
    <t>150829-501</t>
  </si>
  <si>
    <t>KIT REPARACION STERIS(LIFE MED)</t>
  </si>
  <si>
    <t>23742</t>
  </si>
  <si>
    <t>23763</t>
  </si>
  <si>
    <t>23779</t>
  </si>
  <si>
    <t>23799</t>
  </si>
  <si>
    <t xml:space="preserve">Clínica las Lilas </t>
  </si>
  <si>
    <t>5012-10022-SE15</t>
  </si>
  <si>
    <t>23840</t>
  </si>
  <si>
    <t>23839</t>
  </si>
  <si>
    <t>23597</t>
  </si>
  <si>
    <t>23598</t>
  </si>
  <si>
    <t>23599</t>
  </si>
  <si>
    <t>23600</t>
  </si>
  <si>
    <t>23860</t>
  </si>
  <si>
    <t>Clínica Indisa</t>
  </si>
  <si>
    <t>92.051.000-0</t>
  </si>
  <si>
    <t>Peras de llamado</t>
  </si>
  <si>
    <t>219498-219497</t>
  </si>
  <si>
    <t>23981</t>
  </si>
  <si>
    <t>Hospital regional de Copiapo</t>
  </si>
  <si>
    <t>RE Facturación AGOSTO</t>
  </si>
  <si>
    <t>23996</t>
  </si>
  <si>
    <t>Clincia Vespucio</t>
  </si>
  <si>
    <t>Modulo</t>
  </si>
  <si>
    <t>Hospital Regional de Copiapo</t>
  </si>
  <si>
    <t>61.606.307-3</t>
  </si>
  <si>
    <t>RE Facturación FEBRERO</t>
  </si>
  <si>
    <t>TRASLADO</t>
  </si>
  <si>
    <t>Clinica Chillan</t>
  </si>
  <si>
    <t>23780</t>
  </si>
  <si>
    <t>234004</t>
  </si>
  <si>
    <t>23918</t>
  </si>
  <si>
    <t>23916</t>
  </si>
  <si>
    <t>visita tecnica</t>
  </si>
  <si>
    <t>7047 - 7103</t>
  </si>
  <si>
    <t>24143</t>
  </si>
  <si>
    <t>24216</t>
  </si>
  <si>
    <t>23514</t>
  </si>
  <si>
    <t>24299</t>
  </si>
  <si>
    <t>24300</t>
  </si>
  <si>
    <t>pendiente o/c</t>
  </si>
  <si>
    <t xml:space="preserve">pendiente </t>
  </si>
  <si>
    <t>pendiente</t>
  </si>
  <si>
    <t>RE Facturación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</si>
</sst>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[$$-340A]\ #,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rgb="FF000000"/>
      <name val="Book Antiqua"/>
      <family val="1"/>
    </font>
    <font>
      <b/>
      <sz val="8"/>
      <color rgb="FFFF0000"/>
      <name val="Book Antiqua"/>
      <family val="1"/>
    </font>
    <font>
      <b/>
      <sz val="8"/>
      <color indexed="8"/>
      <name val="Book Antiqua"/>
      <family val="1"/>
    </font>
    <font>
      <b/>
      <sz val="11"/>
      <color rgb="FFFF0000"/>
      <name val="Book Antiqua"/>
      <family val="1"/>
    </font>
    <font>
      <sz val="11"/>
      <color rgb="FF7030A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rgb="FF000000"/>
      <name val="Microsoft Sans Serif"/>
      <family val="2"/>
    </font>
    <font>
      <sz val="9"/>
      <color theme="1"/>
      <name val="Microsoft Sans Serif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167" fontId="0" fillId="0" borderId="0"/>
    <xf numFmtId="167" fontId="11" fillId="0" borderId="0"/>
    <xf numFmtId="167" fontId="13" fillId="0" borderId="0"/>
    <xf numFmtId="166" fontId="11" fillId="0" borderId="0" applyFont="0" applyFill="0" applyBorder="0" applyAlignment="0" applyProtection="0"/>
    <xf numFmtId="167" fontId="1" fillId="0" borderId="0"/>
    <xf numFmtId="167" fontId="14" fillId="0" borderId="0"/>
    <xf numFmtId="167" fontId="11" fillId="0" borderId="0"/>
    <xf numFmtId="167" fontId="31" fillId="0" borderId="0"/>
    <xf numFmtId="44" fontId="1" fillId="0" borderId="0" applyFont="0" applyFill="0" applyBorder="0" applyAlignment="0" applyProtection="0"/>
  </cellStyleXfs>
  <cellXfs count="418">
    <xf numFmtId="167" fontId="0" fillId="0" borderId="0" xfId="0"/>
    <xf numFmtId="167" fontId="3" fillId="3" borderId="0" xfId="0" applyFont="1" applyFill="1" applyAlignment="1">
      <alignment horizontal="center" vertical="center"/>
    </xf>
    <xf numFmtId="167" fontId="4" fillId="3" borderId="0" xfId="0" applyFont="1" applyFill="1" applyAlignment="1">
      <alignment vertical="center"/>
    </xf>
    <xf numFmtId="167" fontId="5" fillId="3" borderId="0" xfId="0" applyFont="1" applyFill="1" applyAlignment="1">
      <alignment vertical="center"/>
    </xf>
    <xf numFmtId="167" fontId="3" fillId="3" borderId="0" xfId="0" applyFont="1" applyFill="1" applyAlignment="1">
      <alignment horizontal="center"/>
    </xf>
    <xf numFmtId="167" fontId="5" fillId="3" borderId="0" xfId="0" applyFont="1" applyFill="1"/>
    <xf numFmtId="167" fontId="3" fillId="3" borderId="7" xfId="0" applyFont="1" applyFill="1" applyBorder="1" applyAlignment="1">
      <alignment horizontal="center"/>
    </xf>
    <xf numFmtId="167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167" fontId="3" fillId="3" borderId="0" xfId="0" applyFont="1" applyFill="1" applyAlignment="1">
      <alignment horizontal="right"/>
    </xf>
    <xf numFmtId="167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167" fontId="10" fillId="5" borderId="0" xfId="0" applyFont="1" applyFill="1" applyAlignment="1">
      <alignment horizontal="center" vertical="center"/>
    </xf>
    <xf numFmtId="167" fontId="6" fillId="5" borderId="8" xfId="0" applyFont="1" applyFill="1" applyBorder="1" applyAlignment="1">
      <alignment horizontal="right"/>
    </xf>
    <xf numFmtId="167" fontId="8" fillId="5" borderId="9" xfId="0" applyFont="1" applyFill="1" applyBorder="1" applyAlignment="1">
      <alignment horizontal="center"/>
    </xf>
    <xf numFmtId="167" fontId="8" fillId="4" borderId="15" xfId="0" applyFont="1" applyFill="1" applyBorder="1" applyAlignment="1">
      <alignment horizontal="center"/>
    </xf>
    <xf numFmtId="167" fontId="8" fillId="4" borderId="15" xfId="0" applyFont="1" applyFill="1" applyBorder="1" applyAlignment="1">
      <alignment horizontal="right"/>
    </xf>
    <xf numFmtId="167" fontId="8" fillId="4" borderId="13" xfId="0" applyFont="1" applyFill="1" applyBorder="1" applyAlignment="1">
      <alignment horizontal="center" wrapText="1"/>
    </xf>
    <xf numFmtId="167" fontId="6" fillId="4" borderId="3" xfId="0" applyFont="1" applyFill="1" applyBorder="1" applyAlignment="1">
      <alignment horizontal="center"/>
    </xf>
    <xf numFmtId="167" fontId="8" fillId="4" borderId="16" xfId="0" applyFont="1" applyFill="1" applyBorder="1" applyAlignment="1">
      <alignment horizontal="center" wrapText="1"/>
    </xf>
    <xf numFmtId="167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167" fontId="8" fillId="4" borderId="14" xfId="0" applyFont="1" applyFill="1" applyBorder="1" applyAlignment="1">
      <alignment horizontal="center"/>
    </xf>
    <xf numFmtId="167" fontId="6" fillId="4" borderId="14" xfId="0" applyFont="1" applyFill="1" applyBorder="1" applyAlignment="1">
      <alignment horizontal="left"/>
    </xf>
    <xf numFmtId="167" fontId="8" fillId="4" borderId="14" xfId="0" applyFont="1" applyFill="1" applyBorder="1"/>
    <xf numFmtId="167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167" fontId="2" fillId="2" borderId="1" xfId="0" applyFont="1" applyFill="1" applyBorder="1" applyAlignment="1">
      <alignment horizontal="center" vertical="center"/>
    </xf>
    <xf numFmtId="167" fontId="2" fillId="2" borderId="2" xfId="0" applyFont="1" applyFill="1" applyBorder="1" applyAlignment="1">
      <alignment horizontal="center" vertical="center"/>
    </xf>
    <xf numFmtId="167" fontId="6" fillId="4" borderId="3" xfId="0" applyFont="1" applyFill="1" applyBorder="1" applyAlignment="1">
      <alignment horizontal="right"/>
    </xf>
    <xf numFmtId="167" fontId="7" fillId="4" borderId="4" xfId="0" applyFont="1" applyFill="1" applyBorder="1" applyAlignment="1">
      <alignment horizontal="center"/>
    </xf>
    <xf numFmtId="167" fontId="6" fillId="4" borderId="5" xfId="0" applyFont="1" applyFill="1" applyBorder="1" applyAlignment="1">
      <alignment horizontal="right"/>
    </xf>
    <xf numFmtId="167" fontId="7" fillId="4" borderId="6" xfId="0" applyFont="1" applyFill="1" applyBorder="1" applyAlignment="1">
      <alignment horizontal="center"/>
    </xf>
    <xf numFmtId="167" fontId="8" fillId="4" borderId="6" xfId="0" applyFont="1" applyFill="1" applyBorder="1" applyAlignment="1">
      <alignment horizontal="center"/>
    </xf>
    <xf numFmtId="167" fontId="6" fillId="4" borderId="8" xfId="0" applyFont="1" applyFill="1" applyBorder="1" applyAlignment="1">
      <alignment horizontal="right"/>
    </xf>
    <xf numFmtId="167" fontId="8" fillId="4" borderId="9" xfId="0" applyFont="1" applyFill="1" applyBorder="1" applyAlignment="1">
      <alignment horizontal="center"/>
    </xf>
    <xf numFmtId="167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167" fontId="6" fillId="4" borderId="17" xfId="0" applyFont="1" applyFill="1" applyBorder="1" applyAlignment="1">
      <alignment horizontal="center"/>
    </xf>
    <xf numFmtId="167" fontId="8" fillId="4" borderId="18" xfId="0" applyFont="1" applyFill="1" applyBorder="1" applyAlignment="1">
      <alignment horizontal="center" wrapText="1"/>
    </xf>
    <xf numFmtId="167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167" fontId="8" fillId="4" borderId="20" xfId="0" applyFont="1" applyFill="1" applyBorder="1" applyAlignment="1">
      <alignment horizontal="center" wrapText="1"/>
    </xf>
    <xf numFmtId="167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167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67" fontId="10" fillId="5" borderId="0" xfId="0" applyFont="1" applyFill="1" applyAlignment="1">
      <alignment horizontal="center"/>
    </xf>
    <xf numFmtId="167" fontId="0" fillId="0" borderId="0" xfId="0" applyAlignment="1">
      <alignment wrapText="1"/>
    </xf>
    <xf numFmtId="167" fontId="6" fillId="4" borderId="1" xfId="0" applyFont="1" applyFill="1" applyBorder="1" applyAlignment="1">
      <alignment horizontal="center"/>
    </xf>
    <xf numFmtId="167" fontId="6" fillId="4" borderId="21" xfId="0" applyFont="1" applyFill="1" applyBorder="1" applyAlignment="1">
      <alignment horizontal="center"/>
    </xf>
    <xf numFmtId="167" fontId="6" fillId="4" borderId="22" xfId="0" applyFont="1" applyFill="1" applyBorder="1" applyAlignment="1">
      <alignment horizontal="center"/>
    </xf>
    <xf numFmtId="167" fontId="6" fillId="4" borderId="2" xfId="0" applyFont="1" applyFill="1" applyBorder="1" applyAlignment="1">
      <alignment horizontal="center"/>
    </xf>
    <xf numFmtId="167" fontId="0" fillId="0" borderId="13" xfId="0" applyBorder="1"/>
    <xf numFmtId="167" fontId="0" fillId="0" borderId="0" xfId="0"/>
    <xf numFmtId="167" fontId="5" fillId="3" borderId="0" xfId="0" applyFont="1" applyFill="1"/>
    <xf numFmtId="167" fontId="2" fillId="2" borderId="1" xfId="0" applyFont="1" applyFill="1" applyBorder="1" applyAlignment="1">
      <alignment horizontal="center" vertical="center"/>
    </xf>
    <xf numFmtId="167" fontId="2" fillId="2" borderId="2" xfId="0" applyFont="1" applyFill="1" applyBorder="1" applyAlignment="1">
      <alignment horizontal="center" vertical="center"/>
    </xf>
    <xf numFmtId="167" fontId="6" fillId="5" borderId="5" xfId="0" applyFont="1" applyFill="1" applyBorder="1" applyAlignment="1">
      <alignment horizontal="right"/>
    </xf>
    <xf numFmtId="167" fontId="0" fillId="0" borderId="0" xfId="0" applyAlignment="1">
      <alignment horizontal="left"/>
    </xf>
    <xf numFmtId="167" fontId="0" fillId="0" borderId="13" xfId="0" applyBorder="1" applyAlignment="1">
      <alignment horizontal="left"/>
    </xf>
    <xf numFmtId="167" fontId="19" fillId="0" borderId="13" xfId="0" applyFont="1" applyBorder="1"/>
    <xf numFmtId="167" fontId="20" fillId="0" borderId="13" xfId="0" applyFont="1" applyBorder="1" applyAlignment="1">
      <alignment horizontal="center"/>
    </xf>
    <xf numFmtId="49" fontId="0" fillId="0" borderId="0" xfId="0" applyNumberFormat="1" applyAlignment="1">
      <alignment horizontal="left"/>
    </xf>
    <xf numFmtId="167" fontId="22" fillId="0" borderId="0" xfId="0" applyFont="1"/>
    <xf numFmtId="167" fontId="20" fillId="0" borderId="13" xfId="0" applyNumberFormat="1" applyFont="1" applyBorder="1" applyAlignment="1">
      <alignment horizontal="center"/>
    </xf>
    <xf numFmtId="167" fontId="0" fillId="0" borderId="0" xfId="0" applyNumberFormat="1"/>
    <xf numFmtId="167" fontId="6" fillId="4" borderId="8" xfId="0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1" fontId="0" fillId="0" borderId="0" xfId="0" applyNumberFormat="1"/>
    <xf numFmtId="167" fontId="23" fillId="0" borderId="0" xfId="0" applyFont="1"/>
    <xf numFmtId="167" fontId="6" fillId="4" borderId="3" xfId="0" applyFont="1" applyFill="1" applyBorder="1" applyAlignment="1">
      <alignment horizontal="right"/>
    </xf>
    <xf numFmtId="167" fontId="6" fillId="4" borderId="5" xfId="0" applyFont="1" applyFill="1" applyBorder="1" applyAlignment="1">
      <alignment horizontal="right"/>
    </xf>
    <xf numFmtId="165" fontId="6" fillId="4" borderId="18" xfId="0" applyNumberFormat="1" applyFont="1" applyFill="1" applyBorder="1" applyAlignment="1">
      <alignment horizontal="right" wrapText="1"/>
    </xf>
    <xf numFmtId="167" fontId="24" fillId="0" borderId="13" xfId="0" applyFont="1" applyFill="1" applyBorder="1" applyAlignment="1">
      <alignment horizontal="center"/>
    </xf>
    <xf numFmtId="167" fontId="24" fillId="0" borderId="13" xfId="0" applyFont="1" applyBorder="1" applyAlignment="1">
      <alignment horizontal="center"/>
    </xf>
    <xf numFmtId="167" fontId="24" fillId="0" borderId="0" xfId="0" applyFont="1"/>
    <xf numFmtId="164" fontId="8" fillId="4" borderId="13" xfId="0" applyNumberFormat="1" applyFont="1" applyFill="1" applyBorder="1"/>
    <xf numFmtId="167" fontId="2" fillId="2" borderId="23" xfId="0" applyFont="1" applyFill="1" applyBorder="1" applyAlignment="1">
      <alignment horizontal="center" vertical="center"/>
    </xf>
    <xf numFmtId="167" fontId="5" fillId="3" borderId="0" xfId="0" applyFont="1" applyFill="1" applyAlignment="1">
      <alignment horizontal="center" vertical="center"/>
    </xf>
    <xf numFmtId="167" fontId="26" fillId="3" borderId="0" xfId="0" applyFont="1" applyFill="1" applyAlignment="1">
      <alignment vertical="center"/>
    </xf>
    <xf numFmtId="167" fontId="5" fillId="3" borderId="7" xfId="0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/>
    </xf>
    <xf numFmtId="14" fontId="28" fillId="3" borderId="0" xfId="0" applyNumberFormat="1" applyFont="1" applyFill="1" applyAlignment="1">
      <alignment horizontal="center"/>
    </xf>
    <xf numFmtId="167" fontId="5" fillId="3" borderId="0" xfId="0" applyFont="1" applyFill="1" applyAlignment="1">
      <alignment horizontal="center"/>
    </xf>
    <xf numFmtId="49" fontId="2" fillId="6" borderId="0" xfId="0" applyNumberFormat="1" applyFont="1" applyFill="1" applyAlignment="1">
      <alignment horizontal="center"/>
    </xf>
    <xf numFmtId="167" fontId="5" fillId="3" borderId="0" xfId="0" applyFont="1" applyFill="1" applyAlignment="1">
      <alignment horizontal="right"/>
    </xf>
    <xf numFmtId="167" fontId="26" fillId="3" borderId="0" xfId="0" applyFont="1" applyFill="1" applyAlignment="1">
      <alignment horizontal="center"/>
    </xf>
    <xf numFmtId="167" fontId="29" fillId="0" borderId="13" xfId="0" applyFont="1" applyBorder="1" applyAlignment="1">
      <alignment horizontal="center"/>
    </xf>
    <xf numFmtId="167" fontId="26" fillId="3" borderId="0" xfId="0" applyFont="1" applyFill="1" applyBorder="1" applyAlignment="1">
      <alignment horizontal="center"/>
    </xf>
    <xf numFmtId="167" fontId="26" fillId="3" borderId="0" xfId="0" applyFont="1" applyFill="1" applyAlignment="1">
      <alignment horizontal="center"/>
    </xf>
    <xf numFmtId="167" fontId="5" fillId="3" borderId="0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167" fontId="0" fillId="0" borderId="0" xfId="0"/>
    <xf numFmtId="167" fontId="0" fillId="0" borderId="0" xfId="0"/>
    <xf numFmtId="167" fontId="0" fillId="0" borderId="0" xfId="0" applyBorder="1"/>
    <xf numFmtId="167" fontId="6" fillId="0" borderId="0" xfId="0" applyFont="1" applyFill="1" applyBorder="1" applyAlignment="1">
      <alignment horizontal="center"/>
    </xf>
    <xf numFmtId="167" fontId="6" fillId="4" borderId="14" xfId="0" applyNumberFormat="1" applyFont="1" applyFill="1" applyBorder="1" applyAlignment="1">
      <alignment horizontal="left"/>
    </xf>
    <xf numFmtId="167" fontId="6" fillId="4" borderId="10" xfId="0" applyFont="1" applyFill="1" applyBorder="1" applyAlignment="1">
      <alignment horizontal="right"/>
    </xf>
    <xf numFmtId="167" fontId="6" fillId="4" borderId="11" xfId="0" applyFont="1" applyFill="1" applyBorder="1" applyAlignment="1">
      <alignment horizontal="center"/>
    </xf>
    <xf numFmtId="167" fontId="25" fillId="2" borderId="6" xfId="0" applyFont="1" applyFill="1" applyBorder="1" applyAlignment="1">
      <alignment horizontal="center" vertical="center"/>
    </xf>
    <xf numFmtId="167" fontId="25" fillId="2" borderId="4" xfId="0" applyFont="1" applyFill="1" applyBorder="1" applyAlignment="1">
      <alignment horizontal="center" vertical="center"/>
    </xf>
    <xf numFmtId="167" fontId="8" fillId="4" borderId="18" xfId="0" applyNumberFormat="1" applyFont="1" applyFill="1" applyBorder="1" applyAlignment="1">
      <alignment horizontal="center"/>
    </xf>
    <xf numFmtId="167" fontId="8" fillId="4" borderId="16" xfId="0" applyNumberFormat="1" applyFont="1" applyFill="1" applyBorder="1" applyAlignment="1">
      <alignment horizontal="center"/>
    </xf>
    <xf numFmtId="167" fontId="6" fillId="4" borderId="29" xfId="0" applyFont="1" applyFill="1" applyBorder="1" applyAlignment="1">
      <alignment horizontal="center"/>
    </xf>
    <xf numFmtId="167" fontId="6" fillId="4" borderId="31" xfId="0" applyFont="1" applyFill="1" applyBorder="1" applyAlignment="1">
      <alignment horizontal="center"/>
    </xf>
    <xf numFmtId="167" fontId="6" fillId="4" borderId="11" xfId="0" applyFont="1" applyFill="1" applyBorder="1"/>
    <xf numFmtId="167" fontId="8" fillId="4" borderId="19" xfId="0" applyNumberFormat="1" applyFont="1" applyFill="1" applyBorder="1" applyAlignment="1">
      <alignment horizontal="right"/>
    </xf>
    <xf numFmtId="167" fontId="6" fillId="4" borderId="4" xfId="0" applyNumberFormat="1" applyFont="1" applyFill="1" applyBorder="1" applyAlignment="1">
      <alignment horizontal="right"/>
    </xf>
    <xf numFmtId="167" fontId="6" fillId="4" borderId="6" xfId="0" applyNumberFormat="1" applyFont="1" applyFill="1" applyBorder="1" applyAlignment="1">
      <alignment horizontal="right"/>
    </xf>
    <xf numFmtId="167" fontId="6" fillId="4" borderId="19" xfId="0" applyNumberFormat="1" applyFont="1" applyFill="1" applyBorder="1" applyAlignment="1">
      <alignment horizontal="right"/>
    </xf>
    <xf numFmtId="167" fontId="10" fillId="5" borderId="0" xfId="0" applyNumberFormat="1" applyFont="1" applyFill="1"/>
    <xf numFmtId="167" fontId="6" fillId="4" borderId="32" xfId="0" applyFont="1" applyFill="1" applyBorder="1" applyAlignment="1">
      <alignment horizontal="right"/>
    </xf>
    <xf numFmtId="167" fontId="21" fillId="7" borderId="26" xfId="0" applyNumberFormat="1" applyFont="1" applyFill="1" applyBorder="1" applyAlignment="1">
      <alignment horizontal="center"/>
    </xf>
    <xf numFmtId="167" fontId="26" fillId="3" borderId="0" xfId="0" applyFont="1" applyFill="1" applyBorder="1" applyAlignment="1">
      <alignment horizontal="center"/>
    </xf>
    <xf numFmtId="167" fontId="6" fillId="4" borderId="11" xfId="0" applyNumberFormat="1" applyFont="1" applyFill="1" applyBorder="1" applyAlignment="1">
      <alignment horizontal="right"/>
    </xf>
    <xf numFmtId="167" fontId="6" fillId="4" borderId="11" xfId="0" applyNumberFormat="1" applyFont="1" applyFill="1" applyBorder="1"/>
    <xf numFmtId="167" fontId="6" fillId="4" borderId="35" xfId="0" applyFont="1" applyFill="1" applyBorder="1" applyAlignment="1">
      <alignment horizontal="center"/>
    </xf>
    <xf numFmtId="167" fontId="6" fillId="4" borderId="37" xfId="0" applyFont="1" applyFill="1" applyBorder="1" applyAlignment="1">
      <alignment horizontal="center"/>
    </xf>
    <xf numFmtId="167" fontId="21" fillId="2" borderId="18" xfId="0" applyNumberFormat="1" applyFont="1" applyFill="1" applyBorder="1" applyAlignment="1">
      <alignment horizontal="center"/>
    </xf>
    <xf numFmtId="167" fontId="8" fillId="4" borderId="6" xfId="0" applyNumberFormat="1" applyFont="1" applyFill="1" applyBorder="1" applyAlignment="1">
      <alignment horizontal="right"/>
    </xf>
    <xf numFmtId="167" fontId="5" fillId="3" borderId="0" xfId="0" applyNumberFormat="1" applyFont="1" applyFill="1" applyAlignment="1">
      <alignment vertical="center"/>
    </xf>
    <xf numFmtId="167" fontId="5" fillId="3" borderId="0" xfId="0" applyNumberFormat="1" applyFont="1" applyFill="1"/>
    <xf numFmtId="167" fontId="5" fillId="3" borderId="0" xfId="0" applyNumberFormat="1" applyFont="1" applyFill="1" applyBorder="1"/>
    <xf numFmtId="167" fontId="6" fillId="4" borderId="21" xfId="0" applyNumberFormat="1" applyFont="1" applyFill="1" applyBorder="1" applyAlignment="1">
      <alignment horizontal="center"/>
    </xf>
    <xf numFmtId="167" fontId="6" fillId="4" borderId="2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right"/>
    </xf>
    <xf numFmtId="167" fontId="5" fillId="3" borderId="0" xfId="0" applyNumberFormat="1" applyFont="1" applyFill="1" applyAlignment="1">
      <alignment horizontal="right" vertical="center"/>
    </xf>
    <xf numFmtId="167" fontId="5" fillId="3" borderId="0" xfId="0" applyNumberFormat="1" applyFont="1" applyFill="1" applyAlignment="1">
      <alignment horizontal="right"/>
    </xf>
    <xf numFmtId="167" fontId="5" fillId="3" borderId="0" xfId="0" applyNumberFormat="1" applyFont="1" applyFill="1" applyBorder="1" applyAlignment="1">
      <alignment horizontal="right"/>
    </xf>
    <xf numFmtId="167" fontId="6" fillId="4" borderId="21" xfId="0" applyNumberFormat="1" applyFont="1" applyFill="1" applyBorder="1" applyAlignment="1">
      <alignment horizontal="right"/>
    </xf>
    <xf numFmtId="167" fontId="6" fillId="4" borderId="36" xfId="0" applyNumberFormat="1" applyFont="1" applyFill="1" applyBorder="1" applyAlignment="1">
      <alignment horizontal="right"/>
    </xf>
    <xf numFmtId="167" fontId="6" fillId="4" borderId="19" xfId="0" applyNumberFormat="1" applyFont="1" applyFill="1" applyBorder="1" applyAlignment="1">
      <alignment horizontal="right" wrapText="1"/>
    </xf>
    <xf numFmtId="167" fontId="6" fillId="4" borderId="2" xfId="0" applyNumberFormat="1" applyFont="1" applyFill="1" applyBorder="1" applyAlignment="1">
      <alignment horizontal="right"/>
    </xf>
    <xf numFmtId="167" fontId="10" fillId="5" borderId="0" xfId="0" applyNumberFormat="1" applyFont="1" applyFill="1" applyAlignment="1">
      <alignment horizontal="right"/>
    </xf>
    <xf numFmtId="167" fontId="6" fillId="4" borderId="11" xfId="0" applyNumberFormat="1" applyFont="1" applyFill="1" applyBorder="1" applyAlignment="1"/>
    <xf numFmtId="167" fontId="26" fillId="3" borderId="0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right" wrapText="1"/>
    </xf>
    <xf numFmtId="167" fontId="25" fillId="2" borderId="6" xfId="0" applyNumberFormat="1" applyFont="1" applyFill="1" applyBorder="1" applyAlignment="1">
      <alignment horizontal="right" vertical="center"/>
    </xf>
    <xf numFmtId="167" fontId="26" fillId="3" borderId="0" xfId="0" applyNumberFormat="1" applyFont="1" applyFill="1" applyBorder="1" applyAlignment="1">
      <alignment horizontal="right"/>
    </xf>
    <xf numFmtId="167" fontId="8" fillId="4" borderId="6" xfId="0" applyNumberFormat="1" applyFont="1" applyFill="1" applyBorder="1"/>
    <xf numFmtId="164" fontId="21" fillId="7" borderId="26" xfId="0" applyNumberFormat="1" applyFont="1" applyFill="1" applyBorder="1" applyAlignment="1">
      <alignment horizontal="center"/>
    </xf>
    <xf numFmtId="167" fontId="21" fillId="7" borderId="27" xfId="0" applyNumberFormat="1" applyFont="1" applyFill="1" applyBorder="1" applyAlignment="1">
      <alignment horizontal="center"/>
    </xf>
    <xf numFmtId="167" fontId="21" fillId="8" borderId="13" xfId="0" applyNumberFormat="1" applyFont="1" applyFill="1" applyBorder="1" applyAlignment="1">
      <alignment horizontal="center"/>
    </xf>
    <xf numFmtId="167" fontId="6" fillId="4" borderId="19" xfId="0" applyNumberFormat="1" applyFont="1" applyFill="1" applyBorder="1" applyAlignment="1">
      <alignment horizontal="center"/>
    </xf>
    <xf numFmtId="167" fontId="6" fillId="4" borderId="11" xfId="0" applyNumberFormat="1" applyFont="1" applyFill="1" applyBorder="1" applyAlignment="1">
      <alignment horizontal="center"/>
    </xf>
    <xf numFmtId="167" fontId="0" fillId="7" borderId="26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67" fontId="0" fillId="0" borderId="26" xfId="0" applyNumberFormat="1" applyBorder="1" applyAlignment="1">
      <alignment horizontal="center"/>
    </xf>
    <xf numFmtId="167" fontId="30" fillId="7" borderId="13" xfId="0" applyFont="1" applyFill="1" applyBorder="1" applyAlignment="1">
      <alignment horizontal="left"/>
    </xf>
    <xf numFmtId="167" fontId="21" fillId="0" borderId="13" xfId="0" applyFont="1" applyBorder="1" applyAlignment="1">
      <alignment horizontal="left"/>
    </xf>
    <xf numFmtId="167" fontId="0" fillId="0" borderId="13" xfId="0" applyFont="1" applyBorder="1" applyAlignment="1">
      <alignment horizontal="left"/>
    </xf>
    <xf numFmtId="1" fontId="21" fillId="5" borderId="13" xfId="0" applyNumberFormat="1" applyFont="1" applyFill="1" applyBorder="1" applyAlignment="1">
      <alignment horizontal="center"/>
    </xf>
    <xf numFmtId="1" fontId="0" fillId="5" borderId="13" xfId="0" applyNumberFormat="1" applyFill="1" applyBorder="1" applyAlignment="1">
      <alignment horizontal="center"/>
    </xf>
    <xf numFmtId="167" fontId="6" fillId="4" borderId="13" xfId="0" applyFont="1" applyFill="1" applyBorder="1" applyAlignment="1">
      <alignment horizontal="center"/>
    </xf>
    <xf numFmtId="167" fontId="26" fillId="3" borderId="0" xfId="0" applyFont="1" applyFill="1" applyBorder="1" applyAlignment="1">
      <alignment horizontal="center"/>
    </xf>
    <xf numFmtId="167" fontId="26" fillId="3" borderId="7" xfId="0" applyFont="1" applyFill="1" applyBorder="1" applyAlignment="1">
      <alignment horizontal="center"/>
    </xf>
    <xf numFmtId="167" fontId="0" fillId="7" borderId="13" xfId="0" applyFill="1" applyBorder="1"/>
    <xf numFmtId="167" fontId="26" fillId="3" borderId="0" xfId="0" applyFont="1" applyFill="1" applyBorder="1" applyAlignment="1">
      <alignment horizontal="center"/>
    </xf>
    <xf numFmtId="167" fontId="0" fillId="0" borderId="13" xfId="0" applyNumberFormat="1" applyBorder="1" applyAlignment="1">
      <alignment horizontal="center"/>
    </xf>
    <xf numFmtId="167" fontId="0" fillId="0" borderId="13" xfId="0" applyBorder="1"/>
    <xf numFmtId="167" fontId="24" fillId="0" borderId="20" xfId="0" applyFont="1" applyBorder="1"/>
    <xf numFmtId="167" fontId="29" fillId="0" borderId="20" xfId="0" applyFont="1" applyFill="1" applyBorder="1" applyAlignment="1">
      <alignment horizontal="center"/>
    </xf>
    <xf numFmtId="0" fontId="0" fillId="7" borderId="13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0" fontId="21" fillId="0" borderId="13" xfId="0" applyNumberFormat="1" applyFont="1" applyBorder="1" applyAlignment="1">
      <alignment horizontal="center"/>
    </xf>
    <xf numFmtId="0" fontId="23" fillId="0" borderId="13" xfId="0" applyNumberFormat="1" applyFont="1" applyFill="1" applyBorder="1" applyAlignment="1">
      <alignment horizontal="center"/>
    </xf>
    <xf numFmtId="0" fontId="23" fillId="0" borderId="13" xfId="0" applyNumberFormat="1" applyFont="1" applyBorder="1" applyAlignment="1">
      <alignment horizontal="center"/>
    </xf>
    <xf numFmtId="0" fontId="21" fillId="7" borderId="13" xfId="0" applyNumberFormat="1" applyFont="1" applyFill="1" applyBorder="1" applyAlignment="1">
      <alignment horizontal="center"/>
    </xf>
    <xf numFmtId="0" fontId="23" fillId="7" borderId="13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6" fillId="5" borderId="6" xfId="0" applyNumberFormat="1" applyFont="1" applyFill="1" applyBorder="1" applyAlignment="1">
      <alignment horizontal="center"/>
    </xf>
    <xf numFmtId="0" fontId="6" fillId="4" borderId="9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0" fontId="8" fillId="4" borderId="19" xfId="0" applyNumberFormat="1" applyFont="1" applyFill="1" applyBorder="1" applyAlignment="1">
      <alignment horizontal="center"/>
    </xf>
    <xf numFmtId="0" fontId="6" fillId="4" borderId="11" xfId="0" applyNumberFormat="1" applyFont="1" applyFill="1" applyBorder="1" applyAlignment="1">
      <alignment horizontal="center"/>
    </xf>
    <xf numFmtId="0" fontId="8" fillId="4" borderId="17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4" borderId="17" xfId="0" applyNumberFormat="1" applyFont="1" applyFill="1" applyBorder="1" applyAlignment="1">
      <alignment horizontal="center"/>
    </xf>
    <xf numFmtId="0" fontId="6" fillId="4" borderId="40" xfId="0" applyNumberFormat="1" applyFont="1" applyFill="1" applyBorder="1" applyAlignment="1">
      <alignment horizontal="center"/>
    </xf>
    <xf numFmtId="0" fontId="6" fillId="4" borderId="10" xfId="0" applyNumberFormat="1" applyFont="1" applyFill="1" applyBorder="1" applyAlignment="1">
      <alignment horizontal="center"/>
    </xf>
    <xf numFmtId="0" fontId="8" fillId="4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/>
    </xf>
    <xf numFmtId="0" fontId="0" fillId="0" borderId="0" xfId="0" applyNumberFormat="1"/>
    <xf numFmtId="0" fontId="2" fillId="2" borderId="24" xfId="0" applyNumberFormat="1" applyFont="1" applyFill="1" applyBorder="1" applyAlignment="1">
      <alignment horizontal="center" vertical="center"/>
    </xf>
    <xf numFmtId="0" fontId="27" fillId="4" borderId="4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/>
    </xf>
    <xf numFmtId="0" fontId="27" fillId="4" borderId="6" xfId="0" applyNumberFormat="1" applyFont="1" applyFill="1" applyBorder="1" applyAlignment="1">
      <alignment horizontal="center"/>
    </xf>
    <xf numFmtId="0" fontId="8" fillId="4" borderId="6" xfId="0" applyNumberFormat="1" applyFont="1" applyFill="1" applyBorder="1" applyAlignment="1">
      <alignment horizontal="center"/>
    </xf>
    <xf numFmtId="0" fontId="8" fillId="4" borderId="25" xfId="0" applyNumberFormat="1" applyFont="1" applyFill="1" applyBorder="1" applyAlignment="1">
      <alignment horizontal="center"/>
    </xf>
    <xf numFmtId="0" fontId="6" fillId="4" borderId="11" xfId="0" applyNumberFormat="1" applyFont="1" applyFill="1" applyBorder="1"/>
    <xf numFmtId="0" fontId="8" fillId="4" borderId="28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right"/>
    </xf>
    <xf numFmtId="0" fontId="6" fillId="4" borderId="5" xfId="0" applyNumberFormat="1" applyFont="1" applyFill="1" applyBorder="1" applyAlignment="1">
      <alignment horizontal="right"/>
    </xf>
    <xf numFmtId="0" fontId="6" fillId="5" borderId="5" xfId="0" applyNumberFormat="1" applyFont="1" applyFill="1" applyBorder="1" applyAlignment="1">
      <alignment horizontal="right"/>
    </xf>
    <xf numFmtId="0" fontId="6" fillId="4" borderId="8" xfId="0" applyNumberFormat="1" applyFont="1" applyFill="1" applyBorder="1" applyAlignment="1">
      <alignment horizontal="right"/>
    </xf>
    <xf numFmtId="0" fontId="0" fillId="2" borderId="13" xfId="0" applyNumberForma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5" borderId="32" xfId="0" applyNumberFormat="1" applyFont="1" applyFill="1" applyBorder="1" applyAlignment="1">
      <alignment horizontal="right"/>
    </xf>
    <xf numFmtId="0" fontId="6" fillId="4" borderId="10" xfId="0" applyNumberFormat="1" applyFont="1" applyFill="1" applyBorder="1" applyAlignment="1">
      <alignment horizontal="right"/>
    </xf>
    <xf numFmtId="0" fontId="8" fillId="4" borderId="27" xfId="0" applyNumberFormat="1" applyFont="1" applyFill="1" applyBorder="1" applyAlignment="1">
      <alignment horizontal="center"/>
    </xf>
    <xf numFmtId="0" fontId="8" fillId="4" borderId="17" xfId="0" applyNumberFormat="1" applyFont="1" applyFill="1" applyBorder="1" applyAlignment="1">
      <alignment horizontal="center" wrapText="1"/>
    </xf>
    <xf numFmtId="0" fontId="8" fillId="4" borderId="10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6" fillId="4" borderId="39" xfId="0" applyNumberFormat="1" applyFont="1" applyFill="1" applyBorder="1" applyAlignment="1">
      <alignment horizontal="right"/>
    </xf>
    <xf numFmtId="0" fontId="6" fillId="4" borderId="35" xfId="0" applyNumberFormat="1" applyFont="1" applyFill="1" applyBorder="1" applyAlignment="1">
      <alignment horizontal="center"/>
    </xf>
    <xf numFmtId="0" fontId="6" fillId="4" borderId="36" xfId="0" applyNumberFormat="1" applyFont="1" applyFill="1" applyBorder="1" applyAlignment="1">
      <alignment horizontal="center"/>
    </xf>
    <xf numFmtId="0" fontId="7" fillId="4" borderId="4" xfId="0" applyNumberFormat="1" applyFont="1" applyFill="1" applyBorder="1" applyAlignment="1">
      <alignment horizontal="center"/>
    </xf>
    <xf numFmtId="0" fontId="6" fillId="4" borderId="13" xfId="0" applyNumberFormat="1" applyFont="1" applyFill="1" applyBorder="1" applyAlignment="1">
      <alignment horizontal="center"/>
    </xf>
    <xf numFmtId="0" fontId="8" fillId="4" borderId="13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167" fontId="21" fillId="8" borderId="26" xfId="0" applyNumberFormat="1" applyFont="1" applyFill="1" applyBorder="1" applyAlignment="1">
      <alignment horizontal="center"/>
    </xf>
    <xf numFmtId="0" fontId="0" fillId="0" borderId="13" xfId="0" applyNumberFormat="1" applyBorder="1" applyAlignment="1">
      <alignment horizontal="left"/>
    </xf>
    <xf numFmtId="0" fontId="8" fillId="4" borderId="3" xfId="0" applyNumberFormat="1" applyFont="1" applyFill="1" applyBorder="1" applyAlignment="1">
      <alignment horizontal="center"/>
    </xf>
    <xf numFmtId="0" fontId="8" fillId="4" borderId="18" xfId="0" applyNumberFormat="1" applyFont="1" applyFill="1" applyBorder="1" applyAlignment="1">
      <alignment horizontal="center"/>
    </xf>
    <xf numFmtId="1" fontId="21" fillId="7" borderId="13" xfId="0" applyNumberFormat="1" applyFont="1" applyFill="1" applyBorder="1" applyAlignment="1">
      <alignment horizontal="center"/>
    </xf>
    <xf numFmtId="167" fontId="26" fillId="3" borderId="0" xfId="0" applyFont="1" applyFill="1" applyBorder="1" applyAlignment="1">
      <alignment horizontal="center"/>
    </xf>
    <xf numFmtId="167" fontId="0" fillId="7" borderId="13" xfId="0" applyNumberFormat="1" applyFill="1" applyBorder="1" applyAlignment="1">
      <alignment horizontal="center"/>
    </xf>
    <xf numFmtId="1" fontId="0" fillId="7" borderId="13" xfId="0" applyNumberFormat="1" applyFill="1" applyBorder="1" applyAlignment="1">
      <alignment horizontal="center"/>
    </xf>
    <xf numFmtId="167" fontId="0" fillId="7" borderId="20" xfId="0" applyFill="1" applyBorder="1"/>
    <xf numFmtId="0" fontId="0" fillId="7" borderId="20" xfId="0" applyNumberFormat="1" applyFill="1" applyBorder="1" applyAlignment="1">
      <alignment horizontal="center"/>
    </xf>
    <xf numFmtId="0" fontId="23" fillId="7" borderId="20" xfId="0" applyNumberFormat="1" applyFont="1" applyFill="1" applyBorder="1" applyAlignment="1">
      <alignment horizontal="center"/>
    </xf>
    <xf numFmtId="0" fontId="0" fillId="7" borderId="13" xfId="8" applyNumberFormat="1" applyFont="1" applyFill="1" applyBorder="1" applyAlignment="1">
      <alignment horizontal="center"/>
    </xf>
    <xf numFmtId="1" fontId="0" fillId="7" borderId="26" xfId="0" applyNumberFormat="1" applyFill="1" applyBorder="1" applyAlignment="1">
      <alignment horizontal="center"/>
    </xf>
    <xf numFmtId="49" fontId="21" fillId="0" borderId="13" xfId="0" applyNumberFormat="1" applyFont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0" fontId="6" fillId="4" borderId="42" xfId="0" applyNumberFormat="1" applyFont="1" applyFill="1" applyBorder="1" applyAlignment="1">
      <alignment horizontal="center"/>
    </xf>
    <xf numFmtId="167" fontId="6" fillId="4" borderId="42" xfId="0" applyNumberFormat="1" applyFont="1" applyFill="1" applyBorder="1" applyAlignment="1">
      <alignment horizontal="right"/>
    </xf>
    <xf numFmtId="0" fontId="6" fillId="4" borderId="7" xfId="0" applyNumberFormat="1" applyFont="1" applyFill="1" applyBorder="1" applyAlignment="1">
      <alignment horizontal="center"/>
    </xf>
    <xf numFmtId="0" fontId="6" fillId="4" borderId="23" xfId="0" applyNumberFormat="1" applyFont="1" applyFill="1" applyBorder="1" applyAlignment="1">
      <alignment horizontal="center"/>
    </xf>
    <xf numFmtId="167" fontId="6" fillId="4" borderId="23" xfId="0" applyFont="1" applyFill="1" applyBorder="1" applyAlignment="1">
      <alignment horizontal="center"/>
    </xf>
    <xf numFmtId="0" fontId="6" fillId="4" borderId="0" xfId="0" applyNumberFormat="1" applyFont="1" applyFill="1" applyBorder="1" applyAlignment="1">
      <alignment horizontal="center"/>
    </xf>
    <xf numFmtId="167" fontId="6" fillId="4" borderId="41" xfId="0" applyFont="1" applyFill="1" applyBorder="1" applyAlignment="1">
      <alignment horizontal="center"/>
    </xf>
    <xf numFmtId="167" fontId="6" fillId="4" borderId="42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right"/>
    </xf>
    <xf numFmtId="0" fontId="6" fillId="4" borderId="15" xfId="0" applyNumberFormat="1" applyFont="1" applyFill="1" applyBorder="1" applyAlignment="1">
      <alignment horizontal="center"/>
    </xf>
    <xf numFmtId="0" fontId="6" fillId="4" borderId="43" xfId="0" applyNumberFormat="1" applyFont="1" applyFill="1" applyBorder="1" applyAlignment="1">
      <alignment horizontal="center"/>
    </xf>
    <xf numFmtId="167" fontId="6" fillId="4" borderId="15" xfId="0" applyFont="1" applyFill="1" applyBorder="1" applyAlignment="1">
      <alignment horizontal="center"/>
    </xf>
    <xf numFmtId="0" fontId="6" fillId="4" borderId="30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167" fontId="6" fillId="4" borderId="26" xfId="0" applyFont="1" applyFill="1" applyBorder="1" applyAlignment="1">
      <alignment horizontal="right"/>
    </xf>
    <xf numFmtId="0" fontId="6" fillId="4" borderId="45" xfId="0" applyNumberFormat="1" applyFont="1" applyFill="1" applyBorder="1" applyAlignment="1">
      <alignment horizontal="center"/>
    </xf>
    <xf numFmtId="0" fontId="6" fillId="4" borderId="20" xfId="0" applyNumberFormat="1" applyFont="1" applyFill="1" applyBorder="1" applyAlignment="1">
      <alignment horizontal="center"/>
    </xf>
    <xf numFmtId="0" fontId="6" fillId="4" borderId="18" xfId="0" applyNumberFormat="1" applyFont="1" applyFill="1" applyBorder="1" applyAlignment="1">
      <alignment horizontal="center"/>
    </xf>
    <xf numFmtId="0" fontId="6" fillId="4" borderId="34" xfId="0" applyNumberFormat="1" applyFont="1" applyFill="1" applyBorder="1" applyAlignment="1">
      <alignment horizontal="center"/>
    </xf>
    <xf numFmtId="0" fontId="6" fillId="4" borderId="26" xfId="0" applyNumberFormat="1" applyFont="1" applyFill="1" applyBorder="1" applyAlignment="1">
      <alignment horizontal="center"/>
    </xf>
    <xf numFmtId="0" fontId="6" fillId="4" borderId="27" xfId="0" applyNumberFormat="1" applyFont="1" applyFill="1" applyBorder="1" applyAlignment="1">
      <alignment horizontal="center"/>
    </xf>
    <xf numFmtId="167" fontId="6" fillId="4" borderId="20" xfId="0" applyFont="1" applyFill="1" applyBorder="1" applyAlignment="1">
      <alignment horizontal="right"/>
    </xf>
    <xf numFmtId="167" fontId="6" fillId="4" borderId="13" xfId="0" applyFont="1" applyFill="1" applyBorder="1" applyAlignment="1">
      <alignment horizontal="right"/>
    </xf>
    <xf numFmtId="167" fontId="6" fillId="4" borderId="18" xfId="0" applyFont="1" applyFill="1" applyBorder="1" applyAlignment="1">
      <alignment horizontal="right"/>
    </xf>
    <xf numFmtId="164" fontId="8" fillId="4" borderId="18" xfId="0" applyNumberFormat="1" applyFont="1" applyFill="1" applyBorder="1" applyAlignment="1">
      <alignment horizontal="right"/>
    </xf>
    <xf numFmtId="167" fontId="6" fillId="4" borderId="34" xfId="0" applyFont="1" applyFill="1" applyBorder="1" applyAlignment="1">
      <alignment horizontal="right"/>
    </xf>
    <xf numFmtId="167" fontId="6" fillId="4" borderId="44" xfId="0" applyFont="1" applyFill="1" applyBorder="1" applyAlignment="1">
      <alignment horizontal="right"/>
    </xf>
    <xf numFmtId="167" fontId="6" fillId="4" borderId="27" xfId="0" applyFont="1" applyFill="1" applyBorder="1" applyAlignment="1">
      <alignment horizontal="right"/>
    </xf>
    <xf numFmtId="167" fontId="6" fillId="4" borderId="46" xfId="0" applyFont="1" applyFill="1" applyBorder="1" applyAlignment="1">
      <alignment horizontal="right"/>
    </xf>
    <xf numFmtId="167" fontId="6" fillId="4" borderId="38" xfId="0" applyFont="1" applyFill="1" applyBorder="1" applyAlignment="1">
      <alignment horizontal="right"/>
    </xf>
    <xf numFmtId="167" fontId="6" fillId="4" borderId="20" xfId="0" applyFont="1" applyFill="1" applyBorder="1" applyAlignment="1">
      <alignment horizontal="center"/>
    </xf>
    <xf numFmtId="167" fontId="6" fillId="4" borderId="18" xfId="0" applyFont="1" applyFill="1" applyBorder="1" applyAlignment="1">
      <alignment horizontal="center"/>
    </xf>
    <xf numFmtId="167" fontId="6" fillId="4" borderId="16" xfId="0" applyFont="1" applyFill="1" applyBorder="1" applyAlignment="1">
      <alignment horizontal="center"/>
    </xf>
    <xf numFmtId="0" fontId="6" fillId="4" borderId="14" xfId="0" applyNumberFormat="1" applyFont="1" applyFill="1" applyBorder="1"/>
    <xf numFmtId="167" fontId="6" fillId="4" borderId="43" xfId="0" applyNumberFormat="1" applyFont="1" applyFill="1" applyBorder="1" applyAlignment="1">
      <alignment horizontal="right"/>
    </xf>
    <xf numFmtId="0" fontId="6" fillId="4" borderId="39" xfId="0" applyNumberFormat="1" applyFont="1" applyFill="1" applyBorder="1" applyAlignment="1">
      <alignment horizontal="center"/>
    </xf>
    <xf numFmtId="164" fontId="8" fillId="4" borderId="27" xfId="0" applyNumberFormat="1" applyFont="1" applyFill="1" applyBorder="1" applyAlignment="1">
      <alignment horizontal="right"/>
    </xf>
    <xf numFmtId="167" fontId="2" fillId="2" borderId="17" xfId="0" applyFont="1" applyFill="1" applyBorder="1" applyAlignment="1">
      <alignment horizontal="center" vertical="center"/>
    </xf>
    <xf numFmtId="165" fontId="6" fillId="4" borderId="13" xfId="0" applyNumberFormat="1" applyFont="1" applyFill="1" applyBorder="1" applyAlignment="1">
      <alignment horizontal="right"/>
    </xf>
    <xf numFmtId="167" fontId="10" fillId="5" borderId="0" xfId="0" applyFont="1" applyFill="1" applyAlignment="1">
      <alignment horizontal="right"/>
    </xf>
    <xf numFmtId="167" fontId="26" fillId="3" borderId="0" xfId="0" applyFont="1" applyFill="1" applyBorder="1" applyAlignment="1">
      <alignment horizontal="center"/>
    </xf>
    <xf numFmtId="167" fontId="0" fillId="5" borderId="13" xfId="0" applyFont="1" applyFill="1" applyBorder="1" applyAlignment="1">
      <alignment horizontal="left"/>
    </xf>
    <xf numFmtId="167" fontId="0" fillId="5" borderId="13" xfId="0" applyFill="1" applyBorder="1" applyAlignment="1">
      <alignment horizontal="left"/>
    </xf>
    <xf numFmtId="167" fontId="21" fillId="5" borderId="26" xfId="0" applyNumberFormat="1" applyFont="1" applyFill="1" applyBorder="1" applyAlignment="1">
      <alignment horizontal="center"/>
    </xf>
    <xf numFmtId="0" fontId="23" fillId="5" borderId="13" xfId="0" applyNumberFormat="1" applyFont="1" applyFill="1" applyBorder="1" applyAlignment="1">
      <alignment horizontal="center"/>
    </xf>
    <xf numFmtId="167" fontId="24" fillId="5" borderId="13" xfId="0" applyFont="1" applyFill="1" applyBorder="1" applyAlignment="1">
      <alignment horizontal="center"/>
    </xf>
    <xf numFmtId="167" fontId="29" fillId="5" borderId="13" xfId="0" applyFont="1" applyFill="1" applyBorder="1" applyAlignment="1">
      <alignment horizontal="center"/>
    </xf>
    <xf numFmtId="167" fontId="0" fillId="5" borderId="26" xfId="0" applyNumberFormat="1" applyFill="1" applyBorder="1" applyAlignment="1">
      <alignment horizontal="center"/>
    </xf>
    <xf numFmtId="167" fontId="0" fillId="8" borderId="13" xfId="0" applyNumberFormat="1" applyFill="1" applyBorder="1" applyAlignment="1">
      <alignment horizontal="center"/>
    </xf>
    <xf numFmtId="167" fontId="26" fillId="3" borderId="0" xfId="0" applyFont="1" applyFill="1" applyBorder="1" applyAlignment="1">
      <alignment horizontal="center"/>
    </xf>
    <xf numFmtId="167" fontId="24" fillId="7" borderId="13" xfId="0" applyFont="1" applyFill="1" applyBorder="1" applyAlignment="1">
      <alignment horizontal="center"/>
    </xf>
    <xf numFmtId="167" fontId="29" fillId="7" borderId="13" xfId="0" applyFont="1" applyFill="1" applyBorder="1" applyAlignment="1">
      <alignment horizontal="center"/>
    </xf>
    <xf numFmtId="0" fontId="32" fillId="0" borderId="13" xfId="0" applyNumberFormat="1" applyFont="1" applyBorder="1" applyAlignment="1">
      <alignment horizontal="center"/>
    </xf>
    <xf numFmtId="0" fontId="32" fillId="7" borderId="13" xfId="0" applyNumberFormat="1" applyFont="1" applyFill="1" applyBorder="1" applyAlignment="1">
      <alignment horizontal="center"/>
    </xf>
    <xf numFmtId="0" fontId="32" fillId="5" borderId="13" xfId="0" applyNumberFormat="1" applyFont="1" applyFill="1" applyBorder="1" applyAlignment="1">
      <alignment horizontal="center"/>
    </xf>
    <xf numFmtId="0" fontId="32" fillId="7" borderId="26" xfId="0" applyNumberFormat="1" applyFont="1" applyFill="1" applyBorder="1" applyAlignment="1">
      <alignment horizontal="center"/>
    </xf>
    <xf numFmtId="164" fontId="8" fillId="4" borderId="13" xfId="0" applyNumberFormat="1" applyFont="1" applyFill="1" applyBorder="1" applyAlignment="1">
      <alignment horizontal="center"/>
    </xf>
    <xf numFmtId="167" fontId="26" fillId="3" borderId="0" xfId="0" applyFont="1" applyFill="1" applyBorder="1" applyAlignment="1">
      <alignment horizontal="center"/>
    </xf>
    <xf numFmtId="0" fontId="0" fillId="7" borderId="20" xfId="0" applyNumberFormat="1" applyFont="1" applyFill="1" applyBorder="1" applyAlignment="1">
      <alignment horizontal="center"/>
    </xf>
    <xf numFmtId="167" fontId="0" fillId="7" borderId="20" xfId="0" applyFill="1" applyBorder="1" applyAlignment="1">
      <alignment horizontal="center"/>
    </xf>
    <xf numFmtId="167" fontId="29" fillId="0" borderId="26" xfId="0" applyFont="1" applyBorder="1" applyAlignment="1">
      <alignment horizontal="center"/>
    </xf>
    <xf numFmtId="0" fontId="8" fillId="4" borderId="49" xfId="0" applyNumberFormat="1" applyFont="1" applyFill="1" applyBorder="1" applyAlignment="1">
      <alignment horizontal="center"/>
    </xf>
    <xf numFmtId="0" fontId="8" fillId="4" borderId="40" xfId="0" applyNumberFormat="1" applyFont="1" applyFill="1" applyBorder="1" applyAlignment="1">
      <alignment horizontal="center"/>
    </xf>
    <xf numFmtId="164" fontId="8" fillId="4" borderId="20" xfId="0" applyNumberFormat="1" applyFont="1" applyFill="1" applyBorder="1"/>
    <xf numFmtId="167" fontId="0" fillId="7" borderId="18" xfId="0" applyFill="1" applyBorder="1"/>
    <xf numFmtId="167" fontId="21" fillId="0" borderId="47" xfId="0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0" fontId="32" fillId="0" borderId="48" xfId="0" applyNumberFormat="1" applyFont="1" applyBorder="1" applyAlignment="1">
      <alignment horizontal="center"/>
    </xf>
    <xf numFmtId="167" fontId="0" fillId="8" borderId="18" xfId="0" applyNumberFormat="1" applyFill="1" applyBorder="1" applyAlignment="1">
      <alignment horizontal="center"/>
    </xf>
    <xf numFmtId="0" fontId="23" fillId="0" borderId="47" xfId="0" applyNumberFormat="1" applyFont="1" applyBorder="1" applyAlignment="1">
      <alignment horizontal="center"/>
    </xf>
    <xf numFmtId="167" fontId="0" fillId="0" borderId="47" xfId="0" applyNumberFormat="1" applyBorder="1" applyAlignment="1">
      <alignment horizontal="center"/>
    </xf>
    <xf numFmtId="167" fontId="0" fillId="0" borderId="13" xfId="0" applyFont="1" applyBorder="1" applyAlignment="1"/>
    <xf numFmtId="167" fontId="33" fillId="7" borderId="13" xfId="0" applyFont="1" applyFill="1" applyBorder="1" applyAlignment="1">
      <alignment horizontal="center"/>
    </xf>
    <xf numFmtId="167" fontId="33" fillId="0" borderId="26" xfId="0" applyFont="1" applyBorder="1" applyAlignment="1">
      <alignment horizontal="center"/>
    </xf>
    <xf numFmtId="167" fontId="33" fillId="7" borderId="13" xfId="0" applyNumberFormat="1" applyFont="1" applyFill="1" applyBorder="1" applyAlignment="1">
      <alignment horizontal="center"/>
    </xf>
    <xf numFmtId="167" fontId="0" fillId="0" borderId="13" xfId="0" applyFill="1" applyBorder="1"/>
    <xf numFmtId="167" fontId="21" fillId="8" borderId="47" xfId="0" applyNumberFormat="1" applyFont="1" applyFill="1" applyBorder="1" applyAlignment="1">
      <alignment horizontal="center"/>
    </xf>
    <xf numFmtId="167" fontId="21" fillId="7" borderId="13" xfId="0" applyFont="1" applyFill="1" applyBorder="1" applyAlignment="1">
      <alignment horizontal="left"/>
    </xf>
    <xf numFmtId="167" fontId="6" fillId="4" borderId="50" xfId="0" applyFont="1" applyFill="1" applyBorder="1" applyAlignment="1">
      <alignment horizontal="center"/>
    </xf>
    <xf numFmtId="164" fontId="8" fillId="4" borderId="18" xfId="0" applyNumberFormat="1" applyFont="1" applyFill="1" applyBorder="1" applyAlignment="1">
      <alignment horizontal="center"/>
    </xf>
    <xf numFmtId="167" fontId="8" fillId="4" borderId="43" xfId="0" applyNumberFormat="1" applyFont="1" applyFill="1" applyBorder="1"/>
    <xf numFmtId="0" fontId="6" fillId="4" borderId="52" xfId="0" applyNumberFormat="1" applyFont="1" applyFill="1" applyBorder="1" applyAlignment="1">
      <alignment horizontal="center"/>
    </xf>
    <xf numFmtId="0" fontId="6" fillId="4" borderId="53" xfId="0" applyNumberFormat="1" applyFont="1" applyFill="1" applyBorder="1" applyAlignment="1">
      <alignment horizontal="center"/>
    </xf>
    <xf numFmtId="0" fontId="6" fillId="4" borderId="55" xfId="0" applyNumberFormat="1" applyFont="1" applyFill="1" applyBorder="1" applyAlignment="1">
      <alignment horizontal="center"/>
    </xf>
    <xf numFmtId="0" fontId="6" fillId="4" borderId="54" xfId="0" applyNumberFormat="1" applyFont="1" applyFill="1" applyBorder="1" applyAlignment="1">
      <alignment horizontal="center"/>
    </xf>
    <xf numFmtId="167" fontId="6" fillId="4" borderId="6" xfId="0" applyNumberFormat="1" applyFont="1" applyFill="1" applyBorder="1" applyAlignment="1">
      <alignment horizontal="center"/>
    </xf>
    <xf numFmtId="167" fontId="6" fillId="4" borderId="4" xfId="0" applyNumberFormat="1" applyFont="1" applyFill="1" applyBorder="1" applyAlignment="1">
      <alignment horizontal="center"/>
    </xf>
    <xf numFmtId="167" fontId="0" fillId="0" borderId="42" xfId="0" applyBorder="1"/>
    <xf numFmtId="0" fontId="6" fillId="4" borderId="56" xfId="0" applyNumberFormat="1" applyFont="1" applyFill="1" applyBorder="1" applyAlignment="1">
      <alignment horizontal="center"/>
    </xf>
    <xf numFmtId="0" fontId="6" fillId="4" borderId="57" xfId="0" applyNumberFormat="1" applyFont="1" applyFill="1" applyBorder="1" applyAlignment="1">
      <alignment horizontal="center"/>
    </xf>
    <xf numFmtId="167" fontId="6" fillId="4" borderId="9" xfId="0" applyNumberFormat="1" applyFont="1" applyFill="1" applyBorder="1" applyAlignment="1">
      <alignment horizontal="center"/>
    </xf>
    <xf numFmtId="167" fontId="6" fillId="4" borderId="25" xfId="0" applyNumberFormat="1" applyFont="1" applyFill="1" applyBorder="1"/>
    <xf numFmtId="167" fontId="6" fillId="4" borderId="2" xfId="0" applyFont="1" applyFill="1" applyBorder="1" applyAlignment="1">
      <alignment horizontal="left"/>
    </xf>
    <xf numFmtId="167" fontId="34" fillId="2" borderId="25" xfId="0" applyFont="1" applyFill="1" applyBorder="1" applyAlignment="1">
      <alignment horizontal="center" vertical="center"/>
    </xf>
    <xf numFmtId="167" fontId="34" fillId="2" borderId="21" xfId="0" applyFont="1" applyFill="1" applyBorder="1" applyAlignment="1">
      <alignment horizontal="center" vertical="center"/>
    </xf>
    <xf numFmtId="0" fontId="8" fillId="4" borderId="54" xfId="0" applyNumberFormat="1" applyFont="1" applyFill="1" applyBorder="1" applyAlignment="1">
      <alignment horizontal="center"/>
    </xf>
    <xf numFmtId="167" fontId="8" fillId="4" borderId="55" xfId="0" applyNumberFormat="1" applyFont="1" applyFill="1" applyBorder="1"/>
    <xf numFmtId="167" fontId="35" fillId="2" borderId="25" xfId="0" applyFont="1" applyFill="1" applyBorder="1" applyAlignment="1">
      <alignment horizontal="center" vertical="center"/>
    </xf>
    <xf numFmtId="167" fontId="35" fillId="2" borderId="21" xfId="0" applyFont="1" applyFill="1" applyBorder="1" applyAlignment="1">
      <alignment horizontal="center"/>
    </xf>
    <xf numFmtId="0" fontId="6" fillId="4" borderId="51" xfId="0" applyNumberFormat="1" applyFont="1" applyFill="1" applyBorder="1" applyAlignment="1">
      <alignment horizontal="center"/>
    </xf>
    <xf numFmtId="167" fontId="29" fillId="7" borderId="20" xfId="0" applyFon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167" fontId="0" fillId="0" borderId="59" xfId="0" applyNumberFormat="1" applyBorder="1" applyAlignment="1">
      <alignment horizontal="center"/>
    </xf>
    <xf numFmtId="167" fontId="0" fillId="0" borderId="48" xfId="0" applyFont="1" applyBorder="1" applyAlignment="1">
      <alignment horizontal="left"/>
    </xf>
    <xf numFmtId="167" fontId="0" fillId="0" borderId="13" xfId="0" applyNumberFormat="1" applyFont="1" applyBorder="1" applyAlignment="1">
      <alignment horizontal="center"/>
    </xf>
    <xf numFmtId="167" fontId="0" fillId="0" borderId="18" xfId="0" applyNumberFormat="1" applyBorder="1" applyAlignment="1">
      <alignment horizontal="center"/>
    </xf>
    <xf numFmtId="1" fontId="0" fillId="0" borderId="48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167" fontId="32" fillId="0" borderId="48" xfId="0" applyFont="1" applyFill="1" applyBorder="1" applyAlignment="1">
      <alignment horizontal="center"/>
    </xf>
    <xf numFmtId="0" fontId="37" fillId="0" borderId="26" xfId="0" applyNumberFormat="1" applyFont="1" applyBorder="1" applyAlignment="1">
      <alignment horizontal="center"/>
    </xf>
    <xf numFmtId="0" fontId="23" fillId="0" borderId="26" xfId="0" applyNumberFormat="1" applyFont="1" applyBorder="1" applyAlignment="1">
      <alignment horizontal="center"/>
    </xf>
    <xf numFmtId="167" fontId="36" fillId="0" borderId="0" xfId="0" applyFont="1"/>
    <xf numFmtId="167" fontId="32" fillId="0" borderId="13" xfId="0" applyFont="1" applyFill="1" applyBorder="1" applyAlignment="1">
      <alignment horizontal="center"/>
    </xf>
    <xf numFmtId="167" fontId="21" fillId="0" borderId="13" xfId="0" applyNumberFormat="1" applyFont="1" applyBorder="1" applyAlignment="1">
      <alignment horizontal="center"/>
    </xf>
    <xf numFmtId="167" fontId="0" fillId="0" borderId="41" xfId="0" applyFill="1" applyBorder="1"/>
    <xf numFmtId="0" fontId="0" fillId="0" borderId="0" xfId="0" applyNumberFormat="1" applyAlignment="1">
      <alignment horizontal="left"/>
    </xf>
    <xf numFmtId="167" fontId="32" fillId="0" borderId="59" xfId="0" applyFont="1" applyBorder="1" applyAlignment="1">
      <alignment horizontal="center"/>
    </xf>
    <xf numFmtId="167" fontId="24" fillId="0" borderId="27" xfId="0" applyFont="1" applyBorder="1" applyAlignment="1">
      <alignment horizontal="center"/>
    </xf>
    <xf numFmtId="167" fontId="0" fillId="7" borderId="0" xfId="0" applyFill="1"/>
    <xf numFmtId="167" fontId="6" fillId="4" borderId="49" xfId="0" applyNumberFormat="1" applyFont="1" applyFill="1" applyBorder="1" applyAlignment="1">
      <alignment horizontal="right"/>
    </xf>
    <xf numFmtId="167" fontId="0" fillId="7" borderId="18" xfId="0" applyNumberFormat="1" applyFill="1" applyBorder="1" applyAlignment="1">
      <alignment horizontal="center"/>
    </xf>
    <xf numFmtId="167" fontId="0" fillId="7" borderId="33" xfId="0" applyFill="1" applyBorder="1"/>
    <xf numFmtId="0" fontId="0" fillId="7" borderId="41" xfId="0" applyNumberFormat="1" applyFont="1" applyFill="1" applyBorder="1" applyAlignment="1">
      <alignment horizontal="center"/>
    </xf>
    <xf numFmtId="167" fontId="0" fillId="8" borderId="20" xfId="0" applyNumberFormat="1" applyFill="1" applyBorder="1" applyAlignment="1">
      <alignment horizontal="center"/>
    </xf>
    <xf numFmtId="0" fontId="23" fillId="0" borderId="58" xfId="0" applyNumberFormat="1" applyFont="1" applyBorder="1" applyAlignment="1">
      <alignment horizontal="center"/>
    </xf>
    <xf numFmtId="167" fontId="29" fillId="0" borderId="20" xfId="0" applyFont="1" applyBorder="1" applyAlignment="1">
      <alignment horizontal="center"/>
    </xf>
    <xf numFmtId="167" fontId="0" fillId="0" borderId="18" xfId="0" applyBorder="1"/>
    <xf numFmtId="0" fontId="23" fillId="7" borderId="18" xfId="0" applyNumberFormat="1" applyFont="1" applyFill="1" applyBorder="1" applyAlignment="1">
      <alignment horizontal="center"/>
    </xf>
    <xf numFmtId="167" fontId="33" fillId="7" borderId="18" xfId="0" applyNumberFormat="1" applyFont="1" applyFill="1" applyBorder="1" applyAlignment="1">
      <alignment horizontal="center"/>
    </xf>
    <xf numFmtId="167" fontId="32" fillId="0" borderId="48" xfId="0" applyFont="1" applyBorder="1" applyAlignment="1">
      <alignment horizontal="center"/>
    </xf>
    <xf numFmtId="167" fontId="24" fillId="7" borderId="27" xfId="0" applyFont="1" applyFill="1" applyBorder="1"/>
    <xf numFmtId="0" fontId="23" fillId="7" borderId="26" xfId="0" applyNumberFormat="1" applyFont="1" applyFill="1" applyBorder="1" applyAlignment="1">
      <alignment horizontal="center"/>
    </xf>
    <xf numFmtId="0" fontId="23" fillId="7" borderId="27" xfId="0" applyNumberFormat="1" applyFont="1" applyFill="1" applyBorder="1" applyAlignment="1">
      <alignment horizontal="center"/>
    </xf>
    <xf numFmtId="167" fontId="24" fillId="0" borderId="26" xfId="0" applyFont="1" applyBorder="1" applyAlignment="1">
      <alignment horizontal="center"/>
    </xf>
    <xf numFmtId="167" fontId="24" fillId="7" borderId="47" xfId="0" applyFont="1" applyFill="1" applyBorder="1" applyAlignment="1">
      <alignment horizontal="center"/>
    </xf>
    <xf numFmtId="0" fontId="23" fillId="0" borderId="27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0" fontId="21" fillId="5" borderId="13" xfId="0" applyNumberFormat="1" applyFont="1" applyFill="1" applyBorder="1" applyAlignment="1">
      <alignment horizontal="center"/>
    </xf>
    <xf numFmtId="0" fontId="21" fillId="7" borderId="20" xfId="0" applyNumberFormat="1" applyFont="1" applyFill="1" applyBorder="1" applyAlignment="1">
      <alignment horizontal="center"/>
    </xf>
    <xf numFmtId="0" fontId="21" fillId="0" borderId="26" xfId="0" applyNumberFormat="1" applyFont="1" applyBorder="1" applyAlignment="1">
      <alignment horizontal="center"/>
    </xf>
    <xf numFmtId="0" fontId="21" fillId="0" borderId="13" xfId="0" applyNumberFormat="1" applyFont="1" applyFill="1" applyBorder="1" applyAlignment="1">
      <alignment horizontal="center"/>
    </xf>
    <xf numFmtId="0" fontId="21" fillId="0" borderId="20" xfId="0" applyNumberFormat="1" applyFont="1" applyFill="1" applyBorder="1" applyAlignment="1">
      <alignment horizontal="center"/>
    </xf>
    <xf numFmtId="0" fontId="21" fillId="7" borderId="26" xfId="0" applyNumberFormat="1" applyFont="1" applyFill="1" applyBorder="1" applyAlignment="1">
      <alignment horizontal="center"/>
    </xf>
    <xf numFmtId="0" fontId="21" fillId="7" borderId="27" xfId="0" applyNumberFormat="1" applyFont="1" applyFill="1" applyBorder="1" applyAlignment="1">
      <alignment horizontal="center"/>
    </xf>
    <xf numFmtId="0" fontId="37" fillId="7" borderId="13" xfId="0" applyNumberFormat="1" applyFont="1" applyFill="1" applyBorder="1" applyAlignment="1">
      <alignment horizontal="center"/>
    </xf>
    <xf numFmtId="0" fontId="37" fillId="0" borderId="13" xfId="0" applyNumberFormat="1" applyFont="1" applyBorder="1" applyAlignment="1">
      <alignment horizontal="center"/>
    </xf>
    <xf numFmtId="0" fontId="37" fillId="5" borderId="13" xfId="0" applyNumberFormat="1" applyFont="1" applyFill="1" applyBorder="1" applyAlignment="1">
      <alignment horizontal="center"/>
    </xf>
    <xf numFmtId="0" fontId="37" fillId="0" borderId="48" xfId="0" applyNumberFormat="1" applyFont="1" applyFill="1" applyBorder="1" applyAlignment="1">
      <alignment horizontal="center"/>
    </xf>
    <xf numFmtId="0" fontId="37" fillId="0" borderId="13" xfId="0" applyNumberFormat="1" applyFont="1" applyFill="1" applyBorder="1" applyAlignment="1">
      <alignment horizontal="center"/>
    </xf>
    <xf numFmtId="0" fontId="37" fillId="0" borderId="20" xfId="0" applyNumberFormat="1" applyFont="1" applyFill="1" applyBorder="1" applyAlignment="1">
      <alignment horizontal="center"/>
    </xf>
    <xf numFmtId="0" fontId="37" fillId="7" borderId="18" xfId="0" applyNumberFormat="1" applyFont="1" applyFill="1" applyBorder="1" applyAlignment="1">
      <alignment horizontal="center"/>
    </xf>
    <xf numFmtId="167" fontId="6" fillId="4" borderId="24" xfId="0" applyNumberFormat="1" applyFont="1" applyFill="1" applyBorder="1" applyAlignment="1">
      <alignment horizontal="right"/>
    </xf>
    <xf numFmtId="167" fontId="0" fillId="7" borderId="26" xfId="0" applyFill="1" applyBorder="1" applyAlignment="1">
      <alignment horizontal="center"/>
    </xf>
    <xf numFmtId="167" fontId="0" fillId="7" borderId="59" xfId="0" applyNumberFormat="1" applyFill="1" applyBorder="1" applyAlignment="1">
      <alignment horizontal="center"/>
    </xf>
    <xf numFmtId="1" fontId="0" fillId="7" borderId="27" xfId="0" applyNumberFormat="1" applyFill="1" applyBorder="1" applyAlignment="1">
      <alignment horizontal="center"/>
    </xf>
    <xf numFmtId="167" fontId="32" fillId="7" borderId="59" xfId="0" applyFont="1" applyFill="1" applyBorder="1" applyAlignment="1">
      <alignment horizontal="center"/>
    </xf>
    <xf numFmtId="167" fontId="37" fillId="7" borderId="33" xfId="0" applyFont="1" applyFill="1" applyBorder="1"/>
    <xf numFmtId="167" fontId="21" fillId="7" borderId="33" xfId="0" applyFont="1" applyFill="1" applyBorder="1"/>
    <xf numFmtId="167" fontId="10" fillId="7" borderId="13" xfId="0" applyFont="1" applyFill="1" applyBorder="1"/>
    <xf numFmtId="167" fontId="10" fillId="7" borderId="13" xfId="0" applyNumberFormat="1" applyFont="1" applyFill="1" applyBorder="1" applyAlignment="1">
      <alignment horizontal="center"/>
    </xf>
    <xf numFmtId="1" fontId="10" fillId="7" borderId="13" xfId="0" applyNumberFormat="1" applyFont="1" applyFill="1" applyBorder="1" applyAlignment="1">
      <alignment horizontal="center"/>
    </xf>
    <xf numFmtId="167" fontId="10" fillId="7" borderId="13" xfId="0" applyFont="1" applyFill="1" applyBorder="1" applyAlignment="1">
      <alignment horizontal="center"/>
    </xf>
    <xf numFmtId="0" fontId="39" fillId="7" borderId="13" xfId="0" applyNumberFormat="1" applyFont="1" applyFill="1" applyBorder="1" applyAlignment="1">
      <alignment horizontal="center"/>
    </xf>
    <xf numFmtId="167" fontId="40" fillId="7" borderId="13" xfId="0" applyFont="1" applyFill="1" applyBorder="1" applyAlignment="1">
      <alignment horizontal="center"/>
    </xf>
    <xf numFmtId="167" fontId="38" fillId="7" borderId="13" xfId="0" applyNumberFormat="1" applyFont="1" applyFill="1" applyBorder="1" applyAlignment="1">
      <alignment horizontal="center"/>
    </xf>
    <xf numFmtId="1" fontId="10" fillId="7" borderId="13" xfId="0" applyNumberFormat="1" applyFont="1" applyFill="1" applyBorder="1"/>
    <xf numFmtId="167" fontId="41" fillId="7" borderId="13" xfId="0" applyFont="1" applyFill="1" applyBorder="1" applyAlignment="1">
      <alignment horizontal="right"/>
    </xf>
    <xf numFmtId="167" fontId="41" fillId="0" borderId="13" xfId="0" applyNumberFormat="1" applyFont="1" applyBorder="1" applyAlignment="1">
      <alignment horizontal="left"/>
    </xf>
    <xf numFmtId="0" fontId="42" fillId="7" borderId="0" xfId="0" applyNumberFormat="1" applyFont="1" applyFill="1" applyAlignment="1">
      <alignment horizontal="center"/>
    </xf>
    <xf numFmtId="167" fontId="24" fillId="0" borderId="20" xfId="0" applyFont="1" applyBorder="1" applyAlignment="1">
      <alignment horizontal="center"/>
    </xf>
    <xf numFmtId="167" fontId="26" fillId="3" borderId="0" xfId="0" applyFont="1" applyFill="1" applyBorder="1" applyAlignment="1">
      <alignment horizontal="center"/>
    </xf>
    <xf numFmtId="167" fontId="26" fillId="3" borderId="0" xfId="0" applyFont="1" applyFill="1" applyAlignment="1">
      <alignment horizontal="center"/>
    </xf>
    <xf numFmtId="167" fontId="26" fillId="3" borderId="7" xfId="0" applyFont="1" applyFill="1" applyBorder="1" applyAlignment="1">
      <alignment horizontal="center"/>
    </xf>
  </cellXfs>
  <cellStyles count="9">
    <cellStyle name="Moneda" xfId="8" builtinId="4"/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  <cellStyle name="Normal 6" xfId="7"/>
  </cellStyles>
  <dxfs count="0"/>
  <tableStyles count="0" defaultTableStyle="TableStyleMedium2" defaultPivotStyle="PivotStyleMedium9"/>
  <colors>
    <mruColors>
      <color rgb="FFCCFFFF"/>
      <color rgb="FFFFFF99"/>
      <color rgb="FFFFFF66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2"/>
  <sheetViews>
    <sheetView workbookViewId="0">
      <selection activeCell="I19" sqref="I19"/>
    </sheetView>
  </sheetViews>
  <sheetFormatPr baseColWidth="10" defaultRowHeight="15" x14ac:dyDescent="0.25"/>
  <cols>
    <col min="1" max="1" width="10.7109375" customWidth="1"/>
    <col min="2" max="2" width="31.7109375" customWidth="1"/>
    <col min="3" max="3" width="40.7109375" customWidth="1"/>
    <col min="4" max="5" width="12.7109375" customWidth="1"/>
    <col min="6" max="6" width="12.7109375" style="141" customWidth="1"/>
  </cols>
  <sheetData>
    <row r="2" spans="2:7" s="61" customFormat="1" ht="15" customHeight="1" thickBot="1" x14ac:dyDescent="0.3">
      <c r="F2" s="152"/>
    </row>
    <row r="3" spans="2:7" ht="15.75" thickBot="1" x14ac:dyDescent="0.3">
      <c r="B3" s="69"/>
      <c r="C3" s="70" t="s">
        <v>15</v>
      </c>
      <c r="D3" s="94"/>
      <c r="E3" s="95"/>
      <c r="F3" s="142"/>
    </row>
    <row r="4" spans="2:7" ht="15.75" x14ac:dyDescent="0.3">
      <c r="B4" s="86" t="s">
        <v>0</v>
      </c>
      <c r="C4" s="116" t="s">
        <v>175</v>
      </c>
      <c r="D4" s="415"/>
      <c r="E4" s="416"/>
      <c r="F4" s="416"/>
      <c r="G4" s="77"/>
    </row>
    <row r="5" spans="2:7" ht="15.75" x14ac:dyDescent="0.3">
      <c r="B5" s="87" t="s">
        <v>1</v>
      </c>
      <c r="C5" s="115" t="s">
        <v>174</v>
      </c>
      <c r="D5" s="106"/>
      <c r="E5" s="81"/>
      <c r="F5" s="143"/>
    </row>
    <row r="6" spans="2:7" ht="15.75" x14ac:dyDescent="0.3">
      <c r="B6" s="87" t="s">
        <v>2</v>
      </c>
      <c r="C6" s="185">
        <v>156409</v>
      </c>
      <c r="D6" s="107"/>
      <c r="E6" s="98" t="s">
        <v>100</v>
      </c>
      <c r="F6" s="143"/>
    </row>
    <row r="7" spans="2:7" ht="15.75" x14ac:dyDescent="0.3">
      <c r="B7" s="87" t="s">
        <v>3</v>
      </c>
      <c r="C7" s="185"/>
      <c r="D7" s="99"/>
      <c r="E7" s="100" t="s">
        <v>216</v>
      </c>
      <c r="F7" s="143"/>
    </row>
    <row r="8" spans="2:7" ht="15.75" x14ac:dyDescent="0.3">
      <c r="B8" s="71" t="s">
        <v>80</v>
      </c>
      <c r="C8" s="186">
        <v>22005</v>
      </c>
      <c r="D8" s="99"/>
      <c r="E8" s="68"/>
      <c r="F8" s="143"/>
    </row>
    <row r="9" spans="2:7" ht="15.75" x14ac:dyDescent="0.3">
      <c r="B9" s="87" t="s">
        <v>4</v>
      </c>
      <c r="C9" s="185">
        <v>2266</v>
      </c>
      <c r="D9" s="99"/>
      <c r="E9" s="68"/>
      <c r="F9" s="143"/>
    </row>
    <row r="10" spans="2:7" ht="15.75" x14ac:dyDescent="0.3">
      <c r="B10" s="87" t="s">
        <v>6</v>
      </c>
      <c r="C10" s="185">
        <v>7196</v>
      </c>
      <c r="D10" s="99"/>
      <c r="E10" s="101"/>
      <c r="F10" s="143"/>
    </row>
    <row r="11" spans="2:7" ht="15.75" x14ac:dyDescent="0.3">
      <c r="B11" s="87" t="s">
        <v>7</v>
      </c>
      <c r="C11" s="185"/>
      <c r="D11" s="99"/>
      <c r="E11" s="101"/>
      <c r="F11" s="143"/>
    </row>
    <row r="12" spans="2:7" ht="16.5" thickBot="1" x14ac:dyDescent="0.35">
      <c r="B12" s="80" t="s">
        <v>8</v>
      </c>
      <c r="C12" s="187"/>
      <c r="D12" s="99"/>
      <c r="E12" s="101"/>
      <c r="F12" s="144"/>
      <c r="G12" s="76"/>
    </row>
    <row r="13" spans="2:7" ht="16.5" thickBot="1" x14ac:dyDescent="0.35">
      <c r="B13" s="63" t="s">
        <v>9</v>
      </c>
      <c r="C13" s="188" t="s">
        <v>10</v>
      </c>
      <c r="D13" s="63" t="s">
        <v>11</v>
      </c>
      <c r="E13" s="63" t="s">
        <v>12</v>
      </c>
      <c r="F13" s="148" t="s">
        <v>13</v>
      </c>
      <c r="G13" s="76"/>
    </row>
    <row r="14" spans="2:7" s="67" customFormat="1" ht="15.75" x14ac:dyDescent="0.3">
      <c r="B14" s="232">
        <v>11112222</v>
      </c>
      <c r="C14" s="198" t="s">
        <v>176</v>
      </c>
      <c r="D14" s="209">
        <v>1</v>
      </c>
      <c r="E14" s="118">
        <v>237000</v>
      </c>
      <c r="F14" s="123">
        <f>E14*D14</f>
        <v>237000</v>
      </c>
    </row>
    <row r="15" spans="2:7" s="67" customFormat="1" ht="16.5" thickBot="1" x14ac:dyDescent="0.35">
      <c r="B15" s="29"/>
      <c r="C15" s="190"/>
      <c r="D15" s="119"/>
      <c r="E15" s="27" t="s">
        <v>14</v>
      </c>
      <c r="F15" s="130">
        <f>SUM(F14:F14)</f>
        <v>237000</v>
      </c>
    </row>
    <row r="16" spans="2:7" s="67" customFormat="1" x14ac:dyDescent="0.25">
      <c r="B16"/>
      <c r="C16" s="199"/>
      <c r="D16"/>
      <c r="E16"/>
      <c r="F16" s="141"/>
    </row>
    <row r="17" spans="1:8" s="67" customFormat="1" ht="15.75" thickBot="1" x14ac:dyDescent="0.3">
      <c r="B17"/>
      <c r="C17" s="199"/>
      <c r="D17"/>
      <c r="E17"/>
      <c r="F17" s="141"/>
    </row>
    <row r="18" spans="1:8" s="67" customFormat="1" ht="15.75" thickBot="1" x14ac:dyDescent="0.3">
      <c r="B18" s="93"/>
      <c r="C18" s="200" t="s">
        <v>19</v>
      </c>
      <c r="D18" s="94"/>
      <c r="E18" s="95"/>
      <c r="F18" s="142"/>
    </row>
    <row r="19" spans="1:8" ht="15.75" customHeight="1" x14ac:dyDescent="0.3">
      <c r="B19" s="86" t="s">
        <v>0</v>
      </c>
      <c r="C19" s="201" t="s">
        <v>141</v>
      </c>
      <c r="D19" s="415"/>
      <c r="E19" s="416"/>
      <c r="F19" s="416"/>
    </row>
    <row r="20" spans="1:8" s="67" customFormat="1" ht="15.75" x14ac:dyDescent="0.3">
      <c r="B20" s="87" t="s">
        <v>1</v>
      </c>
      <c r="C20" s="205" t="s">
        <v>112</v>
      </c>
      <c r="D20" s="106"/>
      <c r="E20" s="81"/>
      <c r="F20" s="143"/>
    </row>
    <row r="21" spans="1:8" s="67" customFormat="1" ht="15.75" x14ac:dyDescent="0.3">
      <c r="B21" s="87" t="s">
        <v>2</v>
      </c>
      <c r="C21" s="185"/>
      <c r="D21" s="107"/>
      <c r="E21" s="98" t="s">
        <v>100</v>
      </c>
      <c r="F21" s="143"/>
    </row>
    <row r="22" spans="1:8" ht="15.75" x14ac:dyDescent="0.3">
      <c r="B22" s="87" t="s">
        <v>3</v>
      </c>
      <c r="C22" s="185">
        <v>151945</v>
      </c>
      <c r="D22" s="99"/>
      <c r="E22" s="100" t="s">
        <v>272</v>
      </c>
      <c r="F22" s="143"/>
    </row>
    <row r="23" spans="1:8" ht="15.75" x14ac:dyDescent="0.3">
      <c r="B23" s="71" t="s">
        <v>80</v>
      </c>
      <c r="C23" s="186">
        <v>21854</v>
      </c>
      <c r="D23" s="99"/>
      <c r="E23" s="68"/>
      <c r="F23" s="143"/>
      <c r="G23" s="109"/>
      <c r="H23" s="109"/>
    </row>
    <row r="24" spans="1:8" ht="15.75" x14ac:dyDescent="0.3">
      <c r="B24" s="87" t="s">
        <v>4</v>
      </c>
      <c r="C24" s="185">
        <v>1545</v>
      </c>
      <c r="D24" s="99"/>
      <c r="E24" s="68"/>
      <c r="F24" s="143"/>
    </row>
    <row r="25" spans="1:8" ht="15.75" x14ac:dyDescent="0.3">
      <c r="B25" s="87" t="s">
        <v>6</v>
      </c>
      <c r="C25" s="187">
        <v>7056</v>
      </c>
      <c r="D25" s="99"/>
      <c r="E25" s="101"/>
      <c r="F25" s="143"/>
    </row>
    <row r="26" spans="1:8" ht="15.75" x14ac:dyDescent="0.3">
      <c r="B26" s="87" t="s">
        <v>7</v>
      </c>
      <c r="C26" s="185"/>
      <c r="D26" s="99"/>
      <c r="E26" s="101"/>
      <c r="F26" s="143"/>
    </row>
    <row r="27" spans="1:8" ht="16.5" thickBot="1" x14ac:dyDescent="0.35">
      <c r="B27" s="113" t="s">
        <v>8</v>
      </c>
      <c r="C27" s="190"/>
      <c r="D27" s="99"/>
      <c r="E27" s="101"/>
      <c r="F27" s="144"/>
    </row>
    <row r="28" spans="1:8" ht="16.5" thickBot="1" x14ac:dyDescent="0.35">
      <c r="B28" s="63" t="s">
        <v>9</v>
      </c>
      <c r="C28" s="202" t="s">
        <v>10</v>
      </c>
      <c r="D28" s="64" t="s">
        <v>11</v>
      </c>
      <c r="E28" s="63" t="s">
        <v>12</v>
      </c>
      <c r="F28" s="148" t="s">
        <v>13</v>
      </c>
    </row>
    <row r="29" spans="1:8" s="108" customFormat="1" ht="15.75" x14ac:dyDescent="0.3">
      <c r="A29" s="110"/>
      <c r="B29" s="220">
        <v>350227</v>
      </c>
      <c r="C29" s="189" t="s">
        <v>142</v>
      </c>
      <c r="D29" s="220">
        <v>1</v>
      </c>
      <c r="E29" s="88">
        <v>275977</v>
      </c>
      <c r="F29" s="153">
        <f>E29*D29</f>
        <v>275977</v>
      </c>
    </row>
    <row r="30" spans="1:8" ht="16.5" thickBot="1" x14ac:dyDescent="0.35">
      <c r="A30" s="110"/>
      <c r="B30" s="29"/>
      <c r="C30" s="190"/>
      <c r="D30" s="119"/>
      <c r="E30" s="27" t="s">
        <v>14</v>
      </c>
      <c r="F30" s="130">
        <f>SUM(F29:F29)</f>
        <v>275977</v>
      </c>
    </row>
    <row r="31" spans="1:8" x14ac:dyDescent="0.25">
      <c r="C31" s="199"/>
    </row>
    <row r="32" spans="1:8" ht="15.75" thickBot="1" x14ac:dyDescent="0.3">
      <c r="B32" s="67"/>
      <c r="C32" s="199"/>
      <c r="D32" s="67"/>
      <c r="E32" s="67"/>
    </row>
    <row r="33" spans="2:8" ht="15.75" thickBot="1" x14ac:dyDescent="0.3">
      <c r="B33" s="69"/>
      <c r="C33" s="203" t="s">
        <v>73</v>
      </c>
      <c r="D33" s="94"/>
      <c r="E33" s="95"/>
      <c r="F33" s="142"/>
    </row>
    <row r="34" spans="2:8" ht="15.75" x14ac:dyDescent="0.3">
      <c r="B34" s="86" t="s">
        <v>0</v>
      </c>
      <c r="C34" s="204" t="s">
        <v>17</v>
      </c>
      <c r="D34" s="415"/>
      <c r="E34" s="415"/>
      <c r="F34" s="415"/>
    </row>
    <row r="35" spans="2:8" ht="15.75" x14ac:dyDescent="0.3">
      <c r="B35" s="87" t="s">
        <v>1</v>
      </c>
      <c r="C35" s="205" t="s">
        <v>117</v>
      </c>
      <c r="D35" s="106"/>
      <c r="E35" s="81"/>
      <c r="F35" s="143"/>
    </row>
    <row r="36" spans="2:8" ht="15.75" x14ac:dyDescent="0.3">
      <c r="B36" s="87" t="s">
        <v>2</v>
      </c>
      <c r="C36" s="185">
        <v>155213</v>
      </c>
      <c r="D36" s="107"/>
      <c r="E36" s="98" t="s">
        <v>100</v>
      </c>
      <c r="F36" s="143"/>
    </row>
    <row r="37" spans="2:8" ht="15.75" x14ac:dyDescent="0.3">
      <c r="B37" s="87" t="s">
        <v>3</v>
      </c>
      <c r="C37" s="185"/>
      <c r="D37" s="99"/>
      <c r="E37" s="100" t="s">
        <v>172</v>
      </c>
      <c r="F37" s="143"/>
      <c r="H37" s="180"/>
    </row>
    <row r="38" spans="2:8" ht="15.75" x14ac:dyDescent="0.3">
      <c r="B38" s="71" t="s">
        <v>80</v>
      </c>
      <c r="C38" s="186">
        <v>21424</v>
      </c>
      <c r="D38" s="99"/>
      <c r="E38" s="68"/>
      <c r="F38" s="143"/>
    </row>
    <row r="39" spans="2:8" ht="15.75" x14ac:dyDescent="0.3">
      <c r="B39" s="87" t="s">
        <v>4</v>
      </c>
      <c r="C39" s="185">
        <v>129362</v>
      </c>
      <c r="D39" s="99"/>
      <c r="E39" s="68"/>
      <c r="F39" s="143"/>
    </row>
    <row r="40" spans="2:8" ht="15.75" x14ac:dyDescent="0.3">
      <c r="B40" s="87" t="s">
        <v>6</v>
      </c>
      <c r="C40" s="185">
        <v>7219</v>
      </c>
      <c r="D40" s="99"/>
      <c r="E40" s="101"/>
      <c r="F40" s="143"/>
    </row>
    <row r="41" spans="2:8" ht="15.75" x14ac:dyDescent="0.3">
      <c r="B41" s="87" t="s">
        <v>7</v>
      </c>
      <c r="C41" s="185"/>
      <c r="D41" s="99"/>
      <c r="E41" s="101"/>
      <c r="F41" s="143"/>
    </row>
    <row r="42" spans="2:8" ht="16.5" thickBot="1" x14ac:dyDescent="0.35">
      <c r="B42" s="113" t="s">
        <v>8</v>
      </c>
      <c r="C42" s="190"/>
      <c r="D42" s="99"/>
      <c r="E42" s="101"/>
      <c r="F42" s="144"/>
    </row>
    <row r="43" spans="2:8" ht="16.5" thickBot="1" x14ac:dyDescent="0.35">
      <c r="B43" s="63" t="s">
        <v>9</v>
      </c>
      <c r="C43" s="188" t="s">
        <v>10</v>
      </c>
      <c r="D43" s="63" t="s">
        <v>11</v>
      </c>
      <c r="E43" s="63" t="s">
        <v>12</v>
      </c>
      <c r="F43" s="148" t="s">
        <v>13</v>
      </c>
    </row>
    <row r="44" spans="2:8" ht="15.75" x14ac:dyDescent="0.3">
      <c r="B44" s="232" t="s">
        <v>120</v>
      </c>
      <c r="C44" s="198" t="s">
        <v>125</v>
      </c>
      <c r="D44" s="209">
        <v>2</v>
      </c>
      <c r="E44" s="118">
        <v>84504</v>
      </c>
      <c r="F44" s="123">
        <f>E44*D44</f>
        <v>169008</v>
      </c>
    </row>
    <row r="45" spans="2:8" ht="16.5" thickBot="1" x14ac:dyDescent="0.35">
      <c r="B45" s="29"/>
      <c r="C45" s="207"/>
      <c r="D45" s="119"/>
      <c r="E45" s="27" t="s">
        <v>14</v>
      </c>
      <c r="F45" s="130">
        <f>SUM(F44:F44)</f>
        <v>169008</v>
      </c>
    </row>
    <row r="46" spans="2:8" x14ac:dyDescent="0.25">
      <c r="C46" s="199"/>
    </row>
    <row r="47" spans="2:8" ht="15.75" thickBot="1" x14ac:dyDescent="0.3">
      <c r="C47" s="199"/>
    </row>
    <row r="48" spans="2:8" ht="15.75" thickBot="1" x14ac:dyDescent="0.3">
      <c r="B48" s="69"/>
      <c r="C48" s="203" t="s">
        <v>75</v>
      </c>
      <c r="D48" s="94"/>
      <c r="E48" s="95"/>
      <c r="F48" s="142"/>
    </row>
    <row r="49" spans="2:6" ht="15.75" x14ac:dyDescent="0.3">
      <c r="B49" s="86" t="s">
        <v>0</v>
      </c>
      <c r="C49" s="185" t="s">
        <v>121</v>
      </c>
      <c r="D49" s="99"/>
      <c r="E49" s="102" t="s">
        <v>22</v>
      </c>
      <c r="F49" s="143"/>
    </row>
    <row r="50" spans="2:6" ht="15.75" x14ac:dyDescent="0.3">
      <c r="B50" s="87" t="s">
        <v>1</v>
      </c>
      <c r="C50" s="205" t="s">
        <v>126</v>
      </c>
      <c r="D50" s="106"/>
      <c r="E50" s="81"/>
      <c r="F50" s="143"/>
    </row>
    <row r="51" spans="2:6" ht="15.75" x14ac:dyDescent="0.3">
      <c r="B51" s="87" t="s">
        <v>2</v>
      </c>
      <c r="C51" s="185"/>
      <c r="D51" s="107"/>
      <c r="E51" s="98" t="s">
        <v>100</v>
      </c>
      <c r="F51" s="143"/>
    </row>
    <row r="52" spans="2:6" ht="15.75" x14ac:dyDescent="0.3">
      <c r="B52" s="87" t="s">
        <v>3</v>
      </c>
      <c r="C52" s="185">
        <v>151306</v>
      </c>
      <c r="D52" s="99"/>
      <c r="E52" s="100" t="s">
        <v>248</v>
      </c>
      <c r="F52" s="143"/>
    </row>
    <row r="53" spans="2:6" ht="15.75" x14ac:dyDescent="0.3">
      <c r="B53" s="71" t="s">
        <v>80</v>
      </c>
      <c r="C53" s="186">
        <v>28855</v>
      </c>
      <c r="D53" s="99"/>
      <c r="E53" s="68"/>
      <c r="F53" s="143"/>
    </row>
    <row r="54" spans="2:6" ht="15.75" x14ac:dyDescent="0.3">
      <c r="B54" s="127" t="s">
        <v>4</v>
      </c>
      <c r="C54" s="185" t="s">
        <v>241</v>
      </c>
      <c r="D54" s="99"/>
      <c r="E54" s="68"/>
      <c r="F54" s="143"/>
    </row>
    <row r="55" spans="2:6" ht="15.75" x14ac:dyDescent="0.3">
      <c r="B55" s="80" t="s">
        <v>6</v>
      </c>
      <c r="C55" s="244" t="s">
        <v>123</v>
      </c>
      <c r="D55" s="99"/>
      <c r="E55" s="101"/>
      <c r="F55" s="143"/>
    </row>
    <row r="56" spans="2:6" ht="15.75" x14ac:dyDescent="0.3">
      <c r="B56" s="80" t="s">
        <v>7</v>
      </c>
      <c r="C56" s="187"/>
      <c r="D56" s="99"/>
      <c r="E56" s="101"/>
      <c r="F56" s="143"/>
    </row>
    <row r="57" spans="2:6" ht="16.5" thickBot="1" x14ac:dyDescent="0.35">
      <c r="B57" s="80" t="s">
        <v>8</v>
      </c>
      <c r="C57" s="187"/>
      <c r="D57" s="99"/>
      <c r="E57" s="101"/>
      <c r="F57" s="144"/>
    </row>
    <row r="58" spans="2:6" ht="16.5" thickBot="1" x14ac:dyDescent="0.35">
      <c r="B58" s="63" t="s">
        <v>9</v>
      </c>
      <c r="C58" s="188" t="s">
        <v>10</v>
      </c>
      <c r="D58" s="62" t="s">
        <v>11</v>
      </c>
      <c r="E58" s="63" t="s">
        <v>12</v>
      </c>
      <c r="F58" s="148" t="s">
        <v>13</v>
      </c>
    </row>
    <row r="59" spans="2:6" s="109" customFormat="1" ht="15.75" x14ac:dyDescent="0.3">
      <c r="B59" s="20" t="s">
        <v>127</v>
      </c>
      <c r="C59" s="245" t="s">
        <v>128</v>
      </c>
      <c r="D59" s="247">
        <v>1</v>
      </c>
      <c r="E59" s="274">
        <v>290000</v>
      </c>
      <c r="F59" s="123">
        <f>E59*D59</f>
        <v>290000</v>
      </c>
    </row>
    <row r="60" spans="2:6" ht="15.75" x14ac:dyDescent="0.3">
      <c r="B60" s="282" t="s">
        <v>129</v>
      </c>
      <c r="C60" s="257" t="s">
        <v>130</v>
      </c>
      <c r="D60" s="258">
        <v>1</v>
      </c>
      <c r="E60" s="283">
        <v>98000</v>
      </c>
      <c r="F60" s="124">
        <f>E60*D60</f>
        <v>98000</v>
      </c>
    </row>
    <row r="61" spans="2:6" ht="16.5" thickBot="1" x14ac:dyDescent="0.35">
      <c r="B61" s="120"/>
      <c r="C61" s="208"/>
      <c r="D61" s="29"/>
      <c r="E61" s="27" t="s">
        <v>14</v>
      </c>
      <c r="F61" s="130">
        <f>SUM(F59:F60)</f>
        <v>388000</v>
      </c>
    </row>
    <row r="62" spans="2:6" x14ac:dyDescent="0.25">
      <c r="C62" s="199"/>
    </row>
    <row r="63" spans="2:6" ht="15.75" thickBot="1" x14ac:dyDescent="0.3">
      <c r="C63" s="199"/>
    </row>
    <row r="64" spans="2:6" ht="15.75" thickBot="1" x14ac:dyDescent="0.3">
      <c r="B64" s="69"/>
      <c r="C64" s="203" t="s">
        <v>74</v>
      </c>
      <c r="D64" s="94"/>
      <c r="E64" s="95"/>
      <c r="F64" s="142"/>
    </row>
    <row r="65" spans="2:8" ht="15.75" x14ac:dyDescent="0.3">
      <c r="B65" s="86" t="s">
        <v>0</v>
      </c>
      <c r="C65" s="226" t="s">
        <v>141</v>
      </c>
      <c r="D65" s="173"/>
      <c r="E65" s="173"/>
      <c r="F65" s="154"/>
    </row>
    <row r="66" spans="2:8" ht="15.75" x14ac:dyDescent="0.3">
      <c r="B66" s="87" t="s">
        <v>1</v>
      </c>
      <c r="C66" s="229" t="s">
        <v>143</v>
      </c>
      <c r="D66" s="106"/>
      <c r="E66" s="81"/>
      <c r="F66" s="143"/>
    </row>
    <row r="67" spans="2:8" ht="15.75" x14ac:dyDescent="0.3">
      <c r="B67" s="87" t="s">
        <v>2</v>
      </c>
      <c r="C67" s="185"/>
      <c r="D67" s="107"/>
      <c r="E67" s="98" t="s">
        <v>100</v>
      </c>
      <c r="F67" s="143"/>
    </row>
    <row r="68" spans="2:8" ht="15.75" x14ac:dyDescent="0.3">
      <c r="B68" s="87" t="s">
        <v>3</v>
      </c>
      <c r="C68" s="185" t="s">
        <v>206</v>
      </c>
      <c r="D68" s="99"/>
      <c r="E68" s="100" t="s">
        <v>239</v>
      </c>
      <c r="F68" s="143"/>
      <c r="H68" t="s">
        <v>22</v>
      </c>
    </row>
    <row r="69" spans="2:8" ht="15.75" x14ac:dyDescent="0.3">
      <c r="B69" s="71" t="s">
        <v>80</v>
      </c>
      <c r="C69" s="186">
        <v>21839</v>
      </c>
      <c r="D69" s="99"/>
      <c r="E69" s="68"/>
      <c r="F69" s="143"/>
    </row>
    <row r="70" spans="2:8" ht="15.75" x14ac:dyDescent="0.3">
      <c r="B70" s="87" t="s">
        <v>4</v>
      </c>
      <c r="C70" s="185">
        <v>4700000054</v>
      </c>
      <c r="D70" s="99"/>
      <c r="E70" s="68"/>
      <c r="F70" s="143"/>
    </row>
    <row r="71" spans="2:8" ht="15.75" x14ac:dyDescent="0.3">
      <c r="B71" s="80" t="s">
        <v>6</v>
      </c>
      <c r="C71" s="187">
        <v>7057</v>
      </c>
      <c r="D71" s="99"/>
      <c r="E71" s="101"/>
      <c r="F71" s="143"/>
    </row>
    <row r="72" spans="2:8" ht="15.75" x14ac:dyDescent="0.3">
      <c r="B72" s="80" t="s">
        <v>7</v>
      </c>
      <c r="C72" s="187"/>
      <c r="D72" s="99"/>
      <c r="E72" s="101"/>
      <c r="F72" s="143"/>
    </row>
    <row r="73" spans="2:8" ht="16.5" thickBot="1" x14ac:dyDescent="0.35">
      <c r="B73" s="80" t="s">
        <v>8</v>
      </c>
      <c r="C73" s="187"/>
      <c r="D73" s="99"/>
      <c r="E73" s="101"/>
      <c r="F73" s="144"/>
    </row>
    <row r="74" spans="2:8" ht="16.5" thickBot="1" x14ac:dyDescent="0.35">
      <c r="B74" s="62" t="s">
        <v>9</v>
      </c>
      <c r="C74" s="188" t="s">
        <v>10</v>
      </c>
      <c r="D74" s="62" t="s">
        <v>11</v>
      </c>
      <c r="E74" s="63" t="s">
        <v>12</v>
      </c>
      <c r="F74" s="148" t="s">
        <v>13</v>
      </c>
    </row>
    <row r="75" spans="2:8" s="109" customFormat="1" ht="15.75" x14ac:dyDescent="0.3">
      <c r="B75" s="280">
        <v>350207</v>
      </c>
      <c r="C75" s="204" t="s">
        <v>144</v>
      </c>
      <c r="D75" s="280">
        <v>1</v>
      </c>
      <c r="E75" s="277">
        <v>146000</v>
      </c>
      <c r="F75" s="246">
        <f>E75*D75</f>
        <v>146000</v>
      </c>
    </row>
    <row r="76" spans="2:8" ht="15.75" x14ac:dyDescent="0.3">
      <c r="B76" s="191">
        <v>353001</v>
      </c>
      <c r="C76" s="189" t="s">
        <v>145</v>
      </c>
      <c r="D76" s="191">
        <v>1</v>
      </c>
      <c r="E76" s="134">
        <v>538109</v>
      </c>
      <c r="F76" s="124">
        <f>E76*D76</f>
        <v>538109</v>
      </c>
    </row>
    <row r="77" spans="2:8" ht="16.5" thickBot="1" x14ac:dyDescent="0.35">
      <c r="B77" s="29"/>
      <c r="C77" s="114"/>
      <c r="D77" s="29"/>
      <c r="E77" s="27" t="s">
        <v>14</v>
      </c>
      <c r="F77" s="130">
        <f>SUM(F75:F76)</f>
        <v>684109</v>
      </c>
    </row>
    <row r="78" spans="2:8" x14ac:dyDescent="0.25">
      <c r="B78" s="67"/>
      <c r="C78" s="67"/>
      <c r="D78" s="67"/>
      <c r="E78" s="67"/>
    </row>
    <row r="79" spans="2:8" x14ac:dyDescent="0.25">
      <c r="B79" s="67"/>
      <c r="C79" s="67"/>
      <c r="D79" s="67"/>
      <c r="E79" s="67"/>
    </row>
    <row r="80" spans="2:8" x14ac:dyDescent="0.25">
      <c r="B80" s="67"/>
      <c r="C80" s="67"/>
      <c r="D80" s="67"/>
      <c r="E80" s="60" t="s">
        <v>76</v>
      </c>
      <c r="F80" s="149">
        <f>F77+F61+F45+F30+F15</f>
        <v>1754094</v>
      </c>
    </row>
    <row r="81" spans="2:6" x14ac:dyDescent="0.25">
      <c r="B81" s="67"/>
      <c r="C81" s="67"/>
      <c r="D81" s="67"/>
      <c r="E81" s="67"/>
      <c r="F81" s="141" t="s">
        <v>22</v>
      </c>
    </row>
    <row r="82" spans="2:6" s="61" customFormat="1" x14ac:dyDescent="0.25">
      <c r="B82"/>
      <c r="C82"/>
      <c r="D82"/>
      <c r="E82"/>
      <c r="F82" s="141"/>
    </row>
  </sheetData>
  <mergeCells count="3">
    <mergeCell ref="D34:F34"/>
    <mergeCell ref="D19:F19"/>
    <mergeCell ref="D4:F4"/>
  </mergeCells>
  <pageMargins left="0.23622047244094488" right="0.23622047244094488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3"/>
  <sheetViews>
    <sheetView topLeftCell="A10" workbookViewId="0">
      <selection activeCell="C19" sqref="C19"/>
    </sheetView>
  </sheetViews>
  <sheetFormatPr baseColWidth="10" defaultRowHeight="15" x14ac:dyDescent="0.25"/>
  <cols>
    <col min="1" max="1" width="10.7109375" customWidth="1"/>
    <col min="2" max="2" width="31.7109375" customWidth="1"/>
    <col min="3" max="3" width="40.7109375" customWidth="1"/>
    <col min="4" max="5" width="12.7109375" customWidth="1"/>
    <col min="6" max="6" width="12.7109375" style="141" customWidth="1"/>
  </cols>
  <sheetData>
    <row r="1" spans="2:8" x14ac:dyDescent="0.25">
      <c r="B1" s="199"/>
      <c r="C1" s="199"/>
    </row>
    <row r="2" spans="2:8" ht="15.75" thickBot="1" x14ac:dyDescent="0.3">
      <c r="B2" s="199"/>
      <c r="C2" s="199"/>
    </row>
    <row r="3" spans="2:8" ht="15.75" thickBot="1" x14ac:dyDescent="0.3">
      <c r="B3" s="210"/>
      <c r="C3" s="203" t="s">
        <v>25</v>
      </c>
      <c r="D3" s="94"/>
      <c r="E3" s="95"/>
      <c r="F3" s="142"/>
    </row>
    <row r="4" spans="2:8" ht="15.75" x14ac:dyDescent="0.3">
      <c r="B4" s="211" t="s">
        <v>0</v>
      </c>
      <c r="C4" s="201" t="s">
        <v>164</v>
      </c>
      <c r="D4" s="415"/>
      <c r="E4" s="416"/>
      <c r="F4" s="416"/>
    </row>
    <row r="5" spans="2:8" ht="15.75" x14ac:dyDescent="0.3">
      <c r="B5" s="212" t="s">
        <v>1</v>
      </c>
      <c r="C5" s="205" t="s">
        <v>163</v>
      </c>
      <c r="D5" s="106"/>
      <c r="E5" s="81"/>
      <c r="F5" s="143"/>
    </row>
    <row r="6" spans="2:8" ht="15.75" x14ac:dyDescent="0.3">
      <c r="B6" s="212" t="s">
        <v>2</v>
      </c>
      <c r="C6" s="185">
        <v>156005</v>
      </c>
      <c r="D6" s="107"/>
      <c r="E6" s="98" t="s">
        <v>100</v>
      </c>
      <c r="F6" s="143"/>
    </row>
    <row r="7" spans="2:8" ht="15.75" x14ac:dyDescent="0.3">
      <c r="B7" s="212" t="s">
        <v>3</v>
      </c>
      <c r="C7" s="185"/>
      <c r="D7" s="99"/>
      <c r="E7" s="100" t="s">
        <v>203</v>
      </c>
      <c r="F7" s="143"/>
    </row>
    <row r="8" spans="2:8" s="67" customFormat="1" ht="15.75" x14ac:dyDescent="0.3">
      <c r="B8" s="213" t="s">
        <v>80</v>
      </c>
      <c r="C8" s="186">
        <v>21825</v>
      </c>
      <c r="D8" s="99"/>
      <c r="E8" s="68"/>
      <c r="F8" s="143"/>
    </row>
    <row r="9" spans="2:8" ht="15.75" x14ac:dyDescent="0.3">
      <c r="B9" s="212" t="s">
        <v>4</v>
      </c>
      <c r="C9" s="185" t="s">
        <v>200</v>
      </c>
      <c r="D9" s="99"/>
      <c r="E9" s="68"/>
      <c r="F9" s="143"/>
    </row>
    <row r="10" spans="2:8" ht="15.75" x14ac:dyDescent="0.3">
      <c r="B10" s="214" t="s">
        <v>6</v>
      </c>
      <c r="C10" s="187">
        <v>7077</v>
      </c>
      <c r="D10" s="99"/>
      <c r="E10" s="101"/>
      <c r="F10" s="143"/>
    </row>
    <row r="11" spans="2:8" ht="15.75" x14ac:dyDescent="0.3">
      <c r="B11" s="214" t="s">
        <v>7</v>
      </c>
      <c r="C11" s="187"/>
      <c r="D11" s="99"/>
      <c r="E11" s="101"/>
      <c r="F11" s="143"/>
    </row>
    <row r="12" spans="2:8" ht="16.5" thickBot="1" x14ac:dyDescent="0.35">
      <c r="B12" s="214" t="s">
        <v>8</v>
      </c>
      <c r="C12" s="187"/>
      <c r="D12" s="99"/>
      <c r="E12" s="101"/>
      <c r="F12" s="144"/>
      <c r="H12" t="s">
        <v>22</v>
      </c>
    </row>
    <row r="13" spans="2:8" ht="16.5" thickBot="1" x14ac:dyDescent="0.35">
      <c r="B13" s="188" t="s">
        <v>9</v>
      </c>
      <c r="C13" s="188" t="s">
        <v>10</v>
      </c>
      <c r="D13" s="65" t="s">
        <v>11</v>
      </c>
      <c r="E13" s="63" t="s">
        <v>12</v>
      </c>
      <c r="F13" s="145" t="s">
        <v>13</v>
      </c>
    </row>
    <row r="14" spans="2:8" x14ac:dyDescent="0.25">
      <c r="B14" s="215" t="s">
        <v>204</v>
      </c>
      <c r="C14" s="189" t="s">
        <v>165</v>
      </c>
      <c r="D14" s="219">
        <v>2</v>
      </c>
      <c r="E14" s="117">
        <v>84920</v>
      </c>
      <c r="F14" s="122">
        <f>E14*D14</f>
        <v>169840</v>
      </c>
    </row>
    <row r="15" spans="2:8" ht="16.5" thickBot="1" x14ac:dyDescent="0.35">
      <c r="B15" s="195"/>
      <c r="C15" s="208"/>
      <c r="D15" s="119"/>
      <c r="E15" s="27" t="s">
        <v>14</v>
      </c>
      <c r="F15" s="130">
        <f>SUM(F14:F14)</f>
        <v>169840</v>
      </c>
    </row>
    <row r="16" spans="2:8" x14ac:dyDescent="0.25">
      <c r="B16" s="199"/>
      <c r="C16" s="199"/>
    </row>
    <row r="17" spans="2:6" x14ac:dyDescent="0.25">
      <c r="B17" s="199"/>
      <c r="C17" s="199"/>
    </row>
    <row r="18" spans="2:6" ht="15.75" thickBot="1" x14ac:dyDescent="0.3">
      <c r="B18" s="199"/>
      <c r="C18" s="199"/>
    </row>
    <row r="19" spans="2:6" ht="15.75" thickBot="1" x14ac:dyDescent="0.3">
      <c r="B19" s="210"/>
      <c r="C19" s="203" t="s">
        <v>26</v>
      </c>
      <c r="D19" s="94"/>
      <c r="E19" s="95"/>
      <c r="F19" s="142"/>
    </row>
    <row r="20" spans="2:6" ht="15.75" x14ac:dyDescent="0.3">
      <c r="B20" s="211" t="s">
        <v>0</v>
      </c>
      <c r="C20" s="201" t="s">
        <v>108</v>
      </c>
      <c r="D20" s="99"/>
      <c r="E20" s="102" t="s">
        <v>22</v>
      </c>
      <c r="F20" s="143"/>
    </row>
    <row r="21" spans="2:6" ht="15.75" x14ac:dyDescent="0.3">
      <c r="B21" s="212" t="s">
        <v>1</v>
      </c>
      <c r="C21" s="205" t="s">
        <v>109</v>
      </c>
      <c r="D21" s="96"/>
      <c r="E21" s="81"/>
      <c r="F21" s="143"/>
    </row>
    <row r="22" spans="2:6" ht="15.75" x14ac:dyDescent="0.3">
      <c r="B22" s="212" t="s">
        <v>2</v>
      </c>
      <c r="C22" s="185">
        <v>157068</v>
      </c>
      <c r="D22" s="97"/>
      <c r="E22" s="98" t="s">
        <v>100</v>
      </c>
      <c r="F22" s="143"/>
    </row>
    <row r="23" spans="2:6" s="67" customFormat="1" ht="15.75" x14ac:dyDescent="0.3">
      <c r="B23" s="212" t="s">
        <v>3</v>
      </c>
      <c r="C23" s="185"/>
      <c r="D23" s="99"/>
      <c r="E23" s="100" t="s">
        <v>271</v>
      </c>
      <c r="F23" s="143"/>
    </row>
    <row r="24" spans="2:6" ht="15.75" x14ac:dyDescent="0.3">
      <c r="B24" s="213" t="s">
        <v>80</v>
      </c>
      <c r="C24" s="186">
        <v>22424</v>
      </c>
      <c r="D24" s="99"/>
      <c r="E24" s="68"/>
      <c r="F24" s="143"/>
    </row>
    <row r="25" spans="2:6" ht="15.75" x14ac:dyDescent="0.3">
      <c r="B25" s="212" t="s">
        <v>4</v>
      </c>
      <c r="C25" s="185" t="s">
        <v>180</v>
      </c>
      <c r="D25" s="99"/>
      <c r="E25" s="68"/>
      <c r="F25" s="143"/>
    </row>
    <row r="26" spans="2:6" ht="15.75" x14ac:dyDescent="0.3">
      <c r="B26" s="214" t="s">
        <v>6</v>
      </c>
      <c r="C26" s="187">
        <v>7119</v>
      </c>
      <c r="D26" s="99"/>
      <c r="E26" s="101"/>
      <c r="F26" s="143"/>
    </row>
    <row r="27" spans="2:6" ht="15.75" x14ac:dyDescent="0.3">
      <c r="B27" s="214" t="s">
        <v>7</v>
      </c>
      <c r="C27" s="187"/>
      <c r="D27" s="99"/>
      <c r="E27" s="101"/>
      <c r="F27" s="143"/>
    </row>
    <row r="28" spans="2:6" ht="16.5" thickBot="1" x14ac:dyDescent="0.35">
      <c r="B28" s="218" t="s">
        <v>8</v>
      </c>
      <c r="C28" s="190"/>
      <c r="D28" s="99"/>
      <c r="E28" s="101"/>
      <c r="F28" s="144"/>
    </row>
    <row r="29" spans="2:6" s="109" customFormat="1" ht="16.5" thickBot="1" x14ac:dyDescent="0.35">
      <c r="B29" s="188" t="s">
        <v>9</v>
      </c>
      <c r="C29" s="188" t="s">
        <v>10</v>
      </c>
      <c r="D29" s="65" t="s">
        <v>11</v>
      </c>
      <c r="E29" s="63" t="s">
        <v>12</v>
      </c>
      <c r="F29" s="145" t="s">
        <v>13</v>
      </c>
    </row>
    <row r="30" spans="2:6" s="109" customFormat="1" ht="15.75" x14ac:dyDescent="0.3">
      <c r="B30" s="260">
        <v>11112222</v>
      </c>
      <c r="C30" s="245" t="s">
        <v>131</v>
      </c>
      <c r="D30" s="250">
        <v>3</v>
      </c>
      <c r="E30" s="277">
        <v>16500</v>
      </c>
      <c r="F30" s="246">
        <f t="shared" ref="F30:F39" si="0">E30*D30</f>
        <v>49500</v>
      </c>
    </row>
    <row r="31" spans="2:6" s="109" customFormat="1" ht="15.75" x14ac:dyDescent="0.3">
      <c r="B31" s="261" t="s">
        <v>208</v>
      </c>
      <c r="C31" s="263" t="s">
        <v>132</v>
      </c>
      <c r="D31" s="264">
        <v>2</v>
      </c>
      <c r="E31" s="275">
        <v>17580</v>
      </c>
      <c r="F31" s="124">
        <f t="shared" si="0"/>
        <v>35160</v>
      </c>
    </row>
    <row r="32" spans="2:6" s="109" customFormat="1" ht="15.75" x14ac:dyDescent="0.3">
      <c r="B32" s="261">
        <v>36250</v>
      </c>
      <c r="C32" s="263" t="s">
        <v>133</v>
      </c>
      <c r="D32" s="250">
        <v>1</v>
      </c>
      <c r="E32" s="275">
        <v>22000</v>
      </c>
      <c r="F32" s="124">
        <f t="shared" si="0"/>
        <v>22000</v>
      </c>
    </row>
    <row r="33" spans="2:6" s="109" customFormat="1" ht="15.75" x14ac:dyDescent="0.3">
      <c r="B33" s="261">
        <v>43381</v>
      </c>
      <c r="C33" s="263" t="s">
        <v>134</v>
      </c>
      <c r="D33" s="264">
        <v>1</v>
      </c>
      <c r="E33" s="275">
        <v>75153</v>
      </c>
      <c r="F33" s="125">
        <f t="shared" si="0"/>
        <v>75153</v>
      </c>
    </row>
    <row r="34" spans="2:6" s="109" customFormat="1" ht="15.75" x14ac:dyDescent="0.3">
      <c r="B34" s="227" t="s">
        <v>209</v>
      </c>
      <c r="C34" s="227" t="s">
        <v>135</v>
      </c>
      <c r="D34" s="250">
        <v>4</v>
      </c>
      <c r="E34" s="169">
        <v>6251</v>
      </c>
      <c r="F34" s="246">
        <f t="shared" si="0"/>
        <v>25004</v>
      </c>
    </row>
    <row r="35" spans="2:6" s="109" customFormat="1" ht="15.75" x14ac:dyDescent="0.3">
      <c r="B35" s="262" t="s">
        <v>210</v>
      </c>
      <c r="C35" s="265" t="s">
        <v>136</v>
      </c>
      <c r="D35" s="264">
        <v>1</v>
      </c>
      <c r="E35" s="276">
        <v>19668</v>
      </c>
      <c r="F35" s="124">
        <f t="shared" si="0"/>
        <v>19668</v>
      </c>
    </row>
    <row r="36" spans="2:6" s="109" customFormat="1" ht="15.75" x14ac:dyDescent="0.3">
      <c r="B36" s="262">
        <v>42822</v>
      </c>
      <c r="C36" s="265" t="s">
        <v>137</v>
      </c>
      <c r="D36" s="264">
        <v>1</v>
      </c>
      <c r="E36" s="276">
        <v>330000</v>
      </c>
      <c r="F36" s="124">
        <f t="shared" si="0"/>
        <v>330000</v>
      </c>
    </row>
    <row r="37" spans="2:6" s="109" customFormat="1" ht="15.75" x14ac:dyDescent="0.3">
      <c r="B37" s="262">
        <v>44158</v>
      </c>
      <c r="C37" s="265" t="s">
        <v>138</v>
      </c>
      <c r="D37" s="264">
        <v>1</v>
      </c>
      <c r="E37" s="251">
        <v>330000</v>
      </c>
      <c r="F37" s="246">
        <f t="shared" si="0"/>
        <v>330000</v>
      </c>
    </row>
    <row r="38" spans="2:6" s="109" customFormat="1" ht="15.75" x14ac:dyDescent="0.3">
      <c r="B38" s="262" t="s">
        <v>207</v>
      </c>
      <c r="C38" s="265" t="s">
        <v>139</v>
      </c>
      <c r="D38" s="264">
        <v>1</v>
      </c>
      <c r="E38" s="169">
        <v>72800</v>
      </c>
      <c r="F38" s="124">
        <f t="shared" si="0"/>
        <v>72800</v>
      </c>
    </row>
    <row r="39" spans="2:6" s="109" customFormat="1" ht="15.75" x14ac:dyDescent="0.3">
      <c r="B39" s="193">
        <v>11111111</v>
      </c>
      <c r="C39" s="228" t="s">
        <v>140</v>
      </c>
      <c r="D39" s="219">
        <v>1</v>
      </c>
      <c r="E39" s="117">
        <v>25000</v>
      </c>
      <c r="F39" s="125">
        <f t="shared" si="0"/>
        <v>25000</v>
      </c>
    </row>
    <row r="40" spans="2:6" ht="16.5" thickBot="1" x14ac:dyDescent="0.35">
      <c r="B40" s="195"/>
      <c r="C40" s="278"/>
      <c r="D40" s="119"/>
      <c r="E40" s="112" t="s">
        <v>14</v>
      </c>
      <c r="F40" s="130">
        <f>SUM(F30:F39)</f>
        <v>984285</v>
      </c>
    </row>
    <row r="41" spans="2:6" ht="15.75" x14ac:dyDescent="0.3">
      <c r="B41" s="111"/>
    </row>
    <row r="43" spans="2:6" x14ac:dyDescent="0.25">
      <c r="E43" s="60" t="s">
        <v>16</v>
      </c>
      <c r="F43" s="149">
        <f>F40+F15</f>
        <v>1154125</v>
      </c>
    </row>
  </sheetData>
  <mergeCells count="1">
    <mergeCell ref="D4:F4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3"/>
  <sheetViews>
    <sheetView workbookViewId="0">
      <selection activeCell="C4" sqref="C4"/>
    </sheetView>
  </sheetViews>
  <sheetFormatPr baseColWidth="10" defaultRowHeight="15" x14ac:dyDescent="0.25"/>
  <cols>
    <col min="1" max="1" width="10.7109375" customWidth="1"/>
    <col min="2" max="2" width="31.7109375" customWidth="1"/>
    <col min="3" max="3" width="40.7109375" customWidth="1"/>
    <col min="4" max="5" width="12.7109375" customWidth="1"/>
    <col min="6" max="6" width="12.7109375" style="141" customWidth="1"/>
  </cols>
  <sheetData>
    <row r="1" spans="2:8" x14ac:dyDescent="0.25">
      <c r="B1" s="199"/>
      <c r="C1" s="199"/>
    </row>
    <row r="2" spans="2:8" ht="15.75" thickBot="1" x14ac:dyDescent="0.3">
      <c r="B2" s="199"/>
      <c r="C2" s="199"/>
    </row>
    <row r="3" spans="2:8" ht="15.75" thickBot="1" x14ac:dyDescent="0.3">
      <c r="B3" s="210"/>
      <c r="C3" s="203" t="s">
        <v>31</v>
      </c>
      <c r="D3" s="94"/>
      <c r="E3" s="95"/>
      <c r="F3" s="142"/>
    </row>
    <row r="4" spans="2:8" ht="15.75" customHeight="1" x14ac:dyDescent="0.3">
      <c r="B4" s="211" t="s">
        <v>0</v>
      </c>
      <c r="C4" s="185" t="s">
        <v>108</v>
      </c>
      <c r="D4" s="99"/>
      <c r="E4" s="102" t="s">
        <v>22</v>
      </c>
      <c r="F4" s="143"/>
    </row>
    <row r="5" spans="2:8" ht="15.75" x14ac:dyDescent="0.3">
      <c r="B5" s="212" t="s">
        <v>1</v>
      </c>
      <c r="C5" s="205" t="s">
        <v>109</v>
      </c>
      <c r="D5" s="106"/>
      <c r="E5" s="81"/>
      <c r="F5" s="143"/>
    </row>
    <row r="6" spans="2:8" ht="15.75" x14ac:dyDescent="0.3">
      <c r="B6" s="212" t="s">
        <v>2</v>
      </c>
      <c r="C6" s="185">
        <v>156570</v>
      </c>
      <c r="D6" s="107"/>
      <c r="E6" s="98" t="s">
        <v>100</v>
      </c>
      <c r="F6" s="143"/>
    </row>
    <row r="7" spans="2:8" ht="15.75" x14ac:dyDescent="0.3">
      <c r="B7" s="212" t="s">
        <v>3</v>
      </c>
      <c r="C7" s="185"/>
      <c r="D7" s="99"/>
      <c r="E7" s="100" t="s">
        <v>242</v>
      </c>
      <c r="F7" s="143"/>
    </row>
    <row r="8" spans="2:8" s="67" customFormat="1" ht="15.75" x14ac:dyDescent="0.3">
      <c r="B8" s="213" t="s">
        <v>80</v>
      </c>
      <c r="C8" s="186">
        <v>22117</v>
      </c>
      <c r="D8" s="99"/>
      <c r="E8" s="68"/>
      <c r="F8" s="143"/>
      <c r="H8" s="180"/>
    </row>
    <row r="9" spans="2:8" ht="15.75" x14ac:dyDescent="0.3">
      <c r="B9" s="212" t="s">
        <v>4</v>
      </c>
      <c r="C9" s="185" t="s">
        <v>119</v>
      </c>
      <c r="D9" s="99"/>
      <c r="E9" s="68"/>
      <c r="F9" s="143"/>
    </row>
    <row r="10" spans="2:8" ht="15.75" x14ac:dyDescent="0.3">
      <c r="B10" s="214" t="s">
        <v>6</v>
      </c>
      <c r="C10" s="187" t="s">
        <v>119</v>
      </c>
      <c r="D10" s="99"/>
      <c r="E10" s="101"/>
      <c r="F10" s="143"/>
    </row>
    <row r="11" spans="2:8" ht="15.75" x14ac:dyDescent="0.3">
      <c r="B11" s="214" t="s">
        <v>7</v>
      </c>
      <c r="C11" s="187"/>
      <c r="D11" s="99"/>
      <c r="E11" s="101"/>
      <c r="F11" s="143"/>
    </row>
    <row r="12" spans="2:8" ht="16.5" thickBot="1" x14ac:dyDescent="0.35">
      <c r="B12" s="214" t="s">
        <v>8</v>
      </c>
      <c r="C12" s="187"/>
      <c r="D12" s="99"/>
      <c r="E12" s="101"/>
      <c r="F12" s="144"/>
    </row>
    <row r="13" spans="2:8" ht="16.5" thickBot="1" x14ac:dyDescent="0.35">
      <c r="B13" s="188" t="s">
        <v>9</v>
      </c>
      <c r="C13" s="202" t="s">
        <v>10</v>
      </c>
      <c r="D13" s="132" t="s">
        <v>11</v>
      </c>
      <c r="E13" s="133" t="s">
        <v>12</v>
      </c>
      <c r="F13" s="146" t="s">
        <v>13</v>
      </c>
    </row>
    <row r="14" spans="2:8" s="109" customFormat="1" ht="15.75" x14ac:dyDescent="0.3">
      <c r="B14" s="197">
        <v>3200000000</v>
      </c>
      <c r="C14" s="206" t="s">
        <v>160</v>
      </c>
      <c r="D14" s="196">
        <v>1</v>
      </c>
      <c r="E14" s="41">
        <v>318917</v>
      </c>
      <c r="F14" s="147">
        <f>D14*E14</f>
        <v>318917</v>
      </c>
    </row>
    <row r="15" spans="2:8" ht="16.5" thickBot="1" x14ac:dyDescent="0.35">
      <c r="B15" s="221"/>
      <c r="C15" s="222"/>
      <c r="D15" s="29"/>
      <c r="E15" s="112" t="s">
        <v>14</v>
      </c>
      <c r="F15" s="130">
        <f>SUM(F14:F14)</f>
        <v>318917</v>
      </c>
    </row>
    <row r="16" spans="2:8" x14ac:dyDescent="0.25">
      <c r="B16" s="199"/>
      <c r="C16" s="199"/>
    </row>
    <row r="17" spans="2:6" x14ac:dyDescent="0.25">
      <c r="B17" s="199"/>
      <c r="C17" s="199"/>
    </row>
    <row r="18" spans="2:6" x14ac:dyDescent="0.25">
      <c r="B18" s="199"/>
      <c r="C18" s="199"/>
    </row>
    <row r="19" spans="2:6" ht="15" customHeight="1" thickBot="1" x14ac:dyDescent="0.3">
      <c r="B19" s="199"/>
      <c r="C19" s="199"/>
    </row>
    <row r="20" spans="2:6" ht="15.75" thickBot="1" x14ac:dyDescent="0.3">
      <c r="B20" s="210"/>
      <c r="C20" s="203" t="s">
        <v>38</v>
      </c>
      <c r="D20" s="94"/>
      <c r="E20" s="95"/>
      <c r="F20" s="142"/>
    </row>
    <row r="21" spans="2:6" ht="15.75" x14ac:dyDescent="0.3">
      <c r="B21" s="223" t="s">
        <v>0</v>
      </c>
      <c r="C21" s="201" t="s">
        <v>175</v>
      </c>
      <c r="D21" s="99"/>
      <c r="E21" s="102" t="s">
        <v>22</v>
      </c>
      <c r="F21" s="143"/>
    </row>
    <row r="22" spans="2:6" ht="15.75" x14ac:dyDescent="0.3">
      <c r="B22" s="212" t="s">
        <v>1</v>
      </c>
      <c r="C22" s="205" t="s">
        <v>124</v>
      </c>
      <c r="D22" s="106"/>
      <c r="E22" s="81"/>
      <c r="F22" s="143"/>
    </row>
    <row r="23" spans="2:6" s="67" customFormat="1" ht="15.75" x14ac:dyDescent="0.3">
      <c r="B23" s="212" t="s">
        <v>2</v>
      </c>
      <c r="C23" s="185">
        <v>156571</v>
      </c>
      <c r="D23" s="107"/>
      <c r="E23" s="98" t="s">
        <v>100</v>
      </c>
      <c r="F23" s="143"/>
    </row>
    <row r="24" spans="2:6" ht="15.75" x14ac:dyDescent="0.3">
      <c r="B24" s="212" t="s">
        <v>3</v>
      </c>
      <c r="C24" s="185"/>
      <c r="D24" s="99"/>
      <c r="E24" s="100" t="s">
        <v>243</v>
      </c>
      <c r="F24" s="143"/>
    </row>
    <row r="25" spans="2:6" ht="15.75" x14ac:dyDescent="0.3">
      <c r="B25" s="213" t="s">
        <v>80</v>
      </c>
      <c r="C25" s="186">
        <v>22118</v>
      </c>
      <c r="D25" s="99"/>
      <c r="E25" s="68"/>
      <c r="F25" s="143"/>
    </row>
    <row r="26" spans="2:6" ht="15.75" x14ac:dyDescent="0.3">
      <c r="B26" s="212" t="s">
        <v>4</v>
      </c>
      <c r="C26" s="185" t="s">
        <v>119</v>
      </c>
      <c r="D26" s="99"/>
      <c r="E26" s="68"/>
      <c r="F26" s="143"/>
    </row>
    <row r="27" spans="2:6" ht="15.75" x14ac:dyDescent="0.3">
      <c r="B27" s="214" t="s">
        <v>6</v>
      </c>
      <c r="C27" s="187" t="s">
        <v>119</v>
      </c>
      <c r="D27" s="99"/>
      <c r="E27" s="101"/>
      <c r="F27" s="143"/>
    </row>
    <row r="28" spans="2:6" ht="15.75" x14ac:dyDescent="0.3">
      <c r="B28" s="214" t="s">
        <v>7</v>
      </c>
      <c r="C28" s="187"/>
      <c r="D28" s="99"/>
      <c r="E28" s="101"/>
      <c r="F28" s="143"/>
    </row>
    <row r="29" spans="2:6" ht="16.5" thickBot="1" x14ac:dyDescent="0.35">
      <c r="B29" s="214" t="s">
        <v>8</v>
      </c>
      <c r="C29" s="187"/>
      <c r="D29" s="99"/>
      <c r="E29" s="101"/>
      <c r="F29" s="144"/>
    </row>
    <row r="30" spans="2:6" ht="16.5" thickBot="1" x14ac:dyDescent="0.35">
      <c r="B30" s="224" t="s">
        <v>9</v>
      </c>
      <c r="C30" s="225" t="s">
        <v>10</v>
      </c>
      <c r="D30" s="132" t="s">
        <v>11</v>
      </c>
      <c r="E30" s="133" t="s">
        <v>12</v>
      </c>
      <c r="F30" s="146" t="s">
        <v>13</v>
      </c>
    </row>
    <row r="31" spans="2:6" s="109" customFormat="1" ht="15.75" x14ac:dyDescent="0.3">
      <c r="B31" s="193">
        <v>3200000000</v>
      </c>
      <c r="C31" s="189" t="s">
        <v>158</v>
      </c>
      <c r="D31" s="191">
        <v>1</v>
      </c>
      <c r="E31" s="92">
        <v>160000</v>
      </c>
      <c r="F31" s="123">
        <f>E31*D31</f>
        <v>160000</v>
      </c>
    </row>
    <row r="32" spans="2:6" ht="16.5" thickBot="1" x14ac:dyDescent="0.35">
      <c r="B32" s="195"/>
      <c r="C32" s="208"/>
      <c r="D32" s="29"/>
      <c r="E32" s="27" t="s">
        <v>14</v>
      </c>
      <c r="F32" s="130">
        <f>SUM(F31:F31)</f>
        <v>160000</v>
      </c>
    </row>
    <row r="33" spans="2:6" ht="15.75" customHeight="1" x14ac:dyDescent="0.25">
      <c r="B33" s="199"/>
      <c r="C33" s="199"/>
    </row>
    <row r="34" spans="2:6" x14ac:dyDescent="0.25">
      <c r="B34" s="199"/>
      <c r="C34" s="199"/>
    </row>
    <row r="35" spans="2:6" x14ac:dyDescent="0.25">
      <c r="B35" s="199"/>
      <c r="C35" s="199"/>
      <c r="D35" s="67"/>
      <c r="E35" s="67"/>
      <c r="F35" s="67"/>
    </row>
    <row r="36" spans="2:6" ht="15.75" thickBot="1" x14ac:dyDescent="0.3">
      <c r="B36" s="199"/>
      <c r="C36" s="199"/>
    </row>
    <row r="37" spans="2:6" ht="15.75" thickBot="1" x14ac:dyDescent="0.3">
      <c r="B37" s="210"/>
      <c r="C37" s="203" t="s">
        <v>42</v>
      </c>
      <c r="D37" s="94"/>
      <c r="E37" s="95"/>
      <c r="F37" s="142"/>
    </row>
    <row r="38" spans="2:6" ht="15.75" x14ac:dyDescent="0.3">
      <c r="B38" s="211" t="s">
        <v>0</v>
      </c>
      <c r="C38" s="201" t="s">
        <v>260</v>
      </c>
      <c r="D38" s="171"/>
      <c r="E38" s="170"/>
      <c r="F38" s="170"/>
    </row>
    <row r="39" spans="2:6" ht="15.75" x14ac:dyDescent="0.3">
      <c r="B39" s="212" t="s">
        <v>1</v>
      </c>
      <c r="C39" s="205" t="s">
        <v>116</v>
      </c>
      <c r="D39" s="106"/>
      <c r="E39" s="81"/>
      <c r="F39" s="143"/>
    </row>
    <row r="40" spans="2:6" ht="16.5" customHeight="1" x14ac:dyDescent="0.3">
      <c r="B40" s="212" t="s">
        <v>2</v>
      </c>
      <c r="C40" s="185">
        <v>157090</v>
      </c>
      <c r="D40" s="107"/>
      <c r="E40" s="98" t="s">
        <v>100</v>
      </c>
      <c r="F40" s="143"/>
    </row>
    <row r="41" spans="2:6" ht="15.75" x14ac:dyDescent="0.3">
      <c r="B41" s="212" t="s">
        <v>3</v>
      </c>
      <c r="C41" s="185"/>
      <c r="D41" s="99"/>
      <c r="E41" s="100" t="s">
        <v>274</v>
      </c>
      <c r="F41" s="143"/>
    </row>
    <row r="42" spans="2:6" ht="15.75" customHeight="1" x14ac:dyDescent="0.3">
      <c r="B42" s="213" t="s">
        <v>80</v>
      </c>
      <c r="C42" s="186">
        <v>22492</v>
      </c>
      <c r="D42" s="99"/>
      <c r="E42" s="68"/>
      <c r="F42" s="143"/>
    </row>
    <row r="43" spans="2:6" ht="15.75" x14ac:dyDescent="0.3">
      <c r="B43" s="212" t="s">
        <v>4</v>
      </c>
      <c r="C43" s="185" t="s">
        <v>119</v>
      </c>
      <c r="D43" s="99"/>
      <c r="E43" s="68"/>
      <c r="F43" s="143"/>
    </row>
    <row r="44" spans="2:6" ht="15.75" x14ac:dyDescent="0.3">
      <c r="B44" s="214" t="s">
        <v>6</v>
      </c>
      <c r="C44" s="187" t="s">
        <v>119</v>
      </c>
      <c r="D44" s="99"/>
      <c r="E44" s="101"/>
      <c r="F44" s="143"/>
    </row>
    <row r="45" spans="2:6" ht="15.75" x14ac:dyDescent="0.3">
      <c r="B45" s="214" t="s">
        <v>7</v>
      </c>
      <c r="C45" s="187"/>
      <c r="D45" s="99"/>
      <c r="E45" s="101"/>
      <c r="F45" s="143"/>
    </row>
    <row r="46" spans="2:6" ht="16.5" thickBot="1" x14ac:dyDescent="0.35">
      <c r="B46" s="214" t="s">
        <v>8</v>
      </c>
      <c r="C46" s="187"/>
      <c r="D46" s="99"/>
      <c r="E46" s="101"/>
      <c r="F46" s="144"/>
    </row>
    <row r="47" spans="2:6" ht="16.5" thickBot="1" x14ac:dyDescent="0.35">
      <c r="B47" s="188" t="s">
        <v>9</v>
      </c>
      <c r="C47" s="188" t="s">
        <v>10</v>
      </c>
      <c r="D47" s="63" t="s">
        <v>11</v>
      </c>
      <c r="E47" s="63" t="s">
        <v>12</v>
      </c>
      <c r="F47" s="145" t="s">
        <v>13</v>
      </c>
    </row>
    <row r="48" spans="2:6" s="67" customFormat="1" ht="15.75" x14ac:dyDescent="0.3">
      <c r="B48" s="193">
        <v>3200000000</v>
      </c>
      <c r="C48" s="189" t="s">
        <v>158</v>
      </c>
      <c r="D48" s="191">
        <v>1</v>
      </c>
      <c r="E48" s="117">
        <v>639960</v>
      </c>
      <c r="F48" s="279">
        <f>D48*E48</f>
        <v>639960</v>
      </c>
    </row>
    <row r="49" spans="2:6" ht="16.5" thickBot="1" x14ac:dyDescent="0.35">
      <c r="B49" s="195"/>
      <c r="C49" s="208"/>
      <c r="D49" s="29"/>
      <c r="E49" s="27" t="s">
        <v>14</v>
      </c>
      <c r="F49" s="130">
        <f>SUM(F48:F48)</f>
        <v>639960</v>
      </c>
    </row>
    <row r="50" spans="2:6" x14ac:dyDescent="0.25">
      <c r="B50" s="199"/>
      <c r="C50" s="199"/>
      <c r="D50" s="67"/>
      <c r="E50" s="67"/>
      <c r="F50" s="67"/>
    </row>
    <row r="51" spans="2:6" x14ac:dyDescent="0.25">
      <c r="B51" s="199"/>
      <c r="C51" s="199"/>
      <c r="D51" s="67"/>
      <c r="E51" s="67"/>
      <c r="F51" s="67"/>
    </row>
    <row r="52" spans="2:6" ht="15.75" thickBot="1" x14ac:dyDescent="0.3">
      <c r="B52" s="199"/>
      <c r="C52" s="199"/>
    </row>
    <row r="53" spans="2:6" ht="15.75" thickBot="1" x14ac:dyDescent="0.3">
      <c r="B53" s="210"/>
      <c r="C53" s="203" t="s">
        <v>45</v>
      </c>
      <c r="D53" s="94"/>
      <c r="E53" s="95"/>
      <c r="F53" s="142"/>
    </row>
    <row r="54" spans="2:6" ht="15.75" x14ac:dyDescent="0.3">
      <c r="B54" s="211" t="s">
        <v>0</v>
      </c>
      <c r="C54" s="201" t="s">
        <v>111</v>
      </c>
      <c r="D54" s="99"/>
      <c r="E54" s="102" t="s">
        <v>22</v>
      </c>
      <c r="F54" s="143"/>
    </row>
    <row r="55" spans="2:6" ht="15.75" x14ac:dyDescent="0.3">
      <c r="B55" s="212" t="s">
        <v>1</v>
      </c>
      <c r="C55" s="205" t="s">
        <v>112</v>
      </c>
      <c r="D55" s="106"/>
      <c r="E55" s="81"/>
      <c r="F55" s="143"/>
    </row>
    <row r="56" spans="2:6" ht="15.75" customHeight="1" x14ac:dyDescent="0.3">
      <c r="B56" s="212" t="s">
        <v>2</v>
      </c>
      <c r="C56" s="185">
        <v>156203</v>
      </c>
      <c r="D56" s="107"/>
      <c r="E56" s="98" t="s">
        <v>100</v>
      </c>
      <c r="F56" s="143"/>
    </row>
    <row r="57" spans="2:6" ht="18" customHeight="1" x14ac:dyDescent="0.3">
      <c r="B57" s="212" t="s">
        <v>3</v>
      </c>
      <c r="C57" s="185"/>
      <c r="D57" s="99"/>
      <c r="E57" s="100" t="s">
        <v>244</v>
      </c>
      <c r="F57" s="143"/>
    </row>
    <row r="58" spans="2:6" ht="15.75" customHeight="1" x14ac:dyDescent="0.3">
      <c r="B58" s="213" t="s">
        <v>80</v>
      </c>
      <c r="C58" s="186">
        <v>21687</v>
      </c>
      <c r="D58" s="99"/>
      <c r="E58" s="68"/>
      <c r="F58" s="143"/>
    </row>
    <row r="59" spans="2:6" ht="15.75" x14ac:dyDescent="0.3">
      <c r="B59" s="212" t="s">
        <v>4</v>
      </c>
      <c r="C59" s="185">
        <v>1943</v>
      </c>
      <c r="D59" s="99"/>
      <c r="E59" s="68"/>
      <c r="F59" s="143"/>
    </row>
    <row r="60" spans="2:6" ht="15.75" x14ac:dyDescent="0.3">
      <c r="B60" s="214" t="s">
        <v>6</v>
      </c>
      <c r="C60" s="187">
        <v>7062</v>
      </c>
      <c r="D60" s="99"/>
      <c r="E60" s="101"/>
      <c r="F60" s="143"/>
    </row>
    <row r="61" spans="2:6" ht="15.75" x14ac:dyDescent="0.3">
      <c r="B61" s="214" t="s">
        <v>7</v>
      </c>
      <c r="C61" s="187"/>
      <c r="D61" s="99"/>
      <c r="E61" s="101"/>
      <c r="F61" s="143"/>
    </row>
    <row r="62" spans="2:6" ht="16.5" thickBot="1" x14ac:dyDescent="0.35">
      <c r="B62" s="214" t="s">
        <v>8</v>
      </c>
      <c r="C62" s="187"/>
      <c r="D62" s="99"/>
      <c r="E62" s="101"/>
      <c r="F62" s="144"/>
    </row>
    <row r="63" spans="2:6" s="67" customFormat="1" ht="16.5" thickBot="1" x14ac:dyDescent="0.35">
      <c r="B63" s="224" t="s">
        <v>9</v>
      </c>
      <c r="C63" s="225" t="s">
        <v>10</v>
      </c>
      <c r="D63" s="132" t="s">
        <v>11</v>
      </c>
      <c r="E63" s="133" t="s">
        <v>12</v>
      </c>
      <c r="F63" s="146" t="s">
        <v>13</v>
      </c>
    </row>
    <row r="64" spans="2:6" s="109" customFormat="1" ht="15.75" x14ac:dyDescent="0.3">
      <c r="B64" s="261" t="s">
        <v>193</v>
      </c>
      <c r="C64" s="261" t="s">
        <v>149</v>
      </c>
      <c r="D64" s="263">
        <v>5</v>
      </c>
      <c r="E64" s="266">
        <v>55000</v>
      </c>
      <c r="F64" s="364">
        <f>E64*D64</f>
        <v>275000</v>
      </c>
    </row>
    <row r="65" spans="2:6" s="109" customFormat="1" ht="15.75" x14ac:dyDescent="0.3">
      <c r="B65" s="227">
        <v>11112223</v>
      </c>
      <c r="C65" s="227" t="s">
        <v>150</v>
      </c>
      <c r="D65" s="264">
        <v>5</v>
      </c>
      <c r="E65" s="267">
        <v>9500</v>
      </c>
      <c r="F65" s="364">
        <f>E65*D65</f>
        <v>47500</v>
      </c>
    </row>
    <row r="66" spans="2:6" s="109" customFormat="1" ht="15.75" x14ac:dyDescent="0.3">
      <c r="B66" s="262" t="s">
        <v>147</v>
      </c>
      <c r="C66" s="262" t="s">
        <v>151</v>
      </c>
      <c r="D66" s="265">
        <v>1</v>
      </c>
      <c r="E66" s="268">
        <v>8500</v>
      </c>
      <c r="F66" s="364">
        <f t="shared" ref="F66:F68" si="0">E66*D66</f>
        <v>8500</v>
      </c>
    </row>
    <row r="67" spans="2:6" s="109" customFormat="1" ht="15.75" x14ac:dyDescent="0.3">
      <c r="B67" s="262" t="s">
        <v>194</v>
      </c>
      <c r="C67" s="262" t="s">
        <v>152</v>
      </c>
      <c r="D67" s="265">
        <v>1</v>
      </c>
      <c r="E67" s="268">
        <v>2500</v>
      </c>
      <c r="F67" s="364">
        <f t="shared" si="0"/>
        <v>2500</v>
      </c>
    </row>
    <row r="68" spans="2:6" s="67" customFormat="1" ht="15.75" x14ac:dyDescent="0.3">
      <c r="B68" s="247" t="s">
        <v>148</v>
      </c>
      <c r="C68" s="233" t="s">
        <v>153</v>
      </c>
      <c r="D68" s="219">
        <v>1</v>
      </c>
      <c r="E68" s="253">
        <v>4000</v>
      </c>
      <c r="F68" s="364">
        <f t="shared" si="0"/>
        <v>4000</v>
      </c>
    </row>
    <row r="69" spans="2:6" ht="16.5" thickBot="1" x14ac:dyDescent="0.35">
      <c r="B69" s="29"/>
      <c r="C69" s="121"/>
      <c r="D69" s="29"/>
      <c r="E69" s="27" t="s">
        <v>14</v>
      </c>
      <c r="F69" s="130">
        <f>SUM(F64:F68)</f>
        <v>337500</v>
      </c>
    </row>
    <row r="73" spans="2:6" x14ac:dyDescent="0.25">
      <c r="E73" s="60" t="s">
        <v>76</v>
      </c>
      <c r="F73" s="149">
        <f>SUM(F69+F49+F32+F15)</f>
        <v>1456377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1"/>
  <sheetViews>
    <sheetView topLeftCell="A73" workbookViewId="0">
      <selection activeCell="C80" sqref="C80"/>
    </sheetView>
  </sheetViews>
  <sheetFormatPr baseColWidth="10" defaultRowHeight="15" x14ac:dyDescent="0.25"/>
  <cols>
    <col min="1" max="1" width="10.7109375" customWidth="1"/>
    <col min="2" max="2" width="31.7109375" customWidth="1"/>
    <col min="3" max="3" width="40.7109375" customWidth="1"/>
    <col min="4" max="5" width="12.7109375" customWidth="1"/>
    <col min="6" max="6" width="12.7109375" style="79" customWidth="1"/>
  </cols>
  <sheetData>
    <row r="2" spans="2:6" ht="15.75" thickBot="1" x14ac:dyDescent="0.3"/>
    <row r="3" spans="2:6" ht="15.75" thickBot="1" x14ac:dyDescent="0.3">
      <c r="B3" s="69"/>
      <c r="C3" s="70" t="s">
        <v>71</v>
      </c>
      <c r="D3" s="94"/>
      <c r="E3" s="95"/>
      <c r="F3" s="136"/>
    </row>
    <row r="4" spans="2:6" ht="15.75" x14ac:dyDescent="0.3">
      <c r="B4" s="211" t="s">
        <v>0</v>
      </c>
      <c r="C4" s="201" t="s">
        <v>111</v>
      </c>
      <c r="D4" s="415"/>
      <c r="E4" s="416"/>
      <c r="F4" s="416"/>
    </row>
    <row r="5" spans="2:6" ht="15.75" x14ac:dyDescent="0.3">
      <c r="B5" s="212" t="s">
        <v>1</v>
      </c>
      <c r="C5" s="205" t="s">
        <v>173</v>
      </c>
      <c r="D5" s="106"/>
      <c r="E5" s="81"/>
      <c r="F5" s="137"/>
    </row>
    <row r="6" spans="2:6" ht="15.75" x14ac:dyDescent="0.3">
      <c r="B6" s="212" t="s">
        <v>2</v>
      </c>
      <c r="C6" s="185">
        <v>156205</v>
      </c>
      <c r="D6" s="107"/>
      <c r="E6" s="98" t="s">
        <v>100</v>
      </c>
      <c r="F6" s="137"/>
    </row>
    <row r="7" spans="2:6" ht="15.75" x14ac:dyDescent="0.3">
      <c r="B7" s="212" t="s">
        <v>3</v>
      </c>
      <c r="C7" s="185"/>
      <c r="D7" s="99"/>
      <c r="E7" s="100" t="s">
        <v>245</v>
      </c>
      <c r="F7" s="137"/>
    </row>
    <row r="8" spans="2:6" ht="15.75" x14ac:dyDescent="0.3">
      <c r="B8" s="213" t="s">
        <v>80</v>
      </c>
      <c r="C8" s="186">
        <v>21688</v>
      </c>
      <c r="D8" s="99"/>
      <c r="E8" s="68"/>
      <c r="F8" s="137"/>
    </row>
    <row r="9" spans="2:6" ht="15.75" x14ac:dyDescent="0.3">
      <c r="B9" s="212" t="s">
        <v>4</v>
      </c>
      <c r="C9" s="185">
        <v>1944</v>
      </c>
      <c r="D9" s="99"/>
      <c r="E9" s="68"/>
      <c r="F9" s="137"/>
    </row>
    <row r="10" spans="2:6" ht="15.75" x14ac:dyDescent="0.3">
      <c r="B10" s="214" t="s">
        <v>6</v>
      </c>
      <c r="C10" s="187">
        <v>7063</v>
      </c>
      <c r="D10" s="99"/>
      <c r="E10" s="101"/>
      <c r="F10" s="137"/>
    </row>
    <row r="11" spans="2:6" ht="15.75" x14ac:dyDescent="0.3">
      <c r="B11" s="214" t="s">
        <v>7</v>
      </c>
      <c r="C11" s="187"/>
      <c r="D11" s="99"/>
      <c r="E11" s="101"/>
      <c r="F11" s="137"/>
    </row>
    <row r="12" spans="2:6" ht="16.5" thickBot="1" x14ac:dyDescent="0.35">
      <c r="B12" s="214" t="s">
        <v>8</v>
      </c>
      <c r="C12" s="187"/>
      <c r="D12" s="99"/>
      <c r="E12" s="101"/>
      <c r="F12" s="138"/>
    </row>
    <row r="13" spans="2:6" ht="16.5" thickBot="1" x14ac:dyDescent="0.35">
      <c r="B13" s="192" t="s">
        <v>9</v>
      </c>
      <c r="C13" s="188" t="s">
        <v>10</v>
      </c>
      <c r="D13" s="62" t="s">
        <v>11</v>
      </c>
      <c r="E13" s="63" t="s">
        <v>12</v>
      </c>
      <c r="F13" s="140" t="s">
        <v>13</v>
      </c>
    </row>
    <row r="14" spans="2:6" s="109" customFormat="1" ht="16.5" thickBot="1" x14ac:dyDescent="0.35">
      <c r="B14" s="261" t="s">
        <v>193</v>
      </c>
      <c r="C14" s="257" t="s">
        <v>149</v>
      </c>
      <c r="D14" s="258">
        <v>5</v>
      </c>
      <c r="E14" s="259">
        <v>55000</v>
      </c>
      <c r="F14" s="396">
        <f>E14*D14</f>
        <v>275000</v>
      </c>
    </row>
    <row r="15" spans="2:6" s="109" customFormat="1" ht="16.5" thickBot="1" x14ac:dyDescent="0.35">
      <c r="B15" s="227">
        <v>11112223</v>
      </c>
      <c r="C15" s="245" t="s">
        <v>150</v>
      </c>
      <c r="D15" s="194">
        <v>5</v>
      </c>
      <c r="E15" s="271">
        <v>9500</v>
      </c>
      <c r="F15" s="396">
        <f t="shared" ref="F15:F18" si="0">E15*D15</f>
        <v>47500</v>
      </c>
    </row>
    <row r="16" spans="2:6" s="109" customFormat="1" ht="16.5" thickBot="1" x14ac:dyDescent="0.35">
      <c r="B16" s="262" t="s">
        <v>147</v>
      </c>
      <c r="C16" s="257" t="s">
        <v>151</v>
      </c>
      <c r="D16" s="258">
        <v>1</v>
      </c>
      <c r="E16" s="259">
        <v>8500</v>
      </c>
      <c r="F16" s="396">
        <f t="shared" si="0"/>
        <v>8500</v>
      </c>
    </row>
    <row r="17" spans="2:6" s="109" customFormat="1" ht="16.5" thickBot="1" x14ac:dyDescent="0.35">
      <c r="B17" s="262" t="s">
        <v>194</v>
      </c>
      <c r="C17" s="255" t="s">
        <v>152</v>
      </c>
      <c r="D17" s="193">
        <v>1</v>
      </c>
      <c r="E17" s="272">
        <v>2500</v>
      </c>
      <c r="F17" s="396">
        <f t="shared" si="0"/>
        <v>2500</v>
      </c>
    </row>
    <row r="18" spans="2:6" ht="15.75" x14ac:dyDescent="0.3">
      <c r="B18" s="247" t="s">
        <v>148</v>
      </c>
      <c r="C18" s="189" t="s">
        <v>153</v>
      </c>
      <c r="D18" s="191">
        <v>1</v>
      </c>
      <c r="E18" s="269">
        <v>4000</v>
      </c>
      <c r="F18" s="396">
        <f t="shared" si="0"/>
        <v>4000</v>
      </c>
    </row>
    <row r="19" spans="2:6" ht="16.5" thickBot="1" x14ac:dyDescent="0.35">
      <c r="B19" s="195"/>
      <c r="C19" s="190"/>
      <c r="D19" s="29"/>
      <c r="E19" s="27" t="s">
        <v>14</v>
      </c>
      <c r="F19" s="150">
        <f>SUM(F14:F18)</f>
        <v>337500</v>
      </c>
    </row>
    <row r="20" spans="2:6" x14ac:dyDescent="0.25">
      <c r="B20" s="199"/>
      <c r="C20" s="199"/>
      <c r="D20" s="67"/>
      <c r="E20" s="67"/>
    </row>
    <row r="21" spans="2:6" ht="15.75" thickBot="1" x14ac:dyDescent="0.3">
      <c r="B21" s="199"/>
      <c r="C21" s="199"/>
      <c r="D21" s="67"/>
      <c r="E21" s="67"/>
    </row>
    <row r="22" spans="2:6" ht="15.75" thickBot="1" x14ac:dyDescent="0.3">
      <c r="B22" s="210"/>
      <c r="C22" s="203" t="s">
        <v>77</v>
      </c>
      <c r="D22" s="94"/>
      <c r="E22" s="95"/>
      <c r="F22" s="136"/>
    </row>
    <row r="23" spans="2:6" ht="15.75" x14ac:dyDescent="0.3">
      <c r="B23" s="211" t="s">
        <v>0</v>
      </c>
      <c r="C23" s="201" t="s">
        <v>111</v>
      </c>
      <c r="D23" s="417"/>
      <c r="E23" s="416"/>
      <c r="F23" s="416"/>
    </row>
    <row r="24" spans="2:6" ht="15.75" x14ac:dyDescent="0.3">
      <c r="B24" s="212" t="s">
        <v>1</v>
      </c>
      <c r="C24" s="205" t="s">
        <v>173</v>
      </c>
      <c r="D24" s="96"/>
      <c r="E24" s="81"/>
      <c r="F24" s="137"/>
    </row>
    <row r="25" spans="2:6" ht="15.75" x14ac:dyDescent="0.3">
      <c r="B25" s="212" t="s">
        <v>2</v>
      </c>
      <c r="C25" s="185">
        <v>156210</v>
      </c>
      <c r="D25" s="97"/>
      <c r="E25" s="98" t="s">
        <v>100</v>
      </c>
      <c r="F25" s="137"/>
    </row>
    <row r="26" spans="2:6" ht="15.75" x14ac:dyDescent="0.3">
      <c r="B26" s="212" t="s">
        <v>3</v>
      </c>
      <c r="C26" s="185"/>
      <c r="D26" s="99"/>
      <c r="E26" s="100" t="s">
        <v>246</v>
      </c>
      <c r="F26" s="137"/>
    </row>
    <row r="27" spans="2:6" ht="15.75" x14ac:dyDescent="0.3">
      <c r="B27" s="217" t="s">
        <v>80</v>
      </c>
      <c r="C27" s="186">
        <v>21689</v>
      </c>
      <c r="D27" s="96"/>
      <c r="E27" s="68"/>
      <c r="F27" s="137"/>
    </row>
    <row r="28" spans="2:6" ht="15.75" x14ac:dyDescent="0.3">
      <c r="B28" s="212" t="s">
        <v>4</v>
      </c>
      <c r="C28" s="185">
        <v>1945</v>
      </c>
      <c r="D28" s="99"/>
      <c r="E28" s="68"/>
      <c r="F28" s="137"/>
    </row>
    <row r="29" spans="2:6" ht="15.75" x14ac:dyDescent="0.3">
      <c r="B29" s="214" t="s">
        <v>6</v>
      </c>
      <c r="C29" s="187">
        <v>7064</v>
      </c>
      <c r="D29" s="99"/>
      <c r="E29" s="101"/>
      <c r="F29" s="137"/>
    </row>
    <row r="30" spans="2:6" ht="15.75" x14ac:dyDescent="0.3">
      <c r="B30" s="214" t="s">
        <v>7</v>
      </c>
      <c r="C30" s="187"/>
      <c r="D30" s="99"/>
      <c r="E30" s="101"/>
      <c r="F30" s="137"/>
    </row>
    <row r="31" spans="2:6" ht="16.5" thickBot="1" x14ac:dyDescent="0.35">
      <c r="B31" s="214" t="s">
        <v>8</v>
      </c>
      <c r="C31" s="187"/>
      <c r="D31" s="99"/>
      <c r="E31" s="101"/>
      <c r="F31" s="138"/>
    </row>
    <row r="32" spans="2:6" ht="16.5" thickBot="1" x14ac:dyDescent="0.35">
      <c r="B32" s="188" t="s">
        <v>9</v>
      </c>
      <c r="C32" s="188" t="s">
        <v>10</v>
      </c>
      <c r="D32" s="65" t="s">
        <v>11</v>
      </c>
      <c r="E32" s="63" t="s">
        <v>12</v>
      </c>
      <c r="F32" s="139" t="s">
        <v>13</v>
      </c>
    </row>
    <row r="33" spans="2:6" s="109" customFormat="1" ht="15.75" x14ac:dyDescent="0.3">
      <c r="B33" s="261" t="s">
        <v>193</v>
      </c>
      <c r="C33" s="245" t="s">
        <v>149</v>
      </c>
      <c r="D33" s="216">
        <v>5</v>
      </c>
      <c r="E33" s="273">
        <v>55000</v>
      </c>
      <c r="F33" s="125">
        <f t="shared" ref="F33:F36" si="1">D33*E33</f>
        <v>275000</v>
      </c>
    </row>
    <row r="34" spans="2:6" s="109" customFormat="1" ht="15.75" x14ac:dyDescent="0.3">
      <c r="B34" s="227">
        <v>11112223</v>
      </c>
      <c r="C34" s="264" t="s">
        <v>150</v>
      </c>
      <c r="D34" s="261">
        <v>5</v>
      </c>
      <c r="E34" s="270">
        <v>9500</v>
      </c>
      <c r="F34" s="125">
        <f t="shared" si="1"/>
        <v>47500</v>
      </c>
    </row>
    <row r="35" spans="2:6" s="109" customFormat="1" ht="15.75" x14ac:dyDescent="0.3">
      <c r="B35" s="262" t="s">
        <v>147</v>
      </c>
      <c r="C35" s="265" t="s">
        <v>151</v>
      </c>
      <c r="D35" s="227">
        <v>1</v>
      </c>
      <c r="E35" s="259">
        <v>8500</v>
      </c>
      <c r="F35" s="125">
        <f t="shared" si="1"/>
        <v>8500</v>
      </c>
    </row>
    <row r="36" spans="2:6" s="109" customFormat="1" ht="15.75" x14ac:dyDescent="0.3">
      <c r="B36" s="262" t="s">
        <v>194</v>
      </c>
      <c r="C36" s="255" t="s">
        <v>152</v>
      </c>
      <c r="D36" s="193">
        <v>1</v>
      </c>
      <c r="E36" s="272">
        <v>2500</v>
      </c>
      <c r="F36" s="125">
        <f t="shared" si="1"/>
        <v>2500</v>
      </c>
    </row>
    <row r="37" spans="2:6" ht="15.75" x14ac:dyDescent="0.3">
      <c r="B37" s="247" t="s">
        <v>148</v>
      </c>
      <c r="C37" s="189" t="s">
        <v>153</v>
      </c>
      <c r="D37" s="191">
        <v>1</v>
      </c>
      <c r="E37" s="269">
        <v>4000</v>
      </c>
      <c r="F37" s="125">
        <f>D37*E37</f>
        <v>4000</v>
      </c>
    </row>
    <row r="38" spans="2:6" ht="16.5" thickBot="1" x14ac:dyDescent="0.35">
      <c r="B38" s="195"/>
      <c r="C38" s="190"/>
      <c r="D38" s="119"/>
      <c r="E38" s="27" t="s">
        <v>14</v>
      </c>
      <c r="F38" s="130">
        <f>SUM(F33:F37)</f>
        <v>337500</v>
      </c>
    </row>
    <row r="39" spans="2:6" x14ac:dyDescent="0.25">
      <c r="B39" s="199"/>
      <c r="C39" s="199"/>
      <c r="D39" s="67"/>
      <c r="E39" s="67"/>
    </row>
    <row r="40" spans="2:6" ht="15.75" thickBot="1" x14ac:dyDescent="0.3">
      <c r="B40" s="199"/>
      <c r="C40" s="199"/>
      <c r="D40" s="67"/>
      <c r="E40" s="67"/>
    </row>
    <row r="41" spans="2:6" ht="15.75" thickBot="1" x14ac:dyDescent="0.3">
      <c r="B41" s="210"/>
      <c r="C41" s="203" t="s">
        <v>78</v>
      </c>
      <c r="D41" s="94"/>
      <c r="E41" s="95"/>
      <c r="F41" s="136"/>
    </row>
    <row r="42" spans="2:6" ht="15.75" x14ac:dyDescent="0.3">
      <c r="B42" s="211" t="s">
        <v>0</v>
      </c>
      <c r="C42" s="201" t="s">
        <v>111</v>
      </c>
      <c r="D42" s="415"/>
      <c r="E42" s="415"/>
      <c r="F42" s="415"/>
    </row>
    <row r="43" spans="2:6" ht="15.75" x14ac:dyDescent="0.3">
      <c r="B43" s="212" t="s">
        <v>1</v>
      </c>
      <c r="C43" s="205" t="s">
        <v>173</v>
      </c>
      <c r="D43" s="106"/>
      <c r="E43" s="81"/>
      <c r="F43" s="137"/>
    </row>
    <row r="44" spans="2:6" ht="15.75" x14ac:dyDescent="0.3">
      <c r="B44" s="212" t="s">
        <v>2</v>
      </c>
      <c r="C44" s="185">
        <v>156212</v>
      </c>
      <c r="D44" s="107"/>
      <c r="E44" s="98" t="s">
        <v>100</v>
      </c>
      <c r="F44" s="137"/>
    </row>
    <row r="45" spans="2:6" ht="15.75" x14ac:dyDescent="0.3">
      <c r="B45" s="212" t="s">
        <v>3</v>
      </c>
      <c r="C45" s="185"/>
      <c r="D45" s="99"/>
      <c r="E45" s="100" t="s">
        <v>247</v>
      </c>
      <c r="F45" s="137"/>
    </row>
    <row r="46" spans="2:6" ht="15.75" x14ac:dyDescent="0.3">
      <c r="B46" s="213" t="s">
        <v>80</v>
      </c>
      <c r="C46" s="186">
        <v>21690</v>
      </c>
      <c r="D46" s="99"/>
      <c r="E46" s="68"/>
      <c r="F46" s="137"/>
    </row>
    <row r="47" spans="2:6" ht="15.75" x14ac:dyDescent="0.3">
      <c r="B47" s="212" t="s">
        <v>4</v>
      </c>
      <c r="C47" s="185">
        <v>1946</v>
      </c>
      <c r="D47" s="99"/>
      <c r="E47" s="68"/>
      <c r="F47" s="137"/>
    </row>
    <row r="48" spans="2:6" ht="15.75" x14ac:dyDescent="0.3">
      <c r="B48" s="214" t="s">
        <v>6</v>
      </c>
      <c r="C48" s="187">
        <v>7065</v>
      </c>
      <c r="D48" s="99"/>
      <c r="E48" s="101"/>
      <c r="F48" s="137"/>
    </row>
    <row r="49" spans="2:6" ht="15.75" x14ac:dyDescent="0.3">
      <c r="B49" s="214" t="s">
        <v>7</v>
      </c>
      <c r="C49" s="187"/>
      <c r="D49" s="99"/>
      <c r="E49" s="101"/>
      <c r="F49" s="137"/>
    </row>
    <row r="50" spans="2:6" ht="16.5" thickBot="1" x14ac:dyDescent="0.35">
      <c r="B50" s="214" t="s">
        <v>8</v>
      </c>
      <c r="C50" s="187"/>
      <c r="D50" s="99"/>
      <c r="E50" s="101"/>
      <c r="F50" s="138"/>
    </row>
    <row r="51" spans="2:6" ht="16.5" thickBot="1" x14ac:dyDescent="0.35">
      <c r="B51" s="188" t="s">
        <v>9</v>
      </c>
      <c r="C51" s="188" t="s">
        <v>10</v>
      </c>
      <c r="D51" s="62" t="s">
        <v>11</v>
      </c>
      <c r="E51" s="63" t="s">
        <v>12</v>
      </c>
      <c r="F51" s="140" t="s">
        <v>13</v>
      </c>
    </row>
    <row r="52" spans="2:6" s="109" customFormat="1" ht="15.75" x14ac:dyDescent="0.3">
      <c r="B52" s="261" t="s">
        <v>193</v>
      </c>
      <c r="C52" s="261" t="s">
        <v>149</v>
      </c>
      <c r="D52" s="263">
        <v>5</v>
      </c>
      <c r="E52" s="270">
        <v>55000</v>
      </c>
      <c r="F52" s="246">
        <f>E52*D52</f>
        <v>275000</v>
      </c>
    </row>
    <row r="53" spans="2:6" s="109" customFormat="1" ht="15.75" x14ac:dyDescent="0.3">
      <c r="B53" s="227">
        <v>11112223</v>
      </c>
      <c r="C53" s="227" t="s">
        <v>150</v>
      </c>
      <c r="D53" s="264">
        <v>5</v>
      </c>
      <c r="E53" s="259">
        <v>9500</v>
      </c>
      <c r="F53" s="246">
        <f t="shared" ref="F53:F56" si="2">E53*D53</f>
        <v>47500</v>
      </c>
    </row>
    <row r="54" spans="2:6" s="109" customFormat="1" ht="15.75" x14ac:dyDescent="0.3">
      <c r="B54" s="262" t="s">
        <v>147</v>
      </c>
      <c r="C54" s="262" t="s">
        <v>151</v>
      </c>
      <c r="D54" s="264">
        <v>1</v>
      </c>
      <c r="E54" s="259">
        <v>8500</v>
      </c>
      <c r="F54" s="246">
        <f t="shared" si="2"/>
        <v>8500</v>
      </c>
    </row>
    <row r="55" spans="2:6" s="109" customFormat="1" ht="15.75" x14ac:dyDescent="0.3">
      <c r="B55" s="262" t="s">
        <v>194</v>
      </c>
      <c r="C55" s="262" t="s">
        <v>152</v>
      </c>
      <c r="D55" s="265">
        <v>1</v>
      </c>
      <c r="E55" s="272">
        <v>2500</v>
      </c>
      <c r="F55" s="246">
        <f t="shared" si="2"/>
        <v>2500</v>
      </c>
    </row>
    <row r="56" spans="2:6" s="67" customFormat="1" ht="15.75" x14ac:dyDescent="0.3">
      <c r="B56" s="247" t="s">
        <v>148</v>
      </c>
      <c r="C56" s="233" t="s">
        <v>153</v>
      </c>
      <c r="D56" s="219">
        <v>1</v>
      </c>
      <c r="E56" s="281">
        <v>4000</v>
      </c>
      <c r="F56" s="246">
        <f t="shared" si="2"/>
        <v>4000</v>
      </c>
    </row>
    <row r="57" spans="2:6" ht="16.5" thickBot="1" x14ac:dyDescent="0.35">
      <c r="B57" s="195"/>
      <c r="C57" s="208"/>
      <c r="D57" s="29"/>
      <c r="E57" s="27" t="s">
        <v>14</v>
      </c>
      <c r="F57" s="130">
        <f>SUM(F52:F56)</f>
        <v>337500</v>
      </c>
    </row>
    <row r="58" spans="2:6" x14ac:dyDescent="0.25">
      <c r="B58" s="199"/>
      <c r="C58" s="199"/>
      <c r="D58" s="67"/>
      <c r="E58" s="67"/>
    </row>
    <row r="59" spans="2:6" ht="15.75" thickBot="1" x14ac:dyDescent="0.3">
      <c r="B59" s="199"/>
      <c r="C59" s="199"/>
      <c r="D59" s="67"/>
      <c r="E59" s="67"/>
    </row>
    <row r="60" spans="2:6" ht="15.75" thickBot="1" x14ac:dyDescent="0.3">
      <c r="B60" s="210"/>
      <c r="C60" s="203" t="s">
        <v>79</v>
      </c>
      <c r="D60" s="94"/>
      <c r="E60" s="95"/>
      <c r="F60" s="136"/>
    </row>
    <row r="61" spans="2:6" ht="15.75" x14ac:dyDescent="0.3">
      <c r="B61" s="211" t="s">
        <v>0</v>
      </c>
      <c r="C61" s="201" t="s">
        <v>179</v>
      </c>
      <c r="D61" s="99"/>
      <c r="E61" s="105" t="s">
        <v>22</v>
      </c>
      <c r="F61" s="137"/>
    </row>
    <row r="62" spans="2:6" ht="15.75" x14ac:dyDescent="0.3">
      <c r="B62" s="212" t="s">
        <v>1</v>
      </c>
      <c r="C62" s="205" t="s">
        <v>178</v>
      </c>
      <c r="D62" s="106"/>
      <c r="E62" s="81"/>
      <c r="F62" s="137"/>
    </row>
    <row r="63" spans="2:6" ht="15.75" x14ac:dyDescent="0.3">
      <c r="B63" s="212" t="s">
        <v>2</v>
      </c>
      <c r="C63" s="185">
        <v>155657</v>
      </c>
      <c r="D63" s="107"/>
      <c r="E63" s="98" t="s">
        <v>100</v>
      </c>
      <c r="F63" s="137"/>
    </row>
    <row r="64" spans="2:6" ht="15.75" x14ac:dyDescent="0.3">
      <c r="B64" s="212" t="s">
        <v>3</v>
      </c>
      <c r="C64" s="185"/>
      <c r="D64" s="99"/>
      <c r="E64" s="100" t="s">
        <v>195</v>
      </c>
      <c r="F64" s="137"/>
    </row>
    <row r="65" spans="2:6" ht="15.75" x14ac:dyDescent="0.3">
      <c r="B65" s="213" t="s">
        <v>80</v>
      </c>
      <c r="C65" s="186">
        <v>21568</v>
      </c>
      <c r="D65" s="99"/>
      <c r="E65" s="68"/>
      <c r="F65" s="137"/>
    </row>
    <row r="66" spans="2:6" ht="15.75" x14ac:dyDescent="0.3">
      <c r="B66" s="212" t="s">
        <v>4</v>
      </c>
      <c r="C66" s="185">
        <v>56929</v>
      </c>
      <c r="D66" s="99"/>
      <c r="E66" s="68"/>
      <c r="F66" s="137"/>
    </row>
    <row r="67" spans="2:6" ht="15.75" x14ac:dyDescent="0.3">
      <c r="B67" s="214" t="s">
        <v>6</v>
      </c>
      <c r="C67" s="187" t="s">
        <v>180</v>
      </c>
      <c r="D67" s="99"/>
      <c r="E67" s="101"/>
      <c r="F67" s="137"/>
    </row>
    <row r="68" spans="2:6" ht="15.75" x14ac:dyDescent="0.3">
      <c r="B68" s="214" t="s">
        <v>7</v>
      </c>
      <c r="C68" s="187"/>
      <c r="D68" s="99"/>
      <c r="E68" s="101"/>
      <c r="F68" s="137"/>
    </row>
    <row r="69" spans="2:6" ht="16.5" thickBot="1" x14ac:dyDescent="0.35">
      <c r="B69" s="214" t="s">
        <v>8</v>
      </c>
      <c r="C69" s="187"/>
      <c r="D69" s="99"/>
      <c r="E69" s="101"/>
      <c r="F69" s="138"/>
    </row>
    <row r="70" spans="2:6" ht="16.5" thickBot="1" x14ac:dyDescent="0.35">
      <c r="B70" s="192" t="s">
        <v>9</v>
      </c>
      <c r="C70" s="188" t="s">
        <v>10</v>
      </c>
      <c r="D70" s="62" t="s">
        <v>11</v>
      </c>
      <c r="E70" s="63" t="s">
        <v>12</v>
      </c>
      <c r="F70" s="140" t="s">
        <v>13</v>
      </c>
    </row>
    <row r="71" spans="2:6" s="109" customFormat="1" ht="15.75" x14ac:dyDescent="0.3">
      <c r="B71" s="227">
        <v>283661</v>
      </c>
      <c r="C71" s="257" t="s">
        <v>181</v>
      </c>
      <c r="D71" s="258">
        <v>10</v>
      </c>
      <c r="E71" s="277">
        <v>39000</v>
      </c>
      <c r="F71" s="135">
        <f>D71*E71</f>
        <v>390000</v>
      </c>
    </row>
    <row r="72" spans="2:6" ht="15.75" x14ac:dyDescent="0.3">
      <c r="B72" s="193">
        <v>284631</v>
      </c>
      <c r="C72" s="189" t="s">
        <v>182</v>
      </c>
      <c r="D72" s="191">
        <v>10</v>
      </c>
      <c r="E72" s="301">
        <v>55000</v>
      </c>
      <c r="F72" s="135">
        <f>D72*E72</f>
        <v>550000</v>
      </c>
    </row>
    <row r="73" spans="2:6" ht="16.5" thickBot="1" x14ac:dyDescent="0.35">
      <c r="B73" s="195"/>
      <c r="C73" s="208"/>
      <c r="D73" s="29"/>
      <c r="E73" s="27" t="s">
        <v>14</v>
      </c>
      <c r="F73" s="131">
        <f>SUM(F71:F72)</f>
        <v>940000</v>
      </c>
    </row>
    <row r="74" spans="2:6" x14ac:dyDescent="0.25">
      <c r="B74" s="199"/>
      <c r="C74" s="199"/>
      <c r="D74" s="67"/>
      <c r="E74" s="67"/>
    </row>
    <row r="75" spans="2:6" ht="15.75" thickBot="1" x14ac:dyDescent="0.3">
      <c r="B75" s="199"/>
      <c r="C75" s="199"/>
      <c r="D75" s="67"/>
      <c r="E75" s="67"/>
    </row>
    <row r="76" spans="2:6" ht="15.75" thickBot="1" x14ac:dyDescent="0.3">
      <c r="B76" s="210"/>
      <c r="C76" s="203" t="s">
        <v>81</v>
      </c>
      <c r="D76" s="94"/>
      <c r="E76" s="95"/>
      <c r="F76" s="136"/>
    </row>
    <row r="77" spans="2:6" ht="15.75" x14ac:dyDescent="0.3">
      <c r="B77" s="211" t="s">
        <v>0</v>
      </c>
      <c r="C77" s="201" t="s">
        <v>175</v>
      </c>
      <c r="D77" s="129"/>
      <c r="E77" s="104"/>
      <c r="F77" s="151"/>
    </row>
    <row r="78" spans="2:6" ht="15.75" x14ac:dyDescent="0.3">
      <c r="B78" s="212" t="s">
        <v>1</v>
      </c>
      <c r="C78" s="205" t="s">
        <v>124</v>
      </c>
      <c r="D78" s="106"/>
      <c r="E78" s="81"/>
      <c r="F78" s="137"/>
    </row>
    <row r="79" spans="2:6" ht="15.75" x14ac:dyDescent="0.3">
      <c r="B79" s="212" t="s">
        <v>2</v>
      </c>
      <c r="C79" s="185">
        <v>156413</v>
      </c>
      <c r="D79" s="107"/>
      <c r="E79" s="98" t="s">
        <v>100</v>
      </c>
      <c r="F79" s="137"/>
    </row>
    <row r="80" spans="2:6" ht="15.75" x14ac:dyDescent="0.3">
      <c r="B80" s="212" t="s">
        <v>3</v>
      </c>
      <c r="C80" s="185"/>
      <c r="D80" s="99"/>
      <c r="E80" s="100" t="s">
        <v>238</v>
      </c>
      <c r="F80" s="137"/>
    </row>
    <row r="81" spans="2:6" ht="15.75" x14ac:dyDescent="0.3">
      <c r="B81" s="213" t="s">
        <v>80</v>
      </c>
      <c r="C81" s="186">
        <v>22006</v>
      </c>
      <c r="D81" s="99"/>
      <c r="E81" s="68"/>
      <c r="F81" s="137"/>
    </row>
    <row r="82" spans="2:6" ht="15.75" x14ac:dyDescent="0.3">
      <c r="B82" s="212" t="s">
        <v>4</v>
      </c>
      <c r="C82" s="185">
        <v>2267</v>
      </c>
      <c r="D82" s="99"/>
      <c r="E82" s="68"/>
      <c r="F82" s="137"/>
    </row>
    <row r="83" spans="2:6" ht="15.75" x14ac:dyDescent="0.3">
      <c r="B83" s="214" t="s">
        <v>6</v>
      </c>
      <c r="C83" s="187">
        <v>7195</v>
      </c>
      <c r="D83" s="99"/>
      <c r="E83" s="101"/>
      <c r="F83" s="137"/>
    </row>
    <row r="84" spans="2:6" ht="15.75" x14ac:dyDescent="0.3">
      <c r="B84" s="214" t="s">
        <v>7</v>
      </c>
      <c r="C84" s="187"/>
      <c r="D84" s="99"/>
      <c r="E84" s="101"/>
      <c r="F84" s="137"/>
    </row>
    <row r="85" spans="2:6" ht="16.5" thickBot="1" x14ac:dyDescent="0.35">
      <c r="B85" s="214" t="s">
        <v>8</v>
      </c>
      <c r="C85" s="187"/>
      <c r="D85" s="99"/>
      <c r="E85" s="101"/>
      <c r="F85" s="138"/>
    </row>
    <row r="86" spans="2:6" ht="16.5" thickBot="1" x14ac:dyDescent="0.35">
      <c r="B86" s="192" t="s">
        <v>9</v>
      </c>
      <c r="C86" s="188" t="s">
        <v>10</v>
      </c>
      <c r="D86" s="62" t="s">
        <v>11</v>
      </c>
      <c r="E86" s="63" t="s">
        <v>12</v>
      </c>
      <c r="F86" s="140" t="s">
        <v>13</v>
      </c>
    </row>
    <row r="87" spans="2:6" ht="15.75" x14ac:dyDescent="0.3">
      <c r="B87" s="193" t="s">
        <v>192</v>
      </c>
      <c r="C87" s="189" t="s">
        <v>183</v>
      </c>
      <c r="D87" s="191">
        <v>2</v>
      </c>
      <c r="E87" s="92">
        <v>454116</v>
      </c>
      <c r="F87" s="155">
        <f>E87*D87</f>
        <v>908232</v>
      </c>
    </row>
    <row r="88" spans="2:6" ht="16.5" thickBot="1" x14ac:dyDescent="0.35">
      <c r="B88" s="195"/>
      <c r="C88" s="190"/>
      <c r="D88" s="29"/>
      <c r="E88" s="27" t="s">
        <v>14</v>
      </c>
      <c r="F88" s="131">
        <f>SUM(F87)</f>
        <v>908232</v>
      </c>
    </row>
    <row r="89" spans="2:6" x14ac:dyDescent="0.25">
      <c r="B89" s="199"/>
      <c r="C89" s="199"/>
      <c r="D89" s="67"/>
      <c r="E89" s="67"/>
    </row>
    <row r="90" spans="2:6" x14ac:dyDescent="0.25">
      <c r="B90" s="199"/>
      <c r="C90" s="199"/>
      <c r="D90" s="67"/>
      <c r="E90" s="67"/>
    </row>
    <row r="91" spans="2:6" x14ac:dyDescent="0.25">
      <c r="B91" s="199"/>
      <c r="C91" s="199"/>
      <c r="D91" s="67"/>
      <c r="E91" s="60" t="s">
        <v>76</v>
      </c>
      <c r="F91" s="126">
        <f>F88+F73+F57+F38+F19</f>
        <v>2860732</v>
      </c>
    </row>
  </sheetData>
  <mergeCells count="3">
    <mergeCell ref="D4:F4"/>
    <mergeCell ref="D23:F23"/>
    <mergeCell ref="D42:F42"/>
  </mergeCells>
  <pageMargins left="0.7" right="0.7" top="0.75" bottom="0.75" header="0.3" footer="0.3"/>
  <pageSetup paperSize="9" scale="6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7" workbookViewId="0">
      <selection activeCell="G20" sqref="G20"/>
    </sheetView>
  </sheetViews>
  <sheetFormatPr baseColWidth="10" defaultRowHeight="15" x14ac:dyDescent="0.25"/>
  <cols>
    <col min="1" max="1" width="6.5703125" customWidth="1"/>
    <col min="2" max="2" width="49.140625" customWidth="1"/>
    <col min="3" max="3" width="37.42578125" customWidth="1"/>
  </cols>
  <sheetData>
    <row r="1" spans="2:6" ht="15.75" thickBot="1" x14ac:dyDescent="0.3"/>
    <row r="2" spans="2:6" ht="15.75" thickBot="1" x14ac:dyDescent="0.3">
      <c r="B2" s="210"/>
      <c r="C2" s="203" t="s">
        <v>82</v>
      </c>
      <c r="D2" s="94"/>
      <c r="E2" s="95"/>
      <c r="F2" s="136"/>
    </row>
    <row r="3" spans="2:6" ht="15.75" x14ac:dyDescent="0.3">
      <c r="B3" s="211" t="s">
        <v>0</v>
      </c>
      <c r="C3" s="201" t="s">
        <v>175</v>
      </c>
      <c r="D3" s="235"/>
      <c r="E3" s="235"/>
      <c r="F3" s="151"/>
    </row>
    <row r="4" spans="2:6" ht="15.75" x14ac:dyDescent="0.3">
      <c r="B4" s="212" t="s">
        <v>1</v>
      </c>
      <c r="C4" s="205" t="s">
        <v>124</v>
      </c>
      <c r="D4" s="106"/>
      <c r="E4" s="81"/>
      <c r="F4" s="137"/>
    </row>
    <row r="5" spans="2:6" ht="15.75" x14ac:dyDescent="0.3">
      <c r="B5" s="212" t="s">
        <v>2</v>
      </c>
      <c r="C5" s="185">
        <v>156381</v>
      </c>
      <c r="D5" s="107"/>
      <c r="E5" s="98" t="s">
        <v>100</v>
      </c>
      <c r="F5" s="137"/>
    </row>
    <row r="6" spans="2:6" ht="15.75" x14ac:dyDescent="0.3">
      <c r="B6" s="212" t="s">
        <v>3</v>
      </c>
      <c r="C6" s="185"/>
      <c r="D6" s="99"/>
      <c r="E6" s="100" t="s">
        <v>264</v>
      </c>
      <c r="F6" s="137"/>
    </row>
    <row r="7" spans="2:6" ht="15.75" x14ac:dyDescent="0.3">
      <c r="B7" s="213" t="s">
        <v>80</v>
      </c>
      <c r="C7" s="186">
        <v>22008</v>
      </c>
      <c r="D7" s="99"/>
      <c r="E7" s="68"/>
      <c r="F7" s="137"/>
    </row>
    <row r="8" spans="2:6" ht="15.75" x14ac:dyDescent="0.3">
      <c r="B8" s="212" t="s">
        <v>4</v>
      </c>
      <c r="C8" s="185">
        <v>2263</v>
      </c>
      <c r="D8" s="99"/>
      <c r="E8" s="68"/>
      <c r="F8" s="137"/>
    </row>
    <row r="9" spans="2:6" ht="15.75" x14ac:dyDescent="0.3">
      <c r="B9" s="214" t="s">
        <v>6</v>
      </c>
      <c r="C9" s="187">
        <v>7194</v>
      </c>
      <c r="D9" s="99"/>
      <c r="E9" s="101"/>
      <c r="F9" s="137"/>
    </row>
    <row r="10" spans="2:6" ht="15.75" x14ac:dyDescent="0.3">
      <c r="B10" s="214" t="s">
        <v>7</v>
      </c>
      <c r="C10" s="187"/>
      <c r="D10" s="99"/>
      <c r="E10" s="101"/>
      <c r="F10" s="137"/>
    </row>
    <row r="11" spans="2:6" ht="16.5" thickBot="1" x14ac:dyDescent="0.35">
      <c r="B11" s="214" t="s">
        <v>8</v>
      </c>
      <c r="C11" s="187"/>
      <c r="D11" s="99"/>
      <c r="E11" s="101"/>
      <c r="F11" s="138"/>
    </row>
    <row r="12" spans="2:6" ht="16.5" thickBot="1" x14ac:dyDescent="0.35">
      <c r="B12" s="192" t="s">
        <v>9</v>
      </c>
      <c r="C12" s="188" t="s">
        <v>10</v>
      </c>
      <c r="D12" s="62" t="s">
        <v>11</v>
      </c>
      <c r="E12" s="63" t="s">
        <v>12</v>
      </c>
      <c r="F12" s="140" t="s">
        <v>13</v>
      </c>
    </row>
    <row r="13" spans="2:6" ht="15.75" x14ac:dyDescent="0.3">
      <c r="B13" s="193" t="s">
        <v>120</v>
      </c>
      <c r="C13" s="189" t="s">
        <v>184</v>
      </c>
      <c r="D13" s="191">
        <v>4</v>
      </c>
      <c r="E13" s="92">
        <v>99942</v>
      </c>
      <c r="F13" s="155">
        <f>E13*D13</f>
        <v>399768</v>
      </c>
    </row>
    <row r="14" spans="2:6" ht="16.5" thickBot="1" x14ac:dyDescent="0.35">
      <c r="B14" s="195"/>
      <c r="C14" s="190"/>
      <c r="D14" s="29"/>
      <c r="E14" s="27" t="s">
        <v>14</v>
      </c>
      <c r="F14" s="131">
        <f>SUM(F13)</f>
        <v>399768</v>
      </c>
    </row>
    <row r="16" spans="2:6" ht="15.75" thickBot="1" x14ac:dyDescent="0.3"/>
    <row r="17" spans="1:6" ht="15.75" thickBot="1" x14ac:dyDescent="0.3">
      <c r="B17" s="210"/>
      <c r="C17" s="203" t="s">
        <v>83</v>
      </c>
      <c r="D17" s="94"/>
      <c r="E17" s="95"/>
      <c r="F17" s="136"/>
    </row>
    <row r="18" spans="1:6" ht="15.75" x14ac:dyDescent="0.3">
      <c r="B18" s="211" t="s">
        <v>0</v>
      </c>
      <c r="C18" s="201" t="s">
        <v>187</v>
      </c>
      <c r="D18" s="235"/>
      <c r="E18" s="235"/>
      <c r="F18" s="151"/>
    </row>
    <row r="19" spans="1:6" ht="15.75" x14ac:dyDescent="0.3">
      <c r="B19" s="212" t="s">
        <v>1</v>
      </c>
      <c r="C19" s="205" t="s">
        <v>186</v>
      </c>
      <c r="D19" s="106"/>
      <c r="E19" s="81"/>
      <c r="F19" s="137"/>
    </row>
    <row r="20" spans="1:6" ht="15.75" x14ac:dyDescent="0.3">
      <c r="B20" s="212" t="s">
        <v>2</v>
      </c>
      <c r="C20" s="185">
        <v>157070</v>
      </c>
      <c r="D20" s="107"/>
      <c r="E20" s="98" t="s">
        <v>100</v>
      </c>
      <c r="F20" s="137"/>
    </row>
    <row r="21" spans="1:6" ht="15.75" x14ac:dyDescent="0.3">
      <c r="B21" s="212" t="s">
        <v>3</v>
      </c>
      <c r="C21" s="185"/>
      <c r="D21" s="99"/>
      <c r="E21" s="100" t="s">
        <v>273</v>
      </c>
      <c r="F21" s="137"/>
    </row>
    <row r="22" spans="1:6" ht="15.75" x14ac:dyDescent="0.3">
      <c r="B22" s="213" t="s">
        <v>80</v>
      </c>
      <c r="C22" s="186">
        <v>22452</v>
      </c>
      <c r="D22" s="99"/>
      <c r="E22" s="68"/>
      <c r="F22" s="137"/>
    </row>
    <row r="23" spans="1:6" ht="15.75" x14ac:dyDescent="0.3">
      <c r="B23" s="212" t="s">
        <v>4</v>
      </c>
      <c r="C23" s="185">
        <v>4500016404</v>
      </c>
      <c r="D23" s="99"/>
      <c r="E23" s="68"/>
      <c r="F23" s="137"/>
    </row>
    <row r="24" spans="1:6" ht="15.75" x14ac:dyDescent="0.3">
      <c r="B24" s="214" t="s">
        <v>6</v>
      </c>
      <c r="C24" s="187" t="s">
        <v>269</v>
      </c>
      <c r="D24" s="99"/>
      <c r="E24" s="101"/>
      <c r="F24" s="137"/>
    </row>
    <row r="25" spans="1:6" ht="15.75" x14ac:dyDescent="0.3">
      <c r="B25" s="214" t="s">
        <v>7</v>
      </c>
      <c r="C25" s="187"/>
      <c r="D25" s="99"/>
      <c r="E25" s="101"/>
      <c r="F25" s="137"/>
    </row>
    <row r="26" spans="1:6" ht="16.5" thickBot="1" x14ac:dyDescent="0.35">
      <c r="B26" s="214" t="s">
        <v>8</v>
      </c>
      <c r="C26" s="187"/>
      <c r="D26" s="99"/>
      <c r="E26" s="101"/>
      <c r="F26" s="138"/>
    </row>
    <row r="27" spans="1:6" s="109" customFormat="1" ht="16.5" thickBot="1" x14ac:dyDescent="0.35">
      <c r="A27"/>
      <c r="B27" s="248" t="s">
        <v>9</v>
      </c>
      <c r="C27" s="254" t="s">
        <v>10</v>
      </c>
      <c r="D27" s="249" t="s">
        <v>11</v>
      </c>
      <c r="E27" s="256" t="s">
        <v>12</v>
      </c>
      <c r="F27" s="140" t="s">
        <v>13</v>
      </c>
    </row>
    <row r="28" spans="1:6" ht="15.75" x14ac:dyDescent="0.3">
      <c r="A28" s="109"/>
      <c r="B28" s="227">
        <v>11112222</v>
      </c>
      <c r="C28" s="228" t="s">
        <v>188</v>
      </c>
      <c r="D28" s="228">
        <v>1</v>
      </c>
      <c r="E28" s="92">
        <v>168000</v>
      </c>
      <c r="F28" s="246">
        <f>E28*D28</f>
        <v>168000</v>
      </c>
    </row>
    <row r="29" spans="1:6" ht="15.75" x14ac:dyDescent="0.3">
      <c r="A29" s="109"/>
      <c r="B29" s="194">
        <v>9910000003</v>
      </c>
      <c r="C29" s="306" t="s">
        <v>268</v>
      </c>
      <c r="D29" s="307">
        <v>1</v>
      </c>
      <c r="E29" s="308">
        <v>220000</v>
      </c>
      <c r="F29" s="246">
        <f>E29*D29</f>
        <v>220000</v>
      </c>
    </row>
    <row r="30" spans="1:6" ht="16.5" thickBot="1" x14ac:dyDescent="0.35">
      <c r="B30" s="195"/>
      <c r="C30" s="190"/>
      <c r="D30" s="29"/>
      <c r="E30" s="27" t="s">
        <v>14</v>
      </c>
      <c r="F30" s="131">
        <f>SUM(F28:F29)</f>
        <v>388000</v>
      </c>
    </row>
    <row r="33" spans="1:6" x14ac:dyDescent="0.25">
      <c r="E33" s="284" t="s">
        <v>159</v>
      </c>
      <c r="F33" s="54">
        <f>F30+F14</f>
        <v>787768</v>
      </c>
    </row>
    <row r="41" spans="1:6" s="109" customFormat="1" x14ac:dyDescent="0.25">
      <c r="A41"/>
      <c r="B41"/>
      <c r="C41"/>
      <c r="D41"/>
      <c r="E41"/>
      <c r="F41"/>
    </row>
    <row r="42" spans="1:6" s="109" customFormat="1" x14ac:dyDescent="0.25">
      <c r="A42"/>
      <c r="B42"/>
      <c r="C42"/>
      <c r="D42"/>
      <c r="E42"/>
      <c r="F42"/>
    </row>
    <row r="43" spans="1:6" x14ac:dyDescent="0.25">
      <c r="A43" s="109"/>
    </row>
    <row r="56" spans="1:6" s="109" customFormat="1" x14ac:dyDescent="0.25">
      <c r="A56"/>
      <c r="B56"/>
      <c r="C56"/>
      <c r="D56"/>
      <c r="E56"/>
      <c r="F56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topLeftCell="A37" workbookViewId="0">
      <selection activeCell="F60" sqref="F60"/>
    </sheetView>
  </sheetViews>
  <sheetFormatPr baseColWidth="10" defaultRowHeight="15" x14ac:dyDescent="0.25"/>
  <cols>
    <col min="1" max="1" width="6.7109375" customWidth="1"/>
    <col min="2" max="2" width="46" customWidth="1"/>
    <col min="3" max="3" width="39.5703125" customWidth="1"/>
  </cols>
  <sheetData>
    <row r="1" spans="2:6" ht="15.75" thickBot="1" x14ac:dyDescent="0.3"/>
    <row r="2" spans="2:6" ht="15.75" thickBot="1" x14ac:dyDescent="0.3">
      <c r="B2" s="210"/>
      <c r="C2" s="203" t="s">
        <v>84</v>
      </c>
      <c r="D2" s="94"/>
      <c r="E2" s="95"/>
      <c r="F2" s="136"/>
    </row>
    <row r="3" spans="2:6" ht="15.75" x14ac:dyDescent="0.3">
      <c r="B3" s="211" t="s">
        <v>0</v>
      </c>
      <c r="C3" s="201" t="s">
        <v>197</v>
      </c>
      <c r="D3" s="285"/>
      <c r="E3" s="285"/>
      <c r="F3" s="151"/>
    </row>
    <row r="4" spans="2:6" ht="15.75" x14ac:dyDescent="0.3">
      <c r="B4" s="212" t="s">
        <v>1</v>
      </c>
      <c r="C4" s="205" t="s">
        <v>196</v>
      </c>
      <c r="D4" s="106"/>
      <c r="E4" s="81"/>
      <c r="F4" s="137"/>
    </row>
    <row r="5" spans="2:6" ht="15.75" x14ac:dyDescent="0.3">
      <c r="B5" s="212" t="s">
        <v>2</v>
      </c>
      <c r="C5" s="185">
        <v>150713</v>
      </c>
      <c r="D5" s="107"/>
      <c r="E5" s="98" t="s">
        <v>100</v>
      </c>
      <c r="F5" s="137"/>
    </row>
    <row r="6" spans="2:6" ht="15.75" x14ac:dyDescent="0.3">
      <c r="B6" s="212" t="s">
        <v>3</v>
      </c>
      <c r="C6" s="185"/>
      <c r="D6" s="99"/>
      <c r="E6" s="100" t="s">
        <v>199</v>
      </c>
      <c r="F6" s="137"/>
    </row>
    <row r="7" spans="2:6" ht="15.75" x14ac:dyDescent="0.3">
      <c r="B7" s="213" t="s">
        <v>80</v>
      </c>
      <c r="C7" s="186">
        <v>18518</v>
      </c>
      <c r="D7" s="99"/>
      <c r="E7" s="68"/>
      <c r="F7" s="137"/>
    </row>
    <row r="8" spans="2:6" ht="15.75" x14ac:dyDescent="0.3">
      <c r="B8" s="212" t="s">
        <v>4</v>
      </c>
      <c r="C8" s="185">
        <v>195451</v>
      </c>
      <c r="D8" s="99"/>
      <c r="E8" s="68"/>
      <c r="F8" s="137"/>
    </row>
    <row r="9" spans="2:6" ht="15.75" x14ac:dyDescent="0.3">
      <c r="B9" s="214" t="s">
        <v>6</v>
      </c>
      <c r="C9" s="187" t="s">
        <v>113</v>
      </c>
      <c r="D9" s="99"/>
      <c r="E9" s="101"/>
      <c r="F9" s="137"/>
    </row>
    <row r="10" spans="2:6" ht="15.75" x14ac:dyDescent="0.3">
      <c r="B10" s="214" t="s">
        <v>7</v>
      </c>
      <c r="C10" s="187"/>
      <c r="D10" s="99"/>
      <c r="E10" s="101"/>
      <c r="F10" s="137"/>
    </row>
    <row r="11" spans="2:6" ht="16.5" thickBot="1" x14ac:dyDescent="0.35">
      <c r="B11" s="214" t="s">
        <v>8</v>
      </c>
      <c r="C11" s="187"/>
      <c r="D11" s="99"/>
      <c r="E11" s="101"/>
      <c r="F11" s="138"/>
    </row>
    <row r="12" spans="2:6" ht="16.5" thickBot="1" x14ac:dyDescent="0.35">
      <c r="B12" s="192" t="s">
        <v>9</v>
      </c>
      <c r="C12" s="188" t="s">
        <v>10</v>
      </c>
      <c r="D12" s="62" t="s">
        <v>11</v>
      </c>
      <c r="E12" s="63" t="s">
        <v>12</v>
      </c>
      <c r="F12" s="140" t="s">
        <v>13</v>
      </c>
    </row>
    <row r="13" spans="2:6" ht="15.75" x14ac:dyDescent="0.3">
      <c r="B13" s="193">
        <v>127940</v>
      </c>
      <c r="C13" s="189" t="s">
        <v>198</v>
      </c>
      <c r="D13" s="191">
        <v>1</v>
      </c>
      <c r="E13" s="301">
        <v>109890</v>
      </c>
      <c r="F13" s="155">
        <f>E13*D13</f>
        <v>109890</v>
      </c>
    </row>
    <row r="14" spans="2:6" ht="16.5" thickBot="1" x14ac:dyDescent="0.35">
      <c r="B14" s="195"/>
      <c r="C14" s="190"/>
      <c r="D14" s="29"/>
      <c r="E14" s="27" t="s">
        <v>14</v>
      </c>
      <c r="F14" s="131">
        <f>SUM(F13)</f>
        <v>109890</v>
      </c>
    </row>
    <row r="15" spans="2:6" ht="15.75" thickBot="1" x14ac:dyDescent="0.3"/>
    <row r="16" spans="2:6" ht="15.75" thickBot="1" x14ac:dyDescent="0.3">
      <c r="B16" s="210"/>
      <c r="C16" s="203" t="s">
        <v>85</v>
      </c>
      <c r="D16" s="94"/>
      <c r="E16" s="95"/>
      <c r="F16" s="136"/>
    </row>
    <row r="17" spans="2:6" ht="15.75" x14ac:dyDescent="0.3">
      <c r="B17" s="211" t="s">
        <v>0</v>
      </c>
      <c r="C17" s="201" t="s">
        <v>197</v>
      </c>
      <c r="D17" s="285"/>
      <c r="E17" s="285"/>
      <c r="F17" s="151"/>
    </row>
    <row r="18" spans="2:6" ht="15.75" x14ac:dyDescent="0.3">
      <c r="B18" s="212" t="s">
        <v>1</v>
      </c>
      <c r="C18" s="205" t="s">
        <v>196</v>
      </c>
      <c r="D18" s="106"/>
      <c r="E18" s="81"/>
      <c r="F18" s="137"/>
    </row>
    <row r="19" spans="2:6" ht="15.75" x14ac:dyDescent="0.3">
      <c r="B19" s="212" t="s">
        <v>2</v>
      </c>
      <c r="C19" s="185">
        <v>150713</v>
      </c>
      <c r="D19" s="107"/>
      <c r="E19" s="98" t="s">
        <v>100</v>
      </c>
      <c r="F19" s="137"/>
    </row>
    <row r="20" spans="2:6" ht="15.75" x14ac:dyDescent="0.3">
      <c r="B20" s="212" t="s">
        <v>3</v>
      </c>
      <c r="C20" s="185"/>
      <c r="D20" s="99"/>
      <c r="E20" s="100" t="s">
        <v>265</v>
      </c>
      <c r="F20" s="137"/>
    </row>
    <row r="21" spans="2:6" ht="15.75" x14ac:dyDescent="0.3">
      <c r="B21" s="213" t="s">
        <v>80</v>
      </c>
      <c r="C21" s="186">
        <v>18518</v>
      </c>
      <c r="D21" s="99"/>
      <c r="E21" s="68"/>
      <c r="F21" s="137"/>
    </row>
    <row r="22" spans="2:6" ht="15.75" x14ac:dyDescent="0.3">
      <c r="B22" s="212" t="s">
        <v>4</v>
      </c>
      <c r="C22" s="185">
        <v>194499</v>
      </c>
      <c r="D22" s="99"/>
      <c r="E22" s="68"/>
      <c r="F22" s="137"/>
    </row>
    <row r="23" spans="2:6" ht="15.75" x14ac:dyDescent="0.3">
      <c r="B23" s="214" t="s">
        <v>6</v>
      </c>
      <c r="C23" s="187" t="s">
        <v>113</v>
      </c>
      <c r="D23" s="99"/>
      <c r="E23" s="101"/>
      <c r="F23" s="137"/>
    </row>
    <row r="24" spans="2:6" ht="15.75" x14ac:dyDescent="0.3">
      <c r="B24" s="214" t="s">
        <v>7</v>
      </c>
      <c r="C24" s="187"/>
      <c r="D24" s="99"/>
      <c r="E24" s="101"/>
      <c r="F24" s="137"/>
    </row>
    <row r="25" spans="2:6" ht="16.5" thickBot="1" x14ac:dyDescent="0.35">
      <c r="B25" s="214" t="s">
        <v>8</v>
      </c>
      <c r="C25" s="187"/>
      <c r="D25" s="99"/>
      <c r="E25" s="101"/>
      <c r="F25" s="138"/>
    </row>
    <row r="26" spans="2:6" ht="16.5" thickBot="1" x14ac:dyDescent="0.35">
      <c r="B26" s="248" t="s">
        <v>9</v>
      </c>
      <c r="C26" s="254" t="s">
        <v>10</v>
      </c>
      <c r="D26" s="249" t="s">
        <v>11</v>
      </c>
      <c r="E26" s="63" t="s">
        <v>12</v>
      </c>
      <c r="F26" s="140" t="s">
        <v>13</v>
      </c>
    </row>
    <row r="27" spans="2:6" s="109" customFormat="1" ht="15.75" x14ac:dyDescent="0.3">
      <c r="B27" s="193">
        <v>127940</v>
      </c>
      <c r="C27" s="189" t="s">
        <v>198</v>
      </c>
      <c r="D27" s="191">
        <v>1</v>
      </c>
      <c r="E27" s="301">
        <v>109890</v>
      </c>
      <c r="F27" s="252">
        <f>E27*D27</f>
        <v>109890</v>
      </c>
    </row>
    <row r="28" spans="2:6" ht="16.5" thickBot="1" x14ac:dyDescent="0.35">
      <c r="B28" s="195"/>
      <c r="C28" s="190"/>
      <c r="D28" s="29"/>
      <c r="E28" s="27" t="s">
        <v>14</v>
      </c>
      <c r="F28" s="160">
        <f>SUM(F27:F27)</f>
        <v>109890</v>
      </c>
    </row>
    <row r="29" spans="2:6" ht="15.75" thickBot="1" x14ac:dyDescent="0.3"/>
    <row r="30" spans="2:6" ht="15.75" thickBot="1" x14ac:dyDescent="0.3">
      <c r="B30" s="210"/>
      <c r="C30" s="203" t="s">
        <v>104</v>
      </c>
      <c r="D30" s="94"/>
      <c r="E30" s="95"/>
      <c r="F30" s="136"/>
    </row>
    <row r="31" spans="2:6" ht="15.75" x14ac:dyDescent="0.3">
      <c r="B31" s="211" t="s">
        <v>0</v>
      </c>
      <c r="C31" s="201" t="s">
        <v>114</v>
      </c>
      <c r="D31" s="285"/>
      <c r="E31" s="285"/>
      <c r="F31" s="151"/>
    </row>
    <row r="32" spans="2:6" ht="15.75" x14ac:dyDescent="0.3">
      <c r="B32" s="212" t="s">
        <v>1</v>
      </c>
      <c r="C32" s="205" t="s">
        <v>115</v>
      </c>
      <c r="D32" s="106"/>
      <c r="E32" s="81"/>
      <c r="F32" s="137"/>
    </row>
    <row r="33" spans="2:6" ht="15.75" x14ac:dyDescent="0.3">
      <c r="B33" s="212" t="s">
        <v>2</v>
      </c>
      <c r="C33" s="185">
        <v>146968</v>
      </c>
      <c r="D33" s="107"/>
      <c r="E33" s="98" t="s">
        <v>100</v>
      </c>
      <c r="F33" s="137"/>
    </row>
    <row r="34" spans="2:6" ht="15.75" x14ac:dyDescent="0.3">
      <c r="B34" s="212" t="s">
        <v>3</v>
      </c>
      <c r="C34" s="185"/>
      <c r="D34" s="99"/>
      <c r="E34" s="100" t="s">
        <v>205</v>
      </c>
      <c r="F34" s="137"/>
    </row>
    <row r="35" spans="2:6" ht="15.75" x14ac:dyDescent="0.3">
      <c r="B35" s="213" t="s">
        <v>80</v>
      </c>
      <c r="C35" s="186">
        <v>16283</v>
      </c>
      <c r="D35" s="99"/>
      <c r="E35" s="68"/>
      <c r="F35" s="137"/>
    </row>
    <row r="36" spans="2:6" ht="15.75" x14ac:dyDescent="0.3">
      <c r="B36" s="212" t="s">
        <v>4</v>
      </c>
      <c r="C36" s="185">
        <v>164683</v>
      </c>
      <c r="D36" s="99"/>
      <c r="E36" s="68"/>
      <c r="F36" s="137"/>
    </row>
    <row r="37" spans="2:6" ht="15.75" x14ac:dyDescent="0.3">
      <c r="B37" s="214" t="s">
        <v>6</v>
      </c>
      <c r="C37" s="187">
        <v>7154</v>
      </c>
      <c r="D37" s="99"/>
      <c r="E37" s="101"/>
      <c r="F37" s="137"/>
    </row>
    <row r="38" spans="2:6" ht="15.75" x14ac:dyDescent="0.3">
      <c r="B38" s="214" t="s">
        <v>7</v>
      </c>
      <c r="C38" s="187"/>
      <c r="D38" s="99"/>
      <c r="E38" s="101"/>
      <c r="F38" s="137"/>
    </row>
    <row r="39" spans="2:6" ht="16.5" thickBot="1" x14ac:dyDescent="0.35">
      <c r="B39" s="214" t="s">
        <v>8</v>
      </c>
      <c r="C39" s="187"/>
      <c r="D39" s="99"/>
      <c r="E39" s="101"/>
      <c r="F39" s="138"/>
    </row>
    <row r="40" spans="2:6" ht="16.5" thickBot="1" x14ac:dyDescent="0.35">
      <c r="B40" s="192" t="s">
        <v>9</v>
      </c>
      <c r="C40" s="188" t="s">
        <v>10</v>
      </c>
      <c r="D40" s="62" t="s">
        <v>11</v>
      </c>
      <c r="E40" s="63" t="s">
        <v>12</v>
      </c>
      <c r="F40" s="140" t="s">
        <v>13</v>
      </c>
    </row>
    <row r="41" spans="2:6" ht="15.75" x14ac:dyDescent="0.3">
      <c r="B41" s="193" t="s">
        <v>202</v>
      </c>
      <c r="C41" s="189" t="s">
        <v>146</v>
      </c>
      <c r="D41" s="191">
        <v>6</v>
      </c>
      <c r="E41" s="301">
        <v>79000</v>
      </c>
      <c r="F41" s="155">
        <f>E41*D41</f>
        <v>474000</v>
      </c>
    </row>
    <row r="42" spans="2:6" ht="16.5" thickBot="1" x14ac:dyDescent="0.35">
      <c r="B42" s="195"/>
      <c r="C42" s="190"/>
      <c r="D42" s="29"/>
      <c r="E42" s="27" t="s">
        <v>14</v>
      </c>
      <c r="F42" s="131">
        <f>SUM(F41)</f>
        <v>474000</v>
      </c>
    </row>
    <row r="44" spans="2:6" ht="15.75" thickBot="1" x14ac:dyDescent="0.3"/>
    <row r="45" spans="2:6" ht="15.75" thickBot="1" x14ac:dyDescent="0.3">
      <c r="B45" s="210"/>
      <c r="C45" s="203" t="s">
        <v>105</v>
      </c>
      <c r="D45" s="94"/>
      <c r="E45" s="95"/>
      <c r="F45" s="136"/>
    </row>
    <row r="46" spans="2:6" ht="15.75" x14ac:dyDescent="0.3">
      <c r="B46" s="211" t="s">
        <v>0</v>
      </c>
      <c r="C46" s="201" t="s">
        <v>250</v>
      </c>
      <c r="D46" s="285"/>
      <c r="E46" s="285"/>
      <c r="F46" s="151"/>
    </row>
    <row r="47" spans="2:6" ht="15.75" x14ac:dyDescent="0.3">
      <c r="B47" s="212" t="s">
        <v>1</v>
      </c>
      <c r="C47" s="205" t="s">
        <v>249</v>
      </c>
      <c r="D47" s="106"/>
      <c r="E47" s="81"/>
      <c r="F47" s="137"/>
    </row>
    <row r="48" spans="2:6" ht="15.75" x14ac:dyDescent="0.3">
      <c r="B48" s="212" t="s">
        <v>2</v>
      </c>
      <c r="C48" s="185"/>
      <c r="D48" s="107"/>
      <c r="E48" s="98" t="s">
        <v>100</v>
      </c>
      <c r="F48" s="137"/>
    </row>
    <row r="49" spans="2:6" ht="15.75" x14ac:dyDescent="0.3">
      <c r="B49" s="212" t="s">
        <v>3</v>
      </c>
      <c r="C49" s="185">
        <v>139634</v>
      </c>
      <c r="D49" s="99"/>
      <c r="E49" s="100" t="s">
        <v>253</v>
      </c>
      <c r="F49" s="137"/>
    </row>
    <row r="50" spans="2:6" ht="15.75" x14ac:dyDescent="0.3">
      <c r="B50" s="213" t="s">
        <v>80</v>
      </c>
      <c r="C50" s="186">
        <v>11478</v>
      </c>
      <c r="D50" s="99"/>
      <c r="E50" s="68"/>
      <c r="F50" s="137"/>
    </row>
    <row r="51" spans="2:6" ht="15.75" x14ac:dyDescent="0.3">
      <c r="B51" s="212" t="s">
        <v>4</v>
      </c>
      <c r="C51" s="185" t="s">
        <v>252</v>
      </c>
      <c r="D51" s="99"/>
      <c r="E51" s="68"/>
      <c r="F51" s="137"/>
    </row>
    <row r="52" spans="2:6" ht="15.75" x14ac:dyDescent="0.3">
      <c r="B52" s="214" t="s">
        <v>6</v>
      </c>
      <c r="C52" s="187">
        <v>7146</v>
      </c>
      <c r="D52" s="99"/>
      <c r="E52" s="101"/>
      <c r="F52" s="137"/>
    </row>
    <row r="53" spans="2:6" ht="15.75" x14ac:dyDescent="0.3">
      <c r="B53" s="214" t="s">
        <v>7</v>
      </c>
      <c r="C53" s="187"/>
      <c r="D53" s="99"/>
      <c r="E53" s="101"/>
      <c r="F53" s="137"/>
    </row>
    <row r="54" spans="2:6" ht="16.5" thickBot="1" x14ac:dyDescent="0.35">
      <c r="B54" s="214" t="s">
        <v>8</v>
      </c>
      <c r="C54" s="187"/>
      <c r="D54" s="99"/>
      <c r="E54" s="101"/>
      <c r="F54" s="138"/>
    </row>
    <row r="55" spans="2:6" ht="16.5" thickBot="1" x14ac:dyDescent="0.35">
      <c r="B55" s="192" t="s">
        <v>9</v>
      </c>
      <c r="C55" s="188" t="s">
        <v>10</v>
      </c>
      <c r="D55" s="62" t="s">
        <v>11</v>
      </c>
      <c r="E55" s="63" t="s">
        <v>12</v>
      </c>
      <c r="F55" s="140" t="s">
        <v>13</v>
      </c>
    </row>
    <row r="56" spans="2:6" ht="15.75" x14ac:dyDescent="0.3">
      <c r="B56" s="193" t="s">
        <v>107</v>
      </c>
      <c r="C56" s="189" t="s">
        <v>251</v>
      </c>
      <c r="D56" s="191">
        <v>6</v>
      </c>
      <c r="E56" s="301">
        <v>45675</v>
      </c>
      <c r="F56" s="155">
        <f>E56*D56</f>
        <v>274050</v>
      </c>
    </row>
    <row r="57" spans="2:6" ht="16.5" thickBot="1" x14ac:dyDescent="0.35">
      <c r="B57" s="195"/>
      <c r="C57" s="190"/>
      <c r="D57" s="29"/>
      <c r="E57" s="27" t="s">
        <v>14</v>
      </c>
      <c r="F57" s="131">
        <f>SUM(F56)</f>
        <v>274050</v>
      </c>
    </row>
    <row r="59" spans="2:6" x14ac:dyDescent="0.25">
      <c r="E59" s="284" t="s">
        <v>16</v>
      </c>
      <c r="F59" s="54">
        <f>F57+F42+F28+F14</f>
        <v>967830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topLeftCell="A34" workbookViewId="0">
      <selection activeCell="C49" sqref="C49"/>
    </sheetView>
  </sheetViews>
  <sheetFormatPr baseColWidth="10" defaultRowHeight="15" x14ac:dyDescent="0.25"/>
  <cols>
    <col min="2" max="2" width="46" customWidth="1"/>
    <col min="3" max="3" width="35" customWidth="1"/>
  </cols>
  <sheetData>
    <row r="1" spans="2:6" ht="15.75" thickBot="1" x14ac:dyDescent="0.3"/>
    <row r="2" spans="2:6" ht="15.75" thickBot="1" x14ac:dyDescent="0.3">
      <c r="B2" s="210"/>
      <c r="C2" s="203" t="s">
        <v>106</v>
      </c>
      <c r="D2" s="94"/>
      <c r="E2" s="95"/>
      <c r="F2" s="136"/>
    </row>
    <row r="3" spans="2:6" ht="15.75" x14ac:dyDescent="0.3">
      <c r="B3" s="211" t="s">
        <v>0</v>
      </c>
      <c r="C3" s="201" t="s">
        <v>108</v>
      </c>
      <c r="D3" s="294"/>
      <c r="E3" s="294"/>
      <c r="F3" s="151"/>
    </row>
    <row r="4" spans="2:6" ht="15.75" x14ac:dyDescent="0.3">
      <c r="B4" s="212" t="s">
        <v>1</v>
      </c>
      <c r="C4" s="205" t="s">
        <v>109</v>
      </c>
      <c r="D4" s="106"/>
      <c r="E4" s="81"/>
      <c r="F4" s="137"/>
    </row>
    <row r="5" spans="2:6" ht="15.75" x14ac:dyDescent="0.3">
      <c r="B5" s="212" t="s">
        <v>2</v>
      </c>
      <c r="C5" s="185">
        <v>157057</v>
      </c>
      <c r="D5" s="107"/>
      <c r="E5" s="98" t="s">
        <v>100</v>
      </c>
      <c r="F5" s="137"/>
    </row>
    <row r="6" spans="2:6" ht="15.75" x14ac:dyDescent="0.3">
      <c r="B6" s="212" t="s">
        <v>3</v>
      </c>
      <c r="C6" s="185"/>
      <c r="D6" s="99"/>
      <c r="E6" s="100" t="s">
        <v>270</v>
      </c>
      <c r="F6" s="137"/>
    </row>
    <row r="7" spans="2:6" ht="15.75" x14ac:dyDescent="0.3">
      <c r="B7" s="213" t="s">
        <v>80</v>
      </c>
      <c r="C7" s="186">
        <v>24426</v>
      </c>
      <c r="D7" s="99"/>
      <c r="E7" s="68"/>
      <c r="F7" s="137"/>
    </row>
    <row r="8" spans="2:6" ht="15.75" x14ac:dyDescent="0.3">
      <c r="B8" s="212" t="s">
        <v>4</v>
      </c>
      <c r="C8" s="185" t="s">
        <v>113</v>
      </c>
      <c r="D8" s="99"/>
      <c r="E8" s="68"/>
      <c r="F8" s="137"/>
    </row>
    <row r="9" spans="2:6" ht="15.75" x14ac:dyDescent="0.3">
      <c r="B9" s="214" t="s">
        <v>6</v>
      </c>
      <c r="C9" s="187">
        <v>7126</v>
      </c>
      <c r="D9" s="99"/>
      <c r="E9" s="101"/>
      <c r="F9" s="137"/>
    </row>
    <row r="10" spans="2:6" ht="15.75" x14ac:dyDescent="0.3">
      <c r="B10" s="214" t="s">
        <v>7</v>
      </c>
      <c r="C10" s="187"/>
      <c r="D10" s="99"/>
      <c r="E10" s="101"/>
      <c r="F10" s="137"/>
    </row>
    <row r="11" spans="2:6" ht="16.5" thickBot="1" x14ac:dyDescent="0.35">
      <c r="B11" s="214" t="s">
        <v>8</v>
      </c>
      <c r="C11" s="187"/>
      <c r="D11" s="99"/>
      <c r="E11" s="101"/>
      <c r="F11" s="138"/>
    </row>
    <row r="12" spans="2:6" ht="16.5" thickBot="1" x14ac:dyDescent="0.35">
      <c r="B12" s="192" t="s">
        <v>9</v>
      </c>
      <c r="C12" s="188" t="s">
        <v>10</v>
      </c>
      <c r="D12" s="62" t="s">
        <v>11</v>
      </c>
      <c r="E12" s="63" t="s">
        <v>12</v>
      </c>
      <c r="F12" s="140" t="s">
        <v>13</v>
      </c>
    </row>
    <row r="13" spans="2:6" ht="15.75" x14ac:dyDescent="0.3">
      <c r="B13" s="193">
        <v>9910000003</v>
      </c>
      <c r="C13" s="189" t="s">
        <v>191</v>
      </c>
      <c r="D13" s="191">
        <v>1</v>
      </c>
      <c r="E13" s="301">
        <v>250000</v>
      </c>
      <c r="F13" s="155">
        <f>E13*D13</f>
        <v>250000</v>
      </c>
    </row>
    <row r="14" spans="2:6" ht="16.5" thickBot="1" x14ac:dyDescent="0.35">
      <c r="B14" s="195"/>
      <c r="C14" s="190"/>
      <c r="D14" s="29"/>
      <c r="E14" s="27" t="s">
        <v>14</v>
      </c>
      <c r="F14" s="131">
        <f>SUM(F13)</f>
        <v>250000</v>
      </c>
    </row>
    <row r="15" spans="2:6" ht="15.75" thickBot="1" x14ac:dyDescent="0.3"/>
    <row r="16" spans="2:6" ht="15.75" thickBot="1" x14ac:dyDescent="0.3">
      <c r="B16" s="210"/>
      <c r="C16" s="203" t="s">
        <v>166</v>
      </c>
      <c r="D16" s="94"/>
      <c r="E16" s="95"/>
      <c r="F16" s="136"/>
    </row>
    <row r="17" spans="2:6" ht="15.75" x14ac:dyDescent="0.3">
      <c r="B17" s="211" t="s">
        <v>0</v>
      </c>
      <c r="C17" s="201" t="s">
        <v>260</v>
      </c>
      <c r="D17" s="294"/>
      <c r="E17" s="294"/>
      <c r="F17" s="151"/>
    </row>
    <row r="18" spans="2:6" ht="15.75" x14ac:dyDescent="0.3">
      <c r="B18" s="212" t="s">
        <v>1</v>
      </c>
      <c r="C18" s="205" t="s">
        <v>259</v>
      </c>
      <c r="D18" s="106"/>
      <c r="E18" s="81"/>
      <c r="F18" s="137"/>
    </row>
    <row r="19" spans="2:6" ht="15.75" x14ac:dyDescent="0.3">
      <c r="B19" s="212" t="s">
        <v>2</v>
      </c>
      <c r="C19" s="185">
        <v>148569</v>
      </c>
      <c r="D19" s="107"/>
      <c r="E19" s="98" t="s">
        <v>100</v>
      </c>
      <c r="F19" s="137"/>
    </row>
    <row r="20" spans="2:6" ht="15.75" x14ac:dyDescent="0.3">
      <c r="B20" s="212" t="s">
        <v>3</v>
      </c>
      <c r="C20" s="185"/>
      <c r="D20" s="99"/>
      <c r="E20" s="100" t="s">
        <v>266</v>
      </c>
      <c r="F20" s="137"/>
    </row>
    <row r="21" spans="2:6" ht="15.75" x14ac:dyDescent="0.3">
      <c r="B21" s="213" t="s">
        <v>80</v>
      </c>
      <c r="C21" s="186">
        <v>17118</v>
      </c>
      <c r="D21" s="99"/>
      <c r="E21" s="68"/>
      <c r="F21" s="137"/>
    </row>
    <row r="22" spans="2:6" ht="15.75" x14ac:dyDescent="0.3">
      <c r="B22" s="212" t="s">
        <v>4</v>
      </c>
      <c r="C22" s="185" t="s">
        <v>113</v>
      </c>
      <c r="D22" s="99"/>
      <c r="E22" s="68"/>
      <c r="F22" s="137"/>
    </row>
    <row r="23" spans="2:6" ht="15.75" x14ac:dyDescent="0.3">
      <c r="B23" s="214" t="s">
        <v>6</v>
      </c>
      <c r="C23" s="187" t="s">
        <v>113</v>
      </c>
      <c r="D23" s="99"/>
      <c r="E23" s="101"/>
      <c r="F23" s="137"/>
    </row>
    <row r="24" spans="2:6" ht="15.75" x14ac:dyDescent="0.3">
      <c r="B24" s="214" t="s">
        <v>7</v>
      </c>
      <c r="C24" s="187"/>
      <c r="D24" s="99"/>
      <c r="E24" s="101"/>
      <c r="F24" s="137"/>
    </row>
    <row r="25" spans="2:6" ht="16.5" thickBot="1" x14ac:dyDescent="0.35">
      <c r="B25" s="214" t="s">
        <v>8</v>
      </c>
      <c r="C25" s="187"/>
      <c r="D25" s="99"/>
      <c r="E25" s="101"/>
      <c r="F25" s="138"/>
    </row>
    <row r="26" spans="2:6" ht="16.5" thickBot="1" x14ac:dyDescent="0.35">
      <c r="B26" s="192" t="s">
        <v>9</v>
      </c>
      <c r="C26" s="188" t="s">
        <v>10</v>
      </c>
      <c r="D26" s="62" t="s">
        <v>11</v>
      </c>
      <c r="E26" s="63" t="s">
        <v>12</v>
      </c>
      <c r="F26" s="140" t="s">
        <v>13</v>
      </c>
    </row>
    <row r="27" spans="2:6" ht="15.75" x14ac:dyDescent="0.3">
      <c r="B27" s="193">
        <v>3200000000</v>
      </c>
      <c r="C27" s="189" t="s">
        <v>160</v>
      </c>
      <c r="D27" s="191">
        <v>1</v>
      </c>
      <c r="E27" s="301">
        <v>749367</v>
      </c>
      <c r="F27" s="155">
        <f>E27*D27</f>
        <v>749367</v>
      </c>
    </row>
    <row r="28" spans="2:6" ht="16.5" thickBot="1" x14ac:dyDescent="0.35">
      <c r="B28" s="195"/>
      <c r="C28" s="190"/>
      <c r="D28" s="29"/>
      <c r="E28" s="27" t="s">
        <v>14</v>
      </c>
      <c r="F28" s="131">
        <f>SUM(F27)</f>
        <v>749367</v>
      </c>
    </row>
    <row r="29" spans="2:6" ht="15.75" thickBot="1" x14ac:dyDescent="0.3"/>
    <row r="30" spans="2:6" ht="15.75" thickBot="1" x14ac:dyDescent="0.3">
      <c r="B30" s="210"/>
      <c r="C30" s="203" t="s">
        <v>167</v>
      </c>
      <c r="D30" s="94"/>
      <c r="E30" s="95"/>
      <c r="F30" s="136"/>
    </row>
    <row r="31" spans="2:6" ht="15.75" x14ac:dyDescent="0.3">
      <c r="B31" s="211" t="s">
        <v>0</v>
      </c>
      <c r="C31" s="201" t="s">
        <v>250</v>
      </c>
      <c r="D31" s="294"/>
      <c r="E31" s="294"/>
      <c r="F31" s="151"/>
    </row>
    <row r="32" spans="2:6" ht="15.75" x14ac:dyDescent="0.3">
      <c r="B32" s="212" t="s">
        <v>1</v>
      </c>
      <c r="C32" s="205" t="s">
        <v>249</v>
      </c>
      <c r="D32" s="106"/>
      <c r="E32" s="81"/>
      <c r="F32" s="137"/>
    </row>
    <row r="33" spans="2:6" ht="15.75" x14ac:dyDescent="0.3">
      <c r="B33" s="212" t="s">
        <v>2</v>
      </c>
      <c r="C33" s="185">
        <v>156825</v>
      </c>
      <c r="D33" s="107"/>
      <c r="E33" s="98" t="s">
        <v>100</v>
      </c>
      <c r="F33" s="137"/>
    </row>
    <row r="34" spans="2:6" ht="15.75" x14ac:dyDescent="0.3">
      <c r="B34" s="212" t="s">
        <v>3</v>
      </c>
      <c r="C34" s="185"/>
      <c r="D34" s="99"/>
      <c r="E34" s="100" t="s">
        <v>256</v>
      </c>
      <c r="F34" s="137"/>
    </row>
    <row r="35" spans="2:6" ht="15.75" x14ac:dyDescent="0.3">
      <c r="B35" s="213" t="s">
        <v>80</v>
      </c>
      <c r="C35" s="186">
        <v>22330</v>
      </c>
      <c r="D35" s="99"/>
      <c r="E35" s="68"/>
      <c r="F35" s="137"/>
    </row>
    <row r="36" spans="2:6" ht="15.75" x14ac:dyDescent="0.3">
      <c r="B36" s="212" t="s">
        <v>4</v>
      </c>
      <c r="C36" s="185">
        <v>219499</v>
      </c>
      <c r="D36" s="99"/>
      <c r="E36" s="68"/>
      <c r="F36" s="137"/>
    </row>
    <row r="37" spans="2:6" ht="15.75" x14ac:dyDescent="0.3">
      <c r="B37" s="214" t="s">
        <v>6</v>
      </c>
      <c r="C37" s="187">
        <v>7146</v>
      </c>
      <c r="D37" s="99"/>
      <c r="E37" s="101"/>
      <c r="F37" s="137"/>
    </row>
    <row r="38" spans="2:6" ht="15.75" x14ac:dyDescent="0.3">
      <c r="B38" s="214" t="s">
        <v>7</v>
      </c>
      <c r="C38" s="187"/>
      <c r="D38" s="99"/>
      <c r="E38" s="101"/>
      <c r="F38" s="137"/>
    </row>
    <row r="39" spans="2:6" ht="16.5" thickBot="1" x14ac:dyDescent="0.35">
      <c r="B39" s="214" t="s">
        <v>8</v>
      </c>
      <c r="C39" s="187"/>
      <c r="D39" s="99"/>
      <c r="E39" s="101"/>
      <c r="F39" s="138"/>
    </row>
    <row r="40" spans="2:6" ht="16.5" thickBot="1" x14ac:dyDescent="0.35">
      <c r="B40" s="192" t="s">
        <v>9</v>
      </c>
      <c r="C40" s="188" t="s">
        <v>10</v>
      </c>
      <c r="D40" s="62" t="s">
        <v>11</v>
      </c>
      <c r="E40" s="63" t="s">
        <v>12</v>
      </c>
      <c r="F40" s="140" t="s">
        <v>13</v>
      </c>
    </row>
    <row r="41" spans="2:6" ht="15.75" x14ac:dyDescent="0.3">
      <c r="B41" s="193" t="s">
        <v>107</v>
      </c>
      <c r="C41" s="189" t="s">
        <v>171</v>
      </c>
      <c r="D41" s="191">
        <v>4</v>
      </c>
      <c r="E41" s="301">
        <v>45675</v>
      </c>
      <c r="F41" s="155">
        <f>E41*D41</f>
        <v>182700</v>
      </c>
    </row>
    <row r="42" spans="2:6" ht="16.5" thickBot="1" x14ac:dyDescent="0.35">
      <c r="B42" s="195"/>
      <c r="C42" s="190"/>
      <c r="D42" s="29"/>
      <c r="E42" s="27" t="s">
        <v>14</v>
      </c>
      <c r="F42" s="131">
        <f>SUM(F41)</f>
        <v>182700</v>
      </c>
    </row>
    <row r="43" spans="2:6" ht="15.75" thickBot="1" x14ac:dyDescent="0.3"/>
    <row r="44" spans="2:6" ht="15.75" thickBot="1" x14ac:dyDescent="0.3">
      <c r="B44" s="210"/>
      <c r="C44" s="203" t="s">
        <v>168</v>
      </c>
      <c r="D44" s="94"/>
      <c r="E44" s="95"/>
      <c r="F44" s="136"/>
    </row>
    <row r="45" spans="2:6" ht="15.75" x14ac:dyDescent="0.3">
      <c r="B45" s="211" t="s">
        <v>0</v>
      </c>
      <c r="C45" s="201" t="s">
        <v>17</v>
      </c>
      <c r="D45" s="294"/>
      <c r="E45" s="294"/>
      <c r="F45" s="151"/>
    </row>
    <row r="46" spans="2:6" ht="15.75" x14ac:dyDescent="0.3">
      <c r="B46" s="212" t="s">
        <v>1</v>
      </c>
      <c r="C46" s="205" t="s">
        <v>18</v>
      </c>
      <c r="D46" s="106"/>
      <c r="E46" s="81"/>
      <c r="F46" s="137"/>
    </row>
    <row r="47" spans="2:6" ht="15.75" x14ac:dyDescent="0.3">
      <c r="B47" s="212" t="s">
        <v>2</v>
      </c>
      <c r="C47" s="185"/>
      <c r="D47" s="107"/>
      <c r="E47" s="98" t="s">
        <v>100</v>
      </c>
      <c r="F47" s="137"/>
    </row>
    <row r="48" spans="2:6" ht="15.75" x14ac:dyDescent="0.3">
      <c r="B48" s="212" t="s">
        <v>3</v>
      </c>
      <c r="C48" s="185">
        <v>133475</v>
      </c>
      <c r="D48" s="99"/>
      <c r="E48" s="100" t="s">
        <v>267</v>
      </c>
      <c r="F48" s="137"/>
    </row>
    <row r="49" spans="2:6" ht="15.75" x14ac:dyDescent="0.3">
      <c r="B49" s="213" t="s">
        <v>80</v>
      </c>
      <c r="C49" s="186">
        <v>9928</v>
      </c>
      <c r="D49" s="99"/>
      <c r="E49" s="68"/>
      <c r="F49" s="137"/>
    </row>
    <row r="50" spans="2:6" ht="15.75" x14ac:dyDescent="0.3">
      <c r="B50" s="212" t="s">
        <v>4</v>
      </c>
      <c r="C50" s="185"/>
      <c r="D50" s="99"/>
      <c r="E50" s="68"/>
      <c r="F50" s="137"/>
    </row>
    <row r="51" spans="2:6" ht="15.75" x14ac:dyDescent="0.3">
      <c r="B51" s="214" t="s">
        <v>6</v>
      </c>
      <c r="C51" s="187">
        <v>7198</v>
      </c>
      <c r="D51" s="99"/>
      <c r="E51" s="101"/>
      <c r="F51" s="137"/>
    </row>
    <row r="52" spans="2:6" ht="15.75" x14ac:dyDescent="0.3">
      <c r="B52" s="214" t="s">
        <v>7</v>
      </c>
      <c r="C52" s="187"/>
      <c r="D52" s="99"/>
      <c r="E52" s="101"/>
      <c r="F52" s="137"/>
    </row>
    <row r="53" spans="2:6" ht="16.5" thickBot="1" x14ac:dyDescent="0.35">
      <c r="B53" s="214" t="s">
        <v>8</v>
      </c>
      <c r="C53" s="187"/>
      <c r="D53" s="99"/>
      <c r="E53" s="101"/>
      <c r="F53" s="138"/>
    </row>
    <row r="54" spans="2:6" ht="16.5" thickBot="1" x14ac:dyDescent="0.35">
      <c r="B54" s="192" t="s">
        <v>9</v>
      </c>
      <c r="C54" s="188" t="s">
        <v>10</v>
      </c>
      <c r="D54" s="62" t="s">
        <v>11</v>
      </c>
      <c r="E54" s="63" t="s">
        <v>12</v>
      </c>
      <c r="F54" s="140" t="s">
        <v>13</v>
      </c>
    </row>
    <row r="55" spans="2:6" ht="15.75" x14ac:dyDescent="0.3">
      <c r="B55" s="193" t="s">
        <v>120</v>
      </c>
      <c r="C55" s="189" t="s">
        <v>258</v>
      </c>
      <c r="D55" s="191">
        <v>1</v>
      </c>
      <c r="E55" s="301">
        <v>73941</v>
      </c>
      <c r="F55" s="155">
        <f>E55*D55</f>
        <v>73941</v>
      </c>
    </row>
    <row r="56" spans="2:6" ht="16.5" thickBot="1" x14ac:dyDescent="0.35">
      <c r="B56" s="195"/>
      <c r="C56" s="190"/>
      <c r="D56" s="29"/>
      <c r="E56" s="27" t="s">
        <v>14</v>
      </c>
      <c r="F56" s="131">
        <f>SUM(F55:F55)</f>
        <v>73941</v>
      </c>
    </row>
    <row r="58" spans="2:6" x14ac:dyDescent="0.25">
      <c r="E58" s="284" t="s">
        <v>16</v>
      </c>
      <c r="F58" s="54">
        <f>F56+F42+F28+F14</f>
        <v>1256008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opLeftCell="A22" workbookViewId="0">
      <selection activeCell="B37" sqref="B37"/>
    </sheetView>
  </sheetViews>
  <sheetFormatPr baseColWidth="10" defaultRowHeight="15" x14ac:dyDescent="0.25"/>
  <cols>
    <col min="2" max="2" width="45.7109375" customWidth="1"/>
    <col min="3" max="3" width="36.85546875" customWidth="1"/>
  </cols>
  <sheetData>
    <row r="2" spans="1:6" ht="15.75" thickBot="1" x14ac:dyDescent="0.3"/>
    <row r="3" spans="1:6" ht="15.75" thickBot="1" x14ac:dyDescent="0.3">
      <c r="B3" s="210"/>
      <c r="C3" s="203" t="s">
        <v>169</v>
      </c>
      <c r="D3" s="94"/>
      <c r="E3" s="95"/>
      <c r="F3" s="136"/>
    </row>
    <row r="4" spans="1:6" ht="15.75" x14ac:dyDescent="0.3">
      <c r="B4" s="211" t="s">
        <v>0</v>
      </c>
      <c r="C4" s="201" t="s">
        <v>214</v>
      </c>
      <c r="D4" s="302"/>
      <c r="E4" s="302"/>
      <c r="F4" s="151"/>
    </row>
    <row r="5" spans="1:6" ht="15.75" x14ac:dyDescent="0.3">
      <c r="B5" s="212" t="s">
        <v>1</v>
      </c>
      <c r="C5" s="205" t="s">
        <v>215</v>
      </c>
      <c r="D5" s="106"/>
      <c r="E5" s="81"/>
      <c r="F5" s="137"/>
    </row>
    <row r="6" spans="1:6" ht="15.75" x14ac:dyDescent="0.3">
      <c r="B6" s="212" t="s">
        <v>2</v>
      </c>
      <c r="C6" s="185">
        <v>155640</v>
      </c>
      <c r="D6" s="107"/>
      <c r="E6" s="98" t="s">
        <v>100</v>
      </c>
      <c r="F6" s="137"/>
    </row>
    <row r="7" spans="1:6" ht="15.75" x14ac:dyDescent="0.3">
      <c r="B7" s="212" t="s">
        <v>3</v>
      </c>
      <c r="C7" s="185"/>
      <c r="D7" s="99"/>
      <c r="E7" s="100" t="s">
        <v>237</v>
      </c>
      <c r="F7" s="137"/>
    </row>
    <row r="8" spans="1:6" ht="15.75" x14ac:dyDescent="0.3">
      <c r="B8" s="213" t="s">
        <v>80</v>
      </c>
      <c r="C8" s="186">
        <v>21566</v>
      </c>
      <c r="D8" s="99"/>
      <c r="E8" s="68"/>
      <c r="F8" s="137"/>
    </row>
    <row r="9" spans="1:6" ht="15.75" x14ac:dyDescent="0.3">
      <c r="B9" s="212" t="s">
        <v>4</v>
      </c>
      <c r="C9" s="185" t="s">
        <v>212</v>
      </c>
      <c r="D9" s="99"/>
      <c r="E9" s="68"/>
      <c r="F9" s="137"/>
    </row>
    <row r="10" spans="1:6" ht="15.75" x14ac:dyDescent="0.3">
      <c r="B10" s="214" t="s">
        <v>6</v>
      </c>
      <c r="C10" s="187" t="s">
        <v>113</v>
      </c>
      <c r="D10" s="99"/>
      <c r="E10" s="101"/>
      <c r="F10" s="137"/>
    </row>
    <row r="11" spans="1:6" ht="15.75" x14ac:dyDescent="0.3">
      <c r="B11" s="214" t="s">
        <v>7</v>
      </c>
      <c r="C11" s="187"/>
      <c r="D11" s="99"/>
      <c r="E11" s="101"/>
      <c r="F11" s="137"/>
    </row>
    <row r="12" spans="1:6" ht="16.5" thickBot="1" x14ac:dyDescent="0.35">
      <c r="B12" s="214" t="s">
        <v>8</v>
      </c>
      <c r="C12" s="187"/>
      <c r="D12" s="99"/>
      <c r="E12" s="101"/>
      <c r="F12" s="138"/>
    </row>
    <row r="13" spans="1:6" ht="16.5" thickBot="1" x14ac:dyDescent="0.35">
      <c r="B13" s="188" t="s">
        <v>9</v>
      </c>
      <c r="C13" s="188" t="s">
        <v>10</v>
      </c>
      <c r="D13" s="62" t="s">
        <v>11</v>
      </c>
      <c r="E13" s="63" t="s">
        <v>12</v>
      </c>
      <c r="F13" s="140" t="s">
        <v>13</v>
      </c>
    </row>
    <row r="14" spans="1:6" s="109" customFormat="1" ht="16.5" thickBot="1" x14ac:dyDescent="0.35">
      <c r="A14" s="332"/>
      <c r="B14" s="338" t="s">
        <v>223</v>
      </c>
      <c r="C14" s="344" t="s">
        <v>235</v>
      </c>
      <c r="D14" s="254">
        <v>1</v>
      </c>
      <c r="E14" s="342">
        <v>54798</v>
      </c>
      <c r="F14" s="331">
        <f t="shared" ref="F14:F26" si="0">E14*D14</f>
        <v>54798</v>
      </c>
    </row>
    <row r="15" spans="1:6" s="109" customFormat="1" ht="16.5" thickBot="1" x14ac:dyDescent="0.35">
      <c r="A15" s="332"/>
      <c r="B15" s="338" t="s">
        <v>224</v>
      </c>
      <c r="C15" s="334" t="s">
        <v>235</v>
      </c>
      <c r="D15" s="333">
        <v>1</v>
      </c>
      <c r="E15" s="342">
        <v>149888</v>
      </c>
      <c r="F15" s="335">
        <f t="shared" si="0"/>
        <v>149888</v>
      </c>
    </row>
    <row r="16" spans="1:6" s="109" customFormat="1" ht="16.5" thickBot="1" x14ac:dyDescent="0.35">
      <c r="A16" s="332"/>
      <c r="B16" s="338" t="s">
        <v>225</v>
      </c>
      <c r="C16" s="334" t="s">
        <v>235</v>
      </c>
      <c r="D16" s="333">
        <v>1</v>
      </c>
      <c r="E16" s="342">
        <v>131750</v>
      </c>
      <c r="F16" s="335">
        <f t="shared" si="0"/>
        <v>131750</v>
      </c>
    </row>
    <row r="17" spans="1:6" s="109" customFormat="1" ht="16.5" thickBot="1" x14ac:dyDescent="0.35">
      <c r="A17" s="332"/>
      <c r="B17" s="338" t="s">
        <v>226</v>
      </c>
      <c r="C17" s="334" t="s">
        <v>235</v>
      </c>
      <c r="D17" s="334">
        <v>1</v>
      </c>
      <c r="E17" s="342">
        <v>107194</v>
      </c>
      <c r="F17" s="335">
        <f t="shared" si="0"/>
        <v>107194</v>
      </c>
    </row>
    <row r="18" spans="1:6" s="109" customFormat="1" ht="16.5" thickBot="1" x14ac:dyDescent="0.35">
      <c r="A18" s="332"/>
      <c r="B18" s="338" t="s">
        <v>227</v>
      </c>
      <c r="C18" s="334" t="s">
        <v>235</v>
      </c>
      <c r="D18" s="327">
        <v>1</v>
      </c>
      <c r="E18" s="342">
        <v>149772</v>
      </c>
      <c r="F18" s="335">
        <f t="shared" si="0"/>
        <v>149772</v>
      </c>
    </row>
    <row r="19" spans="1:6" s="109" customFormat="1" ht="16.5" thickBot="1" x14ac:dyDescent="0.35">
      <c r="A19" s="332"/>
      <c r="B19" s="338" t="s">
        <v>228</v>
      </c>
      <c r="C19" s="334" t="s">
        <v>235</v>
      </c>
      <c r="D19" s="327">
        <v>1</v>
      </c>
      <c r="E19" s="342">
        <v>27377</v>
      </c>
      <c r="F19" s="330">
        <f t="shared" si="0"/>
        <v>27377</v>
      </c>
    </row>
    <row r="20" spans="1:6" s="109" customFormat="1" ht="16.5" thickBot="1" x14ac:dyDescent="0.35">
      <c r="A20" s="332"/>
      <c r="B20" s="339" t="s">
        <v>229</v>
      </c>
      <c r="C20" s="334" t="s">
        <v>235</v>
      </c>
      <c r="D20" s="326">
        <v>1</v>
      </c>
      <c r="E20" s="342">
        <v>23564</v>
      </c>
      <c r="F20" s="159">
        <f t="shared" si="0"/>
        <v>23564</v>
      </c>
    </row>
    <row r="21" spans="1:6" s="109" customFormat="1" ht="16.5" thickBot="1" x14ac:dyDescent="0.35">
      <c r="A21" s="332"/>
      <c r="B21" s="338" t="s">
        <v>230</v>
      </c>
      <c r="C21" s="334" t="s">
        <v>235</v>
      </c>
      <c r="D21" s="334">
        <v>1</v>
      </c>
      <c r="E21" s="342">
        <v>86975</v>
      </c>
      <c r="F21" s="159">
        <f t="shared" si="0"/>
        <v>86975</v>
      </c>
    </row>
    <row r="22" spans="1:6" s="109" customFormat="1" ht="16.5" thickBot="1" x14ac:dyDescent="0.35">
      <c r="A22" s="332"/>
      <c r="B22" s="338" t="s">
        <v>231</v>
      </c>
      <c r="C22" s="334" t="s">
        <v>235</v>
      </c>
      <c r="D22" s="334">
        <v>1</v>
      </c>
      <c r="E22" s="342">
        <v>148557</v>
      </c>
      <c r="F22" s="159">
        <f t="shared" si="0"/>
        <v>148557</v>
      </c>
    </row>
    <row r="23" spans="1:6" s="109" customFormat="1" ht="16.5" thickBot="1" x14ac:dyDescent="0.35">
      <c r="A23" s="332"/>
      <c r="B23" s="338" t="s">
        <v>232</v>
      </c>
      <c r="C23" s="334" t="s">
        <v>235</v>
      </c>
      <c r="D23" s="334">
        <v>2</v>
      </c>
      <c r="E23" s="342">
        <v>141480</v>
      </c>
      <c r="F23" s="159">
        <f t="shared" si="0"/>
        <v>282960</v>
      </c>
    </row>
    <row r="24" spans="1:6" s="109" customFormat="1" ht="16.5" thickBot="1" x14ac:dyDescent="0.35">
      <c r="A24" s="332"/>
      <c r="B24" s="338" t="s">
        <v>233</v>
      </c>
      <c r="C24" s="334" t="s">
        <v>235</v>
      </c>
      <c r="D24" s="327">
        <v>1</v>
      </c>
      <c r="E24" s="342">
        <v>44845</v>
      </c>
      <c r="F24" s="159">
        <f t="shared" si="0"/>
        <v>44845</v>
      </c>
    </row>
    <row r="25" spans="1:6" s="109" customFormat="1" ht="16.5" thickBot="1" x14ac:dyDescent="0.35">
      <c r="A25" s="332"/>
      <c r="B25" s="338" t="s">
        <v>230</v>
      </c>
      <c r="C25" s="334" t="s">
        <v>235</v>
      </c>
      <c r="D25" s="327">
        <v>2</v>
      </c>
      <c r="E25" s="342">
        <v>86978</v>
      </c>
      <c r="F25" s="159">
        <f t="shared" si="0"/>
        <v>173956</v>
      </c>
    </row>
    <row r="26" spans="1:6" ht="16.5" thickBot="1" x14ac:dyDescent="0.35">
      <c r="A26" s="332"/>
      <c r="B26" s="338" t="s">
        <v>234</v>
      </c>
      <c r="C26" s="245" t="s">
        <v>235</v>
      </c>
      <c r="D26" s="340">
        <v>1</v>
      </c>
      <c r="E26" s="343">
        <v>125386</v>
      </c>
      <c r="F26" s="341">
        <f t="shared" si="0"/>
        <v>125386</v>
      </c>
    </row>
    <row r="27" spans="1:6" ht="16.5" thickBot="1" x14ac:dyDescent="0.35">
      <c r="A27" s="332"/>
      <c r="B27" s="338"/>
      <c r="C27" s="328"/>
      <c r="D27" s="63"/>
      <c r="E27" s="337" t="s">
        <v>14</v>
      </c>
      <c r="F27" s="336">
        <f>SUM(F14:F26)</f>
        <v>1507022</v>
      </c>
    </row>
    <row r="28" spans="1:6" ht="15.75" thickBot="1" x14ac:dyDescent="0.3"/>
    <row r="29" spans="1:6" ht="15.75" thickBot="1" x14ac:dyDescent="0.3">
      <c r="B29" s="210"/>
      <c r="C29" s="203" t="s">
        <v>170</v>
      </c>
      <c r="D29" s="94"/>
      <c r="E29" s="95"/>
      <c r="F29" s="136"/>
    </row>
    <row r="30" spans="1:6" ht="15.75" x14ac:dyDescent="0.3">
      <c r="B30" s="211" t="s">
        <v>0</v>
      </c>
      <c r="C30" s="201" t="s">
        <v>213</v>
      </c>
      <c r="D30" s="302"/>
      <c r="E30" s="302"/>
      <c r="F30" s="151"/>
    </row>
    <row r="31" spans="1:6" ht="15.75" x14ac:dyDescent="0.3">
      <c r="B31" s="212" t="s">
        <v>1</v>
      </c>
      <c r="C31" s="205" t="s">
        <v>211</v>
      </c>
      <c r="D31" s="106"/>
      <c r="E31" s="81"/>
      <c r="F31" s="137"/>
    </row>
    <row r="32" spans="1:6" ht="15.75" x14ac:dyDescent="0.3">
      <c r="B32" s="212" t="s">
        <v>2</v>
      </c>
      <c r="C32" s="185">
        <v>131296</v>
      </c>
      <c r="D32" s="107"/>
      <c r="E32" s="98" t="s">
        <v>100</v>
      </c>
      <c r="F32" s="137"/>
    </row>
    <row r="33" spans="2:6" ht="15.75" x14ac:dyDescent="0.3">
      <c r="B33" s="212" t="s">
        <v>3</v>
      </c>
      <c r="C33" s="185"/>
      <c r="D33" s="99"/>
      <c r="E33" s="100" t="s">
        <v>236</v>
      </c>
      <c r="F33" s="137"/>
    </row>
    <row r="34" spans="2:6" ht="15.75" x14ac:dyDescent="0.3">
      <c r="B34" s="213" t="s">
        <v>80</v>
      </c>
      <c r="C34" s="186">
        <v>1097</v>
      </c>
      <c r="D34" s="99"/>
      <c r="E34" s="68"/>
      <c r="F34" s="137"/>
    </row>
    <row r="35" spans="2:6" ht="15.75" x14ac:dyDescent="0.3">
      <c r="B35" s="212" t="s">
        <v>4</v>
      </c>
      <c r="C35" s="185" t="s">
        <v>212</v>
      </c>
      <c r="D35" s="99"/>
      <c r="E35" s="68"/>
      <c r="F35" s="137"/>
    </row>
    <row r="36" spans="2:6" ht="15.75" x14ac:dyDescent="0.3">
      <c r="B36" s="214" t="s">
        <v>6</v>
      </c>
      <c r="C36" s="187" t="s">
        <v>212</v>
      </c>
      <c r="D36" s="99"/>
      <c r="E36" s="101"/>
      <c r="F36" s="137"/>
    </row>
    <row r="37" spans="2:6" ht="15.75" x14ac:dyDescent="0.3">
      <c r="B37" s="214" t="s">
        <v>7</v>
      </c>
      <c r="C37" s="187"/>
      <c r="D37" s="99"/>
      <c r="E37" s="101"/>
      <c r="F37" s="137"/>
    </row>
    <row r="38" spans="2:6" ht="16.5" thickBot="1" x14ac:dyDescent="0.35">
      <c r="B38" s="214" t="s">
        <v>8</v>
      </c>
      <c r="C38" s="187"/>
      <c r="D38" s="99"/>
      <c r="E38" s="101"/>
      <c r="F38" s="138"/>
    </row>
    <row r="39" spans="2:6" ht="16.5" thickBot="1" x14ac:dyDescent="0.35">
      <c r="B39" s="192" t="s">
        <v>9</v>
      </c>
      <c r="C39" s="188" t="s">
        <v>10</v>
      </c>
      <c r="D39" s="62" t="s">
        <v>11</v>
      </c>
      <c r="E39" s="63" t="s">
        <v>12</v>
      </c>
      <c r="F39" s="140" t="s">
        <v>13</v>
      </c>
    </row>
    <row r="40" spans="2:6" s="109" customFormat="1" ht="15.75" x14ac:dyDescent="0.3">
      <c r="B40" s="344" t="s">
        <v>217</v>
      </c>
      <c r="C40" s="344" t="s">
        <v>220</v>
      </c>
      <c r="D40" s="260">
        <v>1</v>
      </c>
      <c r="E40" s="323">
        <v>357902</v>
      </c>
      <c r="F40" s="252">
        <f>E40*D40</f>
        <v>357902</v>
      </c>
    </row>
    <row r="41" spans="2:6" s="109" customFormat="1" ht="15.75" x14ac:dyDescent="0.3">
      <c r="B41" s="334" t="s">
        <v>218</v>
      </c>
      <c r="C41" s="327" t="s">
        <v>222</v>
      </c>
      <c r="D41" s="264">
        <v>1</v>
      </c>
      <c r="E41" s="169">
        <v>311984</v>
      </c>
      <c r="F41" s="330">
        <f>E41*D41</f>
        <v>311984</v>
      </c>
    </row>
    <row r="42" spans="2:6" ht="15.75" x14ac:dyDescent="0.3">
      <c r="B42" s="327" t="s">
        <v>219</v>
      </c>
      <c r="C42" s="327" t="s">
        <v>221</v>
      </c>
      <c r="D42" s="219">
        <v>6</v>
      </c>
      <c r="E42" s="324">
        <v>60558</v>
      </c>
      <c r="F42" s="325">
        <f>E42*D42</f>
        <v>363348</v>
      </c>
    </row>
    <row r="43" spans="2:6" ht="16.5" thickBot="1" x14ac:dyDescent="0.35">
      <c r="B43" s="329"/>
      <c r="C43" s="329"/>
      <c r="D43" s="29"/>
      <c r="E43" s="27" t="s">
        <v>14</v>
      </c>
      <c r="F43" s="131">
        <f>SUM(F40:F42)</f>
        <v>1033234</v>
      </c>
    </row>
    <row r="46" spans="2:6" x14ac:dyDescent="0.25">
      <c r="D46" s="284" t="s">
        <v>16</v>
      </c>
      <c r="E46" s="284">
        <f>F43+F27</f>
        <v>2540256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0"/>
  <sheetViews>
    <sheetView tabSelected="1" zoomScale="60" zoomScaleNormal="60" workbookViewId="0">
      <selection activeCell="J39" sqref="J39"/>
    </sheetView>
  </sheetViews>
  <sheetFormatPr baseColWidth="10" defaultRowHeight="15" x14ac:dyDescent="0.25"/>
  <cols>
    <col min="1" max="1" width="6" customWidth="1"/>
    <col min="2" max="2" width="37.140625" customWidth="1"/>
    <col min="3" max="3" width="26.42578125" style="79" customWidth="1"/>
    <col min="4" max="4" width="14.7109375" style="79" customWidth="1"/>
    <col min="5" max="5" width="27.28515625" style="84" customWidth="1"/>
    <col min="6" max="6" width="27.42578125" customWidth="1"/>
    <col min="7" max="7" width="14.7109375" customWidth="1"/>
    <col min="8" max="8" width="15.85546875" customWidth="1"/>
    <col min="9" max="9" width="16" style="85" customWidth="1"/>
    <col min="10" max="10" width="24.85546875" style="91" customWidth="1"/>
    <col min="11" max="11" width="24.85546875" customWidth="1"/>
    <col min="12" max="12" width="33.85546875" customWidth="1"/>
  </cols>
  <sheetData>
    <row r="3" spans="1:11" x14ac:dyDescent="0.25">
      <c r="B3" s="75" t="s">
        <v>86</v>
      </c>
      <c r="C3" s="78" t="s">
        <v>87</v>
      </c>
      <c r="D3" s="78" t="s">
        <v>99</v>
      </c>
      <c r="E3" s="82" t="s">
        <v>101</v>
      </c>
      <c r="F3" s="75" t="s">
        <v>96</v>
      </c>
      <c r="G3" s="75" t="s">
        <v>98</v>
      </c>
      <c r="H3" s="75" t="s">
        <v>97</v>
      </c>
      <c r="I3" s="75" t="s">
        <v>88</v>
      </c>
      <c r="J3" s="75" t="s">
        <v>102</v>
      </c>
      <c r="K3" s="75" t="s">
        <v>103</v>
      </c>
    </row>
    <row r="4" spans="1:11" x14ac:dyDescent="0.25">
      <c r="A4" s="179">
        <v>1</v>
      </c>
      <c r="B4" s="322" t="s">
        <v>174</v>
      </c>
      <c r="C4" s="128">
        <v>237000</v>
      </c>
      <c r="D4" s="158" t="s">
        <v>110</v>
      </c>
      <c r="E4" s="234">
        <v>7196</v>
      </c>
      <c r="F4" s="298">
        <v>2266</v>
      </c>
      <c r="G4" s="413">
        <v>22005</v>
      </c>
      <c r="H4" s="183">
        <v>156409</v>
      </c>
      <c r="I4" s="184">
        <v>23731</v>
      </c>
      <c r="J4" s="295" t="s">
        <v>110</v>
      </c>
      <c r="K4" s="296" t="s">
        <v>154</v>
      </c>
    </row>
    <row r="5" spans="1:11" ht="15.75" customHeight="1" x14ac:dyDescent="0.25">
      <c r="A5" s="178">
        <v>2</v>
      </c>
      <c r="B5" s="165" t="s">
        <v>112</v>
      </c>
      <c r="C5" s="128">
        <v>275977</v>
      </c>
      <c r="D5" s="158" t="s">
        <v>110</v>
      </c>
      <c r="E5" s="234">
        <v>7056</v>
      </c>
      <c r="F5" s="298">
        <v>1545</v>
      </c>
      <c r="G5" s="389">
        <v>21854</v>
      </c>
      <c r="H5" s="183">
        <v>151945</v>
      </c>
      <c r="I5" s="182">
        <v>23514</v>
      </c>
      <c r="J5" s="295" t="s">
        <v>110</v>
      </c>
      <c r="K5" s="103" t="s">
        <v>155</v>
      </c>
    </row>
    <row r="6" spans="1:11" x14ac:dyDescent="0.25">
      <c r="A6" s="179">
        <v>3</v>
      </c>
      <c r="B6" s="164" t="s">
        <v>18</v>
      </c>
      <c r="C6" s="156">
        <v>169008</v>
      </c>
      <c r="D6" s="230" t="s">
        <v>110</v>
      </c>
      <c r="E6" s="83">
        <v>7219</v>
      </c>
      <c r="F6" s="297">
        <v>129362</v>
      </c>
      <c r="G6" s="390">
        <v>21424</v>
      </c>
      <c r="H6" s="180">
        <v>155213</v>
      </c>
      <c r="I6" s="181">
        <v>22950</v>
      </c>
      <c r="J6" s="89" t="s">
        <v>110</v>
      </c>
      <c r="K6" s="103" t="s">
        <v>154</v>
      </c>
    </row>
    <row r="7" spans="1:11" x14ac:dyDescent="0.25">
      <c r="A7" s="179">
        <v>4</v>
      </c>
      <c r="B7" s="165" t="s">
        <v>122</v>
      </c>
      <c r="C7" s="157">
        <v>388000</v>
      </c>
      <c r="D7" s="158" t="s">
        <v>110</v>
      </c>
      <c r="E7" s="243" t="s">
        <v>123</v>
      </c>
      <c r="F7" s="297" t="s">
        <v>241</v>
      </c>
      <c r="G7" s="390">
        <v>18855</v>
      </c>
      <c r="H7" s="180">
        <v>151306</v>
      </c>
      <c r="I7" s="181">
        <v>23860</v>
      </c>
      <c r="J7" s="89" t="s">
        <v>201</v>
      </c>
      <c r="K7" s="103" t="s">
        <v>155</v>
      </c>
    </row>
    <row r="8" spans="1:11" x14ac:dyDescent="0.25">
      <c r="A8" s="179">
        <v>5</v>
      </c>
      <c r="B8" s="166" t="s">
        <v>112</v>
      </c>
      <c r="C8" s="128">
        <v>684109</v>
      </c>
      <c r="D8" s="158" t="s">
        <v>110</v>
      </c>
      <c r="E8" s="234">
        <v>7057</v>
      </c>
      <c r="F8" s="298">
        <v>4700000054</v>
      </c>
      <c r="G8" s="390">
        <v>21839</v>
      </c>
      <c r="H8" s="381">
        <v>152547</v>
      </c>
      <c r="I8" s="182">
        <v>23799</v>
      </c>
      <c r="J8" s="90" t="s">
        <v>110</v>
      </c>
      <c r="K8" s="103" t="s">
        <v>155</v>
      </c>
    </row>
    <row r="9" spans="1:11" x14ac:dyDescent="0.25">
      <c r="A9" s="179">
        <v>6</v>
      </c>
      <c r="B9" s="165" t="s">
        <v>162</v>
      </c>
      <c r="C9" s="128">
        <v>169840</v>
      </c>
      <c r="D9" s="158" t="s">
        <v>110</v>
      </c>
      <c r="E9" s="83">
        <v>7077</v>
      </c>
      <c r="F9" s="297" t="s">
        <v>200</v>
      </c>
      <c r="G9" s="390">
        <v>21825</v>
      </c>
      <c r="H9" s="180">
        <v>156005</v>
      </c>
      <c r="I9" s="182">
        <v>23475</v>
      </c>
      <c r="J9" s="90" t="s">
        <v>201</v>
      </c>
      <c r="K9" s="103" t="s">
        <v>161</v>
      </c>
    </row>
    <row r="10" spans="1:11" s="67" customFormat="1" x14ac:dyDescent="0.25">
      <c r="A10" s="179">
        <v>7</v>
      </c>
      <c r="B10" s="322" t="s">
        <v>109</v>
      </c>
      <c r="C10" s="128">
        <v>984285</v>
      </c>
      <c r="D10" s="158" t="s">
        <v>110</v>
      </c>
      <c r="E10" s="234">
        <v>7119</v>
      </c>
      <c r="F10" s="298" t="s">
        <v>212</v>
      </c>
      <c r="G10" s="390">
        <v>22424</v>
      </c>
      <c r="H10" s="180">
        <v>157068</v>
      </c>
      <c r="I10" s="182">
        <v>24216</v>
      </c>
      <c r="J10" s="90" t="s">
        <v>275</v>
      </c>
      <c r="K10" s="103" t="s">
        <v>154</v>
      </c>
    </row>
    <row r="11" spans="1:11" s="67" customFormat="1" x14ac:dyDescent="0.25">
      <c r="A11" s="178">
        <v>8</v>
      </c>
      <c r="B11" s="286" t="s">
        <v>109</v>
      </c>
      <c r="C11" s="288">
        <v>318917</v>
      </c>
      <c r="D11" s="158" t="s">
        <v>110</v>
      </c>
      <c r="E11" s="167" t="s">
        <v>118</v>
      </c>
      <c r="F11" s="299" t="s">
        <v>118</v>
      </c>
      <c r="G11" s="391">
        <v>22117</v>
      </c>
      <c r="H11" s="382">
        <v>156570</v>
      </c>
      <c r="I11" s="289">
        <v>23840</v>
      </c>
      <c r="J11" s="290" t="s">
        <v>201</v>
      </c>
      <c r="K11" s="291" t="s">
        <v>157</v>
      </c>
    </row>
    <row r="12" spans="1:11" s="67" customFormat="1" x14ac:dyDescent="0.25">
      <c r="A12" s="179">
        <v>9</v>
      </c>
      <c r="B12" s="287" t="s">
        <v>124</v>
      </c>
      <c r="C12" s="292">
        <v>160000</v>
      </c>
      <c r="D12" s="158" t="s">
        <v>110</v>
      </c>
      <c r="E12" s="168" t="s">
        <v>118</v>
      </c>
      <c r="F12" s="299" t="s">
        <v>118</v>
      </c>
      <c r="G12" s="391">
        <v>22118</v>
      </c>
      <c r="H12" s="382">
        <v>156571</v>
      </c>
      <c r="I12" s="289">
        <v>23839</v>
      </c>
      <c r="J12" s="290" t="s">
        <v>110</v>
      </c>
      <c r="K12" s="291" t="s">
        <v>157</v>
      </c>
    </row>
    <row r="13" spans="1:11" x14ac:dyDescent="0.25">
      <c r="A13" s="179">
        <v>10</v>
      </c>
      <c r="B13" s="287" t="s">
        <v>116</v>
      </c>
      <c r="C13" s="292">
        <v>639960</v>
      </c>
      <c r="D13" s="158" t="s">
        <v>110</v>
      </c>
      <c r="E13" s="168" t="s">
        <v>118</v>
      </c>
      <c r="F13" s="299" t="s">
        <v>118</v>
      </c>
      <c r="G13" s="391">
        <v>22492</v>
      </c>
      <c r="H13" s="382">
        <v>157090</v>
      </c>
      <c r="I13" s="289">
        <v>24300</v>
      </c>
      <c r="J13" s="290" t="s">
        <v>277</v>
      </c>
      <c r="K13" s="291" t="s">
        <v>157</v>
      </c>
    </row>
    <row r="14" spans="1:11" x14ac:dyDescent="0.25">
      <c r="A14" s="179">
        <v>11</v>
      </c>
      <c r="B14" s="73" t="s">
        <v>112</v>
      </c>
      <c r="C14" s="161">
        <v>337500</v>
      </c>
      <c r="D14" s="293" t="s">
        <v>110</v>
      </c>
      <c r="E14" s="237">
        <v>7062</v>
      </c>
      <c r="F14" s="298">
        <v>1943</v>
      </c>
      <c r="G14" s="390">
        <v>21687</v>
      </c>
      <c r="H14" s="180">
        <v>156203</v>
      </c>
      <c r="I14" s="182">
        <v>23597</v>
      </c>
      <c r="J14" s="90" t="s">
        <v>110</v>
      </c>
      <c r="K14" s="103" t="s">
        <v>155</v>
      </c>
    </row>
    <row r="15" spans="1:11" s="67" customFormat="1" x14ac:dyDescent="0.25">
      <c r="A15" s="178">
        <v>12</v>
      </c>
      <c r="B15" s="73" t="s">
        <v>112</v>
      </c>
      <c r="C15" s="163">
        <v>337500</v>
      </c>
      <c r="D15" s="293" t="s">
        <v>110</v>
      </c>
      <c r="E15" s="242">
        <v>7063</v>
      </c>
      <c r="F15" s="300">
        <v>1944</v>
      </c>
      <c r="G15" s="390">
        <v>21688</v>
      </c>
      <c r="H15" s="180">
        <v>156205</v>
      </c>
      <c r="I15" s="182">
        <v>23598</v>
      </c>
      <c r="J15" s="90" t="s">
        <v>110</v>
      </c>
      <c r="K15" s="103" t="s">
        <v>155</v>
      </c>
    </row>
    <row r="16" spans="1:11" s="67" customFormat="1" x14ac:dyDescent="0.25">
      <c r="A16" s="179">
        <v>13</v>
      </c>
      <c r="B16" s="73" t="s">
        <v>112</v>
      </c>
      <c r="C16" s="174">
        <v>337500</v>
      </c>
      <c r="D16" s="293" t="s">
        <v>110</v>
      </c>
      <c r="E16" s="237">
        <v>7064</v>
      </c>
      <c r="F16" s="298">
        <v>1945</v>
      </c>
      <c r="G16" s="390">
        <v>21689</v>
      </c>
      <c r="H16" s="180">
        <v>156210</v>
      </c>
      <c r="I16" s="182">
        <v>23599</v>
      </c>
      <c r="J16" s="90" t="s">
        <v>110</v>
      </c>
      <c r="K16" s="103" t="s">
        <v>155</v>
      </c>
    </row>
    <row r="17" spans="1:13" x14ac:dyDescent="0.25">
      <c r="A17" s="179">
        <v>14</v>
      </c>
      <c r="B17" s="73" t="s">
        <v>112</v>
      </c>
      <c r="C17" s="174">
        <v>337500</v>
      </c>
      <c r="D17" s="293" t="s">
        <v>110</v>
      </c>
      <c r="E17" s="237">
        <v>7065</v>
      </c>
      <c r="F17" s="298">
        <v>1746</v>
      </c>
      <c r="G17" s="390">
        <v>21690</v>
      </c>
      <c r="H17" s="180">
        <v>156212</v>
      </c>
      <c r="I17" s="182">
        <v>23600</v>
      </c>
      <c r="J17" s="90" t="s">
        <v>110</v>
      </c>
      <c r="K17" s="103" t="s">
        <v>155</v>
      </c>
    </row>
    <row r="18" spans="1:13" x14ac:dyDescent="0.25">
      <c r="A18" s="179">
        <v>15</v>
      </c>
      <c r="B18" s="172" t="s">
        <v>177</v>
      </c>
      <c r="C18" s="236">
        <v>940000</v>
      </c>
      <c r="D18" s="293" t="s">
        <v>110</v>
      </c>
      <c r="E18" s="237" t="s">
        <v>113</v>
      </c>
      <c r="F18" s="298">
        <v>56929</v>
      </c>
      <c r="G18" s="389">
        <v>21568</v>
      </c>
      <c r="H18" s="183">
        <v>155657</v>
      </c>
      <c r="I18" s="184">
        <v>23188</v>
      </c>
      <c r="J18" s="295" t="s">
        <v>201</v>
      </c>
      <c r="K18" s="317" t="s">
        <v>156</v>
      </c>
    </row>
    <row r="19" spans="1:13" x14ac:dyDescent="0.25">
      <c r="A19" s="179">
        <v>16</v>
      </c>
      <c r="B19" s="172" t="s">
        <v>174</v>
      </c>
      <c r="C19" s="236">
        <v>908232</v>
      </c>
      <c r="D19" s="293" t="s">
        <v>110</v>
      </c>
      <c r="E19" s="237">
        <v>7195</v>
      </c>
      <c r="F19" s="298">
        <v>2267</v>
      </c>
      <c r="G19" s="389">
        <v>22006</v>
      </c>
      <c r="H19" s="183">
        <v>156413</v>
      </c>
      <c r="I19" s="184">
        <v>23779</v>
      </c>
      <c r="J19" s="295" t="s">
        <v>110</v>
      </c>
      <c r="K19" s="296" t="s">
        <v>154</v>
      </c>
    </row>
    <row r="20" spans="1:13" x14ac:dyDescent="0.25">
      <c r="A20" s="178">
        <v>17</v>
      </c>
      <c r="B20" s="172" t="s">
        <v>240</v>
      </c>
      <c r="C20" s="236">
        <v>399768</v>
      </c>
      <c r="D20" s="293" t="s">
        <v>110</v>
      </c>
      <c r="E20" s="237">
        <v>7194</v>
      </c>
      <c r="F20" s="298">
        <v>2263</v>
      </c>
      <c r="G20" s="389">
        <v>22008</v>
      </c>
      <c r="H20" s="183">
        <v>156381</v>
      </c>
      <c r="I20" s="184">
        <v>23780</v>
      </c>
      <c r="J20" s="295" t="s">
        <v>110</v>
      </c>
      <c r="K20" s="345" t="s">
        <v>154</v>
      </c>
    </row>
    <row r="21" spans="1:13" x14ac:dyDescent="0.25">
      <c r="A21" s="178">
        <v>18</v>
      </c>
      <c r="B21" s="172" t="s">
        <v>185</v>
      </c>
      <c r="C21" s="236">
        <v>388000</v>
      </c>
      <c r="D21" s="293" t="s">
        <v>110</v>
      </c>
      <c r="E21" s="241">
        <v>7047</v>
      </c>
      <c r="F21" s="298">
        <v>4500016404</v>
      </c>
      <c r="G21" s="389">
        <v>22452</v>
      </c>
      <c r="H21" s="183">
        <v>157070</v>
      </c>
      <c r="I21" s="184">
        <v>24299</v>
      </c>
      <c r="J21" s="90" t="s">
        <v>276</v>
      </c>
      <c r="K21" s="177" t="s">
        <v>154</v>
      </c>
    </row>
    <row r="22" spans="1:13" x14ac:dyDescent="0.25">
      <c r="A22" s="178">
        <v>19</v>
      </c>
      <c r="B22" s="316" t="s">
        <v>196</v>
      </c>
      <c r="C22" s="310">
        <v>109890</v>
      </c>
      <c r="D22" s="293" t="s">
        <v>110</v>
      </c>
      <c r="E22" s="311" t="s">
        <v>113</v>
      </c>
      <c r="F22" s="312">
        <v>195451</v>
      </c>
      <c r="G22" s="390">
        <v>18518</v>
      </c>
      <c r="H22" s="384">
        <v>150713</v>
      </c>
      <c r="I22" s="314">
        <v>23404</v>
      </c>
      <c r="J22" s="90" t="s">
        <v>110</v>
      </c>
      <c r="K22" s="318" t="s">
        <v>156</v>
      </c>
      <c r="L22" s="363"/>
    </row>
    <row r="23" spans="1:13" x14ac:dyDescent="0.25">
      <c r="A23" s="178">
        <v>20</v>
      </c>
      <c r="B23" s="166" t="s">
        <v>196</v>
      </c>
      <c r="C23" s="310">
        <v>109890</v>
      </c>
      <c r="D23" s="313" t="s">
        <v>110</v>
      </c>
      <c r="E23" s="311" t="s">
        <v>113</v>
      </c>
      <c r="F23" s="312">
        <v>194499</v>
      </c>
      <c r="G23" s="390">
        <v>18518</v>
      </c>
      <c r="H23" s="384">
        <v>150713</v>
      </c>
      <c r="I23" s="314">
        <v>23404</v>
      </c>
      <c r="J23" s="90" t="s">
        <v>110</v>
      </c>
      <c r="K23" s="318" t="s">
        <v>156</v>
      </c>
    </row>
    <row r="24" spans="1:13" x14ac:dyDescent="0.25">
      <c r="A24" s="178">
        <v>21</v>
      </c>
      <c r="B24" s="175" t="s">
        <v>115</v>
      </c>
      <c r="C24" s="315">
        <v>474000</v>
      </c>
      <c r="D24" s="313" t="s">
        <v>110</v>
      </c>
      <c r="E24" s="311">
        <v>7154</v>
      </c>
      <c r="F24" s="297">
        <v>164683</v>
      </c>
      <c r="G24" s="354">
        <v>16283</v>
      </c>
      <c r="H24" s="384">
        <v>146968</v>
      </c>
      <c r="I24" s="314">
        <v>23484</v>
      </c>
      <c r="J24" s="90" t="s">
        <v>110</v>
      </c>
      <c r="K24" s="305" t="s">
        <v>157</v>
      </c>
    </row>
    <row r="25" spans="1:13" ht="13.5" customHeight="1" x14ac:dyDescent="0.25">
      <c r="A25" s="178">
        <v>22</v>
      </c>
      <c r="B25" s="348" t="s">
        <v>249</v>
      </c>
      <c r="C25" s="349">
        <v>274050</v>
      </c>
      <c r="D25" s="321" t="s">
        <v>110</v>
      </c>
      <c r="E25" s="351">
        <v>7146</v>
      </c>
      <c r="F25" s="353" t="s">
        <v>252</v>
      </c>
      <c r="G25" s="392">
        <v>11478</v>
      </c>
      <c r="H25" s="385">
        <v>139634</v>
      </c>
      <c r="I25" s="355">
        <v>23981</v>
      </c>
      <c r="J25" s="378" t="s">
        <v>110</v>
      </c>
      <c r="K25" s="305" t="s">
        <v>157</v>
      </c>
    </row>
    <row r="26" spans="1:13" x14ac:dyDescent="0.25">
      <c r="A26" s="178">
        <v>23</v>
      </c>
      <c r="B26" s="366" t="s">
        <v>263</v>
      </c>
      <c r="C26" s="350">
        <v>250000</v>
      </c>
      <c r="D26" s="321" t="s">
        <v>110</v>
      </c>
      <c r="E26" s="352">
        <v>7126</v>
      </c>
      <c r="F26" s="357" t="s">
        <v>212</v>
      </c>
      <c r="G26" s="390">
        <v>24426</v>
      </c>
      <c r="H26" s="180">
        <v>157057</v>
      </c>
      <c r="I26" s="380">
        <v>24143</v>
      </c>
      <c r="J26" s="362" t="s">
        <v>275</v>
      </c>
      <c r="K26" s="305" t="s">
        <v>154</v>
      </c>
    </row>
    <row r="27" spans="1:13" x14ac:dyDescent="0.25">
      <c r="A27" s="178">
        <v>24</v>
      </c>
      <c r="B27" s="320" t="s">
        <v>254</v>
      </c>
      <c r="C27" s="174">
        <v>794367</v>
      </c>
      <c r="D27" s="158" t="s">
        <v>110</v>
      </c>
      <c r="E27" s="162" t="s">
        <v>113</v>
      </c>
      <c r="F27" s="357" t="s">
        <v>212</v>
      </c>
      <c r="G27" s="390">
        <v>17118</v>
      </c>
      <c r="H27" s="180">
        <v>148569</v>
      </c>
      <c r="I27" s="182">
        <v>23918</v>
      </c>
      <c r="J27" s="90" t="s">
        <v>277</v>
      </c>
      <c r="K27" s="103" t="s">
        <v>157</v>
      </c>
      <c r="L27" s="356" t="s">
        <v>255</v>
      </c>
    </row>
    <row r="28" spans="1:13" ht="18" customHeight="1" x14ac:dyDescent="0.25">
      <c r="A28" s="178">
        <v>25</v>
      </c>
      <c r="B28" s="166" t="s">
        <v>249</v>
      </c>
      <c r="C28" s="358">
        <v>182700</v>
      </c>
      <c r="D28" s="158" t="s">
        <v>110</v>
      </c>
      <c r="E28" s="83">
        <v>7146</v>
      </c>
      <c r="F28" s="297">
        <v>219499</v>
      </c>
      <c r="G28" s="393">
        <v>22330</v>
      </c>
      <c r="H28" s="385">
        <v>156825</v>
      </c>
      <c r="I28" s="182">
        <v>23996</v>
      </c>
      <c r="J28" s="90" t="s">
        <v>110</v>
      </c>
      <c r="K28" s="103" t="s">
        <v>157</v>
      </c>
    </row>
    <row r="29" spans="1:13" ht="0.75" customHeight="1" x14ac:dyDescent="0.25">
      <c r="A29" s="303">
        <v>26</v>
      </c>
      <c r="B29" s="238" t="s">
        <v>189</v>
      </c>
      <c r="C29" s="304"/>
      <c r="D29" s="304"/>
      <c r="E29" s="239"/>
      <c r="F29" s="304"/>
      <c r="G29" s="389"/>
      <c r="H29" s="383"/>
      <c r="I29" s="240"/>
      <c r="J29" s="176"/>
      <c r="K29" s="177" t="s">
        <v>155</v>
      </c>
    </row>
    <row r="30" spans="1:13" x14ac:dyDescent="0.25">
      <c r="A30" s="367">
        <v>26</v>
      </c>
      <c r="B30" s="320" t="s">
        <v>257</v>
      </c>
      <c r="C30" s="163">
        <v>73941</v>
      </c>
      <c r="D30" s="368" t="s">
        <v>110</v>
      </c>
      <c r="E30" s="162">
        <v>7198</v>
      </c>
      <c r="F30" s="374" t="s">
        <v>212</v>
      </c>
      <c r="G30" s="394">
        <v>9928</v>
      </c>
      <c r="H30" s="386">
        <v>133475</v>
      </c>
      <c r="I30" s="369">
        <v>23916</v>
      </c>
      <c r="J30" s="414" t="s">
        <v>275</v>
      </c>
      <c r="K30" s="370" t="s">
        <v>157</v>
      </c>
      <c r="L30" s="356" t="s">
        <v>261</v>
      </c>
      <c r="M30" s="109"/>
    </row>
    <row r="31" spans="1:13" ht="15" customHeight="1" x14ac:dyDescent="0.25">
      <c r="A31" s="346">
        <v>27</v>
      </c>
      <c r="B31" s="371" t="s">
        <v>211</v>
      </c>
      <c r="C31" s="347">
        <v>1507022</v>
      </c>
      <c r="D31" s="368" t="s">
        <v>110</v>
      </c>
      <c r="E31" s="365" t="s">
        <v>113</v>
      </c>
      <c r="F31" s="374" t="s">
        <v>212</v>
      </c>
      <c r="G31" s="389">
        <v>21556</v>
      </c>
      <c r="H31" s="387">
        <v>155640</v>
      </c>
      <c r="I31" s="376">
        <v>23763</v>
      </c>
      <c r="J31" s="379" t="s">
        <v>201</v>
      </c>
      <c r="K31" s="319" t="s">
        <v>156</v>
      </c>
    </row>
    <row r="32" spans="1:13" x14ac:dyDescent="0.25">
      <c r="A32" s="346">
        <v>28</v>
      </c>
      <c r="B32" s="175" t="s">
        <v>211</v>
      </c>
      <c r="C32" s="236">
        <v>1033234</v>
      </c>
      <c r="D32" s="368" t="s">
        <v>110</v>
      </c>
      <c r="E32" s="236" t="s">
        <v>113</v>
      </c>
      <c r="F32" s="361" t="s">
        <v>212</v>
      </c>
      <c r="G32" s="395">
        <v>1097</v>
      </c>
      <c r="H32" s="388">
        <v>131296</v>
      </c>
      <c r="I32" s="377">
        <v>23742</v>
      </c>
      <c r="J32" s="379" t="s">
        <v>201</v>
      </c>
      <c r="K32" s="373" t="s">
        <v>157</v>
      </c>
    </row>
    <row r="33" spans="1:12" x14ac:dyDescent="0.25">
      <c r="A33" s="346"/>
      <c r="B33" s="309"/>
      <c r="C33" s="398"/>
      <c r="D33" s="236"/>
      <c r="E33" s="399"/>
      <c r="F33" s="400"/>
      <c r="G33" s="401"/>
      <c r="H33" s="402"/>
      <c r="I33" s="372"/>
      <c r="J33" s="375"/>
      <c r="K33" s="397"/>
    </row>
    <row r="34" spans="1:12" x14ac:dyDescent="0.25">
      <c r="A34" s="403"/>
      <c r="B34" s="403" t="s">
        <v>115</v>
      </c>
      <c r="C34" s="404">
        <v>175000</v>
      </c>
      <c r="D34" s="404" t="s">
        <v>110</v>
      </c>
      <c r="E34" s="405"/>
      <c r="F34" s="406"/>
      <c r="G34" s="406"/>
      <c r="H34" s="406"/>
      <c r="I34" s="407">
        <v>23932</v>
      </c>
      <c r="J34" s="408" t="s">
        <v>110</v>
      </c>
      <c r="K34" s="406"/>
      <c r="L34" s="356" t="s">
        <v>278</v>
      </c>
    </row>
    <row r="35" spans="1:12" ht="14.25" customHeight="1" x14ac:dyDescent="0.25">
      <c r="A35" s="403"/>
      <c r="B35" s="403" t="s">
        <v>115</v>
      </c>
      <c r="C35" s="409">
        <v>250000</v>
      </c>
      <c r="D35" s="404" t="s">
        <v>110</v>
      </c>
      <c r="E35" s="410"/>
      <c r="F35" s="403"/>
      <c r="G35" s="403"/>
      <c r="H35" s="403"/>
      <c r="I35" s="407">
        <v>23931</v>
      </c>
      <c r="J35" s="408" t="s">
        <v>110</v>
      </c>
      <c r="K35" s="403"/>
      <c r="L35" s="356" t="s">
        <v>278</v>
      </c>
    </row>
    <row r="36" spans="1:12" x14ac:dyDescent="0.25">
      <c r="A36" s="403"/>
      <c r="B36" s="403" t="s">
        <v>18</v>
      </c>
      <c r="C36" s="404">
        <v>175951</v>
      </c>
      <c r="D36" s="404" t="s">
        <v>110</v>
      </c>
      <c r="E36" s="410"/>
      <c r="F36" s="403"/>
      <c r="G36" s="403"/>
      <c r="H36" s="403"/>
      <c r="I36" s="407">
        <v>23934</v>
      </c>
      <c r="J36" s="408" t="s">
        <v>110</v>
      </c>
      <c r="K36" s="403"/>
      <c r="L36" s="356" t="s">
        <v>278</v>
      </c>
    </row>
    <row r="37" spans="1:12" x14ac:dyDescent="0.25">
      <c r="A37" s="403"/>
      <c r="B37" s="403" t="s">
        <v>18</v>
      </c>
      <c r="C37" s="404">
        <v>176246</v>
      </c>
      <c r="D37" s="404" t="s">
        <v>110</v>
      </c>
      <c r="E37" s="410"/>
      <c r="F37" s="403"/>
      <c r="G37" s="403"/>
      <c r="H37" s="403"/>
      <c r="I37" s="407">
        <v>23933</v>
      </c>
      <c r="J37" s="408" t="s">
        <v>110</v>
      </c>
      <c r="K37" s="403"/>
      <c r="L37" s="356" t="s">
        <v>278</v>
      </c>
    </row>
    <row r="39" spans="1:12" ht="21.75" customHeight="1" x14ac:dyDescent="0.25"/>
    <row r="40" spans="1:12" ht="31.5" customHeight="1" x14ac:dyDescent="0.35">
      <c r="B40" s="411" t="s">
        <v>190</v>
      </c>
      <c r="C40" s="412">
        <f>SUBTOTAL(9,C4:C37)</f>
        <v>13599387</v>
      </c>
    </row>
  </sheetData>
  <autoFilter ref="A3:K37"/>
  <printOptions horizontalCentered="1" verticalCentered="1"/>
  <pageMargins left="0" right="0" top="0" bottom="0" header="0" footer="0"/>
  <pageSetup paperSize="9" scale="6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7"/>
  <sheetViews>
    <sheetView workbookViewId="0">
      <selection activeCell="C3" sqref="C3"/>
    </sheetView>
  </sheetViews>
  <sheetFormatPr baseColWidth="10" defaultRowHeight="15" x14ac:dyDescent="0.25"/>
  <cols>
    <col min="2" max="2" width="23.28515625" customWidth="1"/>
    <col min="3" max="3" width="32.28515625" customWidth="1"/>
  </cols>
  <sheetData>
    <row r="4" spans="2:3" ht="18.75" x14ac:dyDescent="0.3">
      <c r="B4" s="74" t="s">
        <v>89</v>
      </c>
    </row>
    <row r="6" spans="2:3" x14ac:dyDescent="0.25">
      <c r="B6" s="231">
        <v>9910000003</v>
      </c>
      <c r="C6" s="66" t="s">
        <v>90</v>
      </c>
    </row>
    <row r="7" spans="2:3" x14ac:dyDescent="0.25">
      <c r="B7" s="231" t="s">
        <v>95</v>
      </c>
      <c r="C7" s="66" t="s">
        <v>91</v>
      </c>
    </row>
    <row r="8" spans="2:3" x14ac:dyDescent="0.25">
      <c r="B8" s="231">
        <v>3200000000</v>
      </c>
      <c r="C8" s="66" t="s">
        <v>92</v>
      </c>
    </row>
    <row r="9" spans="2:3" x14ac:dyDescent="0.25">
      <c r="B9" s="231">
        <v>11112222</v>
      </c>
      <c r="C9" s="66" t="s">
        <v>93</v>
      </c>
    </row>
    <row r="10" spans="2:3" x14ac:dyDescent="0.25">
      <c r="B10" s="231">
        <v>111110000</v>
      </c>
      <c r="C10" s="66" t="s">
        <v>94</v>
      </c>
    </row>
    <row r="11" spans="2:3" x14ac:dyDescent="0.25">
      <c r="B11" s="360">
        <v>11111111</v>
      </c>
      <c r="C11" s="359" t="s">
        <v>262</v>
      </c>
    </row>
    <row r="12" spans="2:3" x14ac:dyDescent="0.25">
      <c r="B12" s="72"/>
    </row>
    <row r="13" spans="2:3" x14ac:dyDescent="0.25">
      <c r="B13" s="72"/>
    </row>
    <row r="14" spans="2:3" x14ac:dyDescent="0.25">
      <c r="B14" s="72"/>
    </row>
    <row r="15" spans="2:3" x14ac:dyDescent="0.25">
      <c r="B15" s="72"/>
    </row>
    <row r="16" spans="2:3" x14ac:dyDescent="0.25">
      <c r="B16" s="72"/>
    </row>
    <row r="17" spans="2:2" x14ac:dyDescent="0.25">
      <c r="B17" s="7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746.410</vt:lpstr>
      <vt:lpstr>17.962.700</vt:lpstr>
      <vt:lpstr>1</vt:lpstr>
      <vt:lpstr>2</vt:lpstr>
      <vt:lpstr>3</vt:lpstr>
      <vt:lpstr>4</vt:lpstr>
      <vt:lpstr>5</vt:lpstr>
      <vt:lpstr>6</vt:lpstr>
      <vt:lpstr>7</vt:lpstr>
      <vt:lpstr>8</vt:lpstr>
      <vt:lpstr>REGISTRO FACTURACION</vt:lpstr>
      <vt:lpstr>CODIGOS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2015-12-02T16:29:36Z</dcterms:modified>
</cp:coreProperties>
</file>