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60" windowWidth="19320" windowHeight="7305" firstSheet="2" activeTab="10"/>
  </bookViews>
  <sheets>
    <sheet name="746.410" sheetId="4" state="hidden" r:id="rId1"/>
    <sheet name="17.962.700" sheetId="5" state="hidden" r:id="rId2"/>
    <sheet name="1" sheetId="7" r:id="rId3"/>
    <sheet name="2" sheetId="8" r:id="rId4"/>
    <sheet name="3" sheetId="9" r:id="rId5"/>
    <sheet name="4" sheetId="12" r:id="rId6"/>
    <sheet name="5" sheetId="16" r:id="rId7"/>
    <sheet name="6" sheetId="18" r:id="rId8"/>
    <sheet name="7" sheetId="19" r:id="rId9"/>
    <sheet name="8" sheetId="21" r:id="rId10"/>
    <sheet name="REGISTRO FACTURACION" sheetId="14" r:id="rId11"/>
    <sheet name="CODIGOS" sheetId="15" r:id="rId12"/>
  </sheets>
  <definedNames>
    <definedName name="_xlnm._FilterDatabase" localSheetId="10" hidden="1">'REGISTRO FACTURACION'!$A$3:$L$37</definedName>
  </definedNames>
  <calcPr calcId="144525"/>
</workbook>
</file>

<file path=xl/calcChain.xml><?xml version="1.0" encoding="utf-8"?>
<calcChain xmlns="http://schemas.openxmlformats.org/spreadsheetml/2006/main">
  <c r="C38" i="14" l="1"/>
  <c r="F84" i="21" l="1"/>
  <c r="F85" i="21" s="1"/>
  <c r="F33" i="21" l="1"/>
  <c r="F34" i="21" s="1"/>
  <c r="F76" i="7"/>
  <c r="F77" i="7" s="1"/>
  <c r="F69" i="9" l="1"/>
  <c r="F70" i="9" s="1"/>
  <c r="F19" i="12"/>
  <c r="F101" i="21" l="1"/>
  <c r="F102" i="21" s="1"/>
  <c r="F132" i="21"/>
  <c r="F133" i="21" s="1"/>
  <c r="F68" i="21"/>
  <c r="F69" i="21" s="1"/>
  <c r="F50" i="21"/>
  <c r="F51" i="21" s="1"/>
  <c r="F15" i="21"/>
  <c r="F16" i="21" s="1"/>
  <c r="F71" i="19"/>
  <c r="F14" i="9" l="1"/>
  <c r="F15" i="9" s="1"/>
  <c r="F31" i="9"/>
  <c r="F32" i="9"/>
  <c r="F53" i="9"/>
  <c r="F54" i="9" s="1"/>
  <c r="F74" i="9" s="1"/>
  <c r="F56" i="19" l="1"/>
  <c r="F28" i="19" l="1"/>
  <c r="F14" i="19" l="1"/>
  <c r="F15" i="19" l="1"/>
  <c r="F14" i="18"/>
  <c r="F15" i="18" s="1"/>
  <c r="F57" i="19"/>
  <c r="F43" i="19"/>
  <c r="F29" i="19"/>
  <c r="F74" i="19" l="1"/>
  <c r="F46" i="18"/>
  <c r="F45" i="18"/>
  <c r="F31" i="16" l="1"/>
  <c r="F29" i="16"/>
  <c r="F46" i="8" l="1"/>
  <c r="F44" i="8" l="1"/>
  <c r="F75" i="18" l="1"/>
  <c r="F76" i="18" s="1"/>
  <c r="F60" i="18"/>
  <c r="F61" i="18" s="1"/>
  <c r="F44" i="18"/>
  <c r="F29" i="18"/>
  <c r="F30" i="18" s="1"/>
  <c r="F79" i="18" l="1"/>
  <c r="F14" i="7" l="1"/>
  <c r="F60" i="8" l="1"/>
  <c r="F61" i="8" s="1"/>
  <c r="F29" i="8"/>
  <c r="F75" i="8" l="1"/>
  <c r="F61" i="7" l="1"/>
  <c r="F62" i="7" s="1"/>
  <c r="F45" i="7" l="1"/>
  <c r="F30" i="7"/>
  <c r="F29" i="7"/>
  <c r="F31" i="7" l="1"/>
  <c r="F47" i="7"/>
  <c r="F45" i="16"/>
  <c r="F46" i="16" s="1"/>
  <c r="F76" i="16" l="1"/>
  <c r="F60" i="16"/>
  <c r="F61" i="16" s="1"/>
  <c r="F30" i="16"/>
  <c r="F14" i="16"/>
  <c r="F15" i="16" s="1"/>
  <c r="F79" i="16" l="1"/>
  <c r="F34" i="12"/>
  <c r="F76" i="8" l="1"/>
  <c r="F14" i="8" l="1"/>
  <c r="F15" i="8" s="1"/>
  <c r="F30" i="8"/>
  <c r="F45" i="8"/>
  <c r="F79" i="8" l="1"/>
  <c r="F35" i="12" l="1"/>
  <c r="F15" i="7" l="1"/>
  <c r="F80" i="7" l="1"/>
  <c r="F90" i="5" l="1"/>
  <c r="F87" i="5"/>
  <c r="F85" i="5"/>
  <c r="F84" i="5"/>
  <c r="F83" i="5"/>
  <c r="F82" i="5"/>
  <c r="F81" i="5"/>
  <c r="F80" i="5"/>
  <c r="F79" i="5"/>
  <c r="F78" i="5"/>
  <c r="F77" i="5"/>
  <c r="F76" i="5"/>
  <c r="F75" i="5"/>
  <c r="F74" i="5"/>
  <c r="F73" i="5"/>
  <c r="F72" i="5"/>
  <c r="F71" i="5"/>
  <c r="F70" i="5"/>
  <c r="F69" i="5"/>
  <c r="F54" i="5"/>
  <c r="F52" i="5"/>
  <c r="F51" i="5"/>
  <c r="F50" i="5"/>
  <c r="F49" i="5"/>
  <c r="F48" i="5"/>
  <c r="F33" i="5"/>
  <c r="F17" i="5"/>
  <c r="F16" i="5"/>
  <c r="F15" i="5"/>
  <c r="F53" i="4"/>
  <c r="F49" i="4"/>
  <c r="F48" i="4"/>
  <c r="F33" i="4"/>
  <c r="F32" i="4"/>
  <c r="F17" i="4"/>
  <c r="F16" i="4"/>
</calcChain>
</file>

<file path=xl/sharedStrings.xml><?xml version="1.0" encoding="utf-8"?>
<sst xmlns="http://schemas.openxmlformats.org/spreadsheetml/2006/main" count="1189" uniqueCount="272">
  <si>
    <t>RUT</t>
  </si>
  <si>
    <t>RAZON SOCIAL</t>
  </si>
  <si>
    <t xml:space="preserve">REBAJAR DE GUÍA EN SISTEMA Nº </t>
  </si>
  <si>
    <t>MENCIONAR GUÍA MANUAL Nº</t>
  </si>
  <si>
    <t>ORDEN DE COMPRA</t>
  </si>
  <si>
    <t>BODEGA</t>
  </si>
  <si>
    <t>PRESUPUESTO</t>
  </si>
  <si>
    <t>INFORME TÉCNICO EN TERRENO</t>
  </si>
  <si>
    <t>SOLICITADO/AUTORIZADO POR</t>
  </si>
  <si>
    <t>CÓDIGO</t>
  </si>
  <si>
    <t>DETALLE</t>
  </si>
  <si>
    <t>CANTIDAD</t>
  </si>
  <si>
    <t>P.UNITARIO</t>
  </si>
  <si>
    <t>P. TOTAL</t>
  </si>
  <si>
    <t xml:space="preserve"> NETO</t>
  </si>
  <si>
    <t>Facturación 1</t>
  </si>
  <si>
    <t>TOTAL:</t>
  </si>
  <si>
    <t>96.898.980-4</t>
  </si>
  <si>
    <t>Clínica Vespucio</t>
  </si>
  <si>
    <t>Facturación 2</t>
  </si>
  <si>
    <t>Presupuesto Técnico Nº7064</t>
  </si>
  <si>
    <t xml:space="preserve">Mantencion Completa </t>
  </si>
  <si>
    <t xml:space="preserve"> </t>
  </si>
  <si>
    <t>DESPACHADO</t>
  </si>
  <si>
    <t xml:space="preserve">Hospital Parroquial San Bernardo </t>
  </si>
  <si>
    <t>Facturación 6</t>
  </si>
  <si>
    <t>Facturación 7</t>
  </si>
  <si>
    <t>82.031.800-5</t>
  </si>
  <si>
    <t>Mant. Correctiva cama hillrom central</t>
  </si>
  <si>
    <t xml:space="preserve">Clinica Vespucio </t>
  </si>
  <si>
    <t>.</t>
  </si>
  <si>
    <t>Facturación 8</t>
  </si>
  <si>
    <t>78.040.520-1</t>
  </si>
  <si>
    <t>Clinica Avansalud</t>
  </si>
  <si>
    <t>Programacion Llamado Enfermera</t>
  </si>
  <si>
    <t>Reparacion Cama hill rom serie 1104-34A07-A</t>
  </si>
  <si>
    <t>Kit de baterias para equipo GL 5</t>
  </si>
  <si>
    <t>Mantencion Completa</t>
  </si>
  <si>
    <t>Facturación 9</t>
  </si>
  <si>
    <t>FACT. 110918</t>
  </si>
  <si>
    <t>FACT. 110322</t>
  </si>
  <si>
    <t>FACT. 973</t>
  </si>
  <si>
    <t>Facturación 10</t>
  </si>
  <si>
    <t xml:space="preserve">Clínica Tabancura </t>
  </si>
  <si>
    <t xml:space="preserve">Reparacion de lampara </t>
  </si>
  <si>
    <t>Facturación 11</t>
  </si>
  <si>
    <t>78.053.560-1</t>
  </si>
  <si>
    <t>61.606.200-K</t>
  </si>
  <si>
    <t>Servicio de Salud Antofagasta</t>
  </si>
  <si>
    <t>769-828-SE14</t>
  </si>
  <si>
    <t>GL5</t>
  </si>
  <si>
    <t xml:space="preserve">HAMACA </t>
  </si>
  <si>
    <t>HAMACA caja de 10 unid</t>
  </si>
  <si>
    <t>HANGER</t>
  </si>
  <si>
    <t xml:space="preserve">SOPORTE HAMACA DE CUELLO </t>
  </si>
  <si>
    <t>Fact Nº 236227</t>
  </si>
  <si>
    <t>Fact Nº Refacturar</t>
  </si>
  <si>
    <t>POR DESPACHAR</t>
  </si>
  <si>
    <t xml:space="preserve">Gobierno Regional de Tarapacá </t>
  </si>
  <si>
    <t>72.223.100-7</t>
  </si>
  <si>
    <t>768-399-SE14</t>
  </si>
  <si>
    <t>HAMACA</t>
  </si>
  <si>
    <t>BALANZA</t>
  </si>
  <si>
    <t>SOPORTE HAMACA DE CUELLO</t>
  </si>
  <si>
    <t>ADAPTADOR</t>
  </si>
  <si>
    <t>GH3</t>
  </si>
  <si>
    <t xml:space="preserve">HANGER ADULTO </t>
  </si>
  <si>
    <t>HANGER NIÑO</t>
  </si>
  <si>
    <t>TAPAS</t>
  </si>
  <si>
    <t>SWING KIT</t>
  </si>
  <si>
    <t>HAMACA ESTÁNDAR</t>
  </si>
  <si>
    <t>Facturación 12</t>
  </si>
  <si>
    <t>?</t>
  </si>
  <si>
    <t>Facturación 3</t>
  </si>
  <si>
    <t>Facturación 5</t>
  </si>
  <si>
    <t>Facturación 4</t>
  </si>
  <si>
    <t>TOTAL :</t>
  </si>
  <si>
    <t>Facturación 13</t>
  </si>
  <si>
    <t>Facturación 14</t>
  </si>
  <si>
    <t>Facturación 15</t>
  </si>
  <si>
    <t>ORDEN DE VENTA</t>
  </si>
  <si>
    <t>Facturación 16</t>
  </si>
  <si>
    <t>Facturación 17</t>
  </si>
  <si>
    <t>Facturación 18</t>
  </si>
  <si>
    <t>Facturación 19</t>
  </si>
  <si>
    <t>Facturación 20</t>
  </si>
  <si>
    <t>Clínica u Hospital</t>
  </si>
  <si>
    <t>Monto Neto</t>
  </si>
  <si>
    <t>FACTURA</t>
  </si>
  <si>
    <t>CODIGOS</t>
  </si>
  <si>
    <t>VISITA TECNICA</t>
  </si>
  <si>
    <t>PROGRAMACION</t>
  </si>
  <si>
    <t>MANTENCION</t>
  </si>
  <si>
    <t>REPARACIONES VARIAS (PINTURA, )</t>
  </si>
  <si>
    <t>MANO DE OBRA</t>
  </si>
  <si>
    <t>111PROGRAMACION</t>
  </si>
  <si>
    <t>Orden de compra</t>
  </si>
  <si>
    <t>Guia de despacho</t>
  </si>
  <si>
    <t>Orden de venta</t>
  </si>
  <si>
    <t>Realizado</t>
  </si>
  <si>
    <t>Factura Nº</t>
  </si>
  <si>
    <t>Presupuesto</t>
  </si>
  <si>
    <t xml:space="preserve">     </t>
  </si>
  <si>
    <t>Entrega</t>
  </si>
  <si>
    <t>NETO</t>
  </si>
  <si>
    <t>Responsable Venta</t>
  </si>
  <si>
    <t>Facturación 21</t>
  </si>
  <si>
    <t>Facturación 22</t>
  </si>
  <si>
    <t>Facturación 23</t>
  </si>
  <si>
    <t>Facturación 24</t>
  </si>
  <si>
    <t>Facturación 25</t>
  </si>
  <si>
    <t>Clínica Avansalud</t>
  </si>
  <si>
    <t>96.560.470-3</t>
  </si>
  <si>
    <t>96.963.660-3</t>
  </si>
  <si>
    <t>CCDIN</t>
  </si>
  <si>
    <t>Control Housing Cover</t>
  </si>
  <si>
    <t>Total Facturado</t>
  </si>
  <si>
    <t>Peras de Llamado Enfermera</t>
  </si>
  <si>
    <t>Hospital Clinico Viña del Mar</t>
  </si>
  <si>
    <t xml:space="preserve">Mechanims Block Assy </t>
  </si>
  <si>
    <t>Clínica Davila</t>
  </si>
  <si>
    <t>Reparacion</t>
  </si>
  <si>
    <t>HL-90 1,5 Rever</t>
  </si>
  <si>
    <t>35206-48</t>
  </si>
  <si>
    <t>96.921.660-4</t>
  </si>
  <si>
    <t>Clínica Los Coihues</t>
  </si>
  <si>
    <t>R4K4020</t>
  </si>
  <si>
    <t>Consola Rauland 4000</t>
  </si>
  <si>
    <t>76.515.070-1</t>
  </si>
  <si>
    <t>Clínica Chillan S.A</t>
  </si>
  <si>
    <t>KK-800E</t>
  </si>
  <si>
    <t>Camilla Modelo KK-800 Paramount</t>
  </si>
  <si>
    <t>Clínica Chillan</t>
  </si>
  <si>
    <t>Andres Yañez</t>
  </si>
  <si>
    <t>Clínica los Coihues</t>
  </si>
  <si>
    <t>99.567.970-1</t>
  </si>
  <si>
    <t>Clínica Las Lilas</t>
  </si>
  <si>
    <t>Mantencion preventiva</t>
  </si>
  <si>
    <t>SI</t>
  </si>
  <si>
    <t>Jorge Carreño</t>
  </si>
  <si>
    <t>Rosse</t>
  </si>
  <si>
    <t>Cristian</t>
  </si>
  <si>
    <t>93.930.000-7</t>
  </si>
  <si>
    <t>Clínica las Condes</t>
  </si>
  <si>
    <t>Repuesto EEMM</t>
  </si>
  <si>
    <t>Paul Medina</t>
  </si>
  <si>
    <t>068-15</t>
  </si>
  <si>
    <t>Venta Directa</t>
  </si>
  <si>
    <t>90.753.000-0</t>
  </si>
  <si>
    <t>Clínica Santa María</t>
  </si>
  <si>
    <t>Ampolleta Xenon175w</t>
  </si>
  <si>
    <t>Ampolleta Xenon 300w</t>
  </si>
  <si>
    <t>NO</t>
  </si>
  <si>
    <t>61.606.307-3</t>
  </si>
  <si>
    <t xml:space="preserve">Hospital de Copiapo </t>
  </si>
  <si>
    <t xml:space="preserve">Mantencion por contrato </t>
  </si>
  <si>
    <t>Hospital de Copiapo</t>
  </si>
  <si>
    <t>Mantencion por contrato</t>
  </si>
  <si>
    <t>R4KPC11</t>
  </si>
  <si>
    <t>Modulo de baño Slim</t>
  </si>
  <si>
    <t>PO00058</t>
  </si>
  <si>
    <t>Sensar Ltda</t>
  </si>
  <si>
    <t>76.015.857-7</t>
  </si>
  <si>
    <t>Sensar</t>
  </si>
  <si>
    <t xml:space="preserve">Clínica Vespucio </t>
  </si>
  <si>
    <t>Programacion</t>
  </si>
  <si>
    <t>Clínica Las Condes</t>
  </si>
  <si>
    <t>Visita Tecnica</t>
  </si>
  <si>
    <t xml:space="preserve"> 96.898.980-4</t>
  </si>
  <si>
    <t>Transformador Guldmann</t>
  </si>
  <si>
    <t>18718</t>
  </si>
  <si>
    <t>18719</t>
  </si>
  <si>
    <t>18720</t>
  </si>
  <si>
    <t>A espera de repuesto</t>
  </si>
  <si>
    <t>Staff Terminal</t>
  </si>
  <si>
    <t>Peras de llamado</t>
  </si>
  <si>
    <t>Tranformador mesa remeda</t>
  </si>
  <si>
    <t>149444-149300-149255</t>
  </si>
  <si>
    <t>35033-01</t>
  </si>
  <si>
    <t>18881</t>
  </si>
  <si>
    <t>18631</t>
  </si>
  <si>
    <t>18835</t>
  </si>
  <si>
    <t>Mutual De Seguridad</t>
  </si>
  <si>
    <t>Clinica Santa María</t>
  </si>
  <si>
    <t>Visita Tecnica/ Laser</t>
  </si>
  <si>
    <t>Clínica Indisa</t>
  </si>
  <si>
    <t>92.051.000-0</t>
  </si>
  <si>
    <t>18951</t>
  </si>
  <si>
    <t>IBERMANSA</t>
  </si>
  <si>
    <t xml:space="preserve">Tarjeta Centurion </t>
  </si>
  <si>
    <t>59188580-4</t>
  </si>
  <si>
    <t>00087/15</t>
  </si>
  <si>
    <t>96.816.590-9</t>
  </si>
  <si>
    <t>Empresa de Servios Energéticos SA</t>
  </si>
  <si>
    <t xml:space="preserve">baño Slim </t>
  </si>
  <si>
    <t>Visita tecnica</t>
  </si>
  <si>
    <t>19038</t>
  </si>
  <si>
    <t>Ibermansa</t>
  </si>
  <si>
    <t>Hospital Militar</t>
  </si>
  <si>
    <t>Facturación 26</t>
  </si>
  <si>
    <t>Facturación 27</t>
  </si>
  <si>
    <t>Facturación 28</t>
  </si>
  <si>
    <t>Facturación 29</t>
  </si>
  <si>
    <t>Facturación 30</t>
  </si>
  <si>
    <t>61.101.030-3</t>
  </si>
  <si>
    <t>Totalcare sideral arm outer supt</t>
  </si>
  <si>
    <t>150235</t>
  </si>
  <si>
    <t>19103</t>
  </si>
  <si>
    <t>Dispositivos Tag para asignacion de personal</t>
  </si>
  <si>
    <t>Reasigancion de Tag x 1</t>
  </si>
  <si>
    <t>Contrato por mantencion</t>
  </si>
  <si>
    <t xml:space="preserve">Clínica Chillan </t>
  </si>
  <si>
    <t xml:space="preserve">Contrato por Mantencion </t>
  </si>
  <si>
    <t>19169</t>
  </si>
  <si>
    <t>Facturación 31</t>
  </si>
  <si>
    <t>175BF</t>
  </si>
  <si>
    <t>300BF</t>
  </si>
  <si>
    <t>70.285.100-9</t>
  </si>
  <si>
    <t>5-PBA00433/ B2</t>
  </si>
  <si>
    <t>Esener</t>
  </si>
  <si>
    <t>19244</t>
  </si>
  <si>
    <t>19332</t>
  </si>
  <si>
    <t>Clinica Chillan</t>
  </si>
  <si>
    <t xml:space="preserve">Reparacion </t>
  </si>
  <si>
    <t>Reparacion mesa remeda</t>
  </si>
  <si>
    <t>Venta directa</t>
  </si>
  <si>
    <t>CBBT48511-01  </t>
  </si>
  <si>
    <t>Cabel B IZ largo</t>
  </si>
  <si>
    <t>Contenedor Aceite</t>
  </si>
  <si>
    <t xml:space="preserve">Aceite por Botella </t>
  </si>
  <si>
    <t xml:space="preserve">Cable Derecho largo </t>
  </si>
  <si>
    <t>CBBT48511-02</t>
  </si>
  <si>
    <t>Recepcion conforme</t>
  </si>
  <si>
    <t>Chile Express</t>
  </si>
  <si>
    <t>Paul(R.C)</t>
  </si>
  <si>
    <t>Andres (R.C)</t>
  </si>
  <si>
    <t>Correo</t>
  </si>
  <si>
    <t>En Mano</t>
  </si>
  <si>
    <t>Contrato por Mantencion</t>
  </si>
  <si>
    <t xml:space="preserve">Contrato por mantencion </t>
  </si>
  <si>
    <t>Entregado</t>
  </si>
  <si>
    <t xml:space="preserve">Visita Tecnica </t>
  </si>
  <si>
    <t>Clinica Vespucio</t>
  </si>
  <si>
    <t xml:space="preserve">Modulo Estacion de Paciente </t>
  </si>
  <si>
    <t>R4K14SA</t>
  </si>
  <si>
    <t xml:space="preserve">Aprobado y a espera de envio </t>
  </si>
  <si>
    <t>Mantencion cama electrica</t>
  </si>
  <si>
    <t>Constructora y comercial el alba ltda(refacturado)</t>
  </si>
  <si>
    <t>Proyecto</t>
  </si>
  <si>
    <t>86.003.00-4</t>
  </si>
  <si>
    <t>Constructora Comercial Alba Ltda.</t>
  </si>
  <si>
    <t>Avance de proyecto</t>
  </si>
  <si>
    <t>Instalacion Llamado enfermeria</t>
  </si>
  <si>
    <t>Hospital de los Angeles</t>
  </si>
  <si>
    <t xml:space="preserve"> Facturación  37</t>
  </si>
  <si>
    <t>61.607.301-K</t>
  </si>
  <si>
    <t>_</t>
  </si>
  <si>
    <t xml:space="preserve"> Facturación  33</t>
  </si>
  <si>
    <t>( a la espera de guias de Despacho)</t>
  </si>
  <si>
    <t>(autorizado por paul Medina a espera de correo)</t>
  </si>
  <si>
    <t> 151401</t>
  </si>
  <si>
    <t xml:space="preserve">70.285.100-9
</t>
  </si>
  <si>
    <t>Mutual de Seguridad</t>
  </si>
  <si>
    <t>13261</t>
  </si>
  <si>
    <t>111REPROGRAMACION</t>
  </si>
  <si>
    <t>Reprogramacion R4000</t>
  </si>
  <si>
    <t>Clínica Vespucio ( REFACTURADO)</t>
  </si>
  <si>
    <t>Clínica Santa María ( REFACTURADO)</t>
  </si>
  <si>
    <t xml:space="preserve"> Facturación  32</t>
  </si>
  <si>
    <t xml:space="preserve"> Facturación 34</t>
  </si>
  <si>
    <t xml:space="preserve"> Facturación  35</t>
  </si>
  <si>
    <t>Facturación 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</si>
</sst>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* #,##0.00\ &quot;€&quot;_-;\-* #,##0.00\ &quot;€&quot;_-;_-* &quot;-&quot;??\ &quot;€&quot;_-;_-@_-"/>
    <numFmt numFmtId="164" formatCode="&quot;$&quot;\ #,##0;[Red]\-&quot;$&quot;\ #,##0"/>
    <numFmt numFmtId="165" formatCode="&quot;$&quot;\ #,##0"/>
    <numFmt numFmtId="166" formatCode="_(&quot;Ch$&quot;* #,##0.00_);_(&quot;Ch$&quot;* \(#,##0.00\);_(&quot;Ch$&quot;* &quot;-&quot;??_);_(@_)"/>
    <numFmt numFmtId="167" formatCode="[$$-340A]\ #,##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Book Antiqua"/>
      <family val="1"/>
    </font>
    <font>
      <sz val="8"/>
      <color theme="5" tint="0.59999389629810485"/>
      <name val="Book Antiqua"/>
      <family val="1"/>
    </font>
    <font>
      <sz val="8"/>
      <color rgb="FFFF0000"/>
      <name val="Book Antiqua"/>
      <family val="1"/>
    </font>
    <font>
      <b/>
      <sz val="8"/>
      <color theme="5" tint="0.59999389629810485"/>
      <name val="Book Antiqua"/>
      <family val="1"/>
    </font>
    <font>
      <b/>
      <sz val="8"/>
      <name val="Book Antiqua"/>
      <family val="1"/>
    </font>
    <font>
      <sz val="8"/>
      <color indexed="8"/>
      <name val="Book Antiqua"/>
      <family val="1"/>
    </font>
    <font>
      <sz val="8"/>
      <name val="Book Antiqua"/>
      <family val="1"/>
    </font>
    <font>
      <sz val="8"/>
      <color theme="1"/>
      <name val="Book Antiqua"/>
      <family val="1"/>
    </font>
    <font>
      <b/>
      <sz val="11"/>
      <color theme="1"/>
      <name val="Calibri"/>
      <family val="2"/>
      <scheme val="minor"/>
    </font>
    <font>
      <sz val="11"/>
      <name val="Bookman Old Style"/>
      <family val="1"/>
    </font>
    <font>
      <b/>
      <sz val="12"/>
      <color theme="1"/>
      <name val="Calibri"/>
      <family val="2"/>
      <scheme val="minor"/>
    </font>
    <font>
      <sz val="11"/>
      <name val="Bookman Old Style"/>
      <family val="1"/>
    </font>
    <font>
      <sz val="11"/>
      <color theme="1"/>
      <name val="Arial"/>
      <family val="2"/>
    </font>
    <font>
      <b/>
      <sz val="8"/>
      <color rgb="FFFF0000"/>
      <name val="Arial Black"/>
      <family val="2"/>
    </font>
    <font>
      <sz val="10"/>
      <color rgb="FFFF0000"/>
      <name val="Book Antiqua"/>
      <family val="1"/>
    </font>
    <font>
      <sz val="11"/>
      <color rgb="FFFF0000"/>
      <name val="Book Antiqua"/>
      <family val="1"/>
    </font>
    <font>
      <b/>
      <sz val="9"/>
      <name val="Book Antiqua"/>
      <family val="1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8"/>
      <color rgb="FF000000"/>
      <name val="Book Antiqua"/>
      <family val="1"/>
    </font>
    <font>
      <b/>
      <sz val="8"/>
      <color rgb="FFE6B8B7"/>
      <name val="Book Antiqua"/>
      <family val="1"/>
    </font>
    <font>
      <b/>
      <sz val="8"/>
      <color rgb="FFFF0000"/>
      <name val="Book Antiqua"/>
      <family val="1"/>
    </font>
    <font>
      <b/>
      <sz val="8"/>
      <color indexed="8"/>
      <name val="Book Antiqua"/>
      <family val="1"/>
    </font>
    <font>
      <b/>
      <sz val="11"/>
      <color rgb="FFFF0000"/>
      <name val="Book Antiqua"/>
      <family val="1"/>
    </font>
    <font>
      <sz val="11"/>
      <color rgb="FF7030A0"/>
      <name val="Calibri"/>
      <family val="2"/>
      <scheme val="minor"/>
    </font>
    <font>
      <sz val="8"/>
      <color rgb="FF000000"/>
      <name val="Book Antiqua"/>
      <family val="1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E26B0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167" fontId="0" fillId="0" borderId="0"/>
    <xf numFmtId="167" fontId="11" fillId="0" borderId="0"/>
    <xf numFmtId="167" fontId="13" fillId="0" borderId="0"/>
    <xf numFmtId="166" fontId="11" fillId="0" borderId="0" applyFont="0" applyFill="0" applyBorder="0" applyAlignment="0" applyProtection="0"/>
    <xf numFmtId="167" fontId="1" fillId="0" borderId="0"/>
    <xf numFmtId="167" fontId="14" fillId="0" borderId="0"/>
    <xf numFmtId="167" fontId="11" fillId="0" borderId="0"/>
    <xf numFmtId="167" fontId="33" fillId="0" borderId="0"/>
    <xf numFmtId="44" fontId="1" fillId="0" borderId="0" applyFont="0" applyFill="0" applyBorder="0" applyAlignment="0" applyProtection="0"/>
  </cellStyleXfs>
  <cellXfs count="374">
    <xf numFmtId="167" fontId="0" fillId="0" borderId="0" xfId="0"/>
    <xf numFmtId="167" fontId="3" fillId="3" borderId="0" xfId="0" applyFont="1" applyFill="1" applyAlignment="1">
      <alignment horizontal="center" vertical="center"/>
    </xf>
    <xf numFmtId="167" fontId="4" fillId="3" borderId="0" xfId="0" applyFont="1" applyFill="1" applyAlignment="1">
      <alignment vertical="center"/>
    </xf>
    <xf numFmtId="167" fontId="5" fillId="3" borderId="0" xfId="0" applyFont="1" applyFill="1" applyAlignment="1">
      <alignment vertical="center"/>
    </xf>
    <xf numFmtId="167" fontId="3" fillId="3" borderId="0" xfId="0" applyFont="1" applyFill="1" applyAlignment="1">
      <alignment horizontal="center"/>
    </xf>
    <xf numFmtId="167" fontId="5" fillId="3" borderId="0" xfId="0" applyFont="1" applyFill="1"/>
    <xf numFmtId="167" fontId="3" fillId="3" borderId="7" xfId="0" applyFont="1" applyFill="1" applyBorder="1" applyAlignment="1">
      <alignment horizontal="center"/>
    </xf>
    <xf numFmtId="167" fontId="3" fillId="3" borderId="0" xfId="0" applyFont="1" applyFill="1"/>
    <xf numFmtId="14" fontId="3" fillId="3" borderId="7" xfId="0" applyNumberFormat="1" applyFont="1" applyFill="1" applyBorder="1" applyAlignment="1">
      <alignment horizontal="center"/>
    </xf>
    <xf numFmtId="14" fontId="3" fillId="3" borderId="0" xfId="0" applyNumberFormat="1" applyFont="1" applyFill="1" applyAlignment="1">
      <alignment horizontal="center"/>
    </xf>
    <xf numFmtId="14" fontId="3" fillId="3" borderId="0" xfId="0" applyNumberFormat="1" applyFont="1" applyFill="1"/>
    <xf numFmtId="167" fontId="3" fillId="3" borderId="0" xfId="0" applyFont="1" applyFill="1" applyAlignment="1">
      <alignment horizontal="right"/>
    </xf>
    <xf numFmtId="167" fontId="3" fillId="3" borderId="12" xfId="0" applyFont="1" applyFill="1" applyBorder="1"/>
    <xf numFmtId="164" fontId="12" fillId="5" borderId="0" xfId="0" applyNumberFormat="1" applyFont="1" applyFill="1" applyAlignment="1">
      <alignment vertical="center"/>
    </xf>
    <xf numFmtId="167" fontId="10" fillId="5" borderId="0" xfId="0" applyFont="1" applyFill="1" applyAlignment="1">
      <alignment horizontal="center" vertical="center"/>
    </xf>
    <xf numFmtId="167" fontId="6" fillId="5" borderId="8" xfId="0" applyFont="1" applyFill="1" applyBorder="1" applyAlignment="1">
      <alignment horizontal="right"/>
    </xf>
    <xf numFmtId="167" fontId="8" fillId="5" borderId="9" xfId="0" applyFont="1" applyFill="1" applyBorder="1" applyAlignment="1">
      <alignment horizontal="center"/>
    </xf>
    <xf numFmtId="167" fontId="8" fillId="4" borderId="15" xfId="0" applyFont="1" applyFill="1" applyBorder="1" applyAlignment="1">
      <alignment horizontal="center"/>
    </xf>
    <xf numFmtId="167" fontId="8" fillId="4" borderId="15" xfId="0" applyFont="1" applyFill="1" applyBorder="1" applyAlignment="1">
      <alignment horizontal="right"/>
    </xf>
    <xf numFmtId="167" fontId="8" fillId="4" borderId="13" xfId="0" applyFont="1" applyFill="1" applyBorder="1" applyAlignment="1">
      <alignment horizontal="center" wrapText="1"/>
    </xf>
    <xf numFmtId="167" fontId="6" fillId="4" borderId="3" xfId="0" applyFont="1" applyFill="1" applyBorder="1" applyAlignment="1">
      <alignment horizontal="center"/>
    </xf>
    <xf numFmtId="167" fontId="8" fillId="4" borderId="16" xfId="0" applyFont="1" applyFill="1" applyBorder="1" applyAlignment="1">
      <alignment horizontal="center" wrapText="1"/>
    </xf>
    <xf numFmtId="167" fontId="8" fillId="4" borderId="16" xfId="0" applyFont="1" applyFill="1" applyBorder="1" applyAlignment="1">
      <alignment horizontal="center"/>
    </xf>
    <xf numFmtId="165" fontId="8" fillId="4" borderId="16" xfId="0" applyNumberFormat="1" applyFont="1" applyFill="1" applyBorder="1" applyAlignment="1">
      <alignment horizontal="right"/>
    </xf>
    <xf numFmtId="164" fontId="8" fillId="4" borderId="4" xfId="0" applyNumberFormat="1" applyFont="1" applyFill="1" applyBorder="1"/>
    <xf numFmtId="164" fontId="8" fillId="4" borderId="6" xfId="0" applyNumberFormat="1" applyFont="1" applyFill="1" applyBorder="1"/>
    <xf numFmtId="167" fontId="8" fillId="4" borderId="14" xfId="0" applyFont="1" applyFill="1" applyBorder="1" applyAlignment="1">
      <alignment horizontal="center"/>
    </xf>
    <xf numFmtId="167" fontId="6" fillId="4" borderId="14" xfId="0" applyFont="1" applyFill="1" applyBorder="1" applyAlignment="1">
      <alignment horizontal="left"/>
    </xf>
    <xf numFmtId="167" fontId="8" fillId="4" borderId="14" xfId="0" applyFont="1" applyFill="1" applyBorder="1"/>
    <xf numFmtId="167" fontId="6" fillId="4" borderId="10" xfId="0" applyFont="1" applyFill="1" applyBorder="1" applyAlignment="1">
      <alignment horizontal="center"/>
    </xf>
    <xf numFmtId="164" fontId="6" fillId="4" borderId="11" xfId="0" applyNumberFormat="1" applyFont="1" applyFill="1" applyBorder="1"/>
    <xf numFmtId="167" fontId="2" fillId="2" borderId="1" xfId="0" applyFont="1" applyFill="1" applyBorder="1" applyAlignment="1">
      <alignment horizontal="center" vertical="center"/>
    </xf>
    <xf numFmtId="167" fontId="2" fillId="2" borderId="2" xfId="0" applyFont="1" applyFill="1" applyBorder="1" applyAlignment="1">
      <alignment horizontal="center" vertical="center"/>
    </xf>
    <xf numFmtId="167" fontId="6" fillId="4" borderId="3" xfId="0" applyFont="1" applyFill="1" applyBorder="1" applyAlignment="1">
      <alignment horizontal="right"/>
    </xf>
    <xf numFmtId="167" fontId="7" fillId="4" borderId="4" xfId="0" applyFont="1" applyFill="1" applyBorder="1" applyAlignment="1">
      <alignment horizontal="center"/>
    </xf>
    <xf numFmtId="167" fontId="6" fillId="4" borderId="5" xfId="0" applyFont="1" applyFill="1" applyBorder="1" applyAlignment="1">
      <alignment horizontal="right"/>
    </xf>
    <xf numFmtId="167" fontId="7" fillId="4" borderId="6" xfId="0" applyFont="1" applyFill="1" applyBorder="1" applyAlignment="1">
      <alignment horizontal="center"/>
    </xf>
    <xf numFmtId="167" fontId="8" fillId="4" borderId="6" xfId="0" applyFont="1" applyFill="1" applyBorder="1" applyAlignment="1">
      <alignment horizontal="center"/>
    </xf>
    <xf numFmtId="167" fontId="6" fillId="4" borderId="8" xfId="0" applyFont="1" applyFill="1" applyBorder="1" applyAlignment="1">
      <alignment horizontal="right"/>
    </xf>
    <xf numFmtId="167" fontId="8" fillId="4" borderId="9" xfId="0" applyFont="1" applyFill="1" applyBorder="1" applyAlignment="1">
      <alignment horizontal="center"/>
    </xf>
    <xf numFmtId="167" fontId="8" fillId="4" borderId="13" xfId="0" applyFont="1" applyFill="1" applyBorder="1" applyAlignment="1">
      <alignment horizontal="center"/>
    </xf>
    <xf numFmtId="165" fontId="8" fillId="4" borderId="13" xfId="0" applyNumberFormat="1" applyFont="1" applyFill="1" applyBorder="1" applyAlignment="1">
      <alignment horizontal="right"/>
    </xf>
    <xf numFmtId="14" fontId="15" fillId="3" borderId="0" xfId="0" applyNumberFormat="1" applyFont="1" applyFill="1" applyAlignment="1">
      <alignment horizontal="center"/>
    </xf>
    <xf numFmtId="167" fontId="6" fillId="4" borderId="17" xfId="0" applyFont="1" applyFill="1" applyBorder="1" applyAlignment="1">
      <alignment horizontal="center"/>
    </xf>
    <xf numFmtId="167" fontId="8" fillId="4" borderId="18" xfId="0" applyFont="1" applyFill="1" applyBorder="1" applyAlignment="1">
      <alignment horizontal="center" wrapText="1"/>
    </xf>
    <xf numFmtId="167" fontId="8" fillId="4" borderId="18" xfId="0" applyFont="1" applyFill="1" applyBorder="1" applyAlignment="1">
      <alignment horizontal="center"/>
    </xf>
    <xf numFmtId="165" fontId="8" fillId="4" borderId="18" xfId="0" applyNumberFormat="1" applyFont="1" applyFill="1" applyBorder="1" applyAlignment="1">
      <alignment horizontal="right"/>
    </xf>
    <xf numFmtId="164" fontId="8" fillId="4" borderId="19" xfId="0" applyNumberFormat="1" applyFont="1" applyFill="1" applyBorder="1"/>
    <xf numFmtId="14" fontId="16" fillId="3" borderId="0" xfId="0" applyNumberFormat="1" applyFont="1" applyFill="1" applyAlignment="1">
      <alignment horizontal="center"/>
    </xf>
    <xf numFmtId="167" fontId="8" fillId="4" borderId="20" xfId="0" applyFont="1" applyFill="1" applyBorder="1" applyAlignment="1">
      <alignment horizontal="center" wrapText="1"/>
    </xf>
    <xf numFmtId="167" fontId="8" fillId="4" borderId="20" xfId="0" applyFont="1" applyFill="1" applyBorder="1" applyAlignment="1">
      <alignment horizontal="center"/>
    </xf>
    <xf numFmtId="165" fontId="8" fillId="4" borderId="20" xfId="0" applyNumberFormat="1" applyFont="1" applyFill="1" applyBorder="1" applyAlignment="1">
      <alignment horizontal="right"/>
    </xf>
    <xf numFmtId="164" fontId="8" fillId="4" borderId="9" xfId="0" applyNumberFormat="1" applyFont="1" applyFill="1" applyBorder="1"/>
    <xf numFmtId="14" fontId="9" fillId="6" borderId="0" xfId="0" applyNumberFormat="1" applyFont="1" applyFill="1" applyAlignment="1">
      <alignment horizontal="center"/>
    </xf>
    <xf numFmtId="167" fontId="10" fillId="5" borderId="0" xfId="0" applyFont="1" applyFill="1"/>
    <xf numFmtId="164" fontId="10" fillId="5" borderId="0" xfId="0" applyNumberFormat="1" applyFont="1" applyFill="1"/>
    <xf numFmtId="14" fontId="17" fillId="3" borderId="0" xfId="0" applyNumberFormat="1" applyFont="1" applyFill="1" applyAlignment="1">
      <alignment horizontal="center"/>
    </xf>
    <xf numFmtId="14" fontId="6" fillId="6" borderId="0" xfId="0" applyNumberFormat="1" applyFont="1" applyFill="1" applyAlignment="1">
      <alignment horizontal="center"/>
    </xf>
    <xf numFmtId="14" fontId="18" fillId="6" borderId="0" xfId="0" applyNumberFormat="1" applyFont="1" applyFill="1" applyAlignment="1">
      <alignment horizontal="center"/>
    </xf>
    <xf numFmtId="14" fontId="8" fillId="3" borderId="0" xfId="0" applyNumberFormat="1" applyFont="1" applyFill="1" applyAlignment="1">
      <alignment horizontal="center"/>
    </xf>
    <xf numFmtId="167" fontId="10" fillId="5" borderId="0" xfId="0" applyFont="1" applyFill="1" applyAlignment="1">
      <alignment horizontal="center"/>
    </xf>
    <xf numFmtId="167" fontId="0" fillId="0" borderId="0" xfId="0" applyAlignment="1">
      <alignment wrapText="1"/>
    </xf>
    <xf numFmtId="167" fontId="6" fillId="4" borderId="1" xfId="0" applyFont="1" applyFill="1" applyBorder="1" applyAlignment="1">
      <alignment horizontal="center"/>
    </xf>
    <xf numFmtId="167" fontId="6" fillId="4" borderId="21" xfId="0" applyFont="1" applyFill="1" applyBorder="1" applyAlignment="1">
      <alignment horizontal="center"/>
    </xf>
    <xf numFmtId="167" fontId="6" fillId="4" borderId="22" xfId="0" applyFont="1" applyFill="1" applyBorder="1" applyAlignment="1">
      <alignment horizontal="center"/>
    </xf>
    <xf numFmtId="167" fontId="6" fillId="4" borderId="2" xfId="0" applyFont="1" applyFill="1" applyBorder="1" applyAlignment="1">
      <alignment horizontal="center"/>
    </xf>
    <xf numFmtId="167" fontId="0" fillId="0" borderId="13" xfId="0" applyBorder="1"/>
    <xf numFmtId="167" fontId="0" fillId="0" borderId="0" xfId="0"/>
    <xf numFmtId="167" fontId="5" fillId="3" borderId="0" xfId="0" applyFont="1" applyFill="1"/>
    <xf numFmtId="167" fontId="2" fillId="2" borderId="1" xfId="0" applyFont="1" applyFill="1" applyBorder="1" applyAlignment="1">
      <alignment horizontal="center" vertical="center"/>
    </xf>
    <xf numFmtId="167" fontId="2" fillId="2" borderId="2" xfId="0" applyFont="1" applyFill="1" applyBorder="1" applyAlignment="1">
      <alignment horizontal="center" vertical="center"/>
    </xf>
    <xf numFmtId="165" fontId="8" fillId="4" borderId="18" xfId="0" applyNumberFormat="1" applyFont="1" applyFill="1" applyBorder="1" applyAlignment="1">
      <alignment horizontal="right" wrapText="1"/>
    </xf>
    <xf numFmtId="167" fontId="6" fillId="5" borderId="5" xfId="0" applyFont="1" applyFill="1" applyBorder="1" applyAlignment="1">
      <alignment horizontal="right"/>
    </xf>
    <xf numFmtId="167" fontId="0" fillId="0" borderId="0" xfId="0" applyAlignment="1">
      <alignment horizontal="left"/>
    </xf>
    <xf numFmtId="167" fontId="0" fillId="0" borderId="13" xfId="0" applyBorder="1" applyAlignment="1">
      <alignment horizontal="left"/>
    </xf>
    <xf numFmtId="167" fontId="19" fillId="0" borderId="13" xfId="0" applyFont="1" applyBorder="1"/>
    <xf numFmtId="167" fontId="20" fillId="0" borderId="13" xfId="0" applyFont="1" applyBorder="1" applyAlignment="1">
      <alignment horizontal="center"/>
    </xf>
    <xf numFmtId="49" fontId="0" fillId="0" borderId="0" xfId="0" applyNumberFormat="1" applyAlignment="1">
      <alignment horizontal="left"/>
    </xf>
    <xf numFmtId="167" fontId="22" fillId="0" borderId="0" xfId="0" applyFont="1"/>
    <xf numFmtId="167" fontId="20" fillId="0" borderId="13" xfId="0" applyNumberFormat="1" applyFont="1" applyBorder="1" applyAlignment="1">
      <alignment horizontal="center"/>
    </xf>
    <xf numFmtId="167" fontId="0" fillId="0" borderId="0" xfId="0" applyNumberFormat="1"/>
    <xf numFmtId="167" fontId="6" fillId="4" borderId="8" xfId="0" applyFont="1" applyFill="1" applyBorder="1" applyAlignment="1">
      <alignment horizontal="right"/>
    </xf>
    <xf numFmtId="14" fontId="15" fillId="3" borderId="0" xfId="0" applyNumberFormat="1" applyFont="1" applyFill="1" applyAlignment="1">
      <alignment horizontal="center"/>
    </xf>
    <xf numFmtId="167" fontId="0" fillId="0" borderId="13" xfId="0" applyBorder="1" applyAlignment="1">
      <alignment horizontal="center"/>
    </xf>
    <xf numFmtId="167" fontId="8" fillId="4" borderId="13" xfId="0" applyNumberFormat="1" applyFont="1" applyFill="1" applyBorder="1" applyAlignment="1">
      <alignment horizontal="center"/>
    </xf>
    <xf numFmtId="1" fontId="20" fillId="0" borderId="13" xfId="0" applyNumberFormat="1" applyFont="1" applyBorder="1" applyAlignment="1">
      <alignment horizontal="center"/>
    </xf>
    <xf numFmtId="1" fontId="21" fillId="0" borderId="13" xfId="0" applyNumberFormat="1" applyFont="1" applyBorder="1" applyAlignment="1">
      <alignment horizontal="center"/>
    </xf>
    <xf numFmtId="1" fontId="0" fillId="0" borderId="0" xfId="0" applyNumberFormat="1"/>
    <xf numFmtId="167" fontId="23" fillId="0" borderId="0" xfId="0" applyFont="1"/>
    <xf numFmtId="167" fontId="6" fillId="4" borderId="3" xfId="0" applyFont="1" applyFill="1" applyBorder="1" applyAlignment="1">
      <alignment horizontal="right"/>
    </xf>
    <xf numFmtId="167" fontId="6" fillId="4" borderId="5" xfId="0" applyFont="1" applyFill="1" applyBorder="1" applyAlignment="1">
      <alignment horizontal="right"/>
    </xf>
    <xf numFmtId="165" fontId="6" fillId="4" borderId="18" xfId="0" applyNumberFormat="1" applyFont="1" applyFill="1" applyBorder="1" applyAlignment="1">
      <alignment horizontal="right" wrapText="1"/>
    </xf>
    <xf numFmtId="167" fontId="24" fillId="0" borderId="13" xfId="0" applyFont="1" applyFill="1" applyBorder="1" applyAlignment="1">
      <alignment horizontal="center"/>
    </xf>
    <xf numFmtId="167" fontId="24" fillId="0" borderId="13" xfId="0" applyFont="1" applyBorder="1" applyAlignment="1">
      <alignment horizontal="center"/>
    </xf>
    <xf numFmtId="167" fontId="24" fillId="0" borderId="0" xfId="0" applyFont="1"/>
    <xf numFmtId="164" fontId="8" fillId="4" borderId="13" xfId="0" applyNumberFormat="1" applyFont="1" applyFill="1" applyBorder="1"/>
    <xf numFmtId="167" fontId="26" fillId="3" borderId="0" xfId="0" applyFont="1" applyFill="1" applyAlignment="1">
      <alignment vertical="center"/>
    </xf>
    <xf numFmtId="167" fontId="15" fillId="3" borderId="0" xfId="0" applyFont="1" applyFill="1" applyAlignment="1">
      <alignment horizontal="center" vertical="center"/>
    </xf>
    <xf numFmtId="167" fontId="2" fillId="2" borderId="23" xfId="0" applyFont="1" applyFill="1" applyBorder="1" applyAlignment="1">
      <alignment horizontal="center" vertical="center"/>
    </xf>
    <xf numFmtId="167" fontId="5" fillId="3" borderId="0" xfId="0" applyFont="1" applyFill="1" applyAlignment="1">
      <alignment horizontal="center" vertical="center"/>
    </xf>
    <xf numFmtId="167" fontId="27" fillId="3" borderId="0" xfId="0" applyFont="1" applyFill="1" applyAlignment="1">
      <alignment vertical="center"/>
    </xf>
    <xf numFmtId="167" fontId="28" fillId="4" borderId="4" xfId="0" applyFont="1" applyFill="1" applyBorder="1" applyAlignment="1">
      <alignment horizontal="center"/>
    </xf>
    <xf numFmtId="167" fontId="28" fillId="4" borderId="6" xfId="0" applyFont="1" applyFill="1" applyBorder="1" applyAlignment="1">
      <alignment horizontal="center"/>
    </xf>
    <xf numFmtId="167" fontId="5" fillId="3" borderId="7" xfId="0" applyFont="1" applyFill="1" applyBorder="1" applyAlignment="1">
      <alignment horizontal="center"/>
    </xf>
    <xf numFmtId="167" fontId="6" fillId="4" borderId="6" xfId="0" applyFont="1" applyFill="1" applyBorder="1" applyAlignment="1">
      <alignment horizontal="center"/>
    </xf>
    <xf numFmtId="14" fontId="5" fillId="3" borderId="7" xfId="0" applyNumberFormat="1" applyFont="1" applyFill="1" applyBorder="1" applyAlignment="1">
      <alignment horizontal="center"/>
    </xf>
    <xf numFmtId="14" fontId="29" fillId="3" borderId="0" xfId="0" applyNumberFormat="1" applyFont="1" applyFill="1" applyAlignment="1">
      <alignment horizontal="center"/>
    </xf>
    <xf numFmtId="167" fontId="5" fillId="3" borderId="0" xfId="0" applyFont="1" applyFill="1" applyAlignment="1">
      <alignment horizontal="center"/>
    </xf>
    <xf numFmtId="49" fontId="2" fillId="6" borderId="0" xfId="0" applyNumberFormat="1" applyFont="1" applyFill="1" applyAlignment="1">
      <alignment horizontal="center"/>
    </xf>
    <xf numFmtId="167" fontId="6" fillId="5" borderId="6" xfId="0" applyFont="1" applyFill="1" applyBorder="1" applyAlignment="1">
      <alignment horizontal="center"/>
    </xf>
    <xf numFmtId="167" fontId="6" fillId="4" borderId="9" xfId="0" applyFont="1" applyFill="1" applyBorder="1" applyAlignment="1">
      <alignment horizontal="center"/>
    </xf>
    <xf numFmtId="167" fontId="5" fillId="3" borderId="0" xfId="0" applyFont="1" applyFill="1" applyAlignment="1">
      <alignment horizontal="right"/>
    </xf>
    <xf numFmtId="167" fontId="26" fillId="3" borderId="0" xfId="0" applyFont="1" applyFill="1" applyAlignment="1">
      <alignment horizontal="center" vertical="center"/>
    </xf>
    <xf numFmtId="167" fontId="29" fillId="3" borderId="0" xfId="0" applyFont="1" applyFill="1" applyAlignment="1">
      <alignment horizontal="center" vertical="center"/>
    </xf>
    <xf numFmtId="167" fontId="25" fillId="7" borderId="0" xfId="0" applyFont="1" applyFill="1" applyAlignment="1">
      <alignment horizontal="center" vertical="center"/>
    </xf>
    <xf numFmtId="167" fontId="26" fillId="3" borderId="0" xfId="0" applyFont="1" applyFill="1" applyAlignment="1">
      <alignment horizontal="right" vertical="center"/>
    </xf>
    <xf numFmtId="167" fontId="27" fillId="3" borderId="0" xfId="0" applyFont="1" applyFill="1" applyAlignment="1">
      <alignment horizontal="center"/>
    </xf>
    <xf numFmtId="167" fontId="7" fillId="4" borderId="4" xfId="0" applyFont="1" applyFill="1" applyBorder="1" applyAlignment="1">
      <alignment horizontal="center"/>
    </xf>
    <xf numFmtId="167" fontId="30" fillId="0" borderId="13" xfId="0" applyFont="1" applyBorder="1" applyAlignment="1">
      <alignment horizontal="center"/>
    </xf>
    <xf numFmtId="167" fontId="27" fillId="3" borderId="0" xfId="0" applyFont="1" applyFill="1" applyBorder="1" applyAlignment="1">
      <alignment horizontal="center"/>
    </xf>
    <xf numFmtId="167" fontId="27" fillId="3" borderId="0" xfId="0" applyFont="1" applyFill="1" applyAlignment="1">
      <alignment horizontal="center"/>
    </xf>
    <xf numFmtId="167" fontId="0" fillId="0" borderId="0" xfId="0"/>
    <xf numFmtId="167" fontId="5" fillId="3" borderId="0" xfId="0" applyFont="1" applyFill="1" applyBorder="1" applyAlignment="1">
      <alignment horizontal="center"/>
    </xf>
    <xf numFmtId="14" fontId="5" fillId="3" borderId="0" xfId="0" applyNumberFormat="1" applyFont="1" applyFill="1" applyBorder="1" applyAlignment="1">
      <alignment horizontal="center"/>
    </xf>
    <xf numFmtId="167" fontId="0" fillId="0" borderId="0" xfId="0"/>
    <xf numFmtId="167" fontId="0" fillId="0" borderId="0" xfId="0"/>
    <xf numFmtId="167" fontId="0" fillId="0" borderId="0" xfId="0" applyBorder="1"/>
    <xf numFmtId="167" fontId="8" fillId="4" borderId="26" xfId="0" applyFont="1" applyFill="1" applyBorder="1" applyAlignment="1">
      <alignment horizontal="center"/>
    </xf>
    <xf numFmtId="167" fontId="2" fillId="2" borderId="21" xfId="0" applyFont="1" applyFill="1" applyBorder="1" applyAlignment="1">
      <alignment horizontal="center" vertical="center"/>
    </xf>
    <xf numFmtId="167" fontId="6" fillId="0" borderId="0" xfId="0" applyFont="1" applyFill="1" applyBorder="1" applyAlignment="1">
      <alignment horizontal="center"/>
    </xf>
    <xf numFmtId="167" fontId="6" fillId="4" borderId="14" xfId="0" applyNumberFormat="1" applyFont="1" applyFill="1" applyBorder="1" applyAlignment="1">
      <alignment horizontal="left"/>
    </xf>
    <xf numFmtId="167" fontId="6" fillId="4" borderId="10" xfId="0" applyFont="1" applyFill="1" applyBorder="1" applyAlignment="1">
      <alignment horizontal="right"/>
    </xf>
    <xf numFmtId="167" fontId="6" fillId="4" borderId="11" xfId="0" applyFont="1" applyFill="1" applyBorder="1" applyAlignment="1">
      <alignment horizontal="center"/>
    </xf>
    <xf numFmtId="167" fontId="25" fillId="2" borderId="6" xfId="0" applyFont="1" applyFill="1" applyBorder="1" applyAlignment="1">
      <alignment horizontal="center" vertical="center"/>
    </xf>
    <xf numFmtId="167" fontId="25" fillId="2" borderId="4" xfId="0" applyFont="1" applyFill="1" applyBorder="1" applyAlignment="1">
      <alignment horizontal="center" vertical="center"/>
    </xf>
    <xf numFmtId="167" fontId="9" fillId="2" borderId="17" xfId="0" applyFont="1" applyFill="1" applyBorder="1" applyAlignment="1">
      <alignment horizontal="center" vertical="center"/>
    </xf>
    <xf numFmtId="167" fontId="9" fillId="2" borderId="18" xfId="0" applyNumberFormat="1" applyFont="1" applyFill="1" applyBorder="1" applyAlignment="1">
      <alignment horizontal="center" vertical="center"/>
    </xf>
    <xf numFmtId="167" fontId="8" fillId="4" borderId="5" xfId="0" applyFont="1" applyFill="1" applyBorder="1" applyAlignment="1">
      <alignment horizontal="center"/>
    </xf>
    <xf numFmtId="167" fontId="8" fillId="4" borderId="17" xfId="0" applyFont="1" applyFill="1" applyBorder="1" applyAlignment="1">
      <alignment horizontal="center"/>
    </xf>
    <xf numFmtId="167" fontId="8" fillId="4" borderId="19" xfId="0" applyFont="1" applyFill="1" applyBorder="1" applyAlignment="1">
      <alignment horizontal="center"/>
    </xf>
    <xf numFmtId="167" fontId="8" fillId="4" borderId="18" xfId="0" applyNumberFormat="1" applyFont="1" applyFill="1" applyBorder="1" applyAlignment="1">
      <alignment horizontal="center"/>
    </xf>
    <xf numFmtId="167" fontId="8" fillId="4" borderId="3" xfId="0" applyFont="1" applyFill="1" applyBorder="1" applyAlignment="1">
      <alignment horizontal="center"/>
    </xf>
    <xf numFmtId="167" fontId="8" fillId="4" borderId="16" xfId="0" applyNumberFormat="1" applyFont="1" applyFill="1" applyBorder="1" applyAlignment="1">
      <alignment horizontal="center"/>
    </xf>
    <xf numFmtId="167" fontId="6" fillId="4" borderId="29" xfId="0" applyFont="1" applyFill="1" applyBorder="1" applyAlignment="1">
      <alignment horizontal="center"/>
    </xf>
    <xf numFmtId="167" fontId="31" fillId="2" borderId="13" xfId="0" applyNumberFormat="1" applyFont="1" applyFill="1" applyBorder="1" applyAlignment="1">
      <alignment vertical="center"/>
    </xf>
    <xf numFmtId="167" fontId="6" fillId="4" borderId="31" xfId="0" applyFont="1" applyFill="1" applyBorder="1" applyAlignment="1">
      <alignment horizontal="center"/>
    </xf>
    <xf numFmtId="167" fontId="6" fillId="4" borderId="11" xfId="0" applyFont="1" applyFill="1" applyBorder="1"/>
    <xf numFmtId="167" fontId="8" fillId="4" borderId="19" xfId="0" applyNumberFormat="1" applyFont="1" applyFill="1" applyBorder="1" applyAlignment="1">
      <alignment horizontal="right"/>
    </xf>
    <xf numFmtId="167" fontId="6" fillId="4" borderId="4" xfId="0" applyNumberFormat="1" applyFont="1" applyFill="1" applyBorder="1" applyAlignment="1">
      <alignment horizontal="right"/>
    </xf>
    <xf numFmtId="167" fontId="6" fillId="4" borderId="6" xfId="0" applyNumberFormat="1" applyFont="1" applyFill="1" applyBorder="1" applyAlignment="1">
      <alignment horizontal="right"/>
    </xf>
    <xf numFmtId="167" fontId="6" fillId="4" borderId="19" xfId="0" applyNumberFormat="1" applyFont="1" applyFill="1" applyBorder="1" applyAlignment="1">
      <alignment horizontal="right"/>
    </xf>
    <xf numFmtId="167" fontId="31" fillId="2" borderId="18" xfId="0" applyNumberFormat="1" applyFont="1" applyFill="1" applyBorder="1" applyAlignment="1">
      <alignment vertical="center"/>
    </xf>
    <xf numFmtId="167" fontId="8" fillId="4" borderId="18" xfId="0" applyNumberFormat="1" applyFont="1" applyFill="1" applyBorder="1" applyAlignment="1">
      <alignment horizontal="center" wrapText="1"/>
    </xf>
    <xf numFmtId="167" fontId="2" fillId="2" borderId="14" xfId="0" applyFont="1" applyFill="1" applyBorder="1" applyAlignment="1">
      <alignment vertical="center"/>
    </xf>
    <xf numFmtId="167" fontId="9" fillId="2" borderId="19" xfId="0" applyNumberFormat="1" applyFont="1" applyFill="1" applyBorder="1" applyAlignment="1">
      <alignment horizontal="right" vertical="center"/>
    </xf>
    <xf numFmtId="167" fontId="2" fillId="2" borderId="11" xfId="0" applyNumberFormat="1" applyFont="1" applyFill="1" applyBorder="1" applyAlignment="1">
      <alignment horizontal="right" vertical="center"/>
    </xf>
    <xf numFmtId="167" fontId="10" fillId="5" borderId="0" xfId="0" applyNumberFormat="1" applyFont="1" applyFill="1"/>
    <xf numFmtId="167" fontId="6" fillId="4" borderId="32" xfId="0" applyFont="1" applyFill="1" applyBorder="1" applyAlignment="1">
      <alignment horizontal="right"/>
    </xf>
    <xf numFmtId="167" fontId="24" fillId="0" borderId="13" xfId="0" applyFont="1" applyBorder="1"/>
    <xf numFmtId="167" fontId="21" fillId="8" borderId="26" xfId="0" applyNumberFormat="1" applyFont="1" applyFill="1" applyBorder="1" applyAlignment="1">
      <alignment horizontal="center"/>
    </xf>
    <xf numFmtId="167" fontId="27" fillId="3" borderId="0" xfId="0" applyFont="1" applyFill="1" applyBorder="1" applyAlignment="1">
      <alignment horizontal="center"/>
    </xf>
    <xf numFmtId="167" fontId="27" fillId="3" borderId="0" xfId="0" applyFont="1" applyFill="1" applyAlignment="1">
      <alignment horizontal="center"/>
    </xf>
    <xf numFmtId="167" fontId="9" fillId="2" borderId="10" xfId="0" applyFont="1" applyFill="1" applyBorder="1" applyAlignment="1">
      <alignment horizontal="center" vertical="center"/>
    </xf>
    <xf numFmtId="167" fontId="6" fillId="4" borderId="11" xfId="0" applyNumberFormat="1" applyFont="1" applyFill="1" applyBorder="1" applyAlignment="1">
      <alignment horizontal="right"/>
    </xf>
    <xf numFmtId="167" fontId="6" fillId="4" borderId="11" xfId="0" applyNumberFormat="1" applyFont="1" applyFill="1" applyBorder="1"/>
    <xf numFmtId="167" fontId="6" fillId="4" borderId="37" xfId="0" applyFont="1" applyFill="1" applyBorder="1" applyAlignment="1">
      <alignment horizontal="center"/>
    </xf>
    <xf numFmtId="167" fontId="6" fillId="4" borderId="39" xfId="0" applyFont="1" applyFill="1" applyBorder="1" applyAlignment="1">
      <alignment horizontal="center"/>
    </xf>
    <xf numFmtId="167" fontId="21" fillId="2" borderId="18" xfId="0" applyNumberFormat="1" applyFont="1" applyFill="1" applyBorder="1" applyAlignment="1">
      <alignment horizontal="center"/>
    </xf>
    <xf numFmtId="167" fontId="8" fillId="4" borderId="19" xfId="0" applyNumberFormat="1" applyFont="1" applyFill="1" applyBorder="1" applyAlignment="1"/>
    <xf numFmtId="167" fontId="8" fillId="4" borderId="6" xfId="0" applyNumberFormat="1" applyFont="1" applyFill="1" applyBorder="1" applyAlignment="1">
      <alignment horizontal="right"/>
    </xf>
    <xf numFmtId="167" fontId="6" fillId="4" borderId="18" xfId="0" applyNumberFormat="1" applyFont="1" applyFill="1" applyBorder="1" applyAlignment="1"/>
    <xf numFmtId="167" fontId="6" fillId="4" borderId="19" xfId="0" applyNumberFormat="1" applyFont="1" applyFill="1" applyBorder="1" applyAlignment="1"/>
    <xf numFmtId="167" fontId="5" fillId="3" borderId="0" xfId="0" applyNumberFormat="1" applyFont="1" applyFill="1" applyAlignment="1">
      <alignment vertical="center"/>
    </xf>
    <xf numFmtId="167" fontId="5" fillId="3" borderId="0" xfId="0" applyNumberFormat="1" applyFont="1" applyFill="1"/>
    <xf numFmtId="167" fontId="5" fillId="3" borderId="0" xfId="0" applyNumberFormat="1" applyFont="1" applyFill="1" applyBorder="1"/>
    <xf numFmtId="167" fontId="6" fillId="4" borderId="21" xfId="0" applyNumberFormat="1" applyFont="1" applyFill="1" applyBorder="1" applyAlignment="1">
      <alignment horizontal="center"/>
    </xf>
    <xf numFmtId="167" fontId="6" fillId="4" borderId="2" xfId="0" applyNumberFormat="1" applyFont="1" applyFill="1" applyBorder="1" applyAlignment="1">
      <alignment horizontal="center"/>
    </xf>
    <xf numFmtId="167" fontId="0" fillId="0" borderId="0" xfId="0" applyNumberFormat="1" applyAlignment="1">
      <alignment horizontal="right"/>
    </xf>
    <xf numFmtId="167" fontId="5" fillId="3" borderId="0" xfId="0" applyNumberFormat="1" applyFont="1" applyFill="1" applyAlignment="1">
      <alignment horizontal="right" vertical="center"/>
    </xf>
    <xf numFmtId="167" fontId="5" fillId="3" borderId="0" xfId="0" applyNumberFormat="1" applyFont="1" applyFill="1" applyAlignment="1">
      <alignment horizontal="right"/>
    </xf>
    <xf numFmtId="167" fontId="5" fillId="3" borderId="0" xfId="0" applyNumberFormat="1" applyFont="1" applyFill="1" applyBorder="1" applyAlignment="1">
      <alignment horizontal="right"/>
    </xf>
    <xf numFmtId="167" fontId="6" fillId="4" borderId="21" xfId="0" applyNumberFormat="1" applyFont="1" applyFill="1" applyBorder="1" applyAlignment="1">
      <alignment horizontal="right"/>
    </xf>
    <xf numFmtId="167" fontId="6" fillId="4" borderId="38" xfId="0" applyNumberFormat="1" applyFont="1" applyFill="1" applyBorder="1" applyAlignment="1">
      <alignment horizontal="right"/>
    </xf>
    <xf numFmtId="167" fontId="6" fillId="4" borderId="19" xfId="0" applyNumberFormat="1" applyFont="1" applyFill="1" applyBorder="1" applyAlignment="1">
      <alignment horizontal="right" wrapText="1"/>
    </xf>
    <xf numFmtId="167" fontId="6" fillId="4" borderId="2" xfId="0" applyNumberFormat="1" applyFont="1" applyFill="1" applyBorder="1" applyAlignment="1">
      <alignment horizontal="right"/>
    </xf>
    <xf numFmtId="167" fontId="10" fillId="5" borderId="0" xfId="0" applyNumberFormat="1" applyFont="1" applyFill="1" applyAlignment="1">
      <alignment horizontal="right"/>
    </xf>
    <xf numFmtId="167" fontId="6" fillId="4" borderId="11" xfId="0" applyNumberFormat="1" applyFont="1" applyFill="1" applyBorder="1" applyAlignment="1"/>
    <xf numFmtId="167" fontId="27" fillId="3" borderId="0" xfId="0" applyNumberFormat="1" applyFont="1" applyFill="1" applyBorder="1" applyAlignment="1">
      <alignment horizontal="center"/>
    </xf>
    <xf numFmtId="167" fontId="0" fillId="0" borderId="0" xfId="0" applyNumberFormat="1" applyAlignment="1">
      <alignment horizontal="right" wrapText="1"/>
    </xf>
    <xf numFmtId="167" fontId="25" fillId="2" borderId="19" xfId="0" applyNumberFormat="1" applyFont="1" applyFill="1" applyBorder="1" applyAlignment="1">
      <alignment horizontal="right" vertical="center"/>
    </xf>
    <xf numFmtId="167" fontId="25" fillId="2" borderId="6" xfId="0" applyNumberFormat="1" applyFont="1" applyFill="1" applyBorder="1" applyAlignment="1">
      <alignment horizontal="right" vertical="center"/>
    </xf>
    <xf numFmtId="167" fontId="27" fillId="3" borderId="0" xfId="0" applyNumberFormat="1" applyFont="1" applyFill="1" applyBorder="1" applyAlignment="1">
      <alignment horizontal="right"/>
    </xf>
    <xf numFmtId="167" fontId="26" fillId="3" borderId="0" xfId="0" applyNumberFormat="1" applyFont="1" applyFill="1" applyAlignment="1">
      <alignment horizontal="right" vertical="center"/>
    </xf>
    <xf numFmtId="167" fontId="2" fillId="2" borderId="2" xfId="0" applyNumberFormat="1" applyFont="1" applyFill="1" applyBorder="1" applyAlignment="1">
      <alignment horizontal="right" vertical="center"/>
    </xf>
    <xf numFmtId="167" fontId="8" fillId="4" borderId="19" xfId="0" applyNumberFormat="1" applyFont="1" applyFill="1" applyBorder="1" applyAlignment="1">
      <alignment horizontal="right" wrapText="1"/>
    </xf>
    <xf numFmtId="167" fontId="8" fillId="4" borderId="6" xfId="0" applyNumberFormat="1" applyFont="1" applyFill="1" applyBorder="1"/>
    <xf numFmtId="167" fontId="21" fillId="8" borderId="35" xfId="0" applyNumberFormat="1" applyFont="1" applyFill="1" applyBorder="1" applyAlignment="1">
      <alignment horizontal="center"/>
    </xf>
    <xf numFmtId="164" fontId="21" fillId="8" borderId="26" xfId="0" applyNumberFormat="1" applyFont="1" applyFill="1" applyBorder="1" applyAlignment="1">
      <alignment horizontal="center"/>
    </xf>
    <xf numFmtId="167" fontId="21" fillId="8" borderId="27" xfId="0" applyNumberFormat="1" applyFont="1" applyFill="1" applyBorder="1" applyAlignment="1">
      <alignment horizontal="center"/>
    </xf>
    <xf numFmtId="167" fontId="6" fillId="4" borderId="40" xfId="0" applyFont="1" applyFill="1" applyBorder="1" applyAlignment="1">
      <alignment horizontal="center"/>
    </xf>
    <xf numFmtId="167" fontId="6" fillId="4" borderId="41" xfId="0" applyNumberFormat="1" applyFont="1" applyFill="1" applyBorder="1" applyAlignment="1">
      <alignment horizontal="center"/>
    </xf>
    <xf numFmtId="167" fontId="21" fillId="9" borderId="13" xfId="0" applyNumberFormat="1" applyFont="1" applyFill="1" applyBorder="1" applyAlignment="1">
      <alignment horizontal="center"/>
    </xf>
    <xf numFmtId="167" fontId="8" fillId="4" borderId="21" xfId="0" applyNumberFormat="1" applyFont="1" applyFill="1" applyBorder="1" applyAlignment="1">
      <alignment horizontal="center"/>
    </xf>
    <xf numFmtId="167" fontId="6" fillId="4" borderId="19" xfId="0" applyNumberFormat="1" applyFont="1" applyFill="1" applyBorder="1" applyAlignment="1">
      <alignment horizontal="center"/>
    </xf>
    <xf numFmtId="167" fontId="6" fillId="4" borderId="11" xfId="0" applyNumberFormat="1" applyFont="1" applyFill="1" applyBorder="1" applyAlignment="1">
      <alignment horizontal="center"/>
    </xf>
    <xf numFmtId="167" fontId="0" fillId="8" borderId="26" xfId="0" applyNumberFormat="1" applyFill="1" applyBorder="1" applyAlignment="1">
      <alignment horizontal="center"/>
    </xf>
    <xf numFmtId="167" fontId="0" fillId="9" borderId="13" xfId="0" applyNumberFormat="1" applyFill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167" fontId="0" fillId="0" borderId="26" xfId="0" applyNumberFormat="1" applyBorder="1" applyAlignment="1">
      <alignment horizontal="center"/>
    </xf>
    <xf numFmtId="167" fontId="6" fillId="4" borderId="44" xfId="0" applyNumberFormat="1" applyFont="1" applyFill="1" applyBorder="1" applyAlignment="1"/>
    <xf numFmtId="167" fontId="6" fillId="4" borderId="33" xfId="0" applyNumberFormat="1" applyFont="1" applyFill="1" applyBorder="1" applyAlignment="1">
      <alignment horizontal="right"/>
    </xf>
    <xf numFmtId="1" fontId="0" fillId="0" borderId="26" xfId="0" applyNumberFormat="1" applyBorder="1" applyAlignment="1">
      <alignment horizontal="center"/>
    </xf>
    <xf numFmtId="167" fontId="6" fillId="4" borderId="18" xfId="0" applyNumberFormat="1" applyFont="1" applyFill="1" applyBorder="1" applyAlignment="1">
      <alignment horizontal="center"/>
    </xf>
    <xf numFmtId="167" fontId="6" fillId="8" borderId="0" xfId="0" applyFont="1" applyFill="1" applyBorder="1" applyAlignment="1">
      <alignment horizontal="center"/>
    </xf>
    <xf numFmtId="167" fontId="21" fillId="0" borderId="13" xfId="0" applyFont="1" applyFill="1" applyBorder="1" applyAlignment="1">
      <alignment horizontal="left"/>
    </xf>
    <xf numFmtId="167" fontId="32" fillId="8" borderId="13" xfId="0" applyFont="1" applyFill="1" applyBorder="1" applyAlignment="1">
      <alignment horizontal="left"/>
    </xf>
    <xf numFmtId="167" fontId="21" fillId="0" borderId="13" xfId="0" applyFont="1" applyBorder="1" applyAlignment="1">
      <alignment horizontal="left"/>
    </xf>
    <xf numFmtId="167" fontId="0" fillId="0" borderId="13" xfId="0" applyFont="1" applyBorder="1" applyAlignment="1">
      <alignment horizontal="left"/>
    </xf>
    <xf numFmtId="1" fontId="21" fillId="5" borderId="13" xfId="0" applyNumberFormat="1" applyFont="1" applyFill="1" applyBorder="1" applyAlignment="1">
      <alignment horizontal="center"/>
    </xf>
    <xf numFmtId="1" fontId="0" fillId="5" borderId="13" xfId="0" applyNumberFormat="1" applyFill="1" applyBorder="1" applyAlignment="1">
      <alignment horizontal="center"/>
    </xf>
    <xf numFmtId="167" fontId="6" fillId="4" borderId="13" xfId="0" applyFont="1" applyFill="1" applyBorder="1" applyAlignment="1">
      <alignment horizontal="center"/>
    </xf>
    <xf numFmtId="167" fontId="6" fillId="4" borderId="13" xfId="0" applyFont="1" applyFill="1" applyBorder="1"/>
    <xf numFmtId="167" fontId="6" fillId="4" borderId="13" xfId="0" applyFont="1" applyFill="1" applyBorder="1" applyAlignment="1">
      <alignment horizontal="left"/>
    </xf>
    <xf numFmtId="167" fontId="6" fillId="4" borderId="13" xfId="0" applyNumberFormat="1" applyFont="1" applyFill="1" applyBorder="1" applyAlignment="1">
      <alignment horizontal="right"/>
    </xf>
    <xf numFmtId="167" fontId="8" fillId="4" borderId="13" xfId="0" applyNumberFormat="1" applyFont="1" applyFill="1" applyBorder="1" applyAlignment="1">
      <alignment horizontal="right"/>
    </xf>
    <xf numFmtId="167" fontId="27" fillId="3" borderId="0" xfId="0" applyFont="1" applyFill="1" applyBorder="1" applyAlignment="1">
      <alignment horizontal="center"/>
    </xf>
    <xf numFmtId="167" fontId="27" fillId="3" borderId="7" xfId="0" applyFont="1" applyFill="1" applyBorder="1" applyAlignment="1">
      <alignment horizontal="center"/>
    </xf>
    <xf numFmtId="167" fontId="20" fillId="0" borderId="13" xfId="0" applyFont="1" applyFill="1" applyBorder="1" applyAlignment="1">
      <alignment horizontal="center"/>
    </xf>
    <xf numFmtId="167" fontId="0" fillId="8" borderId="13" xfId="0" applyFill="1" applyBorder="1"/>
    <xf numFmtId="167" fontId="27" fillId="3" borderId="0" xfId="0" applyFont="1" applyFill="1" applyBorder="1" applyAlignment="1">
      <alignment horizontal="center"/>
    </xf>
    <xf numFmtId="167" fontId="36" fillId="0" borderId="13" xfId="0" applyFont="1" applyBorder="1"/>
    <xf numFmtId="167" fontId="37" fillId="0" borderId="13" xfId="0" applyNumberFormat="1" applyFont="1" applyBorder="1"/>
    <xf numFmtId="167" fontId="27" fillId="3" borderId="0" xfId="0" applyFont="1" applyFill="1" applyBorder="1" applyAlignment="1">
      <alignment horizontal="center"/>
    </xf>
    <xf numFmtId="167" fontId="0" fillId="0" borderId="13" xfId="0" applyNumberFormat="1" applyBorder="1" applyAlignment="1">
      <alignment horizontal="center"/>
    </xf>
    <xf numFmtId="167" fontId="30" fillId="0" borderId="13" xfId="0" applyFont="1" applyFill="1" applyBorder="1" applyAlignment="1">
      <alignment horizontal="center"/>
    </xf>
    <xf numFmtId="167" fontId="0" fillId="0" borderId="13" xfId="0" applyBorder="1"/>
    <xf numFmtId="167" fontId="24" fillId="0" borderId="13" xfId="0" applyFont="1" applyBorder="1"/>
    <xf numFmtId="167" fontId="0" fillId="0" borderId="20" xfId="0" applyBorder="1"/>
    <xf numFmtId="167" fontId="0" fillId="0" borderId="20" xfId="0" applyNumberFormat="1" applyBorder="1" applyAlignment="1">
      <alignment horizontal="center"/>
    </xf>
    <xf numFmtId="167" fontId="0" fillId="9" borderId="20" xfId="0" applyNumberFormat="1" applyFill="1" applyBorder="1" applyAlignment="1">
      <alignment horizontal="center"/>
    </xf>
    <xf numFmtId="1" fontId="0" fillId="0" borderId="20" xfId="0" applyNumberFormat="1" applyBorder="1" applyAlignment="1">
      <alignment horizontal="center"/>
    </xf>
    <xf numFmtId="167" fontId="24" fillId="0" borderId="20" xfId="0" applyFont="1" applyBorder="1"/>
    <xf numFmtId="167" fontId="30" fillId="0" borderId="20" xfId="0" applyFont="1" applyFill="1" applyBorder="1" applyAlignment="1">
      <alignment horizontal="center"/>
    </xf>
    <xf numFmtId="0" fontId="0" fillId="8" borderId="13" xfId="0" applyNumberFormat="1" applyFont="1" applyFill="1" applyBorder="1" applyAlignment="1">
      <alignment horizontal="center"/>
    </xf>
    <xf numFmtId="167" fontId="0" fillId="0" borderId="13" xfId="0" applyFill="1" applyBorder="1"/>
    <xf numFmtId="0" fontId="0" fillId="0" borderId="13" xfId="0" applyNumberFormat="1" applyFont="1" applyFill="1" applyBorder="1" applyAlignment="1">
      <alignment horizontal="center"/>
    </xf>
    <xf numFmtId="0" fontId="21" fillId="0" borderId="13" xfId="0" applyNumberFormat="1" applyFont="1" applyBorder="1" applyAlignment="1">
      <alignment horizontal="center"/>
    </xf>
    <xf numFmtId="0" fontId="23" fillId="0" borderId="13" xfId="0" applyNumberFormat="1" applyFont="1" applyFill="1" applyBorder="1" applyAlignment="1">
      <alignment horizontal="center"/>
    </xf>
    <xf numFmtId="0" fontId="23" fillId="0" borderId="13" xfId="0" applyNumberFormat="1" applyFont="1" applyBorder="1" applyAlignment="1">
      <alignment horizontal="center"/>
    </xf>
    <xf numFmtId="0" fontId="21" fillId="8" borderId="13" xfId="0" applyNumberFormat="1" applyFont="1" applyFill="1" applyBorder="1" applyAlignment="1">
      <alignment horizontal="center"/>
    </xf>
    <xf numFmtId="0" fontId="23" fillId="8" borderId="13" xfId="0" applyNumberFormat="1" applyFont="1" applyFill="1" applyBorder="1" applyAlignment="1">
      <alignment horizontal="center"/>
    </xf>
    <xf numFmtId="0" fontId="0" fillId="0" borderId="0" xfId="0" applyNumberFormat="1" applyFont="1" applyBorder="1" applyAlignment="1">
      <alignment horizontal="center"/>
    </xf>
    <xf numFmtId="0" fontId="21" fillId="5" borderId="13" xfId="0" applyNumberFormat="1" applyFont="1" applyFill="1" applyBorder="1" applyAlignment="1">
      <alignment horizontal="center"/>
    </xf>
    <xf numFmtId="0" fontId="0" fillId="0" borderId="13" xfId="0" applyNumberFormat="1" applyBorder="1" applyAlignment="1">
      <alignment horizontal="center"/>
    </xf>
    <xf numFmtId="0" fontId="0" fillId="0" borderId="13" xfId="0" applyNumberFormat="1" applyFont="1" applyBorder="1" applyAlignment="1">
      <alignment horizontal="center"/>
    </xf>
    <xf numFmtId="0" fontId="0" fillId="0" borderId="26" xfId="0" applyNumberFormat="1" applyBorder="1" applyAlignment="1">
      <alignment horizontal="center"/>
    </xf>
    <xf numFmtId="0" fontId="0" fillId="8" borderId="26" xfId="0" applyNumberFormat="1" applyFont="1" applyFill="1" applyBorder="1" applyAlignment="1">
      <alignment horizontal="center"/>
    </xf>
    <xf numFmtId="0" fontId="0" fillId="5" borderId="13" xfId="0" applyNumberFormat="1" applyFill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23" fillId="0" borderId="20" xfId="0" applyNumberFormat="1" applyFont="1" applyBorder="1" applyAlignment="1">
      <alignment horizontal="center"/>
    </xf>
    <xf numFmtId="0" fontId="24" fillId="0" borderId="13" xfId="0" applyNumberFormat="1" applyFont="1" applyBorder="1" applyAlignment="1">
      <alignment horizontal="center"/>
    </xf>
    <xf numFmtId="0" fontId="6" fillId="4" borderId="6" xfId="0" applyNumberFormat="1" applyFont="1" applyFill="1" applyBorder="1" applyAlignment="1">
      <alignment horizontal="center"/>
    </xf>
    <xf numFmtId="0" fontId="6" fillId="5" borderId="6" xfId="0" applyNumberFormat="1" applyFont="1" applyFill="1" applyBorder="1" applyAlignment="1">
      <alignment horizontal="center"/>
    </xf>
    <xf numFmtId="0" fontId="6" fillId="4" borderId="9" xfId="0" applyNumberFormat="1" applyFont="1" applyFill="1" applyBorder="1" applyAlignment="1">
      <alignment horizontal="center"/>
    </xf>
    <xf numFmtId="0" fontId="6" fillId="4" borderId="21" xfId="0" applyNumberFormat="1" applyFont="1" applyFill="1" applyBorder="1" applyAlignment="1">
      <alignment horizontal="center"/>
    </xf>
    <xf numFmtId="0" fontId="8" fillId="4" borderId="19" xfId="0" applyNumberFormat="1" applyFont="1" applyFill="1" applyBorder="1" applyAlignment="1">
      <alignment horizontal="center"/>
    </xf>
    <xf numFmtId="0" fontId="6" fillId="4" borderId="11" xfId="0" applyNumberFormat="1" applyFont="1" applyFill="1" applyBorder="1" applyAlignment="1">
      <alignment horizontal="center"/>
    </xf>
    <xf numFmtId="0" fontId="8" fillId="4" borderId="17" xfId="0" applyNumberFormat="1" applyFont="1" applyFill="1" applyBorder="1" applyAlignment="1">
      <alignment horizontal="center"/>
    </xf>
    <xf numFmtId="0" fontId="5" fillId="3" borderId="0" xfId="0" applyNumberFormat="1" applyFont="1" applyFill="1" applyBorder="1" applyAlignment="1">
      <alignment horizontal="center"/>
    </xf>
    <xf numFmtId="0" fontId="5" fillId="3" borderId="0" xfId="0" applyNumberFormat="1" applyFont="1" applyFill="1" applyAlignment="1">
      <alignment horizontal="center"/>
    </xf>
    <xf numFmtId="0" fontId="6" fillId="4" borderId="6" xfId="0" applyNumberFormat="1" applyFont="1" applyFill="1" applyBorder="1" applyAlignment="1">
      <alignment horizontal="center" vertical="center"/>
    </xf>
    <xf numFmtId="0" fontId="6" fillId="4" borderId="9" xfId="0" applyNumberFormat="1" applyFont="1" applyFill="1" applyBorder="1" applyAlignment="1">
      <alignment horizontal="center" vertical="center"/>
    </xf>
    <xf numFmtId="0" fontId="6" fillId="4" borderId="1" xfId="0" applyNumberFormat="1" applyFont="1" applyFill="1" applyBorder="1" applyAlignment="1">
      <alignment horizontal="center"/>
    </xf>
    <xf numFmtId="0" fontId="6" fillId="4" borderId="17" xfId="0" applyNumberFormat="1" applyFont="1" applyFill="1" applyBorder="1" applyAlignment="1">
      <alignment horizontal="center"/>
    </xf>
    <xf numFmtId="0" fontId="6" fillId="4" borderId="43" xfId="0" applyNumberFormat="1" applyFont="1" applyFill="1" applyBorder="1" applyAlignment="1">
      <alignment horizontal="center"/>
    </xf>
    <xf numFmtId="0" fontId="6" fillId="4" borderId="10" xfId="0" applyNumberFormat="1" applyFont="1" applyFill="1" applyBorder="1" applyAlignment="1">
      <alignment horizontal="center"/>
    </xf>
    <xf numFmtId="0" fontId="8" fillId="4" borderId="5" xfId="0" applyNumberFormat="1" applyFont="1" applyFill="1" applyBorder="1" applyAlignment="1">
      <alignment horizontal="center"/>
    </xf>
    <xf numFmtId="0" fontId="9" fillId="2" borderId="5" xfId="0" applyNumberFormat="1" applyFont="1" applyFill="1" applyBorder="1" applyAlignment="1">
      <alignment horizontal="center" vertical="center"/>
    </xf>
    <xf numFmtId="0" fontId="8" fillId="4" borderId="4" xfId="0" applyNumberFormat="1" applyFont="1" applyFill="1" applyBorder="1" applyAlignment="1">
      <alignment horizontal="center"/>
    </xf>
    <xf numFmtId="0" fontId="0" fillId="0" borderId="0" xfId="0" applyNumberFormat="1"/>
    <xf numFmtId="0" fontId="2" fillId="2" borderId="24" xfId="0" applyNumberFormat="1" applyFont="1" applyFill="1" applyBorder="1" applyAlignment="1">
      <alignment horizontal="center" vertical="center"/>
    </xf>
    <xf numFmtId="0" fontId="28" fillId="4" borderId="4" xfId="0" applyNumberFormat="1" applyFont="1" applyFill="1" applyBorder="1" applyAlignment="1">
      <alignment horizontal="center"/>
    </xf>
    <xf numFmtId="0" fontId="25" fillId="2" borderId="6" xfId="0" applyNumberFormat="1" applyFont="1" applyFill="1" applyBorder="1" applyAlignment="1">
      <alignment horizontal="center" vertical="center"/>
    </xf>
    <xf numFmtId="0" fontId="6" fillId="4" borderId="2" xfId="0" applyNumberFormat="1" applyFont="1" applyFill="1" applyBorder="1" applyAlignment="1">
      <alignment horizontal="center"/>
    </xf>
    <xf numFmtId="0" fontId="31" fillId="2" borderId="19" xfId="0" applyNumberFormat="1" applyFont="1" applyFill="1" applyBorder="1" applyAlignment="1">
      <alignment horizontal="center" vertical="center"/>
    </xf>
    <xf numFmtId="0" fontId="31" fillId="2" borderId="6" xfId="0" applyNumberFormat="1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/>
    </xf>
    <xf numFmtId="0" fontId="6" fillId="4" borderId="4" xfId="0" applyNumberFormat="1" applyFont="1" applyFill="1" applyBorder="1" applyAlignment="1">
      <alignment horizontal="center"/>
    </xf>
    <xf numFmtId="0" fontId="28" fillId="4" borderId="6" xfId="0" applyNumberFormat="1" applyFont="1" applyFill="1" applyBorder="1" applyAlignment="1">
      <alignment horizontal="center"/>
    </xf>
    <xf numFmtId="0" fontId="8" fillId="4" borderId="6" xfId="0" applyNumberFormat="1" applyFont="1" applyFill="1" applyBorder="1" applyAlignment="1">
      <alignment horizontal="center"/>
    </xf>
    <xf numFmtId="0" fontId="8" fillId="4" borderId="25" xfId="0" applyNumberFormat="1" applyFont="1" applyFill="1" applyBorder="1" applyAlignment="1">
      <alignment horizontal="center"/>
    </xf>
    <xf numFmtId="0" fontId="8" fillId="4" borderId="30" xfId="0" applyNumberFormat="1" applyFont="1" applyFill="1" applyBorder="1" applyAlignment="1">
      <alignment horizontal="center"/>
    </xf>
    <xf numFmtId="0" fontId="6" fillId="4" borderId="11" xfId="0" applyNumberFormat="1" applyFont="1" applyFill="1" applyBorder="1"/>
    <xf numFmtId="0" fontId="8" fillId="4" borderId="28" xfId="0" applyNumberFormat="1" applyFont="1" applyFill="1" applyBorder="1" applyAlignment="1">
      <alignment horizontal="center"/>
    </xf>
    <xf numFmtId="0" fontId="31" fillId="2" borderId="27" xfId="0" applyNumberFormat="1" applyFont="1" applyFill="1" applyBorder="1" applyAlignment="1">
      <alignment horizontal="center" vertical="center"/>
    </xf>
    <xf numFmtId="0" fontId="31" fillId="2" borderId="26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6" fillId="4" borderId="3" xfId="0" applyNumberFormat="1" applyFont="1" applyFill="1" applyBorder="1" applyAlignment="1">
      <alignment horizontal="right"/>
    </xf>
    <xf numFmtId="0" fontId="6" fillId="4" borderId="5" xfId="0" applyNumberFormat="1" applyFont="1" applyFill="1" applyBorder="1" applyAlignment="1">
      <alignment horizontal="right"/>
    </xf>
    <xf numFmtId="0" fontId="6" fillId="5" borderId="5" xfId="0" applyNumberFormat="1" applyFont="1" applyFill="1" applyBorder="1" applyAlignment="1">
      <alignment horizontal="right"/>
    </xf>
    <xf numFmtId="0" fontId="6" fillId="4" borderId="8" xfId="0" applyNumberFormat="1" applyFont="1" applyFill="1" applyBorder="1" applyAlignment="1">
      <alignment horizontal="right"/>
    </xf>
    <xf numFmtId="0" fontId="0" fillId="2" borderId="13" xfId="0" applyNumberFormat="1" applyFill="1" applyBorder="1" applyAlignment="1">
      <alignment horizontal="center"/>
    </xf>
    <xf numFmtId="0" fontId="6" fillId="4" borderId="3" xfId="0" applyNumberFormat="1" applyFont="1" applyFill="1" applyBorder="1" applyAlignment="1">
      <alignment horizontal="center"/>
    </xf>
    <xf numFmtId="0" fontId="6" fillId="5" borderId="32" xfId="0" applyNumberFormat="1" applyFont="1" applyFill="1" applyBorder="1" applyAlignment="1">
      <alignment horizontal="right"/>
    </xf>
    <xf numFmtId="0" fontId="0" fillId="5" borderId="21" xfId="0" applyNumberFormat="1" applyFont="1" applyFill="1" applyBorder="1" applyAlignment="1">
      <alignment horizontal="center"/>
    </xf>
    <xf numFmtId="0" fontId="6" fillId="4" borderId="19" xfId="0" applyNumberFormat="1" applyFont="1" applyFill="1" applyBorder="1" applyAlignment="1">
      <alignment horizontal="center"/>
    </xf>
    <xf numFmtId="0" fontId="6" fillId="4" borderId="24" xfId="0" applyNumberFormat="1" applyFont="1" applyFill="1" applyBorder="1" applyAlignment="1">
      <alignment horizontal="center"/>
    </xf>
    <xf numFmtId="0" fontId="6" fillId="4" borderId="4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>
      <alignment horizontal="center" vertical="center"/>
    </xf>
    <xf numFmtId="0" fontId="25" fillId="2" borderId="2" xfId="0" applyNumberFormat="1" applyFont="1" applyFill="1" applyBorder="1" applyAlignment="1">
      <alignment horizontal="center" vertical="center"/>
    </xf>
    <xf numFmtId="0" fontId="2" fillId="2" borderId="3" xfId="0" applyNumberFormat="1" applyFont="1" applyFill="1" applyBorder="1" applyAlignment="1">
      <alignment horizontal="right" vertical="center"/>
    </xf>
    <xf numFmtId="0" fontId="34" fillId="2" borderId="0" xfId="0" applyNumberFormat="1" applyFont="1" applyFill="1" applyAlignment="1">
      <alignment horizontal="center" vertical="center"/>
    </xf>
    <xf numFmtId="0" fontId="2" fillId="2" borderId="5" xfId="0" applyNumberFormat="1" applyFont="1" applyFill="1" applyBorder="1" applyAlignment="1">
      <alignment horizontal="right" vertical="center"/>
    </xf>
    <xf numFmtId="0" fontId="2" fillId="2" borderId="6" xfId="0" applyNumberFormat="1" applyFont="1" applyFill="1" applyBorder="1" applyAlignment="1">
      <alignment horizontal="center" vertical="center"/>
    </xf>
    <xf numFmtId="0" fontId="2" fillId="5" borderId="5" xfId="0" applyNumberFormat="1" applyFont="1" applyFill="1" applyBorder="1" applyAlignment="1">
      <alignment horizontal="right" vertical="center"/>
    </xf>
    <xf numFmtId="0" fontId="2" fillId="5" borderId="6" xfId="0" applyNumberFormat="1" applyFont="1" applyFill="1" applyBorder="1" applyAlignment="1">
      <alignment horizontal="center" vertical="center"/>
    </xf>
    <xf numFmtId="0" fontId="2" fillId="2" borderId="8" xfId="0" applyNumberFormat="1" applyFont="1" applyFill="1" applyBorder="1" applyAlignment="1">
      <alignment horizontal="right" vertical="center"/>
    </xf>
    <xf numFmtId="0" fontId="2" fillId="2" borderId="9" xfId="0" applyNumberFormat="1" applyFont="1" applyFill="1" applyBorder="1" applyAlignment="1">
      <alignment horizontal="center" vertical="center"/>
    </xf>
    <xf numFmtId="0" fontId="2" fillId="2" borderId="21" xfId="0" applyNumberFormat="1" applyFont="1" applyFill="1" applyBorder="1" applyAlignment="1">
      <alignment horizontal="center" vertical="center"/>
    </xf>
    <xf numFmtId="0" fontId="9" fillId="2" borderId="34" xfId="0" applyNumberFormat="1" applyFont="1" applyFill="1" applyBorder="1" applyAlignment="1">
      <alignment horizontal="center" vertical="center"/>
    </xf>
    <xf numFmtId="0" fontId="2" fillId="2" borderId="10" xfId="0" applyNumberFormat="1" applyFont="1" applyFill="1" applyBorder="1" applyAlignment="1">
      <alignment horizontal="center" vertical="center"/>
    </xf>
    <xf numFmtId="0" fontId="9" fillId="2" borderId="36" xfId="0" applyNumberFormat="1" applyFont="1" applyFill="1" applyBorder="1" applyAlignment="1">
      <alignment horizontal="center" vertical="center"/>
    </xf>
    <xf numFmtId="0" fontId="6" fillId="4" borderId="10" xfId="0" applyNumberFormat="1" applyFont="1" applyFill="1" applyBorder="1" applyAlignment="1">
      <alignment horizontal="right"/>
    </xf>
    <xf numFmtId="0" fontId="8" fillId="4" borderId="27" xfId="0" applyNumberFormat="1" applyFont="1" applyFill="1" applyBorder="1" applyAlignment="1">
      <alignment horizontal="center"/>
    </xf>
    <xf numFmtId="0" fontId="9" fillId="2" borderId="17" xfId="0" applyNumberFormat="1" applyFont="1" applyFill="1" applyBorder="1" applyAlignment="1">
      <alignment horizontal="center" vertical="center"/>
    </xf>
    <xf numFmtId="0" fontId="6" fillId="4" borderId="28" xfId="0" applyNumberFormat="1" applyFont="1" applyFill="1" applyBorder="1" applyAlignment="1">
      <alignment horizontal="center"/>
    </xf>
    <xf numFmtId="0" fontId="8" fillId="4" borderId="17" xfId="0" applyNumberFormat="1" applyFont="1" applyFill="1" applyBorder="1" applyAlignment="1">
      <alignment horizontal="center" wrapText="1"/>
    </xf>
    <xf numFmtId="0" fontId="8" fillId="4" borderId="10" xfId="0" applyNumberFormat="1" applyFont="1" applyFill="1" applyBorder="1" applyAlignment="1">
      <alignment horizontal="center"/>
    </xf>
    <xf numFmtId="0" fontId="8" fillId="4" borderId="11" xfId="0" applyNumberFormat="1" applyFont="1" applyFill="1" applyBorder="1" applyAlignment="1">
      <alignment horizontal="center"/>
    </xf>
    <xf numFmtId="0" fontId="6" fillId="4" borderId="42" xfId="0" applyNumberFormat="1" applyFont="1" applyFill="1" applyBorder="1" applyAlignment="1">
      <alignment horizontal="right"/>
    </xf>
    <xf numFmtId="0" fontId="7" fillId="4" borderId="21" xfId="0" applyNumberFormat="1" applyFont="1" applyFill="1" applyBorder="1" applyAlignment="1">
      <alignment horizontal="center"/>
    </xf>
    <xf numFmtId="0" fontId="28" fillId="4" borderId="19" xfId="0" applyNumberFormat="1" applyFont="1" applyFill="1" applyBorder="1" applyAlignment="1">
      <alignment horizontal="center"/>
    </xf>
    <xf numFmtId="0" fontId="6" fillId="4" borderId="37" xfId="0" applyNumberFormat="1" applyFont="1" applyFill="1" applyBorder="1" applyAlignment="1">
      <alignment horizontal="center"/>
    </xf>
    <xf numFmtId="0" fontId="6" fillId="4" borderId="38" xfId="0" applyNumberFormat="1" applyFont="1" applyFill="1" applyBorder="1" applyAlignment="1">
      <alignment horizontal="center"/>
    </xf>
    <xf numFmtId="0" fontId="7" fillId="4" borderId="4" xfId="0" applyNumberFormat="1" applyFont="1" applyFill="1" applyBorder="1" applyAlignment="1">
      <alignment horizontal="center"/>
    </xf>
    <xf numFmtId="0" fontId="6" fillId="4" borderId="13" xfId="0" applyNumberFormat="1" applyFont="1" applyFill="1" applyBorder="1" applyAlignment="1">
      <alignment horizontal="center"/>
    </xf>
    <xf numFmtId="0" fontId="8" fillId="4" borderId="13" xfId="0" applyNumberFormat="1" applyFont="1" applyFill="1" applyBorder="1" applyAlignment="1">
      <alignment horizontal="center"/>
    </xf>
    <xf numFmtId="0" fontId="6" fillId="4" borderId="13" xfId="0" applyNumberFormat="1" applyFont="1" applyFill="1" applyBorder="1"/>
    <xf numFmtId="0" fontId="34" fillId="2" borderId="21" xfId="0" applyNumberFormat="1" applyFont="1" applyFill="1" applyBorder="1" applyAlignment="1">
      <alignment horizontal="center"/>
    </xf>
    <xf numFmtId="0" fontId="7" fillId="4" borderId="6" xfId="0" applyNumberFormat="1" applyFont="1" applyFill="1" applyBorder="1" applyAlignment="1">
      <alignment horizontal="center"/>
    </xf>
    <xf numFmtId="0" fontId="8" fillId="4" borderId="27" xfId="0" applyNumberFormat="1" applyFont="1" applyFill="1" applyBorder="1" applyAlignment="1">
      <alignment horizontal="center" wrapText="1"/>
    </xf>
    <xf numFmtId="0" fontId="35" fillId="5" borderId="21" xfId="0" applyNumberFormat="1" applyFont="1" applyFill="1" applyBorder="1" applyAlignment="1">
      <alignment horizontal="center"/>
    </xf>
    <xf numFmtId="0" fontId="6" fillId="4" borderId="19" xfId="0" applyNumberFormat="1" applyFont="1" applyFill="1" applyBorder="1" applyAlignment="1">
      <alignment horizontal="center" vertical="center"/>
    </xf>
    <xf numFmtId="0" fontId="6" fillId="4" borderId="33" xfId="0" applyNumberFormat="1" applyFont="1" applyFill="1" applyBorder="1" applyAlignment="1">
      <alignment horizontal="center"/>
    </xf>
    <xf numFmtId="167" fontId="21" fillId="9" borderId="26" xfId="0" applyNumberFormat="1" applyFont="1" applyFill="1" applyBorder="1" applyAlignment="1">
      <alignment horizontal="center"/>
    </xf>
    <xf numFmtId="0" fontId="0" fillId="0" borderId="13" xfId="8" applyNumberFormat="1" applyFont="1" applyBorder="1" applyAlignment="1">
      <alignment horizontal="center"/>
    </xf>
    <xf numFmtId="0" fontId="0" fillId="0" borderId="13" xfId="0" applyNumberFormat="1" applyBorder="1" applyAlignment="1">
      <alignment horizontal="left"/>
    </xf>
    <xf numFmtId="0" fontId="8" fillId="4" borderId="3" xfId="0" applyNumberFormat="1" applyFont="1" applyFill="1" applyBorder="1" applyAlignment="1">
      <alignment horizontal="center"/>
    </xf>
    <xf numFmtId="167" fontId="0" fillId="0" borderId="0" xfId="0" applyFont="1" applyAlignment="1">
      <alignment horizontal="center"/>
    </xf>
    <xf numFmtId="167" fontId="4" fillId="3" borderId="0" xfId="0" applyFont="1" applyFill="1" applyAlignment="1">
      <alignment horizontal="center"/>
    </xf>
    <xf numFmtId="49" fontId="9" fillId="6" borderId="0" xfId="0" applyNumberFormat="1" applyFont="1" applyFill="1" applyAlignment="1">
      <alignment horizontal="center"/>
    </xf>
    <xf numFmtId="167" fontId="3" fillId="3" borderId="0" xfId="0" applyFont="1" applyFill="1" applyBorder="1"/>
    <xf numFmtId="164" fontId="8" fillId="4" borderId="18" xfId="0" applyNumberFormat="1" applyFont="1" applyFill="1" applyBorder="1" applyAlignment="1">
      <alignment wrapText="1"/>
    </xf>
    <xf numFmtId="167" fontId="8" fillId="4" borderId="13" xfId="0" applyFont="1" applyFill="1" applyBorder="1"/>
    <xf numFmtId="164" fontId="6" fillId="4" borderId="13" xfId="0" applyNumberFormat="1" applyFont="1" applyFill="1" applyBorder="1"/>
    <xf numFmtId="0" fontId="7" fillId="4" borderId="4" xfId="0" applyNumberFormat="1" applyFont="1" applyFill="1" applyBorder="1" applyAlignment="1">
      <alignment horizontal="center" vertical="top" wrapText="1"/>
    </xf>
    <xf numFmtId="0" fontId="8" fillId="5" borderId="6" xfId="0" applyNumberFormat="1" applyFont="1" applyFill="1" applyBorder="1" applyAlignment="1">
      <alignment horizontal="center"/>
    </xf>
    <xf numFmtId="0" fontId="8" fillId="4" borderId="9" xfId="0" applyNumberFormat="1" applyFont="1" applyFill="1" applyBorder="1" applyAlignment="1">
      <alignment horizontal="center"/>
    </xf>
    <xf numFmtId="0" fontId="8" fillId="4" borderId="18" xfId="0" applyNumberFormat="1" applyFont="1" applyFill="1" applyBorder="1" applyAlignment="1">
      <alignment horizontal="center"/>
    </xf>
    <xf numFmtId="0" fontId="8" fillId="4" borderId="18" xfId="0" applyNumberFormat="1" applyFont="1" applyFill="1" applyBorder="1" applyAlignment="1">
      <alignment horizontal="center" wrapText="1"/>
    </xf>
    <xf numFmtId="167" fontId="0" fillId="10" borderId="13" xfId="0" applyFill="1" applyBorder="1"/>
    <xf numFmtId="167" fontId="0" fillId="10" borderId="13" xfId="0" applyNumberFormat="1" applyFill="1" applyBorder="1" applyAlignment="1">
      <alignment horizontal="center"/>
    </xf>
    <xf numFmtId="1" fontId="0" fillId="10" borderId="13" xfId="0" applyNumberFormat="1" applyFill="1" applyBorder="1" applyAlignment="1">
      <alignment horizontal="center"/>
    </xf>
    <xf numFmtId="0" fontId="0" fillId="10" borderId="13" xfId="0" applyNumberFormat="1" applyFill="1" applyBorder="1" applyAlignment="1">
      <alignment horizontal="center"/>
    </xf>
    <xf numFmtId="0" fontId="21" fillId="10" borderId="13" xfId="0" applyNumberFormat="1" applyFont="1" applyFill="1" applyBorder="1" applyAlignment="1">
      <alignment horizontal="center"/>
    </xf>
    <xf numFmtId="1" fontId="21" fillId="8" borderId="13" xfId="0" applyNumberFormat="1" applyFont="1" applyFill="1" applyBorder="1" applyAlignment="1">
      <alignment horizontal="center"/>
    </xf>
    <xf numFmtId="167" fontId="21" fillId="8" borderId="13" xfId="0" applyFont="1" applyFill="1" applyBorder="1" applyAlignment="1">
      <alignment horizontal="center"/>
    </xf>
    <xf numFmtId="167" fontId="21" fillId="8" borderId="13" xfId="0" applyFont="1" applyFill="1" applyBorder="1" applyAlignment="1">
      <alignment horizontal="left"/>
    </xf>
    <xf numFmtId="167" fontId="27" fillId="3" borderId="0" xfId="0" applyFont="1" applyFill="1" applyBorder="1" applyAlignment="1">
      <alignment horizontal="center"/>
    </xf>
    <xf numFmtId="167" fontId="27" fillId="3" borderId="0" xfId="0" applyFont="1" applyFill="1" applyAlignment="1">
      <alignment horizontal="center"/>
    </xf>
    <xf numFmtId="167" fontId="27" fillId="3" borderId="0" xfId="0" applyFont="1" applyFill="1" applyBorder="1" applyAlignment="1">
      <alignment horizontal="center" vertical="center"/>
    </xf>
    <xf numFmtId="167" fontId="27" fillId="3" borderId="0" xfId="0" applyFont="1" applyFill="1" applyAlignment="1">
      <alignment horizontal="center" vertical="center"/>
    </xf>
    <xf numFmtId="167" fontId="27" fillId="3" borderId="7" xfId="0" applyFont="1" applyFill="1" applyBorder="1" applyAlignment="1">
      <alignment horizontal="center"/>
    </xf>
    <xf numFmtId="167" fontId="0" fillId="10" borderId="13" xfId="0" applyFill="1" applyBorder="1" applyAlignment="1">
      <alignment horizontal="center"/>
    </xf>
  </cellXfs>
  <cellStyles count="9">
    <cellStyle name="Moneda" xfId="8" builtinId="4"/>
    <cellStyle name="Moneda 2" xfId="3"/>
    <cellStyle name="Normal" xfId="0" builtinId="0"/>
    <cellStyle name="Normal 2" xfId="1"/>
    <cellStyle name="Normal 3" xfId="2"/>
    <cellStyle name="Normal 3 2" xfId="4"/>
    <cellStyle name="Normal 3 3" xfId="6"/>
    <cellStyle name="Normal 4" xfId="5"/>
    <cellStyle name="Normal 6" xfId="7"/>
  </cellStyles>
  <dxfs count="0"/>
  <tableStyles count="0" defaultTableStyle="TableStyleMedium2" defaultPivotStyle="PivotStyleMedium9"/>
  <colors>
    <mruColors>
      <color rgb="FFCCFFFF"/>
      <color rgb="FFFFFF99"/>
      <color rgb="FFFFFF66"/>
      <color rgb="FFF2FBB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53"/>
  <sheetViews>
    <sheetView topLeftCell="A37" workbookViewId="0">
      <selection activeCell="I24" sqref="I24"/>
    </sheetView>
  </sheetViews>
  <sheetFormatPr baseColWidth="10" defaultRowHeight="15" x14ac:dyDescent="0.25"/>
  <cols>
    <col min="2" max="2" width="32.140625" customWidth="1"/>
    <col min="3" max="3" width="34.5703125" customWidth="1"/>
    <col min="4" max="4" width="17" customWidth="1"/>
    <col min="5" max="5" width="13.28515625" customWidth="1"/>
    <col min="6" max="6" width="13.140625" customWidth="1"/>
  </cols>
  <sheetData>
    <row r="2" spans="2:6" ht="15.75" thickBot="1" x14ac:dyDescent="0.3"/>
    <row r="3" spans="2:6" ht="15.75" thickBot="1" x14ac:dyDescent="0.3">
      <c r="B3" s="31"/>
      <c r="C3" s="32" t="s">
        <v>25</v>
      </c>
      <c r="D3" s="1"/>
      <c r="E3" s="2"/>
      <c r="F3" s="3"/>
    </row>
    <row r="4" spans="2:6" ht="15.75" x14ac:dyDescent="0.3">
      <c r="B4" s="33" t="s">
        <v>0</v>
      </c>
      <c r="C4" s="34" t="s">
        <v>27</v>
      </c>
      <c r="D4" s="4"/>
      <c r="E4" s="42"/>
      <c r="F4" s="5"/>
    </row>
    <row r="5" spans="2:6" ht="15.75" x14ac:dyDescent="0.3">
      <c r="B5" s="35" t="s">
        <v>1</v>
      </c>
      <c r="C5" s="36" t="s">
        <v>24</v>
      </c>
      <c r="D5" s="6"/>
      <c r="E5" s="48" t="s">
        <v>23</v>
      </c>
      <c r="F5" s="7"/>
    </row>
    <row r="6" spans="2:6" ht="15.75" x14ac:dyDescent="0.3">
      <c r="B6" s="35" t="s">
        <v>2</v>
      </c>
      <c r="C6" s="37"/>
      <c r="D6" s="8"/>
      <c r="E6" s="53" t="s">
        <v>40</v>
      </c>
      <c r="F6" s="7"/>
    </row>
    <row r="7" spans="2:6" ht="15.75" x14ac:dyDescent="0.3">
      <c r="B7" s="35" t="s">
        <v>3</v>
      </c>
      <c r="C7" s="37"/>
      <c r="D7" s="4"/>
      <c r="E7" s="10"/>
      <c r="F7" s="7"/>
    </row>
    <row r="8" spans="2:6" ht="15.75" x14ac:dyDescent="0.3">
      <c r="B8" s="35" t="s">
        <v>4</v>
      </c>
      <c r="C8" s="37">
        <v>110322</v>
      </c>
      <c r="D8" s="4"/>
      <c r="E8" s="7"/>
      <c r="F8" s="7"/>
    </row>
    <row r="9" spans="2:6" ht="15.75" x14ac:dyDescent="0.3">
      <c r="B9" s="15" t="s">
        <v>5</v>
      </c>
      <c r="C9" s="16">
        <v>1</v>
      </c>
      <c r="D9" s="4"/>
      <c r="E9" s="7"/>
      <c r="F9" s="7"/>
    </row>
    <row r="10" spans="2:6" ht="15.75" x14ac:dyDescent="0.3">
      <c r="B10" s="38" t="s">
        <v>6</v>
      </c>
      <c r="C10" s="39">
        <v>7064</v>
      </c>
      <c r="D10" s="4"/>
      <c r="E10" s="11"/>
      <c r="F10" s="7"/>
    </row>
    <row r="11" spans="2:6" ht="15.75" x14ac:dyDescent="0.3">
      <c r="B11" s="38" t="s">
        <v>7</v>
      </c>
      <c r="C11" s="39"/>
      <c r="D11" s="4"/>
      <c r="E11" s="11"/>
      <c r="F11" s="7"/>
    </row>
    <row r="12" spans="2:6" ht="16.5" thickBot="1" x14ac:dyDescent="0.35">
      <c r="B12" s="38" t="s">
        <v>8</v>
      </c>
      <c r="C12" s="39"/>
      <c r="D12" s="4"/>
      <c r="E12" s="11"/>
      <c r="F12" s="12"/>
    </row>
    <row r="13" spans="2:6" ht="15.75" thickBot="1" x14ac:dyDescent="0.3">
      <c r="B13" s="17" t="s">
        <v>9</v>
      </c>
      <c r="C13" s="17" t="s">
        <v>10</v>
      </c>
      <c r="D13" s="17" t="s">
        <v>11</v>
      </c>
      <c r="E13" s="18" t="s">
        <v>12</v>
      </c>
      <c r="F13" s="17" t="s">
        <v>13</v>
      </c>
    </row>
    <row r="14" spans="2:6" ht="15.75" x14ac:dyDescent="0.3">
      <c r="B14" s="20"/>
      <c r="C14" s="21" t="s">
        <v>20</v>
      </c>
      <c r="D14" s="22"/>
      <c r="E14" s="23"/>
      <c r="F14" s="24"/>
    </row>
    <row r="15" spans="2:6" ht="15.75" x14ac:dyDescent="0.3">
      <c r="B15" s="43"/>
      <c r="C15" s="44" t="s">
        <v>35</v>
      </c>
      <c r="D15" s="45"/>
      <c r="E15" s="46"/>
      <c r="F15" s="47"/>
    </row>
    <row r="16" spans="2:6" ht="16.5" customHeight="1" x14ac:dyDescent="0.3">
      <c r="B16" s="43">
        <v>3200000000</v>
      </c>
      <c r="C16" s="44" t="s">
        <v>21</v>
      </c>
      <c r="D16" s="45">
        <v>1</v>
      </c>
      <c r="E16" s="46">
        <v>339940</v>
      </c>
      <c r="F16" s="47">
        <f>E16</f>
        <v>339940</v>
      </c>
    </row>
    <row r="17" spans="2:6" ht="14.25" customHeight="1" thickBot="1" x14ac:dyDescent="0.35">
      <c r="B17" s="29"/>
      <c r="C17" s="28"/>
      <c r="D17" s="26"/>
      <c r="E17" s="27" t="s">
        <v>14</v>
      </c>
      <c r="F17" s="30">
        <f>F16</f>
        <v>339940</v>
      </c>
    </row>
    <row r="18" spans="2:6" ht="13.5" customHeight="1" x14ac:dyDescent="0.25"/>
    <row r="19" spans="2:6" ht="15.75" thickBot="1" x14ac:dyDescent="0.3"/>
    <row r="20" spans="2:6" ht="15.75" thickBot="1" x14ac:dyDescent="0.3">
      <c r="B20" s="31"/>
      <c r="C20" s="32" t="s">
        <v>26</v>
      </c>
      <c r="D20" s="1"/>
      <c r="E20" s="2"/>
      <c r="F20" s="3"/>
    </row>
    <row r="21" spans="2:6" ht="15.75" x14ac:dyDescent="0.3">
      <c r="B21" s="33" t="s">
        <v>0</v>
      </c>
      <c r="C21" s="34" t="s">
        <v>17</v>
      </c>
      <c r="D21" s="4"/>
      <c r="E21" s="42"/>
      <c r="F21" s="5"/>
    </row>
    <row r="22" spans="2:6" ht="15.75" x14ac:dyDescent="0.3">
      <c r="B22" s="35" t="s">
        <v>1</v>
      </c>
      <c r="C22" s="36" t="s">
        <v>29</v>
      </c>
      <c r="D22" s="6"/>
      <c r="E22" s="48" t="s">
        <v>23</v>
      </c>
      <c r="F22" s="7"/>
    </row>
    <row r="23" spans="2:6" ht="15.75" x14ac:dyDescent="0.3">
      <c r="B23" s="35" t="s">
        <v>2</v>
      </c>
      <c r="C23" s="37" t="s">
        <v>30</v>
      </c>
      <c r="D23" s="8"/>
      <c r="E23" s="53" t="s">
        <v>39</v>
      </c>
      <c r="F23" s="7"/>
    </row>
    <row r="24" spans="2:6" ht="15.75" x14ac:dyDescent="0.3">
      <c r="B24" s="35" t="s">
        <v>3</v>
      </c>
      <c r="C24" s="37"/>
      <c r="D24" s="4"/>
      <c r="E24" s="10"/>
      <c r="F24" s="7"/>
    </row>
    <row r="25" spans="2:6" ht="15.75" x14ac:dyDescent="0.3">
      <c r="B25" s="35" t="s">
        <v>4</v>
      </c>
      <c r="C25" s="37">
        <v>110918</v>
      </c>
      <c r="D25" s="4"/>
      <c r="E25" s="7"/>
      <c r="F25" s="7"/>
    </row>
    <row r="26" spans="2:6" ht="15.75" x14ac:dyDescent="0.3">
      <c r="B26" s="15" t="s">
        <v>5</v>
      </c>
      <c r="C26" s="16">
        <v>1</v>
      </c>
      <c r="D26" s="4"/>
      <c r="E26" s="7"/>
      <c r="F26" s="7"/>
    </row>
    <row r="27" spans="2:6" ht="15.75" x14ac:dyDescent="0.3">
      <c r="B27" s="38" t="s">
        <v>6</v>
      </c>
      <c r="C27" s="39"/>
      <c r="D27" s="4"/>
      <c r="E27" s="11"/>
      <c r="F27" s="7"/>
    </row>
    <row r="28" spans="2:6" ht="15.75" x14ac:dyDescent="0.3">
      <c r="B28" s="38" t="s">
        <v>7</v>
      </c>
      <c r="C28" s="39"/>
      <c r="D28" s="4"/>
      <c r="E28" s="11"/>
      <c r="F28" s="7"/>
    </row>
    <row r="29" spans="2:6" ht="16.5" thickBot="1" x14ac:dyDescent="0.35">
      <c r="B29" s="38" t="s">
        <v>8</v>
      </c>
      <c r="C29" s="39"/>
      <c r="D29" s="4"/>
      <c r="E29" s="11"/>
      <c r="F29" s="12"/>
    </row>
    <row r="30" spans="2:6" ht="15.75" thickBot="1" x14ac:dyDescent="0.3">
      <c r="B30" s="17" t="s">
        <v>9</v>
      </c>
      <c r="C30" s="17" t="s">
        <v>10</v>
      </c>
      <c r="D30" s="17" t="s">
        <v>11</v>
      </c>
      <c r="E30" s="18" t="s">
        <v>12</v>
      </c>
      <c r="F30" s="17" t="s">
        <v>13</v>
      </c>
    </row>
    <row r="31" spans="2:6" ht="15.75" x14ac:dyDescent="0.3">
      <c r="B31" s="20"/>
      <c r="C31" s="21"/>
      <c r="D31" s="22"/>
      <c r="E31" s="23"/>
      <c r="F31" s="24"/>
    </row>
    <row r="32" spans="2:6" ht="15.75" x14ac:dyDescent="0.3">
      <c r="B32" s="43">
        <v>3200000000</v>
      </c>
      <c r="C32" s="19" t="s">
        <v>28</v>
      </c>
      <c r="D32" s="40">
        <v>1</v>
      </c>
      <c r="E32" s="41">
        <v>156470</v>
      </c>
      <c r="F32" s="25">
        <f>+D32*E32</f>
        <v>156470</v>
      </c>
    </row>
    <row r="33" spans="2:6" ht="16.5" thickBot="1" x14ac:dyDescent="0.35">
      <c r="B33" s="43"/>
      <c r="C33" s="28"/>
      <c r="D33" s="26"/>
      <c r="E33" s="27" t="s">
        <v>14</v>
      </c>
      <c r="F33" s="30">
        <f>SUM(F31:F32)</f>
        <v>156470</v>
      </c>
    </row>
    <row r="35" spans="2:6" ht="15.75" thickBot="1" x14ac:dyDescent="0.3"/>
    <row r="36" spans="2:6" ht="15.75" thickBot="1" x14ac:dyDescent="0.3">
      <c r="B36" s="31"/>
      <c r="C36" s="32" t="s">
        <v>31</v>
      </c>
      <c r="D36" s="1"/>
      <c r="E36" s="2"/>
      <c r="F36" s="3"/>
    </row>
    <row r="37" spans="2:6" ht="15.75" x14ac:dyDescent="0.3">
      <c r="B37" s="33" t="s">
        <v>0</v>
      </c>
      <c r="C37" s="34" t="s">
        <v>32</v>
      </c>
      <c r="D37" s="4"/>
      <c r="E37" s="42"/>
      <c r="F37" s="5"/>
    </row>
    <row r="38" spans="2:6" ht="15.75" x14ac:dyDescent="0.3">
      <c r="B38" s="35" t="s">
        <v>1</v>
      </c>
      <c r="C38" s="36" t="s">
        <v>33</v>
      </c>
      <c r="D38" s="6"/>
      <c r="E38" s="48" t="s">
        <v>23</v>
      </c>
      <c r="F38" s="7"/>
    </row>
    <row r="39" spans="2:6" ht="15.75" x14ac:dyDescent="0.3">
      <c r="B39" s="35" t="s">
        <v>2</v>
      </c>
      <c r="C39" s="37" t="s">
        <v>30</v>
      </c>
      <c r="D39" s="8"/>
      <c r="E39" s="53" t="s">
        <v>41</v>
      </c>
      <c r="F39" s="7"/>
    </row>
    <row r="40" spans="2:6" ht="15.75" x14ac:dyDescent="0.3">
      <c r="B40" s="35" t="s">
        <v>3</v>
      </c>
      <c r="C40" s="37"/>
      <c r="D40" s="4"/>
      <c r="E40" s="10"/>
      <c r="F40" s="7"/>
    </row>
    <row r="41" spans="2:6" ht="15.75" x14ac:dyDescent="0.3">
      <c r="B41" s="35" t="s">
        <v>4</v>
      </c>
      <c r="C41" s="37">
        <v>973</v>
      </c>
      <c r="D41" s="4"/>
      <c r="E41" s="7"/>
      <c r="F41" s="7"/>
    </row>
    <row r="42" spans="2:6" ht="15.75" x14ac:dyDescent="0.3">
      <c r="B42" s="15" t="s">
        <v>5</v>
      </c>
      <c r="C42" s="16">
        <v>1</v>
      </c>
      <c r="D42" s="4"/>
      <c r="E42" s="7"/>
      <c r="F42" s="7"/>
    </row>
    <row r="43" spans="2:6" ht="15.75" x14ac:dyDescent="0.3">
      <c r="B43" s="38" t="s">
        <v>6</v>
      </c>
      <c r="C43" s="39"/>
      <c r="D43" s="4"/>
      <c r="E43" s="11"/>
      <c r="F43" s="7"/>
    </row>
    <row r="44" spans="2:6" ht="15.75" x14ac:dyDescent="0.3">
      <c r="B44" s="38" t="s">
        <v>7</v>
      </c>
      <c r="C44" s="39"/>
      <c r="D44" s="4"/>
      <c r="E44" s="11"/>
      <c r="F44" s="7"/>
    </row>
    <row r="45" spans="2:6" ht="16.5" thickBot="1" x14ac:dyDescent="0.35">
      <c r="B45" s="38" t="s">
        <v>8</v>
      </c>
      <c r="C45" s="39"/>
      <c r="D45" s="4"/>
      <c r="E45" s="11"/>
      <c r="F45" s="12"/>
    </row>
    <row r="46" spans="2:6" ht="15.75" thickBot="1" x14ac:dyDescent="0.3">
      <c r="B46" s="17" t="s">
        <v>9</v>
      </c>
      <c r="C46" s="17" t="s">
        <v>10</v>
      </c>
      <c r="D46" s="17" t="s">
        <v>11</v>
      </c>
      <c r="E46" s="18" t="s">
        <v>12</v>
      </c>
      <c r="F46" s="17" t="s">
        <v>13</v>
      </c>
    </row>
    <row r="47" spans="2:6" ht="15.75" x14ac:dyDescent="0.3">
      <c r="B47" s="20"/>
      <c r="C47" s="21"/>
      <c r="D47" s="22"/>
      <c r="E47" s="23"/>
      <c r="F47" s="24"/>
    </row>
    <row r="48" spans="2:6" ht="15.75" x14ac:dyDescent="0.3">
      <c r="B48" s="43">
        <v>111</v>
      </c>
      <c r="C48" s="19" t="s">
        <v>34</v>
      </c>
      <c r="D48" s="40">
        <v>1</v>
      </c>
      <c r="E48" s="41">
        <v>250000</v>
      </c>
      <c r="F48" s="25">
        <f>+D48*E48</f>
        <v>250000</v>
      </c>
    </row>
    <row r="49" spans="2:6" ht="16.5" thickBot="1" x14ac:dyDescent="0.35">
      <c r="B49" s="43"/>
      <c r="C49" s="28"/>
      <c r="D49" s="26"/>
      <c r="E49" s="27" t="s">
        <v>14</v>
      </c>
      <c r="F49" s="30">
        <f>SUM(F47:F48)</f>
        <v>250000</v>
      </c>
    </row>
    <row r="53" spans="2:6" ht="15.75" x14ac:dyDescent="0.25">
      <c r="E53" s="14" t="s">
        <v>16</v>
      </c>
      <c r="F53" s="13">
        <f>F33+F17+F49</f>
        <v>746410</v>
      </c>
    </row>
  </sheetData>
  <pageMargins left="0.70866141732283472" right="0.70866141732283472" top="0.74803149606299213" bottom="0.74803149606299213" header="0.31496062992125984" footer="0.31496062992125984"/>
  <pageSetup paperSize="9" scale="6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90"/>
  <sheetViews>
    <sheetView topLeftCell="A85" workbookViewId="0">
      <selection activeCell="H24" sqref="H24"/>
    </sheetView>
  </sheetViews>
  <sheetFormatPr baseColWidth="10" defaultRowHeight="15" x14ac:dyDescent="0.25"/>
  <cols>
    <col min="2" max="2" width="35.5703125" customWidth="1"/>
    <col min="3" max="3" width="39.140625" customWidth="1"/>
    <col min="4" max="4" width="13.7109375" customWidth="1"/>
    <col min="5" max="5" width="14.5703125" customWidth="1"/>
    <col min="6" max="6" width="15.28515625" customWidth="1"/>
  </cols>
  <sheetData>
    <row r="2" spans="2:6" ht="15.75" thickBot="1" x14ac:dyDescent="0.3"/>
    <row r="3" spans="2:6" ht="15.75" thickBot="1" x14ac:dyDescent="0.3">
      <c r="B3" s="31"/>
      <c r="C3" s="32" t="s">
        <v>38</v>
      </c>
      <c r="D3" s="1"/>
      <c r="E3" s="2"/>
      <c r="F3" s="3"/>
    </row>
    <row r="4" spans="2:6" ht="15.75" x14ac:dyDescent="0.3">
      <c r="B4" s="33" t="s">
        <v>0</v>
      </c>
      <c r="C4" s="34" t="s">
        <v>17</v>
      </c>
      <c r="D4" s="4"/>
      <c r="E4" s="42"/>
      <c r="F4" s="5"/>
    </row>
    <row r="5" spans="2:6" ht="15.75" x14ac:dyDescent="0.3">
      <c r="B5" s="35" t="s">
        <v>1</v>
      </c>
      <c r="C5" s="36" t="s">
        <v>18</v>
      </c>
      <c r="D5" s="6"/>
      <c r="E5" s="48" t="s">
        <v>23</v>
      </c>
      <c r="F5" s="7"/>
    </row>
    <row r="6" spans="2:6" ht="15.75" x14ac:dyDescent="0.3">
      <c r="B6" s="35" t="s">
        <v>2</v>
      </c>
      <c r="C6" s="37"/>
      <c r="D6" s="8"/>
      <c r="E6" s="57" t="s">
        <v>55</v>
      </c>
      <c r="F6" s="7"/>
    </row>
    <row r="7" spans="2:6" ht="15.75" x14ac:dyDescent="0.3">
      <c r="B7" s="35" t="s">
        <v>3</v>
      </c>
      <c r="C7" s="37">
        <v>126929</v>
      </c>
      <c r="D7" s="4"/>
      <c r="E7" s="10"/>
      <c r="F7" s="7"/>
    </row>
    <row r="8" spans="2:6" ht="15.75" x14ac:dyDescent="0.3">
      <c r="B8" s="35" t="s">
        <v>4</v>
      </c>
      <c r="C8" s="37">
        <v>111425</v>
      </c>
      <c r="D8" s="4"/>
      <c r="E8" s="7"/>
      <c r="F8" s="7"/>
    </row>
    <row r="9" spans="2:6" ht="15.75" x14ac:dyDescent="0.3">
      <c r="B9" s="15" t="s">
        <v>5</v>
      </c>
      <c r="C9" s="16">
        <v>1</v>
      </c>
      <c r="D9" s="4"/>
      <c r="E9" s="7"/>
      <c r="F9" s="7"/>
    </row>
    <row r="10" spans="2:6" ht="15.75" x14ac:dyDescent="0.3">
      <c r="B10" s="38" t="s">
        <v>6</v>
      </c>
      <c r="C10" s="39"/>
      <c r="D10" s="4"/>
      <c r="E10" s="11"/>
      <c r="F10" s="7"/>
    </row>
    <row r="11" spans="2:6" ht="15.75" x14ac:dyDescent="0.3">
      <c r="B11" s="38" t="s">
        <v>7</v>
      </c>
      <c r="C11" s="39"/>
      <c r="D11" s="4"/>
      <c r="E11" s="11"/>
      <c r="F11" s="7"/>
    </row>
    <row r="12" spans="2:6" ht="16.5" thickBot="1" x14ac:dyDescent="0.35">
      <c r="B12" s="38" t="s">
        <v>8</v>
      </c>
      <c r="C12" s="39"/>
      <c r="D12" s="4"/>
      <c r="E12" s="11"/>
      <c r="F12" s="12"/>
    </row>
    <row r="13" spans="2:6" ht="15.75" thickBot="1" x14ac:dyDescent="0.3">
      <c r="B13" s="17" t="s">
        <v>9</v>
      </c>
      <c r="C13" s="17" t="s">
        <v>10</v>
      </c>
      <c r="D13" s="17" t="s">
        <v>11</v>
      </c>
      <c r="E13" s="18" t="s">
        <v>12</v>
      </c>
      <c r="F13" s="17" t="s">
        <v>13</v>
      </c>
    </row>
    <row r="14" spans="2:6" ht="15.75" x14ac:dyDescent="0.3">
      <c r="B14" s="20"/>
      <c r="C14" s="21"/>
      <c r="D14" s="22"/>
      <c r="E14" s="23"/>
      <c r="F14" s="24"/>
    </row>
    <row r="15" spans="2:6" ht="16.5" customHeight="1" x14ac:dyDescent="0.3">
      <c r="B15" s="43">
        <v>554012</v>
      </c>
      <c r="C15" s="19" t="s">
        <v>36</v>
      </c>
      <c r="D15" s="40">
        <v>1</v>
      </c>
      <c r="E15" s="41">
        <v>504700</v>
      </c>
      <c r="F15" s="25">
        <f>+D15*E15</f>
        <v>504700</v>
      </c>
    </row>
    <row r="16" spans="2:6" ht="16.5" customHeight="1" x14ac:dyDescent="0.3">
      <c r="B16" s="43">
        <v>3200000000</v>
      </c>
      <c r="C16" s="49" t="s">
        <v>37</v>
      </c>
      <c r="D16" s="50">
        <v>1</v>
      </c>
      <c r="E16" s="51">
        <v>168000</v>
      </c>
      <c r="F16" s="52">
        <f>E16</f>
        <v>168000</v>
      </c>
    </row>
    <row r="17" spans="2:6" ht="16.5" thickBot="1" x14ac:dyDescent="0.35">
      <c r="B17" s="43"/>
      <c r="C17" s="28"/>
      <c r="D17" s="26"/>
      <c r="E17" s="27" t="s">
        <v>14</v>
      </c>
      <c r="F17" s="30">
        <f>F16+F15</f>
        <v>672700</v>
      </c>
    </row>
    <row r="19" spans="2:6" ht="15.75" thickBot="1" x14ac:dyDescent="0.3"/>
    <row r="20" spans="2:6" ht="15.75" thickBot="1" x14ac:dyDescent="0.3">
      <c r="B20" s="31"/>
      <c r="C20" s="32" t="s">
        <v>42</v>
      </c>
      <c r="D20" s="1"/>
      <c r="E20" s="2"/>
      <c r="F20" s="3"/>
    </row>
    <row r="21" spans="2:6" ht="16.5" x14ac:dyDescent="0.3">
      <c r="B21" s="33" t="s">
        <v>0</v>
      </c>
      <c r="C21" s="34" t="s">
        <v>46</v>
      </c>
      <c r="D21" s="4"/>
      <c r="E21" s="56"/>
      <c r="F21" s="5"/>
    </row>
    <row r="22" spans="2:6" ht="15.75" x14ac:dyDescent="0.3">
      <c r="B22" s="35" t="s">
        <v>1</v>
      </c>
      <c r="C22" s="36" t="s">
        <v>43</v>
      </c>
      <c r="D22" s="6"/>
      <c r="E22" s="58" t="s">
        <v>56</v>
      </c>
      <c r="F22" s="7"/>
    </row>
    <row r="23" spans="2:6" ht="15.75" x14ac:dyDescent="0.3">
      <c r="B23" s="35" t="s">
        <v>2</v>
      </c>
      <c r="C23" s="37"/>
      <c r="D23" s="8"/>
      <c r="E23" s="59" t="s">
        <v>72</v>
      </c>
      <c r="F23" s="7"/>
    </row>
    <row r="24" spans="2:6" ht="15.75" x14ac:dyDescent="0.3">
      <c r="B24" s="35" t="s">
        <v>3</v>
      </c>
      <c r="C24" s="37"/>
      <c r="D24" s="4"/>
      <c r="E24" s="10"/>
      <c r="F24" s="7"/>
    </row>
    <row r="25" spans="2:6" ht="15.75" x14ac:dyDescent="0.3">
      <c r="B25" s="35" t="s">
        <v>4</v>
      </c>
      <c r="C25" s="37">
        <v>82208</v>
      </c>
      <c r="D25" s="4"/>
      <c r="E25" s="7"/>
      <c r="F25" s="7"/>
    </row>
    <row r="26" spans="2:6" ht="15.75" x14ac:dyDescent="0.3">
      <c r="B26" s="15" t="s">
        <v>5</v>
      </c>
      <c r="C26" s="16">
        <v>1</v>
      </c>
      <c r="D26" s="4"/>
      <c r="E26" s="7"/>
      <c r="F26" s="7"/>
    </row>
    <row r="27" spans="2:6" ht="15.75" x14ac:dyDescent="0.3">
      <c r="B27" s="38" t="s">
        <v>6</v>
      </c>
      <c r="C27" s="39"/>
      <c r="D27" s="4"/>
      <c r="E27" s="11"/>
      <c r="F27" s="7"/>
    </row>
    <row r="28" spans="2:6" ht="15.75" x14ac:dyDescent="0.3">
      <c r="B28" s="38" t="s">
        <v>7</v>
      </c>
      <c r="C28" s="39"/>
      <c r="D28" s="4"/>
      <c r="E28" s="11"/>
      <c r="F28" s="7"/>
    </row>
    <row r="29" spans="2:6" ht="16.5" thickBot="1" x14ac:dyDescent="0.35">
      <c r="B29" s="38" t="s">
        <v>8</v>
      </c>
      <c r="C29" s="39"/>
      <c r="D29" s="4"/>
      <c r="E29" s="11"/>
      <c r="F29" s="12"/>
    </row>
    <row r="30" spans="2:6" ht="15.75" thickBot="1" x14ac:dyDescent="0.3">
      <c r="B30" s="17" t="s">
        <v>9</v>
      </c>
      <c r="C30" s="17" t="s">
        <v>10</v>
      </c>
      <c r="D30" s="17" t="s">
        <v>11</v>
      </c>
      <c r="E30" s="18" t="s">
        <v>12</v>
      </c>
      <c r="F30" s="17" t="s">
        <v>13</v>
      </c>
    </row>
    <row r="31" spans="2:6" ht="15.75" x14ac:dyDescent="0.3">
      <c r="B31" s="20"/>
      <c r="C31" s="21"/>
      <c r="D31" s="22"/>
      <c r="E31" s="23"/>
      <c r="F31" s="24"/>
    </row>
    <row r="32" spans="2:6" ht="15.75" x14ac:dyDescent="0.3">
      <c r="B32" s="43">
        <v>100000014</v>
      </c>
      <c r="C32" s="19" t="s">
        <v>44</v>
      </c>
      <c r="D32" s="40">
        <v>1</v>
      </c>
      <c r="E32" s="41">
        <v>1500000</v>
      </c>
      <c r="F32" s="25">
        <v>1500000</v>
      </c>
    </row>
    <row r="33" spans="2:6" ht="16.5" thickBot="1" x14ac:dyDescent="0.35">
      <c r="B33" s="43"/>
      <c r="C33" s="28"/>
      <c r="D33" s="26"/>
      <c r="E33" s="27" t="s">
        <v>14</v>
      </c>
      <c r="F33" s="30">
        <f>F32</f>
        <v>1500000</v>
      </c>
    </row>
    <row r="35" spans="2:6" ht="15.75" thickBot="1" x14ac:dyDescent="0.3"/>
    <row r="36" spans="2:6" ht="15.75" thickBot="1" x14ac:dyDescent="0.3">
      <c r="B36" s="31"/>
      <c r="C36" s="32" t="s">
        <v>45</v>
      </c>
      <c r="D36" s="1"/>
      <c r="E36" s="2"/>
      <c r="F36" s="3"/>
    </row>
    <row r="37" spans="2:6" ht="15.75" x14ac:dyDescent="0.3">
      <c r="B37" s="33" t="s">
        <v>0</v>
      </c>
      <c r="C37" s="34" t="s">
        <v>47</v>
      </c>
      <c r="D37" s="4"/>
      <c r="E37" s="42"/>
      <c r="F37" s="5"/>
    </row>
    <row r="38" spans="2:6" ht="15.75" x14ac:dyDescent="0.3">
      <c r="B38" s="35" t="s">
        <v>1</v>
      </c>
      <c r="C38" s="36" t="s">
        <v>48</v>
      </c>
      <c r="D38" s="6"/>
      <c r="E38" s="48" t="s">
        <v>57</v>
      </c>
      <c r="F38" s="7"/>
    </row>
    <row r="39" spans="2:6" ht="15.75" x14ac:dyDescent="0.3">
      <c r="B39" s="35" t="s">
        <v>2</v>
      </c>
      <c r="C39" s="37"/>
      <c r="D39" s="8"/>
      <c r="E39" s="9"/>
      <c r="F39" s="7"/>
    </row>
    <row r="40" spans="2:6" ht="15.75" x14ac:dyDescent="0.3">
      <c r="B40" s="35" t="s">
        <v>3</v>
      </c>
      <c r="C40" s="37"/>
      <c r="D40" s="4"/>
      <c r="E40" s="10"/>
      <c r="F40" s="7"/>
    </row>
    <row r="41" spans="2:6" ht="15.75" x14ac:dyDescent="0.3">
      <c r="B41" s="35" t="s">
        <v>4</v>
      </c>
      <c r="C41" s="37" t="s">
        <v>49</v>
      </c>
      <c r="D41" s="4"/>
      <c r="E41" s="7"/>
      <c r="F41" s="7"/>
    </row>
    <row r="42" spans="2:6" ht="15.75" x14ac:dyDescent="0.3">
      <c r="B42" s="15" t="s">
        <v>5</v>
      </c>
      <c r="C42" s="16"/>
      <c r="D42" s="4"/>
      <c r="E42" s="7"/>
      <c r="F42" s="7"/>
    </row>
    <row r="43" spans="2:6" ht="15.75" x14ac:dyDescent="0.3">
      <c r="B43" s="38" t="s">
        <v>6</v>
      </c>
      <c r="C43" s="39"/>
      <c r="D43" s="4"/>
      <c r="E43" s="11"/>
      <c r="F43" s="7"/>
    </row>
    <row r="44" spans="2:6" ht="15.75" x14ac:dyDescent="0.3">
      <c r="B44" s="38" t="s">
        <v>7</v>
      </c>
      <c r="C44" s="39"/>
      <c r="D44" s="4"/>
      <c r="E44" s="11"/>
      <c r="F44" s="7"/>
    </row>
    <row r="45" spans="2:6" ht="16.5" thickBot="1" x14ac:dyDescent="0.35">
      <c r="B45" s="38" t="s">
        <v>8</v>
      </c>
      <c r="C45" s="39"/>
      <c r="D45" s="4"/>
      <c r="E45" s="11"/>
      <c r="F45" s="12"/>
    </row>
    <row r="46" spans="2:6" ht="15.75" thickBot="1" x14ac:dyDescent="0.3">
      <c r="B46" s="17" t="s">
        <v>9</v>
      </c>
      <c r="C46" s="17" t="s">
        <v>10</v>
      </c>
      <c r="D46" s="17" t="s">
        <v>11</v>
      </c>
      <c r="E46" s="18" t="s">
        <v>12</v>
      </c>
      <c r="F46" s="17" t="s">
        <v>13</v>
      </c>
    </row>
    <row r="47" spans="2:6" ht="15.75" x14ac:dyDescent="0.3">
      <c r="B47" s="20"/>
      <c r="C47" s="21"/>
      <c r="D47" s="22"/>
      <c r="E47" s="23"/>
      <c r="F47" s="24"/>
    </row>
    <row r="48" spans="2:6" ht="15.75" x14ac:dyDescent="0.3">
      <c r="B48" s="43">
        <v>553600</v>
      </c>
      <c r="C48" s="44" t="s">
        <v>50</v>
      </c>
      <c r="D48" s="45">
        <v>1</v>
      </c>
      <c r="E48" s="46">
        <v>1700000</v>
      </c>
      <c r="F48" s="47">
        <f>E48*D48</f>
        <v>1700000</v>
      </c>
    </row>
    <row r="49" spans="2:6" ht="15.75" x14ac:dyDescent="0.3">
      <c r="B49" s="43">
        <v>272051</v>
      </c>
      <c r="C49" s="44" t="s">
        <v>51</v>
      </c>
      <c r="D49" s="45">
        <v>1</v>
      </c>
      <c r="E49" s="46">
        <v>200000</v>
      </c>
      <c r="F49" s="47">
        <f>E49*D49</f>
        <v>200000</v>
      </c>
    </row>
    <row r="50" spans="2:6" ht="15.75" x14ac:dyDescent="0.3">
      <c r="B50" s="43">
        <v>283661</v>
      </c>
      <c r="C50" s="19" t="s">
        <v>52</v>
      </c>
      <c r="D50" s="40">
        <v>1</v>
      </c>
      <c r="E50" s="41">
        <v>240000</v>
      </c>
      <c r="F50" s="25">
        <f>E50*D50</f>
        <v>240000</v>
      </c>
    </row>
    <row r="51" spans="2:6" ht="15.75" x14ac:dyDescent="0.3">
      <c r="B51" s="43">
        <v>550316</v>
      </c>
      <c r="C51" s="49" t="s">
        <v>53</v>
      </c>
      <c r="D51" s="50">
        <v>1</v>
      </c>
      <c r="E51" s="51">
        <v>150000</v>
      </c>
      <c r="F51" s="52">
        <f>E51*D51</f>
        <v>150000</v>
      </c>
    </row>
    <row r="52" spans="2:6" ht="15.75" x14ac:dyDescent="0.3">
      <c r="B52" s="43">
        <v>28325</v>
      </c>
      <c r="C52" s="49" t="s">
        <v>54</v>
      </c>
      <c r="D52" s="50">
        <v>1</v>
      </c>
      <c r="E52" s="51">
        <v>100000</v>
      </c>
      <c r="F52" s="52">
        <f>E52*D52</f>
        <v>100000</v>
      </c>
    </row>
    <row r="53" spans="2:6" ht="15.75" x14ac:dyDescent="0.3">
      <c r="B53" s="43"/>
      <c r="C53" s="49"/>
      <c r="D53" s="50"/>
      <c r="E53" s="51"/>
      <c r="F53" s="52"/>
    </row>
    <row r="54" spans="2:6" ht="16.5" thickBot="1" x14ac:dyDescent="0.35">
      <c r="B54" s="43"/>
      <c r="C54" s="28"/>
      <c r="D54" s="26"/>
      <c r="E54" s="27" t="s">
        <v>14</v>
      </c>
      <c r="F54" s="30">
        <f>SUM(F48:F53)</f>
        <v>2390000</v>
      </c>
    </row>
    <row r="56" spans="2:6" ht="15.75" thickBot="1" x14ac:dyDescent="0.3"/>
    <row r="57" spans="2:6" ht="15.75" thickBot="1" x14ac:dyDescent="0.3">
      <c r="B57" s="31"/>
      <c r="C57" s="32" t="s">
        <v>71</v>
      </c>
      <c r="D57" s="1"/>
      <c r="E57" s="2"/>
      <c r="F57" s="3"/>
    </row>
    <row r="58" spans="2:6" ht="16.5" thickBot="1" x14ac:dyDescent="0.35">
      <c r="B58" s="33" t="s">
        <v>0</v>
      </c>
      <c r="C58" s="37" t="s">
        <v>59</v>
      </c>
      <c r="D58" s="4"/>
      <c r="E58" s="42"/>
      <c r="F58" s="5"/>
    </row>
    <row r="59" spans="2:6" ht="15.75" x14ac:dyDescent="0.3">
      <c r="B59" s="35" t="s">
        <v>1</v>
      </c>
      <c r="C59" s="34" t="s">
        <v>58</v>
      </c>
      <c r="D59" s="6"/>
      <c r="E59" s="48" t="s">
        <v>57</v>
      </c>
      <c r="F59" s="7"/>
    </row>
    <row r="60" spans="2:6" ht="15.75" x14ac:dyDescent="0.3">
      <c r="B60" s="35" t="s">
        <v>2</v>
      </c>
      <c r="C60" s="37"/>
      <c r="D60" s="8"/>
      <c r="E60" s="9"/>
      <c r="F60" s="7"/>
    </row>
    <row r="61" spans="2:6" ht="15.75" x14ac:dyDescent="0.3">
      <c r="B61" s="35" t="s">
        <v>3</v>
      </c>
      <c r="C61" s="37"/>
      <c r="D61" s="4"/>
      <c r="E61" s="10"/>
      <c r="F61" s="7"/>
    </row>
    <row r="62" spans="2:6" ht="15.75" x14ac:dyDescent="0.3">
      <c r="B62" s="35" t="s">
        <v>4</v>
      </c>
      <c r="C62" s="37" t="s">
        <v>60</v>
      </c>
      <c r="D62" s="4"/>
      <c r="E62" s="7"/>
      <c r="F62" s="7"/>
    </row>
    <row r="63" spans="2:6" ht="15.75" x14ac:dyDescent="0.3">
      <c r="B63" s="15" t="s">
        <v>5</v>
      </c>
      <c r="C63" s="16"/>
      <c r="D63" s="4"/>
      <c r="E63" s="7"/>
      <c r="F63" s="7"/>
    </row>
    <row r="64" spans="2:6" ht="15.75" x14ac:dyDescent="0.3">
      <c r="B64" s="38" t="s">
        <v>6</v>
      </c>
      <c r="C64" s="39"/>
      <c r="D64" s="4"/>
      <c r="E64" s="11"/>
      <c r="F64" s="7"/>
    </row>
    <row r="65" spans="2:6" ht="15.75" x14ac:dyDescent="0.3">
      <c r="B65" s="38" t="s">
        <v>7</v>
      </c>
      <c r="C65" s="39"/>
      <c r="D65" s="4"/>
      <c r="E65" s="11"/>
      <c r="F65" s="7"/>
    </row>
    <row r="66" spans="2:6" ht="16.5" thickBot="1" x14ac:dyDescent="0.35">
      <c r="B66" s="38" t="s">
        <v>8</v>
      </c>
      <c r="C66" s="39"/>
      <c r="D66" s="4"/>
      <c r="E66" s="11"/>
      <c r="F66" s="12"/>
    </row>
    <row r="67" spans="2:6" ht="15.75" thickBot="1" x14ac:dyDescent="0.3">
      <c r="B67" s="17" t="s">
        <v>9</v>
      </c>
      <c r="C67" s="17" t="s">
        <v>10</v>
      </c>
      <c r="D67" s="17" t="s">
        <v>11</v>
      </c>
      <c r="E67" s="18" t="s">
        <v>12</v>
      </c>
      <c r="F67" s="17" t="s">
        <v>13</v>
      </c>
    </row>
    <row r="68" spans="2:6" ht="15.75" x14ac:dyDescent="0.3">
      <c r="B68" s="20"/>
      <c r="C68" s="21"/>
      <c r="D68" s="22"/>
      <c r="E68" s="23"/>
      <c r="F68" s="24"/>
    </row>
    <row r="69" spans="2:6" ht="15.75" x14ac:dyDescent="0.3">
      <c r="B69" s="43">
        <v>553600</v>
      </c>
      <c r="C69" s="44" t="s">
        <v>50</v>
      </c>
      <c r="D69" s="45">
        <v>1</v>
      </c>
      <c r="E69" s="46">
        <v>1600000</v>
      </c>
      <c r="F69" s="47">
        <f t="shared" ref="F69:F85" si="0">E69*D69</f>
        <v>1600000</v>
      </c>
    </row>
    <row r="70" spans="2:6" ht="15.75" x14ac:dyDescent="0.3">
      <c r="B70" s="43">
        <v>28466</v>
      </c>
      <c r="C70" s="44" t="s">
        <v>61</v>
      </c>
      <c r="D70" s="45">
        <v>1</v>
      </c>
      <c r="E70" s="46">
        <v>590000</v>
      </c>
      <c r="F70" s="47">
        <f t="shared" si="0"/>
        <v>590000</v>
      </c>
    </row>
    <row r="71" spans="2:6" ht="15.75" x14ac:dyDescent="0.3">
      <c r="B71" s="43">
        <v>284631</v>
      </c>
      <c r="C71" s="19" t="s">
        <v>52</v>
      </c>
      <c r="D71" s="40">
        <v>1</v>
      </c>
      <c r="E71" s="41">
        <v>240000</v>
      </c>
      <c r="F71" s="25">
        <f t="shared" si="0"/>
        <v>240000</v>
      </c>
    </row>
    <row r="72" spans="2:6" ht="15.75" x14ac:dyDescent="0.3">
      <c r="B72" s="43">
        <v>550316</v>
      </c>
      <c r="C72" s="49" t="s">
        <v>53</v>
      </c>
      <c r="D72" s="50">
        <v>1</v>
      </c>
      <c r="E72" s="51">
        <v>150000</v>
      </c>
      <c r="F72" s="52">
        <f t="shared" si="0"/>
        <v>150000</v>
      </c>
    </row>
    <row r="73" spans="2:6" ht="15.75" x14ac:dyDescent="0.3">
      <c r="B73" s="43">
        <v>272152</v>
      </c>
      <c r="C73" s="49" t="s">
        <v>61</v>
      </c>
      <c r="D73" s="50">
        <v>2</v>
      </c>
      <c r="E73" s="51">
        <v>190000</v>
      </c>
      <c r="F73" s="52">
        <f t="shared" si="0"/>
        <v>380000</v>
      </c>
    </row>
    <row r="74" spans="2:6" ht="15.75" x14ac:dyDescent="0.3">
      <c r="B74" s="43">
        <v>11340</v>
      </c>
      <c r="C74" s="49" t="s">
        <v>62</v>
      </c>
      <c r="D74" s="50">
        <v>1</v>
      </c>
      <c r="E74" s="51">
        <v>370000</v>
      </c>
      <c r="F74" s="52">
        <f t="shared" si="0"/>
        <v>370000</v>
      </c>
    </row>
    <row r="75" spans="2:6" ht="15.75" x14ac:dyDescent="0.3">
      <c r="B75" s="43">
        <v>28325</v>
      </c>
      <c r="C75" s="49" t="s">
        <v>63</v>
      </c>
      <c r="D75" s="50">
        <v>1</v>
      </c>
      <c r="E75" s="51">
        <v>100000</v>
      </c>
      <c r="F75" s="52">
        <f t="shared" si="0"/>
        <v>100000</v>
      </c>
    </row>
    <row r="76" spans="2:6" ht="15.75" x14ac:dyDescent="0.3">
      <c r="B76" s="43">
        <v>552531</v>
      </c>
      <c r="C76" s="49" t="s">
        <v>64</v>
      </c>
      <c r="D76" s="50">
        <v>1</v>
      </c>
      <c r="E76" s="51">
        <v>20000</v>
      </c>
      <c r="F76" s="52">
        <f t="shared" si="0"/>
        <v>20000</v>
      </c>
    </row>
    <row r="77" spans="2:6" ht="15.75" x14ac:dyDescent="0.3">
      <c r="B77" s="43">
        <v>552014</v>
      </c>
      <c r="C77" s="49" t="s">
        <v>65</v>
      </c>
      <c r="D77" s="50">
        <v>1</v>
      </c>
      <c r="E77" s="51">
        <v>8356000</v>
      </c>
      <c r="F77" s="52">
        <f t="shared" si="0"/>
        <v>8356000</v>
      </c>
    </row>
    <row r="78" spans="2:6" ht="15.75" x14ac:dyDescent="0.3">
      <c r="B78" s="43">
        <v>550316</v>
      </c>
      <c r="C78" s="49" t="s">
        <v>66</v>
      </c>
      <c r="D78" s="50">
        <v>1</v>
      </c>
      <c r="E78" s="51">
        <v>150000</v>
      </c>
      <c r="F78" s="52">
        <f t="shared" si="0"/>
        <v>150000</v>
      </c>
    </row>
    <row r="79" spans="2:6" ht="15.75" x14ac:dyDescent="0.3">
      <c r="B79" s="43">
        <v>550057</v>
      </c>
      <c r="C79" s="49" t="s">
        <v>67</v>
      </c>
      <c r="D79" s="50">
        <v>1</v>
      </c>
      <c r="E79" s="51">
        <v>250000</v>
      </c>
      <c r="F79" s="52">
        <f t="shared" si="0"/>
        <v>250000</v>
      </c>
    </row>
    <row r="80" spans="2:6" ht="15.75" x14ac:dyDescent="0.3">
      <c r="B80" s="43">
        <v>550448</v>
      </c>
      <c r="C80" s="49" t="s">
        <v>68</v>
      </c>
      <c r="D80" s="50">
        <v>4</v>
      </c>
      <c r="E80" s="51">
        <v>4000</v>
      </c>
      <c r="F80" s="52">
        <f t="shared" si="0"/>
        <v>16000</v>
      </c>
    </row>
    <row r="81" spans="2:6" ht="15.75" x14ac:dyDescent="0.3">
      <c r="B81" s="43">
        <v>554903</v>
      </c>
      <c r="C81" s="49" t="s">
        <v>69</v>
      </c>
      <c r="D81" s="50">
        <v>1</v>
      </c>
      <c r="E81" s="51">
        <v>80000</v>
      </c>
      <c r="F81" s="52">
        <f t="shared" si="0"/>
        <v>80000</v>
      </c>
    </row>
    <row r="82" spans="2:6" ht="15.75" x14ac:dyDescent="0.3">
      <c r="B82" s="43">
        <v>283121</v>
      </c>
      <c r="C82" s="49" t="s">
        <v>61</v>
      </c>
      <c r="D82" s="50">
        <v>1</v>
      </c>
      <c r="E82" s="51">
        <v>240000</v>
      </c>
      <c r="F82" s="52">
        <f t="shared" si="0"/>
        <v>240000</v>
      </c>
    </row>
    <row r="83" spans="2:6" ht="15.75" x14ac:dyDescent="0.3">
      <c r="B83" s="43">
        <v>28463</v>
      </c>
      <c r="C83" s="49" t="s">
        <v>70</v>
      </c>
      <c r="D83" s="50">
        <v>1</v>
      </c>
      <c r="E83" s="51">
        <v>290000</v>
      </c>
      <c r="F83" s="52">
        <f t="shared" si="0"/>
        <v>290000</v>
      </c>
    </row>
    <row r="84" spans="2:6" ht="15.75" x14ac:dyDescent="0.3">
      <c r="B84" s="43">
        <v>295051</v>
      </c>
      <c r="C84" s="49" t="s">
        <v>61</v>
      </c>
      <c r="D84" s="50">
        <v>1</v>
      </c>
      <c r="E84" s="51">
        <v>298000</v>
      </c>
      <c r="F84" s="52">
        <f t="shared" si="0"/>
        <v>298000</v>
      </c>
    </row>
    <row r="85" spans="2:6" ht="15.75" x14ac:dyDescent="0.3">
      <c r="B85" s="43">
        <v>272153</v>
      </c>
      <c r="C85" s="49" t="s">
        <v>61</v>
      </c>
      <c r="D85" s="50">
        <v>1</v>
      </c>
      <c r="E85" s="51">
        <v>270000</v>
      </c>
      <c r="F85" s="52">
        <f t="shared" si="0"/>
        <v>270000</v>
      </c>
    </row>
    <row r="86" spans="2:6" ht="15.75" x14ac:dyDescent="0.3">
      <c r="B86" s="43"/>
      <c r="C86" s="49"/>
      <c r="D86" s="50"/>
      <c r="E86" s="51"/>
      <c r="F86" s="52"/>
    </row>
    <row r="87" spans="2:6" ht="16.5" thickBot="1" x14ac:dyDescent="0.35">
      <c r="B87" s="43"/>
      <c r="C87" s="28"/>
      <c r="D87" s="26"/>
      <c r="E87" s="27" t="s">
        <v>14</v>
      </c>
      <c r="F87" s="30">
        <f>SUM(F69:F86)</f>
        <v>13400000</v>
      </c>
    </row>
    <row r="90" spans="2:6" x14ac:dyDescent="0.25">
      <c r="E90" s="54" t="s">
        <v>16</v>
      </c>
      <c r="F90" s="55">
        <f>F54+F33+F17+F87</f>
        <v>17962700</v>
      </c>
    </row>
  </sheetData>
  <pageMargins left="0.70866141732283472" right="0.70866141732283472" top="0.74803149606299213" bottom="0.74803149606299213" header="0.31496062992125984" footer="0.31496062992125984"/>
  <pageSetup paperSize="9" scale="7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82"/>
  <sheetViews>
    <sheetView topLeftCell="A67" workbookViewId="0">
      <selection activeCell="C50" sqref="C50"/>
    </sheetView>
  </sheetViews>
  <sheetFormatPr baseColWidth="10" defaultRowHeight="15" x14ac:dyDescent="0.25"/>
  <cols>
    <col min="1" max="1" width="10.7109375" customWidth="1"/>
    <col min="2" max="2" width="31.7109375" customWidth="1"/>
    <col min="3" max="3" width="40.7109375" customWidth="1"/>
    <col min="4" max="5" width="12.7109375" customWidth="1"/>
    <col min="6" max="6" width="12.7109375" style="177" customWidth="1"/>
  </cols>
  <sheetData>
    <row r="2" spans="2:7" s="61" customFormat="1" ht="15" customHeight="1" thickBot="1" x14ac:dyDescent="0.3">
      <c r="F2" s="188"/>
    </row>
    <row r="3" spans="2:7" ht="15.75" thickBot="1" x14ac:dyDescent="0.3">
      <c r="B3" s="69"/>
      <c r="C3" s="70" t="s">
        <v>15</v>
      </c>
      <c r="D3" s="99"/>
      <c r="E3" s="100"/>
      <c r="F3" s="178"/>
    </row>
    <row r="4" spans="2:7" ht="15.75" x14ac:dyDescent="0.3">
      <c r="B4" s="89" t="s">
        <v>0</v>
      </c>
      <c r="C4" s="134" t="s">
        <v>32</v>
      </c>
      <c r="D4" s="368"/>
      <c r="E4" s="369"/>
      <c r="F4" s="369"/>
      <c r="G4" s="78"/>
    </row>
    <row r="5" spans="2:7" ht="15.75" x14ac:dyDescent="0.3">
      <c r="B5" s="90" t="s">
        <v>1</v>
      </c>
      <c r="C5" s="133" t="s">
        <v>111</v>
      </c>
      <c r="D5" s="122"/>
      <c r="E5" s="82"/>
      <c r="F5" s="179"/>
    </row>
    <row r="6" spans="2:7" ht="15.75" x14ac:dyDescent="0.3">
      <c r="B6" s="90" t="s">
        <v>2</v>
      </c>
      <c r="C6" s="261">
        <v>149600</v>
      </c>
      <c r="D6" s="123"/>
      <c r="E6" s="106" t="s">
        <v>100</v>
      </c>
      <c r="F6" s="179"/>
    </row>
    <row r="7" spans="2:7" ht="15.75" x14ac:dyDescent="0.3">
      <c r="B7" s="90" t="s">
        <v>3</v>
      </c>
      <c r="C7" s="261"/>
      <c r="D7" s="107"/>
      <c r="E7" s="108" t="s">
        <v>171</v>
      </c>
      <c r="F7" s="179"/>
    </row>
    <row r="8" spans="2:7" ht="15.75" x14ac:dyDescent="0.3">
      <c r="B8" s="72" t="s">
        <v>80</v>
      </c>
      <c r="C8" s="262">
        <v>17891</v>
      </c>
      <c r="D8" s="107"/>
      <c r="E8" s="68"/>
      <c r="F8" s="179"/>
    </row>
    <row r="9" spans="2:7" ht="15.75" x14ac:dyDescent="0.3">
      <c r="B9" s="90" t="s">
        <v>4</v>
      </c>
      <c r="C9" s="261">
        <v>1050</v>
      </c>
      <c r="D9" s="107"/>
      <c r="E9" s="68"/>
      <c r="F9" s="179"/>
    </row>
    <row r="10" spans="2:7" ht="15.75" x14ac:dyDescent="0.3">
      <c r="B10" s="90" t="s">
        <v>6</v>
      </c>
      <c r="C10" s="261">
        <v>7134</v>
      </c>
      <c r="D10" s="107"/>
      <c r="E10" s="111"/>
      <c r="F10" s="179"/>
    </row>
    <row r="11" spans="2:7" ht="15.75" x14ac:dyDescent="0.3">
      <c r="B11" s="90" t="s">
        <v>7</v>
      </c>
      <c r="C11" s="261"/>
      <c r="D11" s="107"/>
      <c r="E11" s="111"/>
      <c r="F11" s="179"/>
    </row>
    <row r="12" spans="2:7" ht="16.5" thickBot="1" x14ac:dyDescent="0.35">
      <c r="B12" s="81" t="s">
        <v>8</v>
      </c>
      <c r="C12" s="263"/>
      <c r="D12" s="107"/>
      <c r="E12" s="111"/>
      <c r="F12" s="180"/>
      <c r="G12" s="77"/>
    </row>
    <row r="13" spans="2:7" ht="16.5" thickBot="1" x14ac:dyDescent="0.35">
      <c r="B13" s="63" t="s">
        <v>9</v>
      </c>
      <c r="C13" s="264" t="s">
        <v>10</v>
      </c>
      <c r="D13" s="63" t="s">
        <v>11</v>
      </c>
      <c r="E13" s="63" t="s">
        <v>12</v>
      </c>
      <c r="F13" s="184" t="s">
        <v>13</v>
      </c>
      <c r="G13" s="77"/>
    </row>
    <row r="14" spans="2:7" s="67" customFormat="1" ht="15.75" x14ac:dyDescent="0.3">
      <c r="B14" s="141" t="s">
        <v>114</v>
      </c>
      <c r="C14" s="278" t="s">
        <v>117</v>
      </c>
      <c r="D14" s="293">
        <v>10</v>
      </c>
      <c r="E14" s="142">
        <v>68000</v>
      </c>
      <c r="F14" s="148">
        <f>D14*E14</f>
        <v>680000</v>
      </c>
    </row>
    <row r="15" spans="2:7" s="67" customFormat="1" ht="16.5" thickBot="1" x14ac:dyDescent="0.35">
      <c r="B15" s="29"/>
      <c r="C15" s="266"/>
      <c r="D15" s="143"/>
      <c r="E15" s="27" t="s">
        <v>14</v>
      </c>
      <c r="F15" s="163">
        <f>SUM(F14:F14)</f>
        <v>680000</v>
      </c>
    </row>
    <row r="16" spans="2:7" s="67" customFormat="1" x14ac:dyDescent="0.25">
      <c r="B16"/>
      <c r="C16" s="279"/>
      <c r="D16"/>
      <c r="E16"/>
      <c r="F16" s="177"/>
    </row>
    <row r="17" spans="1:8" s="67" customFormat="1" ht="15.75" thickBot="1" x14ac:dyDescent="0.3">
      <c r="B17"/>
      <c r="C17" s="279"/>
      <c r="D17"/>
      <c r="E17"/>
      <c r="F17" s="177"/>
    </row>
    <row r="18" spans="1:8" s="67" customFormat="1" ht="15.75" thickBot="1" x14ac:dyDescent="0.3">
      <c r="B18" s="98"/>
      <c r="C18" s="280" t="s">
        <v>19</v>
      </c>
      <c r="D18" s="99"/>
      <c r="E18" s="100"/>
      <c r="F18" s="178"/>
    </row>
    <row r="19" spans="1:8" ht="15.75" customHeight="1" x14ac:dyDescent="0.3">
      <c r="B19" s="89" t="s">
        <v>0</v>
      </c>
      <c r="C19" s="281" t="s">
        <v>113</v>
      </c>
      <c r="D19" s="368"/>
      <c r="E19" s="369"/>
      <c r="F19" s="369"/>
    </row>
    <row r="20" spans="1:8" s="67" customFormat="1" ht="15.75" x14ac:dyDescent="0.3">
      <c r="B20" s="90" t="s">
        <v>1</v>
      </c>
      <c r="C20" s="282" t="s">
        <v>118</v>
      </c>
      <c r="D20" s="122"/>
      <c r="E20" s="82"/>
      <c r="F20" s="179"/>
    </row>
    <row r="21" spans="1:8" s="67" customFormat="1" ht="15.75" x14ac:dyDescent="0.3">
      <c r="B21" s="90" t="s">
        <v>2</v>
      </c>
      <c r="C21" s="261">
        <v>149601</v>
      </c>
      <c r="D21" s="123"/>
      <c r="E21" s="106" t="s">
        <v>100</v>
      </c>
      <c r="F21" s="179"/>
    </row>
    <row r="22" spans="1:8" ht="15.75" x14ac:dyDescent="0.3">
      <c r="B22" s="90" t="s">
        <v>3</v>
      </c>
      <c r="C22" s="261"/>
      <c r="D22" s="107"/>
      <c r="E22" s="108" t="s">
        <v>172</v>
      </c>
      <c r="F22" s="179"/>
    </row>
    <row r="23" spans="1:8" ht="15.75" x14ac:dyDescent="0.3">
      <c r="B23" s="72" t="s">
        <v>80</v>
      </c>
      <c r="C23" s="262">
        <v>17892</v>
      </c>
      <c r="D23" s="107"/>
      <c r="E23" s="68"/>
      <c r="F23" s="179"/>
      <c r="G23" s="125"/>
      <c r="H23" s="125"/>
    </row>
    <row r="24" spans="1:8" ht="15.75" x14ac:dyDescent="0.3">
      <c r="B24" s="90" t="s">
        <v>4</v>
      </c>
      <c r="C24" s="282" t="s">
        <v>146</v>
      </c>
      <c r="D24" s="107"/>
      <c r="E24" s="68"/>
      <c r="F24" s="179"/>
    </row>
    <row r="25" spans="1:8" ht="15.75" x14ac:dyDescent="0.3">
      <c r="B25" s="90" t="s">
        <v>6</v>
      </c>
      <c r="C25" s="282">
        <v>7076</v>
      </c>
      <c r="D25" s="107"/>
      <c r="E25" s="111"/>
      <c r="F25" s="179"/>
    </row>
    <row r="26" spans="1:8" ht="15.75" x14ac:dyDescent="0.3">
      <c r="B26" s="90" t="s">
        <v>7</v>
      </c>
      <c r="C26" s="261"/>
      <c r="D26" s="107"/>
      <c r="E26" s="111"/>
      <c r="F26" s="179"/>
    </row>
    <row r="27" spans="1:8" ht="16.5" thickBot="1" x14ac:dyDescent="0.35">
      <c r="B27" s="131" t="s">
        <v>8</v>
      </c>
      <c r="C27" s="266"/>
      <c r="D27" s="107"/>
      <c r="E27" s="111"/>
      <c r="F27" s="180"/>
    </row>
    <row r="28" spans="1:8" ht="16.5" thickBot="1" x14ac:dyDescent="0.35">
      <c r="B28" s="63" t="s">
        <v>9</v>
      </c>
      <c r="C28" s="283" t="s">
        <v>10</v>
      </c>
      <c r="D28" s="64" t="s">
        <v>11</v>
      </c>
      <c r="E28" s="63" t="s">
        <v>12</v>
      </c>
      <c r="F28" s="184" t="s">
        <v>13</v>
      </c>
    </row>
    <row r="29" spans="1:8" s="121" customFormat="1" x14ac:dyDescent="0.25">
      <c r="A29" s="126"/>
      <c r="B29" s="267" t="s">
        <v>123</v>
      </c>
      <c r="C29" s="284" t="s">
        <v>115</v>
      </c>
      <c r="D29" s="294">
        <v>6</v>
      </c>
      <c r="E29" s="151">
        <v>25000</v>
      </c>
      <c r="F29" s="189">
        <f>E29*D29</f>
        <v>150000</v>
      </c>
    </row>
    <row r="30" spans="1:8" s="124" customFormat="1" x14ac:dyDescent="0.25">
      <c r="A30" s="126"/>
      <c r="B30" s="276">
        <v>32429</v>
      </c>
      <c r="C30" s="285" t="s">
        <v>119</v>
      </c>
      <c r="D30" s="295">
        <v>5</v>
      </c>
      <c r="E30" s="144">
        <v>180000</v>
      </c>
      <c r="F30" s="190">
        <f>E30*D30</f>
        <v>900000</v>
      </c>
    </row>
    <row r="31" spans="1:8" ht="16.5" thickBot="1" x14ac:dyDescent="0.35">
      <c r="A31" s="126"/>
      <c r="B31" s="29"/>
      <c r="C31" s="266"/>
      <c r="D31" s="143"/>
      <c r="E31" s="27" t="s">
        <v>14</v>
      </c>
      <c r="F31" s="163">
        <f>SUM(F29:F30)</f>
        <v>1050000</v>
      </c>
    </row>
    <row r="32" spans="1:8" x14ac:dyDescent="0.25">
      <c r="C32" s="279"/>
    </row>
    <row r="33" spans="2:8" ht="15.75" thickBot="1" x14ac:dyDescent="0.3">
      <c r="B33" s="67"/>
      <c r="C33" s="279"/>
      <c r="D33" s="67"/>
      <c r="E33" s="67"/>
    </row>
    <row r="34" spans="2:8" ht="15.75" thickBot="1" x14ac:dyDescent="0.3">
      <c r="B34" s="69"/>
      <c r="C34" s="286" t="s">
        <v>73</v>
      </c>
      <c r="D34" s="99"/>
      <c r="E34" s="100"/>
      <c r="F34" s="178"/>
    </row>
    <row r="35" spans="2:8" ht="15.75" x14ac:dyDescent="0.3">
      <c r="B35" s="89" t="s">
        <v>0</v>
      </c>
      <c r="C35" s="287" t="s">
        <v>112</v>
      </c>
      <c r="D35" s="368"/>
      <c r="E35" s="368"/>
      <c r="F35" s="368"/>
    </row>
    <row r="36" spans="2:8" ht="15.75" x14ac:dyDescent="0.3">
      <c r="B36" s="90" t="s">
        <v>1</v>
      </c>
      <c r="C36" s="288" t="s">
        <v>120</v>
      </c>
      <c r="D36" s="122"/>
      <c r="E36" s="82"/>
      <c r="F36" s="179"/>
    </row>
    <row r="37" spans="2:8" ht="15.75" x14ac:dyDescent="0.3">
      <c r="B37" s="90" t="s">
        <v>2</v>
      </c>
      <c r="C37" s="261">
        <v>151562</v>
      </c>
      <c r="D37" s="123"/>
      <c r="E37" s="106" t="s">
        <v>100</v>
      </c>
      <c r="F37" s="179"/>
    </row>
    <row r="38" spans="2:8" ht="15.75" x14ac:dyDescent="0.3">
      <c r="B38" s="90" t="s">
        <v>3</v>
      </c>
      <c r="C38" s="261"/>
      <c r="D38" s="107"/>
      <c r="E38" s="108"/>
      <c r="F38" s="179"/>
      <c r="H38" s="246"/>
    </row>
    <row r="39" spans="2:8" ht="15.75" x14ac:dyDescent="0.3">
      <c r="B39" s="72" t="s">
        <v>80</v>
      </c>
      <c r="C39" s="262"/>
      <c r="D39" s="107"/>
      <c r="E39" s="68"/>
      <c r="F39" s="179"/>
    </row>
    <row r="40" spans="2:8" ht="15.75" x14ac:dyDescent="0.3">
      <c r="B40" s="90" t="s">
        <v>4</v>
      </c>
      <c r="C40" s="261">
        <v>300449</v>
      </c>
      <c r="D40" s="107"/>
      <c r="E40" s="68"/>
      <c r="F40" s="179"/>
    </row>
    <row r="41" spans="2:8" ht="15.75" x14ac:dyDescent="0.3">
      <c r="B41" s="90" t="s">
        <v>6</v>
      </c>
      <c r="C41" s="261">
        <v>7188</v>
      </c>
      <c r="D41" s="107"/>
      <c r="E41" s="111"/>
      <c r="F41" s="179"/>
    </row>
    <row r="42" spans="2:8" ht="15.75" x14ac:dyDescent="0.3">
      <c r="B42" s="90" t="s">
        <v>7</v>
      </c>
      <c r="C42" s="261"/>
      <c r="D42" s="107"/>
      <c r="E42" s="111"/>
      <c r="F42" s="179"/>
    </row>
    <row r="43" spans="2:8" ht="16.5" thickBot="1" x14ac:dyDescent="0.35">
      <c r="B43" s="131" t="s">
        <v>8</v>
      </c>
      <c r="C43" s="266"/>
      <c r="D43" s="107"/>
      <c r="E43" s="111"/>
      <c r="F43" s="180"/>
    </row>
    <row r="44" spans="2:8" ht="16.5" thickBot="1" x14ac:dyDescent="0.35">
      <c r="B44" s="63" t="s">
        <v>9</v>
      </c>
      <c r="C44" s="264" t="s">
        <v>10</v>
      </c>
      <c r="D44" s="63" t="s">
        <v>11</v>
      </c>
      <c r="E44" s="63" t="s">
        <v>12</v>
      </c>
      <c r="F44" s="184" t="s">
        <v>13</v>
      </c>
    </row>
    <row r="45" spans="2:8" ht="15.75" x14ac:dyDescent="0.3">
      <c r="B45" s="347">
        <v>11112222</v>
      </c>
      <c r="C45" s="278" t="s">
        <v>121</v>
      </c>
      <c r="D45" s="293">
        <v>1</v>
      </c>
      <c r="E45" s="142">
        <v>188850</v>
      </c>
      <c r="F45" s="148">
        <f>E45*D45</f>
        <v>188850</v>
      </c>
    </row>
    <row r="46" spans="2:8" s="125" customFormat="1" ht="15.75" x14ac:dyDescent="0.3">
      <c r="B46" s="137"/>
      <c r="C46" s="289" t="s">
        <v>122</v>
      </c>
      <c r="D46" s="127"/>
      <c r="E46" s="84"/>
      <c r="F46" s="149"/>
    </row>
    <row r="47" spans="2:8" ht="16.5" thickBot="1" x14ac:dyDescent="0.35">
      <c r="B47" s="29"/>
      <c r="C47" s="290"/>
      <c r="D47" s="143"/>
      <c r="E47" s="27" t="s">
        <v>14</v>
      </c>
      <c r="F47" s="163">
        <f>SUM(F45:F46)</f>
        <v>188850</v>
      </c>
    </row>
    <row r="48" spans="2:8" x14ac:dyDescent="0.25">
      <c r="C48" s="279"/>
    </row>
    <row r="49" spans="2:6" ht="15.75" thickBot="1" x14ac:dyDescent="0.3">
      <c r="C49" s="279"/>
    </row>
    <row r="50" spans="2:6" ht="15.75" thickBot="1" x14ac:dyDescent="0.3">
      <c r="B50" s="69"/>
      <c r="C50" s="286" t="s">
        <v>75</v>
      </c>
      <c r="D50" s="99"/>
      <c r="E50" s="100"/>
      <c r="F50" s="178"/>
    </row>
    <row r="51" spans="2:6" ht="15.75" x14ac:dyDescent="0.3">
      <c r="B51" s="89" t="s">
        <v>0</v>
      </c>
      <c r="C51" s="261" t="s">
        <v>124</v>
      </c>
      <c r="D51" s="107"/>
      <c r="E51" s="116" t="s">
        <v>22</v>
      </c>
      <c r="F51" s="179"/>
    </row>
    <row r="52" spans="2:6" ht="15.75" x14ac:dyDescent="0.3">
      <c r="B52" s="90" t="s">
        <v>1</v>
      </c>
      <c r="C52" s="288" t="s">
        <v>125</v>
      </c>
      <c r="D52" s="122"/>
      <c r="E52" s="82"/>
      <c r="F52" s="179"/>
    </row>
    <row r="53" spans="2:6" ht="15.75" x14ac:dyDescent="0.3">
      <c r="B53" s="90" t="s">
        <v>2</v>
      </c>
      <c r="C53" s="261">
        <v>149536</v>
      </c>
      <c r="D53" s="123"/>
      <c r="E53" s="106" t="s">
        <v>100</v>
      </c>
      <c r="F53" s="179"/>
    </row>
    <row r="54" spans="2:6" ht="15.75" x14ac:dyDescent="0.3">
      <c r="B54" s="90" t="s">
        <v>3</v>
      </c>
      <c r="C54" s="261"/>
      <c r="D54" s="107"/>
      <c r="E54" s="108" t="s">
        <v>180</v>
      </c>
      <c r="F54" s="179"/>
    </row>
    <row r="55" spans="2:6" ht="15.75" x14ac:dyDescent="0.3">
      <c r="B55" s="72" t="s">
        <v>80</v>
      </c>
      <c r="C55" s="262">
        <v>17832</v>
      </c>
      <c r="D55" s="107"/>
      <c r="E55" s="68"/>
      <c r="F55" s="179"/>
    </row>
    <row r="56" spans="2:6" ht="15.75" x14ac:dyDescent="0.3">
      <c r="B56" s="157" t="s">
        <v>4</v>
      </c>
      <c r="C56" s="261">
        <v>1838</v>
      </c>
      <c r="D56" s="107"/>
      <c r="E56" s="68"/>
      <c r="F56" s="179"/>
    </row>
    <row r="57" spans="2:6" ht="15.75" x14ac:dyDescent="0.3">
      <c r="B57" s="81" t="s">
        <v>6</v>
      </c>
      <c r="C57" s="261">
        <v>7134</v>
      </c>
      <c r="D57" s="107"/>
      <c r="E57" s="111"/>
      <c r="F57" s="179"/>
    </row>
    <row r="58" spans="2:6" ht="15.75" x14ac:dyDescent="0.3">
      <c r="B58" s="81" t="s">
        <v>7</v>
      </c>
      <c r="C58" s="263"/>
      <c r="D58" s="107"/>
      <c r="E58" s="111"/>
      <c r="F58" s="179"/>
    </row>
    <row r="59" spans="2:6" ht="16.5" thickBot="1" x14ac:dyDescent="0.35">
      <c r="B59" s="81" t="s">
        <v>8</v>
      </c>
      <c r="C59" s="263"/>
      <c r="D59" s="107"/>
      <c r="E59" s="111"/>
      <c r="F59" s="180"/>
    </row>
    <row r="60" spans="2:6" ht="16.5" thickBot="1" x14ac:dyDescent="0.35">
      <c r="B60" s="63" t="s">
        <v>9</v>
      </c>
      <c r="C60" s="264" t="s">
        <v>10</v>
      </c>
      <c r="D60" s="62" t="s">
        <v>11</v>
      </c>
      <c r="E60" s="63" t="s">
        <v>12</v>
      </c>
      <c r="F60" s="184" t="s">
        <v>13</v>
      </c>
    </row>
    <row r="61" spans="2:6" ht="15.75" x14ac:dyDescent="0.3">
      <c r="B61" s="135" t="s">
        <v>126</v>
      </c>
      <c r="C61" s="291" t="s">
        <v>127</v>
      </c>
      <c r="D61" s="276">
        <v>1</v>
      </c>
      <c r="E61" s="41">
        <v>940000</v>
      </c>
      <c r="F61" s="149">
        <f>E61*D61</f>
        <v>940000</v>
      </c>
    </row>
    <row r="62" spans="2:6" ht="16.5" thickBot="1" x14ac:dyDescent="0.35">
      <c r="B62" s="145"/>
      <c r="C62" s="292"/>
      <c r="D62" s="29"/>
      <c r="E62" s="27" t="s">
        <v>14</v>
      </c>
      <c r="F62" s="163">
        <f>SUM(F61)</f>
        <v>940000</v>
      </c>
    </row>
    <row r="63" spans="2:6" x14ac:dyDescent="0.25">
      <c r="C63" s="279"/>
    </row>
    <row r="64" spans="2:6" ht="15.75" thickBot="1" x14ac:dyDescent="0.3">
      <c r="C64" s="279"/>
    </row>
    <row r="65" spans="2:8" ht="15.75" thickBot="1" x14ac:dyDescent="0.3">
      <c r="B65" s="69"/>
      <c r="C65" s="286" t="s">
        <v>74</v>
      </c>
      <c r="D65" s="99"/>
      <c r="E65" s="100"/>
      <c r="F65" s="178"/>
    </row>
    <row r="66" spans="2:8" ht="15.75" x14ac:dyDescent="0.3">
      <c r="B66" s="89" t="s">
        <v>0</v>
      </c>
      <c r="C66" s="281" t="s">
        <v>128</v>
      </c>
      <c r="D66" s="232"/>
      <c r="E66" s="232"/>
      <c r="F66" s="191"/>
    </row>
    <row r="67" spans="2:8" ht="15.75" x14ac:dyDescent="0.3">
      <c r="B67" s="90" t="s">
        <v>1</v>
      </c>
      <c r="C67" s="288" t="s">
        <v>129</v>
      </c>
      <c r="D67" s="122"/>
      <c r="E67" s="82"/>
      <c r="F67" s="179"/>
    </row>
    <row r="68" spans="2:8" ht="15.75" x14ac:dyDescent="0.3">
      <c r="B68" s="90" t="s">
        <v>2</v>
      </c>
      <c r="C68" s="261" t="s">
        <v>177</v>
      </c>
      <c r="D68" s="123"/>
      <c r="E68" s="106" t="s">
        <v>100</v>
      </c>
      <c r="F68" s="179"/>
    </row>
    <row r="69" spans="2:8" ht="15.75" x14ac:dyDescent="0.3">
      <c r="B69" s="90" t="s">
        <v>3</v>
      </c>
      <c r="C69" s="261"/>
      <c r="D69" s="107"/>
      <c r="E69" s="108" t="s">
        <v>179</v>
      </c>
      <c r="F69" s="179"/>
      <c r="H69" t="s">
        <v>22</v>
      </c>
    </row>
    <row r="70" spans="2:8" ht="15.75" x14ac:dyDescent="0.3">
      <c r="B70" s="72" t="s">
        <v>80</v>
      </c>
      <c r="C70" s="262">
        <v>17834</v>
      </c>
      <c r="D70" s="107"/>
      <c r="E70" s="68"/>
      <c r="F70" s="179"/>
    </row>
    <row r="71" spans="2:8" ht="15.75" x14ac:dyDescent="0.3">
      <c r="B71" s="90" t="s">
        <v>4</v>
      </c>
      <c r="C71" s="261">
        <v>17406</v>
      </c>
      <c r="D71" s="107"/>
      <c r="E71" s="68"/>
      <c r="F71" s="179"/>
    </row>
    <row r="72" spans="2:8" ht="15.75" x14ac:dyDescent="0.3">
      <c r="B72" s="81" t="s">
        <v>6</v>
      </c>
      <c r="C72" s="263" t="s">
        <v>147</v>
      </c>
      <c r="D72" s="107"/>
      <c r="E72" s="111"/>
      <c r="F72" s="179"/>
    </row>
    <row r="73" spans="2:8" ht="15.75" x14ac:dyDescent="0.3">
      <c r="B73" s="81" t="s">
        <v>7</v>
      </c>
      <c r="C73" s="263"/>
      <c r="D73" s="107"/>
      <c r="E73" s="111"/>
      <c r="F73" s="179"/>
    </row>
    <row r="74" spans="2:8" ht="16.5" thickBot="1" x14ac:dyDescent="0.35">
      <c r="B74" s="81" t="s">
        <v>8</v>
      </c>
      <c r="C74" s="263"/>
      <c r="D74" s="107"/>
      <c r="E74" s="111"/>
      <c r="F74" s="180"/>
    </row>
    <row r="75" spans="2:8" ht="16.5" thickBot="1" x14ac:dyDescent="0.35">
      <c r="B75" s="62" t="s">
        <v>9</v>
      </c>
      <c r="C75" s="264" t="s">
        <v>10</v>
      </c>
      <c r="D75" s="62" t="s">
        <v>11</v>
      </c>
      <c r="E75" s="63" t="s">
        <v>12</v>
      </c>
      <c r="F75" s="184" t="s">
        <v>13</v>
      </c>
    </row>
    <row r="76" spans="2:8" ht="15.75" x14ac:dyDescent="0.3">
      <c r="B76" s="138" t="s">
        <v>130</v>
      </c>
      <c r="C76" s="265" t="s">
        <v>131</v>
      </c>
      <c r="D76" s="267">
        <v>4</v>
      </c>
      <c r="E76" s="95">
        <v>1810000</v>
      </c>
      <c r="F76" s="149">
        <f>D76*E76</f>
        <v>7240000</v>
      </c>
    </row>
    <row r="77" spans="2:8" ht="16.5" thickBot="1" x14ac:dyDescent="0.35">
      <c r="B77" s="29"/>
      <c r="C77" s="132"/>
      <c r="D77" s="29"/>
      <c r="E77" s="27" t="s">
        <v>14</v>
      </c>
      <c r="F77" s="163">
        <f>SUM(F76)</f>
        <v>7240000</v>
      </c>
    </row>
    <row r="78" spans="2:8" x14ac:dyDescent="0.25">
      <c r="B78" s="67"/>
      <c r="C78" s="67"/>
      <c r="D78" s="67"/>
      <c r="E78" s="67"/>
    </row>
    <row r="79" spans="2:8" x14ac:dyDescent="0.25">
      <c r="B79" s="67"/>
      <c r="C79" s="67"/>
      <c r="D79" s="67"/>
      <c r="E79" s="67"/>
    </row>
    <row r="80" spans="2:8" x14ac:dyDescent="0.25">
      <c r="B80" s="67"/>
      <c r="C80" s="67"/>
      <c r="D80" s="67"/>
      <c r="E80" s="60" t="s">
        <v>76</v>
      </c>
      <c r="F80" s="185">
        <f>F77+F62+F47+F31+F15</f>
        <v>10098850</v>
      </c>
    </row>
    <row r="81" spans="2:6" x14ac:dyDescent="0.25">
      <c r="B81" s="67"/>
      <c r="C81" s="67"/>
      <c r="D81" s="67"/>
      <c r="E81" s="67"/>
      <c r="F81" s="177" t="s">
        <v>22</v>
      </c>
    </row>
    <row r="82" spans="2:6" s="61" customFormat="1" x14ac:dyDescent="0.25">
      <c r="B82"/>
      <c r="C82"/>
      <c r="D82"/>
      <c r="E82"/>
      <c r="F82" s="177"/>
    </row>
  </sheetData>
  <mergeCells count="3">
    <mergeCell ref="D35:F35"/>
    <mergeCell ref="D19:F19"/>
    <mergeCell ref="D4:F4"/>
  </mergeCells>
  <pageMargins left="0.23622047244094488" right="0.23622047244094488" top="0.74803149606299213" bottom="0.74803149606299213" header="0.31496062992125984" footer="0.31496062992125984"/>
  <pageSetup paperSize="9" scale="5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9"/>
  <sheetViews>
    <sheetView topLeftCell="A61" workbookViewId="0">
      <selection activeCell="B33" sqref="B33:F46"/>
    </sheetView>
  </sheetViews>
  <sheetFormatPr baseColWidth="10" defaultRowHeight="15" x14ac:dyDescent="0.25"/>
  <cols>
    <col min="1" max="1" width="10.7109375" customWidth="1"/>
    <col min="2" max="2" width="31.7109375" customWidth="1"/>
    <col min="3" max="3" width="40.7109375" customWidth="1"/>
    <col min="4" max="5" width="12.7109375" customWidth="1"/>
    <col min="6" max="6" width="12.7109375" style="177" customWidth="1"/>
  </cols>
  <sheetData>
    <row r="1" spans="2:8" x14ac:dyDescent="0.25">
      <c r="B1" s="279"/>
      <c r="C1" s="279"/>
    </row>
    <row r="2" spans="2:8" ht="15.75" thickBot="1" x14ac:dyDescent="0.3">
      <c r="B2" s="279"/>
      <c r="C2" s="279"/>
    </row>
    <row r="3" spans="2:8" ht="15.75" thickBot="1" x14ac:dyDescent="0.3">
      <c r="B3" s="296"/>
      <c r="C3" s="286" t="s">
        <v>25</v>
      </c>
      <c r="D3" s="99"/>
      <c r="E3" s="100"/>
      <c r="F3" s="178"/>
    </row>
    <row r="4" spans="2:8" ht="15.75" x14ac:dyDescent="0.3">
      <c r="B4" s="297" t="s">
        <v>0</v>
      </c>
      <c r="C4" s="281" t="s">
        <v>22</v>
      </c>
      <c r="D4" s="368"/>
      <c r="E4" s="369"/>
      <c r="F4" s="369"/>
    </row>
    <row r="5" spans="2:8" ht="15.75" x14ac:dyDescent="0.3">
      <c r="B5" s="298" t="s">
        <v>1</v>
      </c>
      <c r="C5" s="288" t="s">
        <v>136</v>
      </c>
      <c r="D5" s="122"/>
      <c r="E5" s="82"/>
      <c r="F5" s="179"/>
    </row>
    <row r="6" spans="2:8" ht="15.75" x14ac:dyDescent="0.3">
      <c r="B6" s="298" t="s">
        <v>2</v>
      </c>
      <c r="C6" s="261">
        <v>149601</v>
      </c>
      <c r="D6" s="123"/>
      <c r="E6" s="106" t="s">
        <v>100</v>
      </c>
      <c r="F6" s="179"/>
    </row>
    <row r="7" spans="2:8" ht="15.75" x14ac:dyDescent="0.3">
      <c r="B7" s="298" t="s">
        <v>3</v>
      </c>
      <c r="C7" s="261"/>
      <c r="D7" s="107"/>
      <c r="E7" s="108" t="s">
        <v>181</v>
      </c>
      <c r="F7" s="179"/>
    </row>
    <row r="8" spans="2:8" s="67" customFormat="1" ht="15.75" x14ac:dyDescent="0.3">
      <c r="B8" s="299" t="s">
        <v>80</v>
      </c>
      <c r="C8" s="262">
        <v>17890</v>
      </c>
      <c r="D8" s="107"/>
      <c r="E8" s="68"/>
      <c r="F8" s="179"/>
    </row>
    <row r="9" spans="2:8" ht="15.75" x14ac:dyDescent="0.3">
      <c r="B9" s="298" t="s">
        <v>4</v>
      </c>
      <c r="C9" s="261">
        <v>2103</v>
      </c>
      <c r="D9" s="107"/>
      <c r="E9" s="68"/>
      <c r="F9" s="179"/>
    </row>
    <row r="10" spans="2:8" ht="15.75" x14ac:dyDescent="0.3">
      <c r="B10" s="300" t="s">
        <v>6</v>
      </c>
      <c r="C10" s="263">
        <v>7188</v>
      </c>
      <c r="D10" s="107"/>
      <c r="E10" s="111"/>
      <c r="F10" s="179"/>
    </row>
    <row r="11" spans="2:8" ht="15.75" x14ac:dyDescent="0.3">
      <c r="B11" s="300" t="s">
        <v>7</v>
      </c>
      <c r="C11" s="263"/>
      <c r="D11" s="107"/>
      <c r="E11" s="111"/>
      <c r="F11" s="179"/>
    </row>
    <row r="12" spans="2:8" ht="16.5" thickBot="1" x14ac:dyDescent="0.35">
      <c r="B12" s="300" t="s">
        <v>8</v>
      </c>
      <c r="C12" s="263"/>
      <c r="D12" s="107"/>
      <c r="E12" s="111"/>
      <c r="F12" s="180"/>
      <c r="H12" t="s">
        <v>22</v>
      </c>
    </row>
    <row r="13" spans="2:8" ht="16.5" thickBot="1" x14ac:dyDescent="0.35">
      <c r="B13" s="264" t="s">
        <v>9</v>
      </c>
      <c r="C13" s="264" t="s">
        <v>10</v>
      </c>
      <c r="D13" s="65" t="s">
        <v>11</v>
      </c>
      <c r="E13" s="63" t="s">
        <v>12</v>
      </c>
      <c r="F13" s="181" t="s">
        <v>13</v>
      </c>
    </row>
    <row r="14" spans="2:8" x14ac:dyDescent="0.25">
      <c r="B14" s="301">
        <v>3200000000</v>
      </c>
      <c r="C14" s="265" t="s">
        <v>137</v>
      </c>
      <c r="D14" s="323">
        <v>1</v>
      </c>
      <c r="E14" s="140">
        <v>1140000</v>
      </c>
      <c r="F14" s="147">
        <f>D14*E14</f>
        <v>1140000</v>
      </c>
    </row>
    <row r="15" spans="2:8" ht="16.5" thickBot="1" x14ac:dyDescent="0.35">
      <c r="B15" s="275"/>
      <c r="C15" s="292"/>
      <c r="D15" s="143"/>
      <c r="E15" s="27" t="s">
        <v>14</v>
      </c>
      <c r="F15" s="163">
        <f>SUM(F14:F14)</f>
        <v>1140000</v>
      </c>
    </row>
    <row r="16" spans="2:8" x14ac:dyDescent="0.25">
      <c r="B16" s="279"/>
      <c r="C16" s="279"/>
    </row>
    <row r="17" spans="2:6" ht="15.75" thickBot="1" x14ac:dyDescent="0.3">
      <c r="B17" s="279"/>
      <c r="C17" s="279"/>
    </row>
    <row r="18" spans="2:6" ht="15.75" thickBot="1" x14ac:dyDescent="0.3">
      <c r="B18" s="296"/>
      <c r="C18" s="286" t="s">
        <v>26</v>
      </c>
      <c r="D18" s="99"/>
      <c r="E18" s="100"/>
      <c r="F18" s="178"/>
    </row>
    <row r="19" spans="2:6" ht="15.75" x14ac:dyDescent="0.3">
      <c r="B19" s="297" t="s">
        <v>0</v>
      </c>
      <c r="C19" s="281" t="s">
        <v>142</v>
      </c>
      <c r="D19" s="368"/>
      <c r="E19" s="369"/>
      <c r="F19" s="369"/>
    </row>
    <row r="20" spans="2:6" ht="15.75" x14ac:dyDescent="0.3">
      <c r="B20" s="298" t="s">
        <v>1</v>
      </c>
      <c r="C20" s="261" t="s">
        <v>143</v>
      </c>
      <c r="D20" s="122"/>
      <c r="E20" s="82"/>
      <c r="F20" s="179"/>
    </row>
    <row r="21" spans="2:6" ht="15.75" x14ac:dyDescent="0.3">
      <c r="B21" s="298" t="s">
        <v>2</v>
      </c>
      <c r="C21" s="261">
        <v>148168</v>
      </c>
      <c r="D21" s="123"/>
      <c r="E21" s="106" t="s">
        <v>100</v>
      </c>
      <c r="F21" s="179"/>
    </row>
    <row r="22" spans="2:6" ht="15.75" x14ac:dyDescent="0.3">
      <c r="B22" s="298" t="s">
        <v>3</v>
      </c>
      <c r="C22" s="261"/>
      <c r="D22" s="107"/>
      <c r="E22" s="108" t="s">
        <v>196</v>
      </c>
      <c r="F22" s="179"/>
    </row>
    <row r="23" spans="2:6" ht="15.75" x14ac:dyDescent="0.3">
      <c r="B23" s="299" t="s">
        <v>80</v>
      </c>
      <c r="C23" s="262">
        <v>18087</v>
      </c>
      <c r="D23" s="107"/>
      <c r="E23" s="68"/>
      <c r="F23" s="179"/>
    </row>
    <row r="24" spans="2:6" s="67" customFormat="1" ht="15.75" x14ac:dyDescent="0.3">
      <c r="B24" s="298" t="s">
        <v>4</v>
      </c>
      <c r="C24" s="261">
        <v>2794411</v>
      </c>
      <c r="D24" s="107"/>
      <c r="E24" s="68"/>
      <c r="F24" s="179"/>
    </row>
    <row r="25" spans="2:6" ht="15.75" x14ac:dyDescent="0.3">
      <c r="B25" s="300" t="s">
        <v>6</v>
      </c>
      <c r="C25" s="263">
        <v>7048</v>
      </c>
      <c r="D25" s="107"/>
      <c r="E25" s="111"/>
      <c r="F25" s="179"/>
    </row>
    <row r="26" spans="2:6" ht="15.75" x14ac:dyDescent="0.3">
      <c r="B26" s="300" t="s">
        <v>7</v>
      </c>
      <c r="C26" s="263"/>
      <c r="D26" s="107"/>
      <c r="E26" s="111"/>
      <c r="F26" s="179"/>
    </row>
    <row r="27" spans="2:6" ht="16.5" thickBot="1" x14ac:dyDescent="0.35">
      <c r="B27" s="300" t="s">
        <v>8</v>
      </c>
      <c r="C27" s="263"/>
      <c r="D27" s="107"/>
      <c r="E27" s="111"/>
      <c r="F27" s="180"/>
    </row>
    <row r="28" spans="2:6" ht="16.5" thickBot="1" x14ac:dyDescent="0.35">
      <c r="B28" s="264" t="s">
        <v>9</v>
      </c>
      <c r="C28" s="283" t="s">
        <v>10</v>
      </c>
      <c r="D28" s="65" t="s">
        <v>11</v>
      </c>
      <c r="E28" s="64" t="s">
        <v>12</v>
      </c>
      <c r="F28" s="181" t="s">
        <v>13</v>
      </c>
    </row>
    <row r="29" spans="2:6" ht="15.75" x14ac:dyDescent="0.3">
      <c r="B29" s="302">
        <v>350207</v>
      </c>
      <c r="C29" s="278" t="s">
        <v>144</v>
      </c>
      <c r="D29" s="325">
        <v>1</v>
      </c>
      <c r="E29" s="142">
        <v>146000</v>
      </c>
      <c r="F29" s="148">
        <f>D29*E29</f>
        <v>146000</v>
      </c>
    </row>
    <row r="30" spans="2:6" ht="16.5" thickBot="1" x14ac:dyDescent="0.35">
      <c r="B30" s="275"/>
      <c r="C30" s="292"/>
      <c r="D30" s="143"/>
      <c r="E30" s="27" t="s">
        <v>14</v>
      </c>
      <c r="F30" s="163">
        <f>SUM(F29:F29)</f>
        <v>146000</v>
      </c>
    </row>
    <row r="31" spans="2:6" x14ac:dyDescent="0.25">
      <c r="B31" s="279"/>
      <c r="C31" s="279"/>
    </row>
    <row r="32" spans="2:6" ht="15.75" thickBot="1" x14ac:dyDescent="0.3">
      <c r="B32" s="279"/>
      <c r="C32" s="279"/>
    </row>
    <row r="33" spans="2:10" ht="15.75" thickBot="1" x14ac:dyDescent="0.3">
      <c r="B33" s="296"/>
      <c r="C33" s="286" t="s">
        <v>31</v>
      </c>
      <c r="D33" s="99"/>
      <c r="E33" s="100"/>
      <c r="F33" s="178"/>
    </row>
    <row r="34" spans="2:10" ht="15.75" x14ac:dyDescent="0.3">
      <c r="B34" s="297" t="s">
        <v>0</v>
      </c>
      <c r="C34" s="281" t="s">
        <v>148</v>
      </c>
      <c r="D34" s="368"/>
      <c r="E34" s="369"/>
      <c r="F34" s="369"/>
    </row>
    <row r="35" spans="2:10" ht="15.75" x14ac:dyDescent="0.3">
      <c r="B35" s="298" t="s">
        <v>1</v>
      </c>
      <c r="C35" s="288" t="s">
        <v>149</v>
      </c>
      <c r="D35" s="122"/>
      <c r="E35" s="82"/>
      <c r="F35" s="179"/>
    </row>
    <row r="36" spans="2:10" ht="15.75" x14ac:dyDescent="0.3">
      <c r="B36" s="298" t="s">
        <v>2</v>
      </c>
      <c r="C36" s="261">
        <v>150298</v>
      </c>
      <c r="D36" s="123"/>
      <c r="E36" s="106" t="s">
        <v>100</v>
      </c>
      <c r="F36" s="179"/>
      <c r="G36" t="s">
        <v>22</v>
      </c>
    </row>
    <row r="37" spans="2:10" ht="16.5" thickBot="1" x14ac:dyDescent="0.35">
      <c r="B37" s="298" t="s">
        <v>3</v>
      </c>
      <c r="C37" s="263"/>
      <c r="D37" s="107"/>
      <c r="E37" s="108" t="s">
        <v>220</v>
      </c>
      <c r="F37" s="179"/>
    </row>
    <row r="38" spans="2:10" s="67" customFormat="1" ht="16.5" thickBot="1" x14ac:dyDescent="0.35">
      <c r="B38" s="303" t="s">
        <v>80</v>
      </c>
      <c r="C38" s="304">
        <v>18331</v>
      </c>
      <c r="D38" s="107"/>
      <c r="E38" s="68"/>
      <c r="F38" s="179"/>
    </row>
    <row r="39" spans="2:10" ht="15.75" x14ac:dyDescent="0.3">
      <c r="B39" s="298" t="s">
        <v>4</v>
      </c>
      <c r="C39" s="305">
        <v>148557</v>
      </c>
      <c r="D39" s="107"/>
      <c r="E39" s="68"/>
      <c r="F39" s="179"/>
    </row>
    <row r="40" spans="2:10" ht="15.75" x14ac:dyDescent="0.3">
      <c r="B40" s="300" t="s">
        <v>6</v>
      </c>
      <c r="C40" s="263">
        <v>1071</v>
      </c>
      <c r="D40" s="107"/>
      <c r="E40" s="111"/>
      <c r="F40" s="179"/>
    </row>
    <row r="41" spans="2:10" ht="15.75" x14ac:dyDescent="0.3">
      <c r="B41" s="300" t="s">
        <v>7</v>
      </c>
      <c r="C41" s="263"/>
      <c r="D41" s="107"/>
      <c r="E41" s="111"/>
      <c r="F41" s="179"/>
    </row>
    <row r="42" spans="2:10" ht="16.5" thickBot="1" x14ac:dyDescent="0.35">
      <c r="B42" s="300" t="s">
        <v>8</v>
      </c>
      <c r="C42" s="263"/>
      <c r="D42" s="107"/>
      <c r="E42" s="111"/>
      <c r="F42" s="180"/>
    </row>
    <row r="43" spans="2:10" ht="16.5" thickBot="1" x14ac:dyDescent="0.35">
      <c r="B43" s="264" t="s">
        <v>9</v>
      </c>
      <c r="C43" s="306" t="s">
        <v>10</v>
      </c>
      <c r="D43" s="63" t="s">
        <v>11</v>
      </c>
      <c r="E43" s="199" t="s">
        <v>12</v>
      </c>
      <c r="F43" s="181" t="s">
        <v>13</v>
      </c>
      <c r="H43" s="213" t="s">
        <v>22</v>
      </c>
      <c r="J43" t="s">
        <v>22</v>
      </c>
    </row>
    <row r="44" spans="2:10" s="125" customFormat="1" ht="15.75" x14ac:dyDescent="0.3">
      <c r="B44" s="302" t="s">
        <v>215</v>
      </c>
      <c r="C44" s="307" t="s">
        <v>151</v>
      </c>
      <c r="D44" s="302">
        <v>2</v>
      </c>
      <c r="E44" s="200">
        <v>360000</v>
      </c>
      <c r="F44" s="150">
        <f>D44*E44</f>
        <v>720000</v>
      </c>
    </row>
    <row r="45" spans="2:10" ht="15.75" x14ac:dyDescent="0.3">
      <c r="B45" s="273" t="s">
        <v>216</v>
      </c>
      <c r="C45" s="305" t="s">
        <v>150</v>
      </c>
      <c r="D45" s="273">
        <v>1</v>
      </c>
      <c r="E45" s="212">
        <v>360000</v>
      </c>
      <c r="F45" s="150">
        <f>D45*E45</f>
        <v>360000</v>
      </c>
    </row>
    <row r="46" spans="2:10" ht="16.5" thickBot="1" x14ac:dyDescent="0.35">
      <c r="B46" s="275"/>
      <c r="C46" s="292"/>
      <c r="D46" s="29"/>
      <c r="E46" s="27" t="s">
        <v>14</v>
      </c>
      <c r="F46" s="163">
        <f>SUM(F44:F45)</f>
        <v>1080000</v>
      </c>
    </row>
    <row r="47" spans="2:10" x14ac:dyDescent="0.25">
      <c r="B47" s="279"/>
      <c r="C47" s="279"/>
    </row>
    <row r="48" spans="2:10" ht="15.75" thickBot="1" x14ac:dyDescent="0.3">
      <c r="B48" s="279"/>
      <c r="C48" s="279"/>
    </row>
    <row r="49" spans="2:8" ht="15.75" thickBot="1" x14ac:dyDescent="0.3">
      <c r="B49" s="308"/>
      <c r="C49" s="309" t="s">
        <v>38</v>
      </c>
      <c r="D49" s="112"/>
      <c r="E49" s="100"/>
      <c r="F49" s="192"/>
    </row>
    <row r="50" spans="2:8" x14ac:dyDescent="0.25">
      <c r="B50" s="310" t="s">
        <v>0</v>
      </c>
      <c r="C50" s="311" t="s">
        <v>153</v>
      </c>
      <c r="D50" s="370"/>
      <c r="E50" s="371"/>
      <c r="F50" s="371"/>
    </row>
    <row r="51" spans="2:8" x14ac:dyDescent="0.25">
      <c r="B51" s="312" t="s">
        <v>1</v>
      </c>
      <c r="C51" s="282" t="s">
        <v>154</v>
      </c>
      <c r="D51" s="112"/>
      <c r="E51" s="97"/>
      <c r="F51" s="192"/>
    </row>
    <row r="52" spans="2:8" x14ac:dyDescent="0.25">
      <c r="B52" s="312" t="s">
        <v>2</v>
      </c>
      <c r="C52" s="313">
        <v>149721</v>
      </c>
      <c r="D52" s="112"/>
      <c r="E52" s="113" t="s">
        <v>100</v>
      </c>
      <c r="F52" s="192"/>
    </row>
    <row r="53" spans="2:8" x14ac:dyDescent="0.25">
      <c r="B53" s="312" t="s">
        <v>3</v>
      </c>
      <c r="C53" s="313"/>
      <c r="D53" s="112"/>
      <c r="E53" s="114">
        <v>18785</v>
      </c>
      <c r="F53" s="192"/>
    </row>
    <row r="54" spans="2:8" s="67" customFormat="1" x14ac:dyDescent="0.25">
      <c r="B54" s="314" t="s">
        <v>80</v>
      </c>
      <c r="C54" s="315">
        <v>17947</v>
      </c>
      <c r="D54" s="112"/>
      <c r="E54" s="96"/>
      <c r="F54" s="192"/>
    </row>
    <row r="55" spans="2:8" x14ac:dyDescent="0.25">
      <c r="B55" s="312" t="s">
        <v>4</v>
      </c>
      <c r="C55" s="313" t="s">
        <v>155</v>
      </c>
      <c r="D55" s="112"/>
      <c r="E55" s="96"/>
      <c r="F55" s="192"/>
      <c r="H55" s="125"/>
    </row>
    <row r="56" spans="2:8" x14ac:dyDescent="0.25">
      <c r="B56" s="312" t="s">
        <v>6</v>
      </c>
      <c r="C56" s="313" t="s">
        <v>155</v>
      </c>
      <c r="D56" s="112"/>
      <c r="E56" s="115"/>
      <c r="F56" s="192"/>
      <c r="H56" s="125"/>
    </row>
    <row r="57" spans="2:8" x14ac:dyDescent="0.25">
      <c r="B57" s="312" t="s">
        <v>7</v>
      </c>
      <c r="C57" s="313"/>
      <c r="D57" s="112"/>
      <c r="E57" s="115"/>
      <c r="F57" s="192"/>
      <c r="H57" s="125"/>
    </row>
    <row r="58" spans="2:8" ht="15.75" thickBot="1" x14ac:dyDescent="0.3">
      <c r="B58" s="316" t="s">
        <v>8</v>
      </c>
      <c r="C58" s="317"/>
      <c r="D58" s="112"/>
      <c r="E58" s="115"/>
      <c r="F58" s="192"/>
      <c r="H58" s="125"/>
    </row>
    <row r="59" spans="2:8" ht="15.75" thickBot="1" x14ac:dyDescent="0.3">
      <c r="B59" s="318" t="s">
        <v>9</v>
      </c>
      <c r="C59" s="296" t="s">
        <v>10</v>
      </c>
      <c r="D59" s="128" t="s">
        <v>11</v>
      </c>
      <c r="E59" s="128" t="s">
        <v>12</v>
      </c>
      <c r="F59" s="193" t="s">
        <v>13</v>
      </c>
      <c r="H59" s="125"/>
    </row>
    <row r="60" spans="2:8" x14ac:dyDescent="0.25">
      <c r="B60" s="301">
        <v>3200000000</v>
      </c>
      <c r="C60" s="319" t="s">
        <v>155</v>
      </c>
      <c r="D60" s="324">
        <v>1</v>
      </c>
      <c r="E60" s="136">
        <v>630504</v>
      </c>
      <c r="F60" s="154">
        <f>E60*D60</f>
        <v>630504</v>
      </c>
      <c r="H60" s="125"/>
    </row>
    <row r="61" spans="2:8" ht="15.75" thickBot="1" x14ac:dyDescent="0.3">
      <c r="B61" s="320"/>
      <c r="C61" s="321"/>
      <c r="D61" s="162"/>
      <c r="E61" s="153" t="s">
        <v>104</v>
      </c>
      <c r="F61" s="155">
        <f>SUM(F60:F60)</f>
        <v>630504</v>
      </c>
    </row>
    <row r="62" spans="2:8" x14ac:dyDescent="0.25">
      <c r="B62" s="279"/>
      <c r="C62" s="279"/>
    </row>
    <row r="63" spans="2:8" ht="15.75" thickBot="1" x14ac:dyDescent="0.3">
      <c r="B63" s="279"/>
      <c r="C63" s="279"/>
    </row>
    <row r="64" spans="2:8" ht="15.75" thickBot="1" x14ac:dyDescent="0.3">
      <c r="B64" s="296"/>
      <c r="C64" s="286" t="s">
        <v>42</v>
      </c>
      <c r="D64" s="99"/>
      <c r="E64" s="100"/>
      <c r="F64" s="178"/>
    </row>
    <row r="65" spans="2:6" ht="15.75" x14ac:dyDescent="0.3">
      <c r="B65" s="297" t="s">
        <v>0</v>
      </c>
      <c r="C65" s="281" t="s">
        <v>161</v>
      </c>
      <c r="D65" s="107"/>
      <c r="E65" s="116" t="s">
        <v>22</v>
      </c>
      <c r="F65" s="179"/>
    </row>
    <row r="66" spans="2:6" ht="15.75" x14ac:dyDescent="0.3">
      <c r="B66" s="298" t="s">
        <v>1</v>
      </c>
      <c r="C66" s="288" t="s">
        <v>162</v>
      </c>
      <c r="D66" s="103"/>
      <c r="E66" s="82"/>
      <c r="F66" s="179"/>
    </row>
    <row r="67" spans="2:6" ht="15.75" x14ac:dyDescent="0.3">
      <c r="B67" s="298" t="s">
        <v>2</v>
      </c>
      <c r="C67" s="261">
        <v>149704</v>
      </c>
      <c r="D67" s="105"/>
      <c r="E67" s="106" t="s">
        <v>100</v>
      </c>
      <c r="F67" s="179"/>
    </row>
    <row r="68" spans="2:6" s="67" customFormat="1" ht="15.75" x14ac:dyDescent="0.3">
      <c r="B68" s="298" t="s">
        <v>3</v>
      </c>
      <c r="C68" s="261"/>
      <c r="D68" s="107"/>
      <c r="E68" s="108" t="s">
        <v>170</v>
      </c>
      <c r="F68" s="179"/>
    </row>
    <row r="69" spans="2:6" ht="15.75" x14ac:dyDescent="0.3">
      <c r="B69" s="299" t="s">
        <v>80</v>
      </c>
      <c r="C69" s="262">
        <v>17922</v>
      </c>
      <c r="D69" s="107"/>
      <c r="E69" s="68"/>
      <c r="F69" s="179"/>
    </row>
    <row r="70" spans="2:6" ht="15.75" x14ac:dyDescent="0.3">
      <c r="B70" s="298" t="s">
        <v>4</v>
      </c>
      <c r="C70" s="261" t="s">
        <v>160</v>
      </c>
      <c r="D70" s="107"/>
      <c r="E70" s="68"/>
      <c r="F70" s="179"/>
    </row>
    <row r="71" spans="2:6" ht="15.75" x14ac:dyDescent="0.3">
      <c r="B71" s="300" t="s">
        <v>6</v>
      </c>
      <c r="C71" s="263">
        <v>7057</v>
      </c>
      <c r="D71" s="107"/>
      <c r="E71" s="111"/>
      <c r="F71" s="179"/>
    </row>
    <row r="72" spans="2:6" ht="15.75" x14ac:dyDescent="0.3">
      <c r="B72" s="300" t="s">
        <v>7</v>
      </c>
      <c r="C72" s="263"/>
      <c r="D72" s="107"/>
      <c r="E72" s="111"/>
      <c r="F72" s="179"/>
    </row>
    <row r="73" spans="2:6" ht="16.5" thickBot="1" x14ac:dyDescent="0.35">
      <c r="B73" s="322" t="s">
        <v>8</v>
      </c>
      <c r="C73" s="266"/>
      <c r="D73" s="107"/>
      <c r="E73" s="111"/>
      <c r="F73" s="180"/>
    </row>
    <row r="74" spans="2:6" s="125" customFormat="1" ht="16.5" thickBot="1" x14ac:dyDescent="0.35">
      <c r="B74" s="264" t="s">
        <v>9</v>
      </c>
      <c r="C74" s="264" t="s">
        <v>10</v>
      </c>
      <c r="D74" s="65" t="s">
        <v>11</v>
      </c>
      <c r="E74" s="63" t="s">
        <v>12</v>
      </c>
      <c r="F74" s="181" t="s">
        <v>13</v>
      </c>
    </row>
    <row r="75" spans="2:6" s="125" customFormat="1" ht="15.75" x14ac:dyDescent="0.3">
      <c r="B75" s="267" t="s">
        <v>158</v>
      </c>
      <c r="C75" s="265" t="s">
        <v>159</v>
      </c>
      <c r="D75" s="323">
        <v>2</v>
      </c>
      <c r="E75" s="140">
        <v>63272</v>
      </c>
      <c r="F75" s="150">
        <f>D75*E75</f>
        <v>126544</v>
      </c>
    </row>
    <row r="76" spans="2:6" ht="16.5" thickBot="1" x14ac:dyDescent="0.35">
      <c r="B76" s="275"/>
      <c r="C76" s="292"/>
      <c r="D76" s="143"/>
      <c r="E76" s="130" t="s">
        <v>14</v>
      </c>
      <c r="F76" s="163">
        <f>SUM(F75:F75)</f>
        <v>126544</v>
      </c>
    </row>
    <row r="77" spans="2:6" ht="15.75" x14ac:dyDescent="0.3">
      <c r="B77" s="129"/>
    </row>
    <row r="79" spans="2:6" x14ac:dyDescent="0.25">
      <c r="E79" s="60" t="s">
        <v>16</v>
      </c>
      <c r="F79" s="185">
        <f>F76+F61+F46+F30+F15</f>
        <v>3123048</v>
      </c>
    </row>
  </sheetData>
  <mergeCells count="4">
    <mergeCell ref="D4:F4"/>
    <mergeCell ref="D19:F19"/>
    <mergeCell ref="D34:F34"/>
    <mergeCell ref="D50:F50"/>
  </mergeCells>
  <pageMargins left="0.70866141732283472" right="0.70866141732283472" top="0.74803149606299213" bottom="0.74803149606299213" header="0.31496062992125984" footer="0.31496062992125984"/>
  <pageSetup paperSize="9" scale="52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74"/>
  <sheetViews>
    <sheetView topLeftCell="A58" workbookViewId="0">
      <selection activeCell="B58" sqref="B58:F70"/>
    </sheetView>
  </sheetViews>
  <sheetFormatPr baseColWidth="10" defaultRowHeight="15" x14ac:dyDescent="0.25"/>
  <cols>
    <col min="1" max="1" width="10.7109375" customWidth="1"/>
    <col min="2" max="2" width="31.7109375" customWidth="1"/>
    <col min="3" max="3" width="40.7109375" customWidth="1"/>
    <col min="4" max="5" width="12.7109375" customWidth="1"/>
    <col min="6" max="6" width="12.7109375" style="177" customWidth="1"/>
  </cols>
  <sheetData>
    <row r="1" spans="2:8" x14ac:dyDescent="0.25">
      <c r="B1" s="279"/>
      <c r="C1" s="279"/>
    </row>
    <row r="2" spans="2:8" ht="15.75" thickBot="1" x14ac:dyDescent="0.3">
      <c r="B2" s="279"/>
      <c r="C2" s="279"/>
    </row>
    <row r="3" spans="2:8" ht="15.75" thickBot="1" x14ac:dyDescent="0.3">
      <c r="B3" s="296"/>
      <c r="C3" s="286" t="s">
        <v>45</v>
      </c>
      <c r="D3" s="99"/>
      <c r="E3" s="100"/>
      <c r="F3" s="178"/>
    </row>
    <row r="4" spans="2:8" ht="15.75" customHeight="1" x14ac:dyDescent="0.3">
      <c r="B4" s="297" t="s">
        <v>0</v>
      </c>
      <c r="C4" s="281" t="s">
        <v>17</v>
      </c>
      <c r="D4" s="107"/>
      <c r="E4" s="116" t="s">
        <v>22</v>
      </c>
      <c r="F4" s="179"/>
    </row>
    <row r="5" spans="2:8" ht="15.75" x14ac:dyDescent="0.3">
      <c r="B5" s="298" t="s">
        <v>1</v>
      </c>
      <c r="C5" s="288" t="s">
        <v>164</v>
      </c>
      <c r="D5" s="122"/>
      <c r="E5" s="82"/>
      <c r="F5" s="179"/>
    </row>
    <row r="6" spans="2:8" ht="15.75" x14ac:dyDescent="0.3">
      <c r="B6" s="298" t="s">
        <v>2</v>
      </c>
      <c r="C6" s="261">
        <v>151567</v>
      </c>
      <c r="D6" s="123"/>
      <c r="E6" s="106" t="s">
        <v>100</v>
      </c>
      <c r="F6" s="179"/>
    </row>
    <row r="7" spans="2:8" ht="15.75" x14ac:dyDescent="0.3">
      <c r="B7" s="298" t="s">
        <v>3</v>
      </c>
      <c r="C7" s="261"/>
      <c r="D7" s="107"/>
      <c r="E7" s="108"/>
      <c r="F7" s="179"/>
    </row>
    <row r="8" spans="2:8" s="67" customFormat="1" ht="15.75" x14ac:dyDescent="0.3">
      <c r="B8" s="299" t="s">
        <v>80</v>
      </c>
      <c r="C8" s="262">
        <v>18976</v>
      </c>
      <c r="D8" s="107"/>
      <c r="E8" s="68"/>
      <c r="F8" s="179"/>
      <c r="H8" s="246">
        <v>18976</v>
      </c>
    </row>
    <row r="9" spans="2:8" ht="15.75" x14ac:dyDescent="0.3">
      <c r="B9" s="298" t="s">
        <v>4</v>
      </c>
      <c r="C9" s="261"/>
      <c r="D9" s="107"/>
      <c r="E9" s="68"/>
      <c r="F9" s="179"/>
    </row>
    <row r="10" spans="2:8" ht="15.75" x14ac:dyDescent="0.3">
      <c r="B10" s="300" t="s">
        <v>6</v>
      </c>
      <c r="C10" s="263">
        <v>7218</v>
      </c>
      <c r="D10" s="107"/>
      <c r="E10" s="111"/>
      <c r="F10" s="179"/>
    </row>
    <row r="11" spans="2:8" ht="15.75" x14ac:dyDescent="0.3">
      <c r="B11" s="300" t="s">
        <v>7</v>
      </c>
      <c r="C11" s="263"/>
      <c r="D11" s="107"/>
      <c r="E11" s="111"/>
      <c r="F11" s="179"/>
    </row>
    <row r="12" spans="2:8" ht="16.5" thickBot="1" x14ac:dyDescent="0.35">
      <c r="B12" s="300" t="s">
        <v>8</v>
      </c>
      <c r="C12" s="263"/>
      <c r="D12" s="107"/>
      <c r="E12" s="111"/>
      <c r="F12" s="180"/>
    </row>
    <row r="13" spans="2:8" ht="16.5" thickBot="1" x14ac:dyDescent="0.35">
      <c r="B13" s="264" t="s">
        <v>9</v>
      </c>
      <c r="C13" s="283" t="s">
        <v>10</v>
      </c>
      <c r="D13" s="165" t="s">
        <v>11</v>
      </c>
      <c r="E13" s="166" t="s">
        <v>12</v>
      </c>
      <c r="F13" s="182" t="s">
        <v>13</v>
      </c>
    </row>
    <row r="14" spans="2:8" s="125" customFormat="1" ht="15.75" x14ac:dyDescent="0.3">
      <c r="B14" s="326">
        <v>9910000003</v>
      </c>
      <c r="C14" s="265" t="s">
        <v>241</v>
      </c>
      <c r="D14" s="326">
        <v>1</v>
      </c>
      <c r="E14" s="152">
        <v>176246</v>
      </c>
      <c r="F14" s="183">
        <f>D14*E14</f>
        <v>176246</v>
      </c>
    </row>
    <row r="15" spans="2:8" ht="16.5" thickBot="1" x14ac:dyDescent="0.35">
      <c r="B15" s="327"/>
      <c r="C15" s="328"/>
      <c r="D15" s="29"/>
      <c r="E15" s="130" t="s">
        <v>14</v>
      </c>
      <c r="F15" s="163">
        <f>SUM(F14:F14)</f>
        <v>176246</v>
      </c>
    </row>
    <row r="16" spans="2:8" x14ac:dyDescent="0.25">
      <c r="B16" s="279"/>
      <c r="C16" s="279"/>
    </row>
    <row r="17" spans="2:6" x14ac:dyDescent="0.25">
      <c r="B17" s="279"/>
      <c r="C17" s="279"/>
    </row>
    <row r="18" spans="2:6" x14ac:dyDescent="0.25">
      <c r="B18" s="279"/>
      <c r="C18" s="279"/>
    </row>
    <row r="19" spans="2:6" ht="15" customHeight="1" thickBot="1" x14ac:dyDescent="0.3">
      <c r="B19" s="279"/>
      <c r="C19" s="279"/>
    </row>
    <row r="20" spans="2:6" ht="15.75" thickBot="1" x14ac:dyDescent="0.3">
      <c r="B20" s="296"/>
      <c r="C20" s="286" t="s">
        <v>71</v>
      </c>
      <c r="D20" s="99"/>
      <c r="E20" s="100"/>
      <c r="F20" s="178"/>
    </row>
    <row r="21" spans="2:6" ht="16.5" thickBot="1" x14ac:dyDescent="0.35">
      <c r="B21" s="329" t="s">
        <v>0</v>
      </c>
      <c r="C21" s="330" t="s">
        <v>142</v>
      </c>
      <c r="D21" s="107"/>
      <c r="E21" s="116" t="s">
        <v>22</v>
      </c>
      <c r="F21" s="179"/>
    </row>
    <row r="22" spans="2:6" ht="15.75" x14ac:dyDescent="0.3">
      <c r="B22" s="298" t="s">
        <v>1</v>
      </c>
      <c r="C22" s="331" t="s">
        <v>166</v>
      </c>
      <c r="D22" s="122"/>
      <c r="E22" s="82"/>
      <c r="F22" s="179"/>
    </row>
    <row r="23" spans="2:6" s="67" customFormat="1" ht="15.75" x14ac:dyDescent="0.3">
      <c r="B23" s="298" t="s">
        <v>2</v>
      </c>
      <c r="C23" s="261">
        <v>151568</v>
      </c>
      <c r="D23" s="123"/>
      <c r="E23" s="106" t="s">
        <v>100</v>
      </c>
      <c r="F23" s="179"/>
    </row>
    <row r="24" spans="2:6" ht="15.75" x14ac:dyDescent="0.3">
      <c r="B24" s="298" t="s">
        <v>3</v>
      </c>
      <c r="C24" s="261"/>
      <c r="D24" s="107"/>
      <c r="E24" s="108"/>
      <c r="F24" s="179"/>
    </row>
    <row r="25" spans="2:6" ht="15.75" x14ac:dyDescent="0.3">
      <c r="B25" s="299" t="s">
        <v>80</v>
      </c>
      <c r="C25" s="262">
        <v>18674</v>
      </c>
      <c r="D25" s="107"/>
      <c r="E25" s="68"/>
      <c r="F25" s="179"/>
    </row>
    <row r="26" spans="2:6" ht="15.75" x14ac:dyDescent="0.3">
      <c r="B26" s="298" t="s">
        <v>4</v>
      </c>
      <c r="C26" s="261">
        <v>2794406</v>
      </c>
      <c r="D26" s="107"/>
      <c r="E26" s="68"/>
      <c r="F26" s="179"/>
    </row>
    <row r="27" spans="2:6" ht="15.75" x14ac:dyDescent="0.3">
      <c r="B27" s="300" t="s">
        <v>6</v>
      </c>
      <c r="C27" s="261">
        <v>7049</v>
      </c>
      <c r="D27" s="107"/>
      <c r="E27" s="111"/>
      <c r="F27" s="179"/>
    </row>
    <row r="28" spans="2:6" ht="15.75" x14ac:dyDescent="0.3">
      <c r="B28" s="300" t="s">
        <v>7</v>
      </c>
      <c r="C28" s="263"/>
      <c r="D28" s="107"/>
      <c r="E28" s="111"/>
      <c r="F28" s="179"/>
    </row>
    <row r="29" spans="2:6" ht="16.5" thickBot="1" x14ac:dyDescent="0.35">
      <c r="B29" s="300" t="s">
        <v>8</v>
      </c>
      <c r="C29" s="263"/>
      <c r="D29" s="107"/>
      <c r="E29" s="111"/>
      <c r="F29" s="180"/>
    </row>
    <row r="30" spans="2:6" ht="16.5" thickBot="1" x14ac:dyDescent="0.35">
      <c r="B30" s="332" t="s">
        <v>9</v>
      </c>
      <c r="C30" s="333" t="s">
        <v>10</v>
      </c>
      <c r="D30" s="165" t="s">
        <v>11</v>
      </c>
      <c r="E30" s="166" t="s">
        <v>12</v>
      </c>
      <c r="F30" s="182" t="s">
        <v>13</v>
      </c>
    </row>
    <row r="31" spans="2:6" ht="15.75" x14ac:dyDescent="0.3">
      <c r="B31" s="326">
        <v>9910000003</v>
      </c>
      <c r="C31" s="265" t="s">
        <v>167</v>
      </c>
      <c r="D31" s="326">
        <v>1</v>
      </c>
      <c r="E31" s="71">
        <v>250000</v>
      </c>
      <c r="F31" s="183">
        <f>D31*E31</f>
        <v>250000</v>
      </c>
    </row>
    <row r="32" spans="2:6" ht="16.5" thickBot="1" x14ac:dyDescent="0.35">
      <c r="B32" s="275"/>
      <c r="C32" s="292"/>
      <c r="D32" s="29"/>
      <c r="E32" s="27" t="s">
        <v>14</v>
      </c>
      <c r="F32" s="163">
        <f>SUM(F31)</f>
        <v>250000</v>
      </c>
    </row>
    <row r="33" spans="2:6" ht="15.75" customHeight="1" x14ac:dyDescent="0.25">
      <c r="B33" s="279"/>
      <c r="C33" s="279"/>
    </row>
    <row r="34" spans="2:6" x14ac:dyDescent="0.25">
      <c r="B34" s="279"/>
      <c r="C34" s="279"/>
    </row>
    <row r="35" spans="2:6" x14ac:dyDescent="0.25">
      <c r="B35" s="279"/>
      <c r="C35" s="279"/>
    </row>
    <row r="36" spans="2:6" x14ac:dyDescent="0.25">
      <c r="B36" s="279"/>
      <c r="C36" s="279"/>
    </row>
    <row r="37" spans="2:6" x14ac:dyDescent="0.25">
      <c r="B37" s="279"/>
      <c r="C37" s="279"/>
    </row>
    <row r="38" spans="2:6" s="67" customFormat="1" x14ac:dyDescent="0.25">
      <c r="B38" s="279"/>
      <c r="C38" s="279"/>
      <c r="D38"/>
      <c r="E38"/>
      <c r="F38" s="177"/>
    </row>
    <row r="39" spans="2:6" x14ac:dyDescent="0.25">
      <c r="B39" s="279"/>
      <c r="C39" s="279"/>
    </row>
    <row r="40" spans="2:6" x14ac:dyDescent="0.25">
      <c r="B40" s="279"/>
      <c r="C40" s="279"/>
      <c r="D40" s="67"/>
      <c r="E40" s="67"/>
      <c r="F40" s="67"/>
    </row>
    <row r="41" spans="2:6" ht="15.75" thickBot="1" x14ac:dyDescent="0.3">
      <c r="B41" s="279"/>
      <c r="C41" s="279"/>
    </row>
    <row r="42" spans="2:6" ht="15.75" thickBot="1" x14ac:dyDescent="0.3">
      <c r="B42" s="296"/>
      <c r="C42" s="286" t="s">
        <v>77</v>
      </c>
      <c r="D42" s="99"/>
      <c r="E42" s="100"/>
      <c r="F42" s="178"/>
    </row>
    <row r="43" spans="2:6" ht="15.75" x14ac:dyDescent="0.3">
      <c r="B43" s="297" t="s">
        <v>0</v>
      </c>
      <c r="C43" s="311" t="s">
        <v>217</v>
      </c>
      <c r="D43" s="226"/>
      <c r="E43" s="225"/>
      <c r="F43" s="225"/>
    </row>
    <row r="44" spans="2:6" ht="15.75" x14ac:dyDescent="0.3">
      <c r="B44" s="298" t="s">
        <v>1</v>
      </c>
      <c r="C44" s="288" t="s">
        <v>182</v>
      </c>
      <c r="D44" s="122"/>
      <c r="E44" s="82"/>
      <c r="F44" s="179"/>
    </row>
    <row r="45" spans="2:6" ht="16.5" customHeight="1" x14ac:dyDescent="0.3">
      <c r="B45" s="298" t="s">
        <v>2</v>
      </c>
      <c r="C45" s="261">
        <v>151401</v>
      </c>
      <c r="D45" s="123"/>
      <c r="E45" s="106" t="s">
        <v>100</v>
      </c>
      <c r="F45" s="179"/>
    </row>
    <row r="46" spans="2:6" ht="15.75" x14ac:dyDescent="0.3">
      <c r="B46" s="298" t="s">
        <v>3</v>
      </c>
      <c r="C46" s="261"/>
      <c r="D46" s="107"/>
      <c r="E46" s="108"/>
      <c r="F46" s="179"/>
    </row>
    <row r="47" spans="2:6" ht="15.75" customHeight="1" x14ac:dyDescent="0.3">
      <c r="B47" s="299" t="s">
        <v>80</v>
      </c>
      <c r="C47" s="262"/>
      <c r="D47" s="107"/>
      <c r="E47" s="68"/>
      <c r="F47" s="179"/>
    </row>
    <row r="48" spans="2:6" ht="15.75" x14ac:dyDescent="0.3">
      <c r="B48" s="298" t="s">
        <v>4</v>
      </c>
      <c r="C48" s="261">
        <v>4520135546</v>
      </c>
      <c r="D48" s="107"/>
      <c r="E48" s="68"/>
      <c r="F48" s="179"/>
    </row>
    <row r="49" spans="2:6" ht="15.75" x14ac:dyDescent="0.3">
      <c r="B49" s="300" t="s">
        <v>6</v>
      </c>
      <c r="C49" s="263">
        <v>7025</v>
      </c>
      <c r="D49" s="107"/>
      <c r="E49" s="111"/>
      <c r="F49" s="179"/>
    </row>
    <row r="50" spans="2:6" ht="15.75" x14ac:dyDescent="0.3">
      <c r="B50" s="300" t="s">
        <v>7</v>
      </c>
      <c r="C50" s="263">
        <v>873</v>
      </c>
      <c r="D50" s="107"/>
      <c r="E50" s="111"/>
      <c r="F50" s="179"/>
    </row>
    <row r="51" spans="2:6" ht="16.5" thickBot="1" x14ac:dyDescent="0.35">
      <c r="B51" s="300" t="s">
        <v>8</v>
      </c>
      <c r="C51" s="263"/>
      <c r="D51" s="107"/>
      <c r="E51" s="111"/>
      <c r="F51" s="180"/>
    </row>
    <row r="52" spans="2:6" ht="16.5" thickBot="1" x14ac:dyDescent="0.35">
      <c r="B52" s="264" t="s">
        <v>9</v>
      </c>
      <c r="C52" s="264" t="s">
        <v>10</v>
      </c>
      <c r="D52" s="63" t="s">
        <v>11</v>
      </c>
      <c r="E52" s="63" t="s">
        <v>12</v>
      </c>
      <c r="F52" s="181" t="s">
        <v>13</v>
      </c>
    </row>
    <row r="53" spans="2:6" s="67" customFormat="1" ht="15.75" x14ac:dyDescent="0.3">
      <c r="B53" s="267">
        <v>9910000003</v>
      </c>
      <c r="C53" s="265" t="s">
        <v>167</v>
      </c>
      <c r="D53" s="267">
        <v>1</v>
      </c>
      <c r="E53" s="140">
        <v>176646</v>
      </c>
      <c r="F53" s="150">
        <f>D53*E53</f>
        <v>176646</v>
      </c>
    </row>
    <row r="54" spans="2:6" ht="16.5" thickBot="1" x14ac:dyDescent="0.35">
      <c r="B54" s="275"/>
      <c r="C54" s="292"/>
      <c r="D54" s="29"/>
      <c r="E54" s="27" t="s">
        <v>14</v>
      </c>
      <c r="F54" s="163">
        <f>SUM(F53:F53)</f>
        <v>176646</v>
      </c>
    </row>
    <row r="55" spans="2:6" x14ac:dyDescent="0.25">
      <c r="B55" s="279"/>
      <c r="C55" s="279"/>
      <c r="D55" s="67"/>
      <c r="E55" s="67"/>
      <c r="F55" s="67"/>
    </row>
    <row r="56" spans="2:6" x14ac:dyDescent="0.25">
      <c r="B56" s="279"/>
      <c r="C56" s="279"/>
      <c r="D56" s="67"/>
      <c r="E56" s="67"/>
      <c r="F56" s="67"/>
    </row>
    <row r="57" spans="2:6" ht="15.75" thickBot="1" x14ac:dyDescent="0.3">
      <c r="B57" s="279"/>
      <c r="C57" s="279"/>
    </row>
    <row r="58" spans="2:6" ht="15.75" thickBot="1" x14ac:dyDescent="0.3">
      <c r="B58" s="296"/>
      <c r="C58" s="286" t="s">
        <v>78</v>
      </c>
      <c r="D58" s="99"/>
      <c r="E58" s="100"/>
      <c r="F58" s="178"/>
    </row>
    <row r="59" spans="2:6" ht="15.75" x14ac:dyDescent="0.3">
      <c r="B59" s="297" t="s">
        <v>0</v>
      </c>
      <c r="C59" s="281" t="s">
        <v>148</v>
      </c>
      <c r="D59" s="107"/>
      <c r="E59" s="116" t="s">
        <v>22</v>
      </c>
      <c r="F59" s="179"/>
    </row>
    <row r="60" spans="2:6" ht="15.75" x14ac:dyDescent="0.3">
      <c r="B60" s="298" t="s">
        <v>1</v>
      </c>
      <c r="C60" s="288" t="s">
        <v>149</v>
      </c>
      <c r="D60" s="122"/>
      <c r="E60" s="82"/>
      <c r="F60" s="179"/>
    </row>
    <row r="61" spans="2:6" ht="15.75" customHeight="1" x14ac:dyDescent="0.3">
      <c r="B61" s="298" t="s">
        <v>2</v>
      </c>
      <c r="C61" s="261">
        <v>151566</v>
      </c>
      <c r="D61" s="123"/>
      <c r="E61" s="106" t="s">
        <v>100</v>
      </c>
      <c r="F61" s="179"/>
    </row>
    <row r="62" spans="2:6" ht="18" customHeight="1" x14ac:dyDescent="0.3">
      <c r="B62" s="298" t="s">
        <v>3</v>
      </c>
      <c r="C62" s="261"/>
      <c r="D62" s="107"/>
      <c r="E62" s="108"/>
      <c r="F62" s="179"/>
    </row>
    <row r="63" spans="2:6" ht="15.75" customHeight="1" x14ac:dyDescent="0.3">
      <c r="B63" s="299" t="s">
        <v>80</v>
      </c>
      <c r="C63" s="262">
        <v>18977</v>
      </c>
      <c r="D63" s="107"/>
      <c r="E63" s="68"/>
      <c r="F63" s="179"/>
    </row>
    <row r="64" spans="2:6" ht="15.75" x14ac:dyDescent="0.3">
      <c r="B64" s="298" t="s">
        <v>4</v>
      </c>
      <c r="C64" s="261"/>
      <c r="D64" s="107"/>
      <c r="E64" s="68"/>
      <c r="F64" s="179"/>
    </row>
    <row r="65" spans="2:6" ht="15.75" x14ac:dyDescent="0.3">
      <c r="B65" s="300" t="s">
        <v>6</v>
      </c>
      <c r="C65" s="263">
        <v>7158</v>
      </c>
      <c r="D65" s="107"/>
      <c r="E65" s="111"/>
      <c r="F65" s="179"/>
    </row>
    <row r="66" spans="2:6" ht="15.75" x14ac:dyDescent="0.3">
      <c r="B66" s="300" t="s">
        <v>7</v>
      </c>
      <c r="C66" s="263"/>
      <c r="D66" s="107"/>
      <c r="E66" s="111"/>
      <c r="F66" s="179"/>
    </row>
    <row r="67" spans="2:6" ht="16.5" thickBot="1" x14ac:dyDescent="0.35">
      <c r="B67" s="300" t="s">
        <v>8</v>
      </c>
      <c r="C67" s="263"/>
      <c r="D67" s="107"/>
      <c r="E67" s="111"/>
      <c r="F67" s="180"/>
    </row>
    <row r="68" spans="2:6" s="67" customFormat="1" ht="16.5" thickBot="1" x14ac:dyDescent="0.35">
      <c r="B68" s="332" t="s">
        <v>9</v>
      </c>
      <c r="C68" s="333" t="s">
        <v>10</v>
      </c>
      <c r="D68" s="165" t="s">
        <v>11</v>
      </c>
      <c r="E68" s="166" t="s">
        <v>12</v>
      </c>
      <c r="F68" s="182" t="s">
        <v>13</v>
      </c>
    </row>
    <row r="69" spans="2:6" s="67" customFormat="1" ht="15.75" x14ac:dyDescent="0.3">
      <c r="B69" s="326">
        <v>9910000003</v>
      </c>
      <c r="C69" s="265" t="s">
        <v>195</v>
      </c>
      <c r="D69" s="326">
        <v>1</v>
      </c>
      <c r="E69" s="91">
        <v>250000</v>
      </c>
      <c r="F69" s="194">
        <f>D69*E69</f>
        <v>250000</v>
      </c>
    </row>
    <row r="70" spans="2:6" ht="16.5" thickBot="1" x14ac:dyDescent="0.35">
      <c r="B70" s="29"/>
      <c r="C70" s="146"/>
      <c r="D70" s="29"/>
      <c r="E70" s="27" t="s">
        <v>14</v>
      </c>
      <c r="F70" s="163">
        <f>SUM(F69:F69)</f>
        <v>250000</v>
      </c>
    </row>
    <row r="74" spans="2:6" x14ac:dyDescent="0.25">
      <c r="E74" s="60" t="s">
        <v>76</v>
      </c>
      <c r="F74" s="185">
        <f>SUM(F54+'4'!F16+F32+F15)</f>
        <v>602892</v>
      </c>
    </row>
  </sheetData>
  <pageMargins left="0.70866141732283472" right="0.70866141732283472" top="0.74803149606299213" bottom="0.74803149606299213" header="0.31496062992125984" footer="0.31496062992125984"/>
  <pageSetup paperSize="9" scale="57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64"/>
  <sheetViews>
    <sheetView topLeftCell="B55" workbookViewId="0">
      <selection activeCell="D52" sqref="D52"/>
    </sheetView>
  </sheetViews>
  <sheetFormatPr baseColWidth="10" defaultRowHeight="15" x14ac:dyDescent="0.25"/>
  <cols>
    <col min="1" max="1" width="10.7109375" customWidth="1"/>
    <col min="2" max="2" width="31.7109375" customWidth="1"/>
    <col min="3" max="3" width="40.7109375" customWidth="1"/>
    <col min="4" max="5" width="12.7109375" customWidth="1"/>
    <col min="6" max="6" width="8.42578125" style="177" bestFit="1" customWidth="1"/>
  </cols>
  <sheetData>
    <row r="1" spans="2:9" x14ac:dyDescent="0.25">
      <c r="B1" s="279"/>
      <c r="C1" s="279"/>
    </row>
    <row r="2" spans="2:9" x14ac:dyDescent="0.25">
      <c r="B2" s="279"/>
      <c r="C2" s="279"/>
    </row>
    <row r="3" spans="2:9" ht="15.75" thickBot="1" x14ac:dyDescent="0.3">
      <c r="B3" s="279"/>
      <c r="C3" s="279"/>
    </row>
    <row r="4" spans="2:9" ht="15.75" thickBot="1" x14ac:dyDescent="0.3">
      <c r="B4" s="296"/>
      <c r="C4" s="286" t="s">
        <v>79</v>
      </c>
      <c r="D4" s="99"/>
      <c r="E4" s="100"/>
      <c r="F4" s="178"/>
    </row>
    <row r="5" spans="2:9" ht="15.75" x14ac:dyDescent="0.3">
      <c r="B5" s="297" t="s">
        <v>0</v>
      </c>
      <c r="C5" s="334" t="s">
        <v>204</v>
      </c>
      <c r="D5" s="107"/>
      <c r="E5" s="116" t="s">
        <v>22</v>
      </c>
      <c r="F5" s="179"/>
    </row>
    <row r="6" spans="2:9" ht="15.75" x14ac:dyDescent="0.3">
      <c r="B6" s="298" t="s">
        <v>1</v>
      </c>
      <c r="C6" s="288" t="s">
        <v>198</v>
      </c>
      <c r="D6" s="122"/>
      <c r="E6" s="82"/>
      <c r="F6" s="179"/>
      <c r="I6" s="126"/>
    </row>
    <row r="7" spans="2:9" ht="15.75" x14ac:dyDescent="0.3">
      <c r="B7" s="298" t="s">
        <v>2</v>
      </c>
      <c r="C7" s="261"/>
      <c r="D7" s="123"/>
      <c r="E7" s="106" t="s">
        <v>100</v>
      </c>
      <c r="F7" s="179"/>
    </row>
    <row r="8" spans="2:9" ht="15.75" x14ac:dyDescent="0.3">
      <c r="B8" s="298" t="s">
        <v>3</v>
      </c>
      <c r="C8" s="261"/>
      <c r="D8" s="107"/>
      <c r="E8" s="108"/>
      <c r="F8" s="179"/>
    </row>
    <row r="9" spans="2:9" ht="15.75" x14ac:dyDescent="0.3">
      <c r="B9" s="299" t="s">
        <v>80</v>
      </c>
      <c r="C9" s="262">
        <v>18518</v>
      </c>
      <c r="D9" s="107"/>
      <c r="E9" s="68"/>
      <c r="F9" s="179"/>
    </row>
    <row r="10" spans="2:9" s="67" customFormat="1" ht="15.75" x14ac:dyDescent="0.3">
      <c r="B10" s="298" t="s">
        <v>4</v>
      </c>
      <c r="C10" s="261"/>
      <c r="D10" s="107"/>
      <c r="E10" s="68"/>
      <c r="F10" s="179"/>
    </row>
    <row r="11" spans="2:9" s="67" customFormat="1" ht="15.75" x14ac:dyDescent="0.3">
      <c r="B11" s="300" t="s">
        <v>6</v>
      </c>
      <c r="C11" s="261" t="s">
        <v>225</v>
      </c>
      <c r="D11" s="107"/>
      <c r="E11" s="111"/>
      <c r="F11" s="179"/>
    </row>
    <row r="12" spans="2:9" ht="15.75" x14ac:dyDescent="0.3">
      <c r="B12" s="300" t="s">
        <v>7</v>
      </c>
      <c r="C12" s="261"/>
      <c r="D12" s="107"/>
      <c r="E12" s="111"/>
      <c r="F12" s="179"/>
    </row>
    <row r="13" spans="2:9" ht="16.5" thickBot="1" x14ac:dyDescent="0.35">
      <c r="B13" s="300" t="s">
        <v>8</v>
      </c>
      <c r="C13" s="263"/>
      <c r="D13" s="107"/>
      <c r="E13" s="111"/>
      <c r="F13" s="180"/>
    </row>
    <row r="14" spans="2:9" ht="16.5" thickBot="1" x14ac:dyDescent="0.35">
      <c r="B14" s="272" t="s">
        <v>9</v>
      </c>
      <c r="C14" s="264" t="s">
        <v>10</v>
      </c>
      <c r="D14" s="64" t="s">
        <v>11</v>
      </c>
      <c r="E14" s="63" t="s">
        <v>12</v>
      </c>
      <c r="F14" s="184" t="s">
        <v>13</v>
      </c>
    </row>
    <row r="15" spans="2:9" ht="15.75" x14ac:dyDescent="0.3">
      <c r="B15" s="265" t="s">
        <v>226</v>
      </c>
      <c r="C15" s="265" t="s">
        <v>227</v>
      </c>
      <c r="D15" s="340">
        <v>2</v>
      </c>
      <c r="E15" s="71">
        <v>78078</v>
      </c>
      <c r="F15" s="183"/>
    </row>
    <row r="16" spans="2:9" ht="15.75" x14ac:dyDescent="0.3">
      <c r="B16" s="335">
        <v>127940</v>
      </c>
      <c r="C16" s="336" t="s">
        <v>228</v>
      </c>
      <c r="D16" s="335">
        <v>2</v>
      </c>
      <c r="E16" s="224">
        <v>109840</v>
      </c>
      <c r="F16" s="223"/>
    </row>
    <row r="17" spans="2:6" ht="15.75" x14ac:dyDescent="0.3">
      <c r="B17" s="335">
        <v>36199</v>
      </c>
      <c r="C17" s="336" t="s">
        <v>229</v>
      </c>
      <c r="D17" s="336">
        <v>4</v>
      </c>
      <c r="E17" s="224">
        <v>8239</v>
      </c>
      <c r="F17" s="221"/>
    </row>
    <row r="18" spans="2:6" s="67" customFormat="1" ht="15.75" x14ac:dyDescent="0.3">
      <c r="B18" s="335" t="s">
        <v>231</v>
      </c>
      <c r="C18" s="336" t="s">
        <v>230</v>
      </c>
      <c r="D18" s="335">
        <v>2</v>
      </c>
      <c r="E18" s="223">
        <v>98000</v>
      </c>
      <c r="F18" s="221"/>
    </row>
    <row r="19" spans="2:6" ht="15.75" x14ac:dyDescent="0.3">
      <c r="B19" s="335"/>
      <c r="C19" s="337"/>
      <c r="D19" s="220"/>
      <c r="E19" s="222" t="s">
        <v>14</v>
      </c>
      <c r="F19" s="223">
        <f>SUM(E15:E18)</f>
        <v>294157</v>
      </c>
    </row>
    <row r="20" spans="2:6" x14ac:dyDescent="0.25">
      <c r="B20" s="279"/>
      <c r="C20" s="279"/>
    </row>
    <row r="21" spans="2:6" x14ac:dyDescent="0.25">
      <c r="B21" s="279"/>
      <c r="C21" s="279"/>
    </row>
    <row r="22" spans="2:6" ht="15.75" thickBot="1" x14ac:dyDescent="0.3">
      <c r="B22" s="279"/>
      <c r="C22" s="279"/>
    </row>
    <row r="23" spans="2:6" ht="15.75" thickBot="1" x14ac:dyDescent="0.3">
      <c r="B23" s="296"/>
      <c r="C23" s="286" t="s">
        <v>81</v>
      </c>
      <c r="D23" s="99"/>
      <c r="E23" s="100"/>
      <c r="F23" s="178"/>
    </row>
    <row r="24" spans="2:6" ht="16.5" thickBot="1" x14ac:dyDescent="0.35">
      <c r="B24" s="329" t="s">
        <v>0</v>
      </c>
      <c r="C24" s="338" t="s">
        <v>168</v>
      </c>
      <c r="D24" s="107"/>
      <c r="E24" s="116" t="s">
        <v>22</v>
      </c>
      <c r="F24" s="179"/>
    </row>
    <row r="25" spans="2:6" ht="15.75" x14ac:dyDescent="0.3">
      <c r="B25" s="298" t="s">
        <v>1</v>
      </c>
      <c r="C25" s="331" t="s">
        <v>18</v>
      </c>
      <c r="D25" s="122"/>
      <c r="E25" s="82"/>
      <c r="F25" s="179"/>
    </row>
    <row r="26" spans="2:6" ht="15.75" x14ac:dyDescent="0.3">
      <c r="B26" s="298" t="s">
        <v>2</v>
      </c>
      <c r="C26" s="261"/>
      <c r="D26" s="123"/>
      <c r="E26" s="106" t="s">
        <v>100</v>
      </c>
      <c r="F26" s="179"/>
    </row>
    <row r="27" spans="2:6" s="67" customFormat="1" ht="15.75" x14ac:dyDescent="0.3">
      <c r="B27" s="298" t="s">
        <v>3</v>
      </c>
      <c r="C27" s="261"/>
      <c r="D27" s="107"/>
      <c r="E27" s="108"/>
      <c r="F27" s="179"/>
    </row>
    <row r="28" spans="2:6" ht="15.75" x14ac:dyDescent="0.3">
      <c r="B28" s="299" t="s">
        <v>80</v>
      </c>
      <c r="C28" s="262"/>
      <c r="D28" s="107"/>
      <c r="E28" s="68"/>
      <c r="F28" s="179"/>
    </row>
    <row r="29" spans="2:6" ht="15.75" x14ac:dyDescent="0.3">
      <c r="B29" s="298" t="s">
        <v>4</v>
      </c>
      <c r="C29" s="261"/>
      <c r="D29" s="107"/>
      <c r="E29" s="68"/>
      <c r="F29" s="179"/>
    </row>
    <row r="30" spans="2:6" ht="15.75" x14ac:dyDescent="0.3">
      <c r="B30" s="300" t="s">
        <v>6</v>
      </c>
      <c r="C30" s="263">
        <v>7216</v>
      </c>
      <c r="D30" s="107"/>
      <c r="E30" s="111"/>
      <c r="F30" s="179"/>
    </row>
    <row r="31" spans="2:6" ht="15.75" x14ac:dyDescent="0.3">
      <c r="B31" s="300" t="s">
        <v>7</v>
      </c>
      <c r="C31" s="263"/>
      <c r="D31" s="107"/>
      <c r="E31" s="111"/>
      <c r="F31" s="179"/>
    </row>
    <row r="32" spans="2:6" ht="16.5" thickBot="1" x14ac:dyDescent="0.35">
      <c r="B32" s="300" t="s">
        <v>8</v>
      </c>
      <c r="C32" s="263"/>
      <c r="D32" s="107"/>
      <c r="E32" s="111"/>
      <c r="F32" s="180"/>
    </row>
    <row r="33" spans="2:6" s="67" customFormat="1" ht="16.5" thickBot="1" x14ac:dyDescent="0.35">
      <c r="B33" s="264" t="s">
        <v>9</v>
      </c>
      <c r="C33" s="283" t="s">
        <v>10</v>
      </c>
      <c r="D33" s="165" t="s">
        <v>11</v>
      </c>
      <c r="E33" s="166" t="s">
        <v>12</v>
      </c>
      <c r="F33" s="182" t="s">
        <v>13</v>
      </c>
    </row>
    <row r="34" spans="2:6" s="67" customFormat="1" x14ac:dyDescent="0.25">
      <c r="B34" s="326"/>
      <c r="C34" s="265" t="s">
        <v>169</v>
      </c>
      <c r="D34" s="326">
        <v>1</v>
      </c>
      <c r="E34" s="71">
        <v>360000</v>
      </c>
      <c r="F34" s="194">
        <f>D34*E34</f>
        <v>360000</v>
      </c>
    </row>
    <row r="35" spans="2:6" s="67" customFormat="1" ht="16.5" thickBot="1" x14ac:dyDescent="0.35">
      <c r="B35" s="275"/>
      <c r="C35" s="292"/>
      <c r="D35" s="29"/>
      <c r="E35" s="27" t="s">
        <v>14</v>
      </c>
      <c r="F35" s="163">
        <f>SUM(F34:F34)</f>
        <v>360000</v>
      </c>
    </row>
    <row r="36" spans="2:6" s="67" customFormat="1" x14ac:dyDescent="0.25">
      <c r="B36" s="279"/>
      <c r="C36" s="279"/>
    </row>
    <row r="37" spans="2:6" x14ac:dyDescent="0.25">
      <c r="B37" s="279"/>
      <c r="C37" s="279"/>
    </row>
    <row r="38" spans="2:6" x14ac:dyDescent="0.25">
      <c r="B38" s="279"/>
      <c r="C38" s="279"/>
    </row>
    <row r="39" spans="2:6" s="67" customFormat="1" x14ac:dyDescent="0.25"/>
    <row r="48" spans="2:6" s="67" customFormat="1" x14ac:dyDescent="0.25"/>
    <row r="54" spans="2:7" x14ac:dyDescent="0.25">
      <c r="G54" t="s">
        <v>102</v>
      </c>
    </row>
    <row r="64" spans="2:7" s="67" customFormat="1" x14ac:dyDescent="0.25">
      <c r="B64"/>
      <c r="C64"/>
      <c r="D64"/>
      <c r="E64" s="60" t="s">
        <v>76</v>
      </c>
      <c r="F64" s="185"/>
    </row>
  </sheetData>
  <pageMargins left="0.7" right="0.7" top="0.75" bottom="0.75" header="0.3" footer="0.3"/>
  <pageSetup paperSize="9" scale="5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F79"/>
  <sheetViews>
    <sheetView topLeftCell="A67" workbookViewId="0">
      <selection activeCell="C64" sqref="C64"/>
    </sheetView>
  </sheetViews>
  <sheetFormatPr baseColWidth="10" defaultRowHeight="15" x14ac:dyDescent="0.25"/>
  <cols>
    <col min="1" max="1" width="10.7109375" customWidth="1"/>
    <col min="2" max="2" width="31.7109375" customWidth="1"/>
    <col min="3" max="3" width="40.7109375" customWidth="1"/>
    <col min="4" max="5" width="12.7109375" customWidth="1"/>
    <col min="6" max="6" width="12.7109375" style="80" customWidth="1"/>
  </cols>
  <sheetData>
    <row r="2" spans="2:6" ht="15.75" thickBot="1" x14ac:dyDescent="0.3"/>
    <row r="3" spans="2:6" ht="15.75" thickBot="1" x14ac:dyDescent="0.3">
      <c r="B3" s="69"/>
      <c r="C3" s="70" t="s">
        <v>82</v>
      </c>
      <c r="D3" s="99"/>
      <c r="E3" s="100"/>
      <c r="F3" s="172"/>
    </row>
    <row r="4" spans="2:6" ht="15.75" x14ac:dyDescent="0.3">
      <c r="B4" s="297" t="s">
        <v>0</v>
      </c>
      <c r="C4" s="334" t="s">
        <v>142</v>
      </c>
      <c r="D4" s="368"/>
      <c r="E4" s="369"/>
      <c r="F4" s="369"/>
    </row>
    <row r="5" spans="2:6" ht="15.75" x14ac:dyDescent="0.3">
      <c r="B5" s="298" t="s">
        <v>1</v>
      </c>
      <c r="C5" s="339" t="s">
        <v>166</v>
      </c>
      <c r="D5" s="122"/>
      <c r="E5" s="82"/>
      <c r="F5" s="173"/>
    </row>
    <row r="6" spans="2:6" ht="15.75" x14ac:dyDescent="0.3">
      <c r="B6" s="298" t="s">
        <v>2</v>
      </c>
      <c r="C6" s="261"/>
      <c r="D6" s="123"/>
      <c r="E6" s="106" t="s">
        <v>100</v>
      </c>
      <c r="F6" s="173"/>
    </row>
    <row r="7" spans="2:6" ht="15.75" x14ac:dyDescent="0.3">
      <c r="B7" s="298" t="s">
        <v>3</v>
      </c>
      <c r="C7" s="261"/>
      <c r="D7" s="107"/>
      <c r="E7" s="108"/>
      <c r="F7" s="173"/>
    </row>
    <row r="8" spans="2:6" ht="15.75" x14ac:dyDescent="0.3">
      <c r="B8" s="299" t="s">
        <v>80</v>
      </c>
      <c r="C8" s="262">
        <v>18879</v>
      </c>
      <c r="D8" s="107"/>
      <c r="E8" s="68"/>
      <c r="F8" s="173"/>
    </row>
    <row r="9" spans="2:6" ht="15.75" x14ac:dyDescent="0.3">
      <c r="B9" s="298" t="s">
        <v>4</v>
      </c>
      <c r="C9" s="261"/>
      <c r="D9" s="107"/>
      <c r="E9" s="68"/>
      <c r="F9" s="173"/>
    </row>
    <row r="10" spans="2:6" ht="15.75" x14ac:dyDescent="0.3">
      <c r="B10" s="300" t="s">
        <v>6</v>
      </c>
      <c r="C10" s="263">
        <v>7054</v>
      </c>
      <c r="D10" s="107"/>
      <c r="E10" s="111"/>
      <c r="F10" s="173"/>
    </row>
    <row r="11" spans="2:6" ht="15.75" x14ac:dyDescent="0.3">
      <c r="B11" s="300" t="s">
        <v>7</v>
      </c>
      <c r="C11" s="263"/>
      <c r="D11" s="107"/>
      <c r="E11" s="111"/>
      <c r="F11" s="173"/>
    </row>
    <row r="12" spans="2:6" ht="16.5" thickBot="1" x14ac:dyDescent="0.35">
      <c r="B12" s="300" t="s">
        <v>8</v>
      </c>
      <c r="C12" s="263"/>
      <c r="D12" s="107"/>
      <c r="E12" s="111"/>
      <c r="F12" s="174"/>
    </row>
    <row r="13" spans="2:6" ht="16.5" thickBot="1" x14ac:dyDescent="0.35">
      <c r="B13" s="272" t="s">
        <v>9</v>
      </c>
      <c r="C13" s="264" t="s">
        <v>10</v>
      </c>
      <c r="D13" s="62" t="s">
        <v>11</v>
      </c>
      <c r="E13" s="63" t="s">
        <v>12</v>
      </c>
      <c r="F13" s="176" t="s">
        <v>13</v>
      </c>
    </row>
    <row r="14" spans="2:6" x14ac:dyDescent="0.25">
      <c r="B14" s="267">
        <v>351300</v>
      </c>
      <c r="C14" s="265" t="s">
        <v>174</v>
      </c>
      <c r="D14" s="267">
        <v>1</v>
      </c>
      <c r="E14" s="167">
        <v>1126000</v>
      </c>
      <c r="F14" s="168">
        <f>D14*E14</f>
        <v>1126000</v>
      </c>
    </row>
    <row r="15" spans="2:6" ht="16.5" thickBot="1" x14ac:dyDescent="0.35">
      <c r="B15" s="275"/>
      <c r="C15" s="266"/>
      <c r="D15" s="29"/>
      <c r="E15" s="27" t="s">
        <v>14</v>
      </c>
      <c r="F15" s="186">
        <f>SUM(F14:F14)</f>
        <v>1126000</v>
      </c>
    </row>
    <row r="16" spans="2:6" x14ac:dyDescent="0.25">
      <c r="B16" s="279"/>
      <c r="C16" s="279"/>
      <c r="D16" s="67"/>
      <c r="E16" s="67"/>
    </row>
    <row r="17" spans="2:6" ht="15.75" thickBot="1" x14ac:dyDescent="0.3">
      <c r="B17" s="279"/>
      <c r="C17" s="279"/>
      <c r="D17" s="67"/>
      <c r="E17" s="67"/>
    </row>
    <row r="18" spans="2:6" ht="15.75" thickBot="1" x14ac:dyDescent="0.3">
      <c r="B18" s="296"/>
      <c r="C18" s="286" t="s">
        <v>83</v>
      </c>
      <c r="D18" s="99"/>
      <c r="E18" s="100"/>
      <c r="F18" s="172"/>
    </row>
    <row r="19" spans="2:6" ht="15.75" x14ac:dyDescent="0.3">
      <c r="B19" s="297" t="s">
        <v>0</v>
      </c>
      <c r="C19" s="334" t="s">
        <v>135</v>
      </c>
      <c r="D19" s="372"/>
      <c r="E19" s="369"/>
      <c r="F19" s="369"/>
    </row>
    <row r="20" spans="2:6" ht="15.75" x14ac:dyDescent="0.3">
      <c r="B20" s="298" t="s">
        <v>1</v>
      </c>
      <c r="C20" s="339" t="s">
        <v>136</v>
      </c>
      <c r="D20" s="103"/>
      <c r="E20" s="82"/>
      <c r="F20" s="173"/>
    </row>
    <row r="21" spans="2:6" ht="15.75" x14ac:dyDescent="0.3">
      <c r="B21" s="298" t="s">
        <v>2</v>
      </c>
      <c r="C21" s="261">
        <v>150102</v>
      </c>
      <c r="D21" s="105"/>
      <c r="E21" s="106" t="s">
        <v>100</v>
      </c>
      <c r="F21" s="173"/>
    </row>
    <row r="22" spans="2:6" ht="16.5" thickBot="1" x14ac:dyDescent="0.35">
      <c r="B22" s="298" t="s">
        <v>3</v>
      </c>
      <c r="C22" s="263"/>
      <c r="D22" s="107"/>
      <c r="E22" s="108" t="s">
        <v>187</v>
      </c>
      <c r="F22" s="173"/>
    </row>
    <row r="23" spans="2:6" ht="16.5" thickBot="1" x14ac:dyDescent="0.35">
      <c r="B23" s="303" t="s">
        <v>80</v>
      </c>
      <c r="C23" s="341">
        <v>18102</v>
      </c>
      <c r="D23" s="103"/>
      <c r="E23" s="68"/>
      <c r="F23" s="173"/>
    </row>
    <row r="24" spans="2:6" ht="15.75" x14ac:dyDescent="0.3">
      <c r="B24" s="298" t="s">
        <v>4</v>
      </c>
      <c r="C24" s="342">
        <v>2118</v>
      </c>
      <c r="D24" s="107"/>
      <c r="E24" s="68"/>
      <c r="F24" s="173"/>
    </row>
    <row r="25" spans="2:6" ht="15.75" x14ac:dyDescent="0.3">
      <c r="B25" s="300" t="s">
        <v>6</v>
      </c>
      <c r="C25" s="271">
        <v>7198</v>
      </c>
      <c r="D25" s="107"/>
      <c r="E25" s="111"/>
      <c r="F25" s="173"/>
    </row>
    <row r="26" spans="2:6" ht="15.75" x14ac:dyDescent="0.3">
      <c r="B26" s="300" t="s">
        <v>7</v>
      </c>
      <c r="C26" s="263"/>
      <c r="D26" s="107"/>
      <c r="E26" s="111"/>
      <c r="F26" s="173"/>
    </row>
    <row r="27" spans="2:6" ht="16.5" thickBot="1" x14ac:dyDescent="0.35">
      <c r="B27" s="300" t="s">
        <v>8</v>
      </c>
      <c r="C27" s="263"/>
      <c r="D27" s="107"/>
      <c r="E27" s="111"/>
      <c r="F27" s="174"/>
    </row>
    <row r="28" spans="2:6" ht="16.5" thickBot="1" x14ac:dyDescent="0.35">
      <c r="B28" s="264" t="s">
        <v>9</v>
      </c>
      <c r="C28" s="264" t="s">
        <v>10</v>
      </c>
      <c r="D28" s="65" t="s">
        <v>11</v>
      </c>
      <c r="E28" s="63" t="s">
        <v>12</v>
      </c>
      <c r="F28" s="175" t="s">
        <v>13</v>
      </c>
    </row>
    <row r="29" spans="2:6" s="125" customFormat="1" ht="16.5" thickBot="1" x14ac:dyDescent="0.35">
      <c r="B29" s="264" t="s">
        <v>114</v>
      </c>
      <c r="C29" s="264" t="s">
        <v>175</v>
      </c>
      <c r="D29" s="264">
        <v>10</v>
      </c>
      <c r="E29" s="202">
        <v>47304</v>
      </c>
      <c r="F29" s="175">
        <f>E29*D29</f>
        <v>473040</v>
      </c>
    </row>
    <row r="30" spans="2:6" ht="15.75" x14ac:dyDescent="0.3">
      <c r="B30" s="267" t="s">
        <v>178</v>
      </c>
      <c r="C30" s="265" t="s">
        <v>176</v>
      </c>
      <c r="D30" s="323">
        <v>1</v>
      </c>
      <c r="E30" s="140">
        <v>92170</v>
      </c>
      <c r="F30" s="203">
        <f>D30*E30</f>
        <v>92170</v>
      </c>
    </row>
    <row r="31" spans="2:6" ht="16.5" thickBot="1" x14ac:dyDescent="0.35">
      <c r="B31" s="275"/>
      <c r="C31" s="266"/>
      <c r="D31" s="143"/>
      <c r="E31" s="27" t="s">
        <v>14</v>
      </c>
      <c r="F31" s="204">
        <f>SUM(F29:F30)</f>
        <v>565210</v>
      </c>
    </row>
    <row r="32" spans="2:6" x14ac:dyDescent="0.25">
      <c r="B32" s="279"/>
      <c r="C32" s="279"/>
      <c r="D32" s="67"/>
      <c r="E32" s="67"/>
    </row>
    <row r="33" spans="2:6" ht="15.75" thickBot="1" x14ac:dyDescent="0.3">
      <c r="B33" s="279"/>
      <c r="C33" s="279"/>
      <c r="D33" s="67"/>
      <c r="E33" s="67"/>
    </row>
    <row r="34" spans="2:6" ht="15.75" thickBot="1" x14ac:dyDescent="0.3">
      <c r="B34" s="296"/>
      <c r="C34" s="286" t="s">
        <v>84</v>
      </c>
      <c r="D34" s="99"/>
      <c r="E34" s="100"/>
      <c r="F34" s="172"/>
    </row>
    <row r="35" spans="2:6" ht="15.75" x14ac:dyDescent="0.3">
      <c r="B35" s="297" t="s">
        <v>0</v>
      </c>
      <c r="C35" s="261" t="s">
        <v>148</v>
      </c>
      <c r="D35" s="368"/>
      <c r="E35" s="368"/>
      <c r="F35" s="368"/>
    </row>
    <row r="36" spans="2:6" ht="15.75" x14ac:dyDescent="0.3">
      <c r="B36" s="298" t="s">
        <v>1</v>
      </c>
      <c r="C36" s="288" t="s">
        <v>183</v>
      </c>
      <c r="D36" s="122"/>
      <c r="E36" s="82"/>
      <c r="F36" s="173"/>
    </row>
    <row r="37" spans="2:6" ht="15.75" x14ac:dyDescent="0.3">
      <c r="B37" s="298" t="s">
        <v>2</v>
      </c>
      <c r="C37" s="261">
        <v>151564</v>
      </c>
      <c r="D37" s="123"/>
      <c r="E37" s="106" t="s">
        <v>100</v>
      </c>
      <c r="F37" s="173"/>
    </row>
    <row r="38" spans="2:6" ht="15.75" x14ac:dyDescent="0.3">
      <c r="B38" s="298" t="s">
        <v>3</v>
      </c>
      <c r="C38" s="261"/>
      <c r="D38" s="107"/>
      <c r="E38" s="108"/>
      <c r="F38" s="173"/>
    </row>
    <row r="39" spans="2:6" ht="15.75" x14ac:dyDescent="0.3">
      <c r="B39" s="299" t="s">
        <v>80</v>
      </c>
      <c r="C39" s="262">
        <v>18979</v>
      </c>
      <c r="D39" s="107"/>
      <c r="E39" s="68"/>
      <c r="F39" s="173"/>
    </row>
    <row r="40" spans="2:6" ht="15.75" x14ac:dyDescent="0.3">
      <c r="B40" s="298" t="s">
        <v>4</v>
      </c>
      <c r="C40" s="261"/>
      <c r="D40" s="107"/>
      <c r="E40" s="68"/>
      <c r="F40" s="173"/>
    </row>
    <row r="41" spans="2:6" ht="15.75" x14ac:dyDescent="0.3">
      <c r="B41" s="300" t="s">
        <v>6</v>
      </c>
      <c r="C41" s="263">
        <v>7156</v>
      </c>
      <c r="D41" s="107"/>
      <c r="E41" s="111"/>
      <c r="F41" s="173"/>
    </row>
    <row r="42" spans="2:6" ht="15.75" x14ac:dyDescent="0.3">
      <c r="B42" s="300" t="s">
        <v>7</v>
      </c>
      <c r="C42" s="263"/>
      <c r="D42" s="107"/>
      <c r="E42" s="111"/>
      <c r="F42" s="173"/>
    </row>
    <row r="43" spans="2:6" ht="16.5" thickBot="1" x14ac:dyDescent="0.35">
      <c r="B43" s="300" t="s">
        <v>8</v>
      </c>
      <c r="C43" s="263"/>
      <c r="D43" s="107"/>
      <c r="E43" s="111"/>
      <c r="F43" s="174"/>
    </row>
    <row r="44" spans="2:6" ht="16.5" thickBot="1" x14ac:dyDescent="0.35">
      <c r="B44" s="264" t="s">
        <v>9</v>
      </c>
      <c r="C44" s="264" t="s">
        <v>10</v>
      </c>
      <c r="D44" s="62" t="s">
        <v>11</v>
      </c>
      <c r="E44" s="63" t="s">
        <v>12</v>
      </c>
      <c r="F44" s="176" t="s">
        <v>13</v>
      </c>
    </row>
    <row r="45" spans="2:6" s="67" customFormat="1" ht="15.75" x14ac:dyDescent="0.3">
      <c r="B45" s="273">
        <v>9910000003</v>
      </c>
      <c r="C45" s="305" t="s">
        <v>184</v>
      </c>
      <c r="D45" s="273">
        <v>1</v>
      </c>
      <c r="E45" s="170">
        <v>175000</v>
      </c>
      <c r="F45" s="171">
        <f>D45*E45</f>
        <v>175000</v>
      </c>
    </row>
    <row r="46" spans="2:6" ht="16.5" thickBot="1" x14ac:dyDescent="0.35">
      <c r="B46" s="275"/>
      <c r="C46" s="292"/>
      <c r="D46" s="29"/>
      <c r="E46" s="27" t="s">
        <v>14</v>
      </c>
      <c r="F46" s="163">
        <f>SUM(F45)</f>
        <v>175000</v>
      </c>
    </row>
    <row r="47" spans="2:6" x14ac:dyDescent="0.25">
      <c r="B47" s="279"/>
      <c r="C47" s="279"/>
      <c r="D47" s="67"/>
      <c r="E47" s="67"/>
    </row>
    <row r="48" spans="2:6" ht="15.75" thickBot="1" x14ac:dyDescent="0.3">
      <c r="B48" s="279"/>
      <c r="C48" s="279"/>
      <c r="D48" s="67"/>
      <c r="E48" s="67"/>
    </row>
    <row r="49" spans="2:6" ht="15.75" thickBot="1" x14ac:dyDescent="0.3">
      <c r="B49" s="296"/>
      <c r="C49" s="286" t="s">
        <v>85</v>
      </c>
      <c r="D49" s="99"/>
      <c r="E49" s="100"/>
      <c r="F49" s="172"/>
    </row>
    <row r="50" spans="2:6" ht="15.75" x14ac:dyDescent="0.3">
      <c r="B50" s="297" t="s">
        <v>0</v>
      </c>
      <c r="C50" s="261" t="s">
        <v>186</v>
      </c>
      <c r="D50" s="107"/>
      <c r="E50" s="120" t="s">
        <v>22</v>
      </c>
      <c r="F50" s="173"/>
    </row>
    <row r="51" spans="2:6" ht="15.75" x14ac:dyDescent="0.3">
      <c r="B51" s="298" t="s">
        <v>1</v>
      </c>
      <c r="C51" s="288" t="s">
        <v>185</v>
      </c>
      <c r="D51" s="122"/>
      <c r="E51" s="82"/>
      <c r="F51" s="173"/>
    </row>
    <row r="52" spans="2:6" ht="15.75" x14ac:dyDescent="0.3">
      <c r="B52" s="298" t="s">
        <v>2</v>
      </c>
      <c r="C52" s="261">
        <v>151556</v>
      </c>
      <c r="D52" s="123"/>
      <c r="E52" s="106" t="s">
        <v>100</v>
      </c>
      <c r="F52" s="173"/>
    </row>
    <row r="53" spans="2:6" ht="15.75" x14ac:dyDescent="0.3">
      <c r="B53" s="298" t="s">
        <v>3</v>
      </c>
      <c r="C53" s="261"/>
      <c r="D53" s="107"/>
      <c r="E53" s="108"/>
      <c r="F53" s="173"/>
    </row>
    <row r="54" spans="2:6" ht="15.75" x14ac:dyDescent="0.3">
      <c r="B54" s="299" t="s">
        <v>80</v>
      </c>
      <c r="C54" s="262">
        <v>18980</v>
      </c>
      <c r="D54" s="107"/>
      <c r="E54" s="68"/>
      <c r="F54" s="173"/>
    </row>
    <row r="55" spans="2:6" ht="15.75" x14ac:dyDescent="0.3">
      <c r="B55" s="298" t="s">
        <v>4</v>
      </c>
      <c r="C55" s="261"/>
      <c r="D55" s="107"/>
      <c r="E55" s="68"/>
      <c r="F55" s="173"/>
    </row>
    <row r="56" spans="2:6" ht="15.75" x14ac:dyDescent="0.3">
      <c r="B56" s="300" t="s">
        <v>6</v>
      </c>
      <c r="C56" s="263">
        <v>7157</v>
      </c>
      <c r="D56" s="107"/>
      <c r="E56" s="111"/>
      <c r="F56" s="173"/>
    </row>
    <row r="57" spans="2:6" ht="15.75" x14ac:dyDescent="0.3">
      <c r="B57" s="300" t="s">
        <v>7</v>
      </c>
      <c r="C57" s="263"/>
      <c r="D57" s="107"/>
      <c r="E57" s="111"/>
      <c r="F57" s="173"/>
    </row>
    <row r="58" spans="2:6" ht="16.5" thickBot="1" x14ac:dyDescent="0.35">
      <c r="B58" s="300" t="s">
        <v>8</v>
      </c>
      <c r="C58" s="263"/>
      <c r="D58" s="107"/>
      <c r="E58" s="111"/>
      <c r="F58" s="174"/>
    </row>
    <row r="59" spans="2:6" ht="16.5" thickBot="1" x14ac:dyDescent="0.35">
      <c r="B59" s="272" t="s">
        <v>9</v>
      </c>
      <c r="C59" s="264" t="s">
        <v>10</v>
      </c>
      <c r="D59" s="62" t="s">
        <v>11</v>
      </c>
      <c r="E59" s="63" t="s">
        <v>12</v>
      </c>
      <c r="F59" s="176" t="s">
        <v>13</v>
      </c>
    </row>
    <row r="60" spans="2:6" x14ac:dyDescent="0.25">
      <c r="B60" s="277" t="s">
        <v>95</v>
      </c>
      <c r="C60" s="289" t="s">
        <v>165</v>
      </c>
      <c r="D60" s="276">
        <v>1</v>
      </c>
      <c r="E60" s="41">
        <v>250000</v>
      </c>
      <c r="F60" s="169">
        <f>D60*E60</f>
        <v>250000</v>
      </c>
    </row>
    <row r="61" spans="2:6" ht="16.5" thickBot="1" x14ac:dyDescent="0.35">
      <c r="B61" s="275"/>
      <c r="C61" s="292"/>
      <c r="D61" s="29"/>
      <c r="E61" s="27" t="s">
        <v>14</v>
      </c>
      <c r="F61" s="164">
        <f>SUM(F60:F60)</f>
        <v>250000</v>
      </c>
    </row>
    <row r="62" spans="2:6" x14ac:dyDescent="0.25">
      <c r="B62" s="279"/>
      <c r="C62" s="279"/>
      <c r="D62" s="67"/>
      <c r="E62" s="67"/>
    </row>
    <row r="63" spans="2:6" ht="15.75" thickBot="1" x14ac:dyDescent="0.3">
      <c r="B63" s="279"/>
      <c r="C63" s="279"/>
      <c r="D63" s="67"/>
      <c r="E63" s="67"/>
    </row>
    <row r="64" spans="2:6" ht="15.75" thickBot="1" x14ac:dyDescent="0.3">
      <c r="B64" s="296"/>
      <c r="C64" s="286" t="s">
        <v>106</v>
      </c>
      <c r="D64" s="99"/>
      <c r="E64" s="100"/>
      <c r="F64" s="172"/>
    </row>
    <row r="65" spans="2:6" ht="15.75" x14ac:dyDescent="0.3">
      <c r="B65" s="297" t="s">
        <v>0</v>
      </c>
      <c r="C65" s="281" t="s">
        <v>190</v>
      </c>
      <c r="D65" s="160"/>
      <c r="E65" s="119"/>
      <c r="F65" s="187"/>
    </row>
    <row r="66" spans="2:6" ht="15.75" x14ac:dyDescent="0.3">
      <c r="B66" s="298" t="s">
        <v>1</v>
      </c>
      <c r="C66" s="288" t="s">
        <v>188</v>
      </c>
      <c r="D66" s="122"/>
      <c r="E66" s="82"/>
      <c r="F66" s="173"/>
    </row>
    <row r="67" spans="2:6" ht="15.75" x14ac:dyDescent="0.3">
      <c r="B67" s="298" t="s">
        <v>2</v>
      </c>
      <c r="C67" s="261">
        <v>150235</v>
      </c>
      <c r="D67" s="123"/>
      <c r="E67" s="106" t="s">
        <v>100</v>
      </c>
      <c r="F67" s="173"/>
    </row>
    <row r="68" spans="2:6" ht="15.75" x14ac:dyDescent="0.3">
      <c r="B68" s="298" t="s">
        <v>3</v>
      </c>
      <c r="C68" s="261"/>
      <c r="D68" s="107"/>
      <c r="E68" s="108" t="s">
        <v>206</v>
      </c>
      <c r="F68" s="173"/>
    </row>
    <row r="69" spans="2:6" ht="15.75" x14ac:dyDescent="0.3">
      <c r="B69" s="299" t="s">
        <v>80</v>
      </c>
      <c r="C69" s="262">
        <v>18221</v>
      </c>
      <c r="D69" s="107"/>
      <c r="E69" s="68"/>
      <c r="F69" s="173"/>
    </row>
    <row r="70" spans="2:6" ht="15.75" x14ac:dyDescent="0.3">
      <c r="B70" s="298" t="s">
        <v>4</v>
      </c>
      <c r="C70" s="261" t="s">
        <v>191</v>
      </c>
      <c r="D70" s="107"/>
      <c r="E70" s="68"/>
      <c r="F70" s="173"/>
    </row>
    <row r="71" spans="2:6" ht="15.75" x14ac:dyDescent="0.3">
      <c r="B71" s="300" t="s">
        <v>6</v>
      </c>
      <c r="C71" s="263"/>
      <c r="D71" s="107"/>
      <c r="E71" s="111"/>
      <c r="F71" s="173"/>
    </row>
    <row r="72" spans="2:6" ht="15.75" x14ac:dyDescent="0.3">
      <c r="B72" s="300" t="s">
        <v>7</v>
      </c>
      <c r="C72" s="263"/>
      <c r="D72" s="107"/>
      <c r="E72" s="111"/>
      <c r="F72" s="173"/>
    </row>
    <row r="73" spans="2:6" ht="16.5" thickBot="1" x14ac:dyDescent="0.35">
      <c r="B73" s="300" t="s">
        <v>8</v>
      </c>
      <c r="C73" s="263"/>
      <c r="D73" s="107"/>
      <c r="E73" s="111"/>
      <c r="F73" s="174"/>
    </row>
    <row r="74" spans="2:6" ht="16.5" thickBot="1" x14ac:dyDescent="0.35">
      <c r="B74" s="272" t="s">
        <v>9</v>
      </c>
      <c r="C74" s="264" t="s">
        <v>10</v>
      </c>
      <c r="D74" s="62" t="s">
        <v>11</v>
      </c>
      <c r="E74" s="63" t="s">
        <v>12</v>
      </c>
      <c r="F74" s="176" t="s">
        <v>13</v>
      </c>
    </row>
    <row r="75" spans="2:6" ht="15.75" x14ac:dyDescent="0.3">
      <c r="B75" s="273">
        <v>1629</v>
      </c>
      <c r="C75" s="265" t="s">
        <v>189</v>
      </c>
      <c r="D75" s="267">
        <v>1</v>
      </c>
      <c r="E75" s="95">
        <v>473000</v>
      </c>
      <c r="F75" s="195">
        <v>473000</v>
      </c>
    </row>
    <row r="76" spans="2:6" ht="16.5" thickBot="1" x14ac:dyDescent="0.35">
      <c r="B76" s="275"/>
      <c r="C76" s="266"/>
      <c r="D76" s="29"/>
      <c r="E76" s="27" t="s">
        <v>14</v>
      </c>
      <c r="F76" s="164">
        <f>SUM(F75)</f>
        <v>473000</v>
      </c>
    </row>
    <row r="77" spans="2:6" x14ac:dyDescent="0.25">
      <c r="B77" s="279"/>
      <c r="C77" s="279"/>
      <c r="D77" s="67"/>
      <c r="E77" s="67"/>
    </row>
    <row r="78" spans="2:6" x14ac:dyDescent="0.25">
      <c r="B78" s="279"/>
      <c r="C78" s="279"/>
      <c r="D78" s="67"/>
      <c r="E78" s="67"/>
    </row>
    <row r="79" spans="2:6" x14ac:dyDescent="0.25">
      <c r="B79" s="279"/>
      <c r="C79" s="279"/>
      <c r="D79" s="67"/>
      <c r="E79" s="60" t="s">
        <v>76</v>
      </c>
      <c r="F79" s="156">
        <f>F76+F61+F46+F31+F15</f>
        <v>2589210</v>
      </c>
    </row>
  </sheetData>
  <mergeCells count="3">
    <mergeCell ref="D4:F4"/>
    <mergeCell ref="D19:F19"/>
    <mergeCell ref="D35:F35"/>
  </mergeCells>
  <pageMargins left="0.7" right="0.7" top="0.75" bottom="0.75" header="0.3" footer="0.3"/>
  <pageSetup paperSize="9" scale="61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0"/>
  <sheetViews>
    <sheetView topLeftCell="A70" workbookViewId="0">
      <selection activeCell="C64" sqref="C64"/>
    </sheetView>
  </sheetViews>
  <sheetFormatPr baseColWidth="10" defaultRowHeight="15" x14ac:dyDescent="0.25"/>
  <cols>
    <col min="1" max="1" width="10.7109375" customWidth="1"/>
    <col min="2" max="2" width="31.7109375" customWidth="1"/>
    <col min="3" max="3" width="40.7109375" customWidth="1"/>
    <col min="4" max="5" width="12.7109375" customWidth="1"/>
    <col min="6" max="6" width="12.7109375" style="177" customWidth="1"/>
  </cols>
  <sheetData>
    <row r="1" spans="1:6" x14ac:dyDescent="0.25">
      <c r="A1" s="125"/>
      <c r="B1" s="125"/>
      <c r="C1" s="125"/>
      <c r="D1" s="125"/>
      <c r="E1" s="125"/>
    </row>
    <row r="2" spans="1:6" ht="15.75" thickBot="1" x14ac:dyDescent="0.3">
      <c r="A2" s="125"/>
      <c r="B2" s="125"/>
      <c r="C2" s="125"/>
      <c r="D2" s="125"/>
      <c r="E2" s="125"/>
    </row>
    <row r="3" spans="1:6" ht="15.75" thickBot="1" x14ac:dyDescent="0.3">
      <c r="A3" s="125"/>
      <c r="B3" s="69"/>
      <c r="C3" s="70" t="s">
        <v>107</v>
      </c>
      <c r="D3" s="99"/>
      <c r="E3" s="100"/>
      <c r="F3" s="178"/>
    </row>
    <row r="4" spans="1:6" ht="15.75" x14ac:dyDescent="0.3">
      <c r="A4" s="125"/>
      <c r="B4" s="89" t="s">
        <v>0</v>
      </c>
      <c r="C4" s="117" t="s">
        <v>192</v>
      </c>
      <c r="D4" s="368"/>
      <c r="E4" s="369"/>
      <c r="F4" s="369"/>
    </row>
    <row r="5" spans="1:6" ht="15.75" x14ac:dyDescent="0.3">
      <c r="A5" s="125"/>
      <c r="B5" s="298" t="s">
        <v>1</v>
      </c>
      <c r="C5" s="339" t="s">
        <v>193</v>
      </c>
      <c r="D5" s="122"/>
      <c r="E5" s="82"/>
      <c r="F5" s="179"/>
    </row>
    <row r="6" spans="1:6" ht="15.75" x14ac:dyDescent="0.3">
      <c r="A6" s="125"/>
      <c r="B6" s="298" t="s">
        <v>2</v>
      </c>
      <c r="C6" s="261">
        <v>150191</v>
      </c>
      <c r="D6" s="123"/>
      <c r="E6" s="106" t="s">
        <v>100</v>
      </c>
      <c r="F6" s="179"/>
    </row>
    <row r="7" spans="1:6" ht="15.75" x14ac:dyDescent="0.3">
      <c r="A7" s="125"/>
      <c r="B7" s="298" t="s">
        <v>3</v>
      </c>
      <c r="C7" s="261"/>
      <c r="D7" s="107"/>
      <c r="E7" s="108" t="s">
        <v>213</v>
      </c>
      <c r="F7" s="179"/>
    </row>
    <row r="8" spans="1:6" ht="15.75" x14ac:dyDescent="0.3">
      <c r="A8" s="125"/>
      <c r="B8" s="299" t="s">
        <v>80</v>
      </c>
      <c r="C8" s="262" t="s">
        <v>22</v>
      </c>
      <c r="D8" s="107"/>
      <c r="E8" s="68"/>
      <c r="F8" s="179"/>
    </row>
    <row r="9" spans="1:6" ht="15.75" x14ac:dyDescent="0.3">
      <c r="A9" s="125"/>
      <c r="B9" s="298" t="s">
        <v>4</v>
      </c>
      <c r="C9" s="261">
        <v>94585</v>
      </c>
      <c r="D9" s="107"/>
      <c r="E9" s="68"/>
      <c r="F9" s="179"/>
    </row>
    <row r="10" spans="1:6" ht="15.75" x14ac:dyDescent="0.3">
      <c r="A10" s="125"/>
      <c r="B10" s="300" t="s">
        <v>6</v>
      </c>
      <c r="C10" s="263">
        <v>7057</v>
      </c>
      <c r="D10" s="107"/>
      <c r="E10" s="111"/>
      <c r="F10" s="179"/>
    </row>
    <row r="11" spans="1:6" ht="15.75" x14ac:dyDescent="0.3">
      <c r="A11" s="125"/>
      <c r="B11" s="300" t="s">
        <v>7</v>
      </c>
      <c r="C11" s="263"/>
      <c r="D11" s="107"/>
      <c r="E11" s="111"/>
      <c r="F11" s="179"/>
    </row>
    <row r="12" spans="1:6" ht="16.5" thickBot="1" x14ac:dyDescent="0.35">
      <c r="A12" s="125"/>
      <c r="B12" s="300" t="s">
        <v>8</v>
      </c>
      <c r="C12" s="263"/>
      <c r="D12" s="107"/>
      <c r="E12" s="111"/>
      <c r="F12" s="180"/>
    </row>
    <row r="13" spans="1:6" ht="16.5" thickBot="1" x14ac:dyDescent="0.35">
      <c r="A13" s="125"/>
      <c r="B13" s="272" t="s">
        <v>9</v>
      </c>
      <c r="C13" s="264" t="s">
        <v>10</v>
      </c>
      <c r="D13" s="62" t="s">
        <v>11</v>
      </c>
      <c r="E13" s="63" t="s">
        <v>12</v>
      </c>
      <c r="F13" s="184" t="s">
        <v>13</v>
      </c>
    </row>
    <row r="14" spans="1:6" x14ac:dyDescent="0.25">
      <c r="A14" s="125"/>
      <c r="B14" s="267" t="s">
        <v>158</v>
      </c>
      <c r="C14" s="265" t="s">
        <v>194</v>
      </c>
      <c r="D14" s="267">
        <v>1</v>
      </c>
      <c r="E14" s="167">
        <v>42758</v>
      </c>
      <c r="F14" s="147">
        <f>D14*E14</f>
        <v>42758</v>
      </c>
    </row>
    <row r="15" spans="1:6" ht="16.5" thickBot="1" x14ac:dyDescent="0.35">
      <c r="A15" s="125"/>
      <c r="B15" s="275"/>
      <c r="C15" s="266"/>
      <c r="D15" s="29"/>
      <c r="E15" s="27" t="s">
        <v>14</v>
      </c>
      <c r="F15" s="163">
        <f>SUM(F14:F14)</f>
        <v>42758</v>
      </c>
    </row>
    <row r="16" spans="1:6" x14ac:dyDescent="0.25">
      <c r="A16" s="125"/>
      <c r="B16" s="279"/>
      <c r="C16" s="279"/>
      <c r="D16" s="125"/>
      <c r="E16" s="125"/>
    </row>
    <row r="17" spans="1:6" ht="15.75" thickBot="1" x14ac:dyDescent="0.3">
      <c r="A17" s="125"/>
      <c r="B17" s="279"/>
      <c r="C17" s="279"/>
      <c r="D17" s="125"/>
      <c r="E17" s="125"/>
    </row>
    <row r="18" spans="1:6" ht="15.75" thickBot="1" x14ac:dyDescent="0.3">
      <c r="A18" s="125"/>
      <c r="B18" s="296"/>
      <c r="C18" s="286" t="s">
        <v>108</v>
      </c>
      <c r="D18" s="99"/>
      <c r="E18" s="100"/>
      <c r="F18" s="178"/>
    </row>
    <row r="19" spans="1:6" ht="15.75" x14ac:dyDescent="0.3">
      <c r="A19" s="125"/>
      <c r="B19" s="297" t="s">
        <v>0</v>
      </c>
      <c r="C19" s="334" t="s">
        <v>204</v>
      </c>
      <c r="D19" s="368"/>
      <c r="E19" s="369"/>
      <c r="F19" s="369"/>
    </row>
    <row r="20" spans="1:6" ht="15.75" x14ac:dyDescent="0.3">
      <c r="A20" s="125"/>
      <c r="B20" s="298" t="s">
        <v>1</v>
      </c>
      <c r="C20" s="339" t="s">
        <v>198</v>
      </c>
      <c r="D20" s="122"/>
      <c r="E20" s="82"/>
      <c r="F20" s="179"/>
    </row>
    <row r="21" spans="1:6" ht="15.75" x14ac:dyDescent="0.3">
      <c r="A21" s="125"/>
      <c r="B21" s="298" t="s">
        <v>2</v>
      </c>
      <c r="C21" s="261">
        <v>1501106</v>
      </c>
      <c r="D21" s="268"/>
      <c r="E21" s="106" t="s">
        <v>100</v>
      </c>
      <c r="F21" s="179"/>
    </row>
    <row r="22" spans="1:6" ht="15.75" x14ac:dyDescent="0.3">
      <c r="A22" s="125"/>
      <c r="B22" s="298" t="s">
        <v>3</v>
      </c>
      <c r="C22" s="261"/>
      <c r="D22" s="269"/>
      <c r="E22" s="108" t="s">
        <v>207</v>
      </c>
      <c r="F22" s="179"/>
    </row>
    <row r="23" spans="1:6" ht="15.75" x14ac:dyDescent="0.3">
      <c r="A23" s="125"/>
      <c r="B23" s="299" t="s">
        <v>80</v>
      </c>
      <c r="C23" s="262">
        <v>18090</v>
      </c>
      <c r="D23" s="269"/>
      <c r="E23" s="68"/>
      <c r="F23" s="179"/>
    </row>
    <row r="24" spans="1:6" ht="15.75" x14ac:dyDescent="0.3">
      <c r="A24" s="125"/>
      <c r="B24" s="298" t="s">
        <v>4</v>
      </c>
      <c r="C24" s="270">
        <v>190675</v>
      </c>
      <c r="D24" s="269"/>
      <c r="E24" s="68"/>
      <c r="F24" s="179"/>
    </row>
    <row r="25" spans="1:6" ht="15.75" x14ac:dyDescent="0.3">
      <c r="A25" s="125"/>
      <c r="B25" s="300" t="s">
        <v>6</v>
      </c>
      <c r="C25" s="271"/>
      <c r="D25" s="269"/>
      <c r="E25" s="111"/>
      <c r="F25" s="179"/>
    </row>
    <row r="26" spans="1:6" ht="15.75" x14ac:dyDescent="0.3">
      <c r="A26" s="125"/>
      <c r="B26" s="300" t="s">
        <v>7</v>
      </c>
      <c r="C26" s="263"/>
      <c r="D26" s="269"/>
      <c r="E26" s="111"/>
      <c r="F26" s="179"/>
    </row>
    <row r="27" spans="1:6" ht="16.5" thickBot="1" x14ac:dyDescent="0.35">
      <c r="A27" s="125"/>
      <c r="B27" s="300" t="s">
        <v>8</v>
      </c>
      <c r="C27" s="263"/>
      <c r="D27" s="269"/>
      <c r="E27" s="111"/>
      <c r="F27" s="180"/>
    </row>
    <row r="28" spans="1:6" ht="16.5" thickBot="1" x14ac:dyDescent="0.35">
      <c r="A28" s="125"/>
      <c r="B28" s="272" t="s">
        <v>9</v>
      </c>
      <c r="C28" s="264" t="s">
        <v>10</v>
      </c>
      <c r="D28" s="272" t="s">
        <v>11</v>
      </c>
      <c r="E28" s="63" t="s">
        <v>12</v>
      </c>
      <c r="F28" s="184" t="s">
        <v>13</v>
      </c>
    </row>
    <row r="29" spans="1:6" x14ac:dyDescent="0.25">
      <c r="A29" s="125"/>
      <c r="B29" s="267">
        <v>68873</v>
      </c>
      <c r="C29" s="265" t="s">
        <v>205</v>
      </c>
      <c r="D29" s="267">
        <v>2</v>
      </c>
      <c r="E29" s="140">
        <v>46900</v>
      </c>
      <c r="F29" s="147">
        <f>D29*E29</f>
        <v>93800</v>
      </c>
    </row>
    <row r="30" spans="1:6" ht="16.5" thickBot="1" x14ac:dyDescent="0.35">
      <c r="A30" s="125"/>
      <c r="B30" s="275"/>
      <c r="C30" s="266"/>
      <c r="D30" s="29"/>
      <c r="E30" s="27" t="s">
        <v>14</v>
      </c>
      <c r="F30" s="163">
        <f>SUM(F29:F29)</f>
        <v>93800</v>
      </c>
    </row>
    <row r="31" spans="1:6" x14ac:dyDescent="0.25">
      <c r="A31" s="125"/>
      <c r="B31" s="279"/>
      <c r="C31" s="279"/>
      <c r="D31" s="125"/>
      <c r="E31" s="125"/>
    </row>
    <row r="32" spans="1:6" ht="15.75" thickBot="1" x14ac:dyDescent="0.3">
      <c r="A32" s="125"/>
      <c r="B32" s="279"/>
      <c r="C32" s="279"/>
      <c r="D32" s="125"/>
      <c r="E32" s="125"/>
    </row>
    <row r="33" spans="1:6" ht="15.75" thickBot="1" x14ac:dyDescent="0.3">
      <c r="A33" s="125"/>
      <c r="B33" s="296"/>
      <c r="C33" s="286" t="s">
        <v>109</v>
      </c>
      <c r="D33" s="99"/>
      <c r="E33" s="100"/>
      <c r="F33" s="178"/>
    </row>
    <row r="34" spans="1:6" ht="15.75" x14ac:dyDescent="0.3">
      <c r="A34" s="125"/>
      <c r="B34" s="297" t="s">
        <v>0</v>
      </c>
      <c r="C34" s="261" t="s">
        <v>142</v>
      </c>
      <c r="D34" s="368"/>
      <c r="E34" s="368"/>
      <c r="F34" s="368"/>
    </row>
    <row r="35" spans="1:6" ht="15.75" x14ac:dyDescent="0.3">
      <c r="A35" s="125"/>
      <c r="B35" s="298" t="s">
        <v>1</v>
      </c>
      <c r="C35" s="288" t="s">
        <v>166</v>
      </c>
      <c r="D35" s="122"/>
      <c r="E35" s="82"/>
      <c r="F35" s="179"/>
    </row>
    <row r="36" spans="1:6" ht="15.75" x14ac:dyDescent="0.3">
      <c r="A36" s="125"/>
      <c r="B36" s="298" t="s">
        <v>2</v>
      </c>
      <c r="C36" s="261">
        <v>150440</v>
      </c>
      <c r="D36" s="123"/>
      <c r="E36" s="106" t="s">
        <v>100</v>
      </c>
      <c r="F36" s="179"/>
    </row>
    <row r="37" spans="1:6" ht="15.75" x14ac:dyDescent="0.3">
      <c r="A37" s="125"/>
      <c r="B37" s="298" t="s">
        <v>3</v>
      </c>
      <c r="C37" s="261"/>
      <c r="D37" s="107"/>
      <c r="E37" s="108" t="s">
        <v>221</v>
      </c>
      <c r="F37" s="179"/>
    </row>
    <row r="38" spans="1:6" ht="15.75" x14ac:dyDescent="0.3">
      <c r="A38" s="125"/>
      <c r="B38" s="299" t="s">
        <v>80</v>
      </c>
      <c r="C38" s="262">
        <v>18339</v>
      </c>
      <c r="D38" s="107"/>
      <c r="E38" s="68"/>
      <c r="F38" s="179"/>
    </row>
    <row r="39" spans="1:6" ht="15.75" x14ac:dyDescent="0.3">
      <c r="A39" s="125"/>
      <c r="B39" s="298" t="s">
        <v>4</v>
      </c>
      <c r="C39" s="261">
        <v>2680951</v>
      </c>
      <c r="D39" s="107"/>
      <c r="E39" s="68"/>
      <c r="F39" s="179"/>
    </row>
    <row r="40" spans="1:6" ht="15.75" x14ac:dyDescent="0.3">
      <c r="A40" s="125"/>
      <c r="B40" s="300" t="s">
        <v>6</v>
      </c>
      <c r="C40" s="263">
        <v>7040</v>
      </c>
      <c r="D40" s="107"/>
      <c r="E40" s="111"/>
      <c r="F40" s="179"/>
    </row>
    <row r="41" spans="1:6" ht="15.75" x14ac:dyDescent="0.3">
      <c r="A41" s="125"/>
      <c r="B41" s="300" t="s">
        <v>7</v>
      </c>
      <c r="C41" s="263"/>
      <c r="D41" s="107"/>
      <c r="E41" s="111"/>
      <c r="F41" s="179"/>
    </row>
    <row r="42" spans="1:6" ht="16.5" thickBot="1" x14ac:dyDescent="0.35">
      <c r="A42" s="125"/>
      <c r="B42" s="300" t="s">
        <v>8</v>
      </c>
      <c r="C42" s="263"/>
      <c r="D42" s="107"/>
      <c r="E42" s="111"/>
      <c r="F42" s="180"/>
    </row>
    <row r="43" spans="1:6" ht="16.5" thickBot="1" x14ac:dyDescent="0.35">
      <c r="A43" s="125"/>
      <c r="B43" s="272" t="s">
        <v>9</v>
      </c>
      <c r="C43" s="264" t="s">
        <v>10</v>
      </c>
      <c r="D43" s="62" t="s">
        <v>11</v>
      </c>
      <c r="E43" s="63" t="s">
        <v>12</v>
      </c>
      <c r="F43" s="184" t="s">
        <v>13</v>
      </c>
    </row>
    <row r="44" spans="1:6" ht="15.75" x14ac:dyDescent="0.3">
      <c r="A44" s="125"/>
      <c r="B44" s="273" t="s">
        <v>218</v>
      </c>
      <c r="C44" s="305" t="s">
        <v>208</v>
      </c>
      <c r="D44" s="273">
        <v>4</v>
      </c>
      <c r="E44" s="170">
        <v>55000</v>
      </c>
      <c r="F44" s="150">
        <f>D44*E44</f>
        <v>220000</v>
      </c>
    </row>
    <row r="45" spans="1:6" s="125" customFormat="1" ht="15.75" x14ac:dyDescent="0.3">
      <c r="B45" s="274">
        <v>11112223</v>
      </c>
      <c r="C45" s="343" t="s">
        <v>209</v>
      </c>
      <c r="D45" s="274">
        <v>10</v>
      </c>
      <c r="E45" s="209">
        <v>9500</v>
      </c>
      <c r="F45" s="210">
        <f>E45*D45</f>
        <v>95000</v>
      </c>
    </row>
    <row r="46" spans="1:6" ht="16.5" thickBot="1" x14ac:dyDescent="0.35">
      <c r="A46" s="125"/>
      <c r="B46" s="275"/>
      <c r="C46" s="292"/>
      <c r="D46" s="275"/>
      <c r="E46" s="27" t="s">
        <v>14</v>
      </c>
      <c r="F46" s="163">
        <f>SUM(F44:F45)</f>
        <v>315000</v>
      </c>
    </row>
    <row r="47" spans="1:6" x14ac:dyDescent="0.25">
      <c r="A47" s="125"/>
      <c r="B47" s="279"/>
      <c r="C47" s="279"/>
      <c r="D47" s="125"/>
      <c r="E47" s="125"/>
    </row>
    <row r="48" spans="1:6" ht="15.75" thickBot="1" x14ac:dyDescent="0.3">
      <c r="A48" s="125"/>
      <c r="B48" s="279"/>
      <c r="C48" s="279"/>
      <c r="D48" s="125"/>
      <c r="E48" s="125"/>
    </row>
    <row r="49" spans="1:6" ht="15.75" thickBot="1" x14ac:dyDescent="0.3">
      <c r="A49" s="125"/>
      <c r="B49" s="296"/>
      <c r="C49" s="286" t="s">
        <v>110</v>
      </c>
      <c r="D49" s="99"/>
      <c r="E49" s="100"/>
      <c r="F49" s="178"/>
    </row>
    <row r="50" spans="1:6" ht="15.75" x14ac:dyDescent="0.3">
      <c r="A50" s="125"/>
      <c r="B50" s="297" t="s">
        <v>0</v>
      </c>
      <c r="C50" s="261" t="s">
        <v>128</v>
      </c>
      <c r="D50" s="107"/>
      <c r="E50" s="161" t="s">
        <v>22</v>
      </c>
      <c r="F50" s="179"/>
    </row>
    <row r="51" spans="1:6" ht="15.75" x14ac:dyDescent="0.3">
      <c r="A51" s="125"/>
      <c r="B51" s="298" t="s">
        <v>1</v>
      </c>
      <c r="C51" s="288" t="s">
        <v>211</v>
      </c>
      <c r="D51" s="122"/>
      <c r="E51" s="82"/>
      <c r="F51" s="179"/>
    </row>
    <row r="52" spans="1:6" ht="15.75" x14ac:dyDescent="0.3">
      <c r="A52" s="125"/>
      <c r="B52" s="298" t="s">
        <v>2</v>
      </c>
      <c r="C52" s="261"/>
      <c r="D52" s="123"/>
      <c r="E52" s="106" t="s">
        <v>100</v>
      </c>
      <c r="F52" s="179"/>
    </row>
    <row r="53" spans="1:6" ht="15.75" x14ac:dyDescent="0.3">
      <c r="A53" s="125"/>
      <c r="B53" s="298" t="s">
        <v>3</v>
      </c>
      <c r="C53" s="261"/>
      <c r="D53" s="107"/>
      <c r="E53" s="108"/>
      <c r="F53" s="179"/>
    </row>
    <row r="54" spans="1:6" ht="15.75" x14ac:dyDescent="0.3">
      <c r="A54" s="125"/>
      <c r="B54" s="299" t="s">
        <v>80</v>
      </c>
      <c r="C54" s="262"/>
      <c r="D54" s="107"/>
      <c r="E54" s="68"/>
      <c r="F54" s="179"/>
    </row>
    <row r="55" spans="1:6" ht="15.75" x14ac:dyDescent="0.3">
      <c r="A55" s="125"/>
      <c r="B55" s="298" t="s">
        <v>4</v>
      </c>
      <c r="C55" s="261"/>
      <c r="D55" s="107"/>
      <c r="E55" s="68"/>
      <c r="F55" s="179"/>
    </row>
    <row r="56" spans="1:6" ht="15.75" x14ac:dyDescent="0.3">
      <c r="A56" s="125"/>
      <c r="B56" s="300" t="s">
        <v>6</v>
      </c>
      <c r="C56" s="263" t="s">
        <v>212</v>
      </c>
      <c r="D56" s="107"/>
      <c r="E56" s="111"/>
      <c r="F56" s="179"/>
    </row>
    <row r="57" spans="1:6" ht="15.75" x14ac:dyDescent="0.3">
      <c r="A57" s="125"/>
      <c r="B57" s="300" t="s">
        <v>7</v>
      </c>
      <c r="C57" s="263" t="s">
        <v>212</v>
      </c>
      <c r="D57" s="107"/>
      <c r="E57" s="111"/>
      <c r="F57" s="179"/>
    </row>
    <row r="58" spans="1:6" ht="16.5" thickBot="1" x14ac:dyDescent="0.35">
      <c r="A58" s="125"/>
      <c r="B58" s="300" t="s">
        <v>8</v>
      </c>
      <c r="C58" s="263"/>
      <c r="D58" s="107"/>
      <c r="E58" s="111"/>
      <c r="F58" s="180"/>
    </row>
    <row r="59" spans="1:6" ht="16.5" thickBot="1" x14ac:dyDescent="0.35">
      <c r="A59" s="125"/>
      <c r="B59" s="272" t="s">
        <v>9</v>
      </c>
      <c r="C59" s="264" t="s">
        <v>10</v>
      </c>
      <c r="D59" s="62" t="s">
        <v>11</v>
      </c>
      <c r="E59" s="63" t="s">
        <v>12</v>
      </c>
      <c r="F59" s="184" t="s">
        <v>13</v>
      </c>
    </row>
    <row r="60" spans="1:6" x14ac:dyDescent="0.25">
      <c r="A60" s="125"/>
      <c r="B60" s="277">
        <v>3200000000</v>
      </c>
      <c r="C60" s="289" t="s">
        <v>238</v>
      </c>
      <c r="D60" s="276">
        <v>1</v>
      </c>
      <c r="E60" s="41">
        <v>318917</v>
      </c>
      <c r="F60" s="169">
        <f>D60*E60</f>
        <v>318917</v>
      </c>
    </row>
    <row r="61" spans="1:6" ht="16.5" thickBot="1" x14ac:dyDescent="0.35">
      <c r="A61" s="125"/>
      <c r="B61" s="275"/>
      <c r="C61" s="292"/>
      <c r="D61" s="29"/>
      <c r="E61" s="27" t="s">
        <v>14</v>
      </c>
      <c r="F61" s="163">
        <f>SUM(F60:F60)</f>
        <v>318917</v>
      </c>
    </row>
    <row r="62" spans="1:6" x14ac:dyDescent="0.25">
      <c r="A62" s="125"/>
      <c r="B62" s="279"/>
      <c r="C62" s="279"/>
      <c r="D62" s="125"/>
      <c r="E62" s="125"/>
    </row>
    <row r="63" spans="1:6" ht="15.75" thickBot="1" x14ac:dyDescent="0.3">
      <c r="A63" s="125"/>
      <c r="B63" s="279"/>
      <c r="C63" s="279"/>
      <c r="D63" s="125"/>
      <c r="E63" s="125"/>
    </row>
    <row r="64" spans="1:6" ht="15.75" thickBot="1" x14ac:dyDescent="0.3">
      <c r="A64" s="125"/>
      <c r="B64" s="296"/>
      <c r="C64" s="286" t="s">
        <v>199</v>
      </c>
      <c r="D64" s="99"/>
      <c r="E64" s="100"/>
      <c r="F64" s="178"/>
    </row>
    <row r="65" spans="1:6" ht="15.75" x14ac:dyDescent="0.3">
      <c r="A65" s="125"/>
      <c r="B65" s="297" t="s">
        <v>0</v>
      </c>
      <c r="C65" s="281" t="s">
        <v>135</v>
      </c>
      <c r="D65" s="160"/>
      <c r="E65" s="160"/>
      <c r="F65" s="191"/>
    </row>
    <row r="66" spans="1:6" ht="15.75" x14ac:dyDescent="0.3">
      <c r="A66" s="125"/>
      <c r="B66" s="298" t="s">
        <v>1</v>
      </c>
      <c r="C66" s="288" t="s">
        <v>136</v>
      </c>
      <c r="D66" s="122"/>
      <c r="E66" s="82"/>
      <c r="F66" s="179"/>
    </row>
    <row r="67" spans="1:6" ht="15.75" x14ac:dyDescent="0.3">
      <c r="A67" s="125"/>
      <c r="B67" s="298" t="s">
        <v>2</v>
      </c>
      <c r="C67" s="261"/>
      <c r="D67" s="123"/>
      <c r="E67" s="106" t="s">
        <v>100</v>
      </c>
      <c r="F67" s="179"/>
    </row>
    <row r="68" spans="1:6" ht="15.75" x14ac:dyDescent="0.3">
      <c r="A68" s="125"/>
      <c r="B68" s="298" t="s">
        <v>3</v>
      </c>
      <c r="C68" s="261"/>
      <c r="D68" s="107"/>
      <c r="E68" s="108"/>
      <c r="F68" s="179"/>
    </row>
    <row r="69" spans="1:6" ht="15.75" x14ac:dyDescent="0.3">
      <c r="A69" s="125"/>
      <c r="B69" s="299" t="s">
        <v>80</v>
      </c>
      <c r="C69" s="262"/>
      <c r="D69" s="107"/>
      <c r="E69" s="68"/>
      <c r="F69" s="179"/>
    </row>
    <row r="70" spans="1:6" ht="15.75" x14ac:dyDescent="0.3">
      <c r="A70" s="125"/>
      <c r="B70" s="298" t="s">
        <v>4</v>
      </c>
      <c r="C70" s="261"/>
      <c r="D70" s="107"/>
      <c r="E70" s="68"/>
      <c r="F70" s="179"/>
    </row>
    <row r="71" spans="1:6" ht="15.75" x14ac:dyDescent="0.3">
      <c r="A71" s="125"/>
      <c r="B71" s="300" t="s">
        <v>6</v>
      </c>
      <c r="C71" s="263" t="s">
        <v>210</v>
      </c>
      <c r="D71" s="107"/>
      <c r="E71" s="111"/>
      <c r="F71" s="179"/>
    </row>
    <row r="72" spans="1:6" ht="15.75" x14ac:dyDescent="0.3">
      <c r="A72" s="125"/>
      <c r="B72" s="300" t="s">
        <v>7</v>
      </c>
      <c r="C72" s="263" t="s">
        <v>210</v>
      </c>
      <c r="D72" s="107"/>
      <c r="E72" s="111"/>
      <c r="F72" s="179"/>
    </row>
    <row r="73" spans="1:6" ht="16.5" thickBot="1" x14ac:dyDescent="0.35">
      <c r="A73" s="125"/>
      <c r="B73" s="300" t="s">
        <v>8</v>
      </c>
      <c r="C73" s="263"/>
      <c r="D73" s="107"/>
      <c r="E73" s="111"/>
      <c r="F73" s="180"/>
    </row>
    <row r="74" spans="1:6" ht="16.5" thickBot="1" x14ac:dyDescent="0.35">
      <c r="A74" s="125"/>
      <c r="B74" s="272" t="s">
        <v>9</v>
      </c>
      <c r="C74" s="264" t="s">
        <v>10</v>
      </c>
      <c r="D74" s="62" t="s">
        <v>11</v>
      </c>
      <c r="E74" s="63" t="s">
        <v>12</v>
      </c>
      <c r="F74" s="184" t="s">
        <v>13</v>
      </c>
    </row>
    <row r="75" spans="1:6" ht="15.75" x14ac:dyDescent="0.3">
      <c r="A75" s="125"/>
      <c r="B75" s="273">
        <v>3200000000</v>
      </c>
      <c r="C75" s="265" t="s">
        <v>210</v>
      </c>
      <c r="D75" s="267">
        <v>1</v>
      </c>
      <c r="E75" s="95">
        <v>160000</v>
      </c>
      <c r="F75" s="169">
        <f>D75*E75</f>
        <v>160000</v>
      </c>
    </row>
    <row r="76" spans="1:6" ht="16.5" thickBot="1" x14ac:dyDescent="0.35">
      <c r="A76" s="125"/>
      <c r="B76" s="29"/>
      <c r="C76" s="132"/>
      <c r="D76" s="29"/>
      <c r="E76" s="27" t="s">
        <v>14</v>
      </c>
      <c r="F76" s="163">
        <f>SUM(F75)</f>
        <v>160000</v>
      </c>
    </row>
    <row r="77" spans="1:6" x14ac:dyDescent="0.25">
      <c r="A77" s="125"/>
      <c r="B77" s="125"/>
      <c r="C77" s="125"/>
      <c r="D77" s="125"/>
      <c r="E77" s="125"/>
    </row>
    <row r="78" spans="1:6" x14ac:dyDescent="0.25">
      <c r="A78" s="125"/>
      <c r="B78" s="125"/>
      <c r="C78" s="125"/>
      <c r="D78" s="125"/>
      <c r="E78" s="125"/>
    </row>
    <row r="79" spans="1:6" x14ac:dyDescent="0.25">
      <c r="A79" s="125"/>
      <c r="B79" s="125"/>
      <c r="C79" s="125"/>
      <c r="D79" s="125"/>
      <c r="E79" s="60" t="s">
        <v>76</v>
      </c>
      <c r="F79" s="185">
        <f>F76+F61+F46+F30+'7'!F15</f>
        <v>1253517</v>
      </c>
    </row>
    <row r="80" spans="1:6" x14ac:dyDescent="0.25">
      <c r="A80" s="125"/>
      <c r="B80" s="125"/>
      <c r="C80" s="125"/>
      <c r="D80" s="125"/>
      <c r="E80" s="125"/>
    </row>
  </sheetData>
  <mergeCells count="3">
    <mergeCell ref="D4:F4"/>
    <mergeCell ref="D19:F19"/>
    <mergeCell ref="D34:F34"/>
  </mergeCells>
  <pageMargins left="0.7" right="0.7" top="0.75" bottom="0.75" header="0.3" footer="0.3"/>
  <pageSetup paperSize="9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74"/>
  <sheetViews>
    <sheetView topLeftCell="A67" workbookViewId="0">
      <selection activeCell="C59" sqref="C59"/>
    </sheetView>
  </sheetViews>
  <sheetFormatPr baseColWidth="10" defaultRowHeight="15" x14ac:dyDescent="0.25"/>
  <cols>
    <col min="2" max="3" width="34.28515625" customWidth="1"/>
  </cols>
  <sheetData>
    <row r="1" spans="2:8" x14ac:dyDescent="0.25">
      <c r="B1" s="279"/>
      <c r="C1" s="279"/>
    </row>
    <row r="2" spans="2:8" ht="15.75" thickBot="1" x14ac:dyDescent="0.3">
      <c r="B2" s="279"/>
      <c r="C2" s="279"/>
    </row>
    <row r="3" spans="2:8" ht="15.75" thickBot="1" x14ac:dyDescent="0.3">
      <c r="B3" s="296"/>
      <c r="C3" s="286" t="s">
        <v>200</v>
      </c>
      <c r="D3" s="99"/>
      <c r="E3" s="100"/>
      <c r="F3" s="178"/>
    </row>
    <row r="4" spans="2:8" ht="15.75" x14ac:dyDescent="0.3">
      <c r="B4" s="297" t="s">
        <v>0</v>
      </c>
      <c r="C4" s="334" t="s">
        <v>128</v>
      </c>
      <c r="D4" s="368"/>
      <c r="E4" s="369"/>
      <c r="F4" s="369"/>
    </row>
    <row r="5" spans="2:8" ht="15.75" x14ac:dyDescent="0.3">
      <c r="B5" s="298" t="s">
        <v>1</v>
      </c>
      <c r="C5" s="339" t="s">
        <v>222</v>
      </c>
      <c r="D5" s="122"/>
      <c r="E5" s="82"/>
      <c r="F5" s="179"/>
    </row>
    <row r="6" spans="2:8" ht="15.75" x14ac:dyDescent="0.3">
      <c r="B6" s="298" t="s">
        <v>2</v>
      </c>
      <c r="C6" s="261">
        <v>150797</v>
      </c>
      <c r="D6" s="123"/>
      <c r="E6" s="106" t="s">
        <v>100</v>
      </c>
      <c r="F6" s="179"/>
    </row>
    <row r="7" spans="2:8" ht="15.75" x14ac:dyDescent="0.3">
      <c r="B7" s="298" t="s">
        <v>3</v>
      </c>
      <c r="C7" s="261"/>
      <c r="D7" s="107"/>
      <c r="E7" s="108"/>
      <c r="F7" s="179"/>
    </row>
    <row r="8" spans="2:8" ht="15.75" x14ac:dyDescent="0.3">
      <c r="B8" s="299" t="s">
        <v>80</v>
      </c>
      <c r="C8" s="262">
        <v>18500</v>
      </c>
      <c r="D8" s="107"/>
      <c r="E8" s="68"/>
      <c r="F8" s="179"/>
    </row>
    <row r="9" spans="2:8" ht="15.75" x14ac:dyDescent="0.3">
      <c r="B9" s="298" t="s">
        <v>4</v>
      </c>
      <c r="C9" s="261">
        <v>17624</v>
      </c>
      <c r="D9" s="107"/>
      <c r="E9" s="68"/>
      <c r="F9" s="179"/>
      <c r="H9" s="83"/>
    </row>
    <row r="10" spans="2:8" ht="15.75" x14ac:dyDescent="0.3">
      <c r="B10" s="300" t="s">
        <v>6</v>
      </c>
      <c r="C10" s="263">
        <v>7121</v>
      </c>
      <c r="D10" s="107"/>
      <c r="E10" s="111"/>
      <c r="F10" s="179"/>
    </row>
    <row r="11" spans="2:8" ht="15.75" x14ac:dyDescent="0.3">
      <c r="B11" s="300" t="s">
        <v>7</v>
      </c>
      <c r="C11" s="263">
        <v>0</v>
      </c>
      <c r="D11" s="107"/>
      <c r="E11" s="111"/>
      <c r="F11" s="179"/>
    </row>
    <row r="12" spans="2:8" ht="16.5" thickBot="1" x14ac:dyDescent="0.35">
      <c r="B12" s="300" t="s">
        <v>8</v>
      </c>
      <c r="C12" s="263"/>
      <c r="D12" s="107"/>
      <c r="E12" s="111"/>
      <c r="F12" s="180"/>
    </row>
    <row r="13" spans="2:8" ht="16.5" thickBot="1" x14ac:dyDescent="0.35">
      <c r="B13" s="272" t="s">
        <v>9</v>
      </c>
      <c r="C13" s="264"/>
      <c r="D13" s="62" t="s">
        <v>11</v>
      </c>
      <c r="E13" s="63" t="s">
        <v>12</v>
      </c>
      <c r="F13" s="184" t="s">
        <v>13</v>
      </c>
    </row>
    <row r="14" spans="2:8" x14ac:dyDescent="0.25">
      <c r="B14" s="267">
        <v>11112222</v>
      </c>
      <c r="C14" s="265" t="s">
        <v>223</v>
      </c>
      <c r="D14" s="267">
        <v>1</v>
      </c>
      <c r="E14" s="167">
        <v>365800</v>
      </c>
      <c r="F14" s="147">
        <f>E14*D14</f>
        <v>365800</v>
      </c>
    </row>
    <row r="15" spans="2:8" ht="16.5" thickBot="1" x14ac:dyDescent="0.35">
      <c r="B15" s="275"/>
      <c r="C15" s="266"/>
      <c r="D15" s="29"/>
      <c r="E15" s="27" t="s">
        <v>14</v>
      </c>
      <c r="F15" s="163">
        <f>SUM(F14:F14)</f>
        <v>365800</v>
      </c>
    </row>
    <row r="16" spans="2:8" ht="15.75" thickBot="1" x14ac:dyDescent="0.3">
      <c r="B16" s="279"/>
      <c r="C16" s="279"/>
    </row>
    <row r="17" spans="2:8" ht="15.75" thickBot="1" x14ac:dyDescent="0.3">
      <c r="B17" s="296"/>
      <c r="C17" s="286" t="s">
        <v>201</v>
      </c>
      <c r="D17" s="99"/>
      <c r="E17" s="100"/>
      <c r="F17" s="178"/>
    </row>
    <row r="18" spans="2:8" ht="15.75" x14ac:dyDescent="0.3">
      <c r="B18" s="297" t="s">
        <v>0</v>
      </c>
      <c r="C18" s="334" t="s">
        <v>135</v>
      </c>
      <c r="D18" s="368"/>
      <c r="E18" s="369"/>
      <c r="F18" s="369"/>
    </row>
    <row r="19" spans="2:8" ht="15.75" x14ac:dyDescent="0.3">
      <c r="B19" s="298" t="s">
        <v>1</v>
      </c>
      <c r="C19" s="339" t="s">
        <v>136</v>
      </c>
      <c r="D19" s="122"/>
      <c r="E19" s="82"/>
      <c r="F19" s="179"/>
    </row>
    <row r="20" spans="2:8" ht="15.75" x14ac:dyDescent="0.3">
      <c r="B20" s="298" t="s">
        <v>2</v>
      </c>
      <c r="C20" s="261">
        <v>150798</v>
      </c>
      <c r="D20" s="123"/>
      <c r="E20" s="106" t="s">
        <v>100</v>
      </c>
      <c r="F20" s="179"/>
    </row>
    <row r="21" spans="2:8" ht="15.75" x14ac:dyDescent="0.3">
      <c r="B21" s="298" t="s">
        <v>3</v>
      </c>
      <c r="C21" s="261"/>
      <c r="D21" s="107"/>
      <c r="E21" s="108"/>
      <c r="F21" s="179"/>
    </row>
    <row r="22" spans="2:8" ht="15.75" x14ac:dyDescent="0.3">
      <c r="B22" s="299" t="s">
        <v>80</v>
      </c>
      <c r="C22" s="262">
        <v>18503</v>
      </c>
      <c r="D22" s="107"/>
      <c r="E22" s="68"/>
      <c r="F22" s="179"/>
      <c r="H22" s="83"/>
    </row>
    <row r="23" spans="2:8" ht="15.75" x14ac:dyDescent="0.3">
      <c r="B23" s="298" t="s">
        <v>4</v>
      </c>
      <c r="C23" s="261">
        <v>2127</v>
      </c>
      <c r="D23" s="107"/>
      <c r="E23" s="68"/>
      <c r="F23" s="179"/>
    </row>
    <row r="24" spans="2:8" ht="15.75" x14ac:dyDescent="0.3">
      <c r="B24" s="300" t="s">
        <v>6</v>
      </c>
      <c r="C24" s="263">
        <v>7190</v>
      </c>
      <c r="D24" s="107"/>
      <c r="E24" s="111"/>
      <c r="F24" s="179"/>
    </row>
    <row r="25" spans="2:8" ht="15.75" x14ac:dyDescent="0.3">
      <c r="B25" s="300" t="s">
        <v>7</v>
      </c>
      <c r="C25" s="263"/>
      <c r="D25" s="107"/>
      <c r="E25" s="111"/>
      <c r="F25" s="179"/>
    </row>
    <row r="26" spans="2:8" ht="16.5" thickBot="1" x14ac:dyDescent="0.35">
      <c r="B26" s="300" t="s">
        <v>8</v>
      </c>
      <c r="C26" s="263"/>
      <c r="D26" s="107"/>
      <c r="E26" s="111"/>
      <c r="F26" s="180"/>
    </row>
    <row r="27" spans="2:8" ht="16.5" thickBot="1" x14ac:dyDescent="0.35">
      <c r="B27" s="272" t="s">
        <v>9</v>
      </c>
      <c r="C27" s="264"/>
      <c r="D27" s="62" t="s">
        <v>11</v>
      </c>
      <c r="E27" s="63" t="s">
        <v>12</v>
      </c>
      <c r="F27" s="184" t="s">
        <v>13</v>
      </c>
    </row>
    <row r="28" spans="2:8" x14ac:dyDescent="0.25">
      <c r="B28" s="267">
        <v>11112222</v>
      </c>
      <c r="C28" s="265" t="s">
        <v>224</v>
      </c>
      <c r="D28" s="267">
        <v>1</v>
      </c>
      <c r="E28" s="167">
        <v>172500</v>
      </c>
      <c r="F28" s="147">
        <f>E28*D28</f>
        <v>172500</v>
      </c>
    </row>
    <row r="29" spans="2:8" ht="16.5" thickBot="1" x14ac:dyDescent="0.35">
      <c r="B29" s="275"/>
      <c r="C29" s="266"/>
      <c r="D29" s="29"/>
      <c r="E29" s="27" t="s">
        <v>14</v>
      </c>
      <c r="F29" s="163">
        <f>SUM(F28:F28)</f>
        <v>172500</v>
      </c>
    </row>
    <row r="30" spans="2:8" ht="15.75" thickBot="1" x14ac:dyDescent="0.3">
      <c r="B30" s="279"/>
      <c r="C30" s="279"/>
    </row>
    <row r="31" spans="2:8" ht="15.75" thickBot="1" x14ac:dyDescent="0.3">
      <c r="B31" s="296"/>
      <c r="C31" s="286" t="s">
        <v>202</v>
      </c>
      <c r="D31" s="99"/>
      <c r="E31" s="100"/>
      <c r="F31" s="178"/>
    </row>
    <row r="32" spans="2:8" ht="15.75" x14ac:dyDescent="0.3">
      <c r="B32" s="297" t="s">
        <v>0</v>
      </c>
      <c r="C32" s="334" t="s">
        <v>128</v>
      </c>
      <c r="D32" s="368"/>
      <c r="E32" s="369"/>
      <c r="F32" s="369"/>
    </row>
    <row r="33" spans="2:9" ht="15.75" x14ac:dyDescent="0.3">
      <c r="B33" s="298" t="s">
        <v>1</v>
      </c>
      <c r="C33" s="339" t="s">
        <v>132</v>
      </c>
      <c r="D33" s="122"/>
      <c r="E33" s="82"/>
      <c r="F33" s="179"/>
    </row>
    <row r="34" spans="2:9" ht="15.75" x14ac:dyDescent="0.3">
      <c r="B34" s="298" t="s">
        <v>2</v>
      </c>
      <c r="C34" s="261"/>
      <c r="D34" s="123"/>
      <c r="E34" s="106" t="s">
        <v>100</v>
      </c>
      <c r="F34" s="179"/>
    </row>
    <row r="35" spans="2:9" ht="15.75" x14ac:dyDescent="0.3">
      <c r="B35" s="298" t="s">
        <v>3</v>
      </c>
      <c r="C35" s="261"/>
      <c r="D35" s="107"/>
      <c r="E35" s="108"/>
      <c r="F35" s="179"/>
    </row>
    <row r="36" spans="2:9" ht="15.75" x14ac:dyDescent="0.3">
      <c r="B36" s="299" t="s">
        <v>80</v>
      </c>
      <c r="C36" s="262"/>
      <c r="D36" s="107"/>
      <c r="E36" s="68"/>
      <c r="F36" s="179"/>
    </row>
    <row r="37" spans="2:9" ht="15.75" x14ac:dyDescent="0.3">
      <c r="B37" s="298" t="s">
        <v>4</v>
      </c>
      <c r="C37" s="261"/>
      <c r="D37" s="107"/>
      <c r="E37" s="68"/>
      <c r="F37" s="179"/>
    </row>
    <row r="38" spans="2:9" ht="15.75" x14ac:dyDescent="0.3">
      <c r="B38" s="300" t="s">
        <v>6</v>
      </c>
      <c r="C38" s="263"/>
      <c r="D38" s="107"/>
      <c r="E38" s="111"/>
      <c r="F38" s="179"/>
    </row>
    <row r="39" spans="2:9" ht="15.75" x14ac:dyDescent="0.3">
      <c r="B39" s="300" t="s">
        <v>7</v>
      </c>
      <c r="C39" s="263"/>
      <c r="D39" s="107"/>
      <c r="E39" s="111"/>
      <c r="F39" s="179"/>
    </row>
    <row r="40" spans="2:9" ht="16.5" thickBot="1" x14ac:dyDescent="0.35">
      <c r="B40" s="300" t="s">
        <v>8</v>
      </c>
      <c r="C40" s="263"/>
      <c r="D40" s="107"/>
      <c r="E40" s="111"/>
      <c r="F40" s="180"/>
    </row>
    <row r="41" spans="2:9" ht="16.5" thickBot="1" x14ac:dyDescent="0.35">
      <c r="B41" s="272" t="s">
        <v>9</v>
      </c>
      <c r="C41" s="264" t="s">
        <v>10</v>
      </c>
      <c r="D41" s="62" t="s">
        <v>11</v>
      </c>
      <c r="E41" s="63" t="s">
        <v>12</v>
      </c>
      <c r="F41" s="184" t="s">
        <v>13</v>
      </c>
    </row>
    <row r="42" spans="2:9" x14ac:dyDescent="0.25">
      <c r="B42" s="267">
        <v>3200000000</v>
      </c>
      <c r="C42" s="265" t="s">
        <v>239</v>
      </c>
      <c r="D42" s="267">
        <v>1</v>
      </c>
      <c r="E42" s="167">
        <v>318917</v>
      </c>
      <c r="F42" s="147"/>
      <c r="I42" s="74"/>
    </row>
    <row r="43" spans="2:9" ht="16.5" thickBot="1" x14ac:dyDescent="0.35">
      <c r="B43" s="275"/>
      <c r="C43" s="266"/>
      <c r="D43" s="29"/>
      <c r="E43" s="27" t="s">
        <v>14</v>
      </c>
      <c r="F43" s="163">
        <f>SUM(F42:F42)</f>
        <v>0</v>
      </c>
    </row>
    <row r="44" spans="2:9" ht="15.75" thickBot="1" x14ac:dyDescent="0.3">
      <c r="B44" s="279"/>
      <c r="C44" s="279"/>
    </row>
    <row r="45" spans="2:9" ht="15.75" thickBot="1" x14ac:dyDescent="0.3">
      <c r="B45" s="296"/>
      <c r="C45" s="286" t="s">
        <v>203</v>
      </c>
      <c r="D45" s="99"/>
      <c r="E45" s="100"/>
      <c r="F45" s="178"/>
    </row>
    <row r="46" spans="2:9" ht="15.75" x14ac:dyDescent="0.3">
      <c r="B46" s="297" t="s">
        <v>0</v>
      </c>
      <c r="C46" s="334" t="s">
        <v>128</v>
      </c>
      <c r="D46" s="368"/>
      <c r="E46" s="369"/>
      <c r="F46" s="369"/>
    </row>
    <row r="47" spans="2:9" ht="15.75" x14ac:dyDescent="0.3">
      <c r="B47" s="298" t="s">
        <v>1</v>
      </c>
      <c r="C47" s="339" t="s">
        <v>132</v>
      </c>
      <c r="D47" s="122"/>
      <c r="E47" s="82"/>
      <c r="F47" s="179"/>
    </row>
    <row r="48" spans="2:9" ht="15.75" x14ac:dyDescent="0.3">
      <c r="B48" s="298" t="s">
        <v>2</v>
      </c>
      <c r="C48" s="261">
        <v>150941</v>
      </c>
      <c r="D48" s="123"/>
      <c r="E48" s="106" t="s">
        <v>100</v>
      </c>
      <c r="F48" s="179"/>
    </row>
    <row r="49" spans="2:6" ht="15.75" x14ac:dyDescent="0.3">
      <c r="B49" s="298" t="s">
        <v>3</v>
      </c>
      <c r="C49" s="261"/>
      <c r="D49" s="107"/>
      <c r="E49" s="108"/>
      <c r="F49" s="179"/>
    </row>
    <row r="50" spans="2:6" ht="15.75" x14ac:dyDescent="0.3">
      <c r="B50" s="299" t="s">
        <v>80</v>
      </c>
      <c r="C50" s="262">
        <v>18600</v>
      </c>
      <c r="D50" s="107"/>
      <c r="E50" s="68"/>
      <c r="F50" s="179"/>
    </row>
    <row r="51" spans="2:6" ht="15.75" x14ac:dyDescent="0.3">
      <c r="B51" s="298" t="s">
        <v>4</v>
      </c>
      <c r="C51" s="261">
        <v>17644</v>
      </c>
      <c r="D51" s="107"/>
      <c r="E51" s="68"/>
      <c r="F51" s="179"/>
    </row>
    <row r="52" spans="2:6" ht="15.75" x14ac:dyDescent="0.3">
      <c r="B52" s="300" t="s">
        <v>6</v>
      </c>
      <c r="C52" s="263">
        <v>7120</v>
      </c>
      <c r="D52" s="107"/>
      <c r="E52" s="111"/>
      <c r="F52" s="179"/>
    </row>
    <row r="53" spans="2:6" ht="15.75" x14ac:dyDescent="0.3">
      <c r="B53" s="300" t="s">
        <v>7</v>
      </c>
      <c r="C53" s="263"/>
      <c r="D53" s="107"/>
      <c r="E53" s="111"/>
      <c r="F53" s="179"/>
    </row>
    <row r="54" spans="2:6" ht="16.5" thickBot="1" x14ac:dyDescent="0.35">
      <c r="B54" s="300" t="s">
        <v>8</v>
      </c>
      <c r="C54" s="263"/>
      <c r="D54" s="107"/>
      <c r="E54" s="111"/>
      <c r="F54" s="180"/>
    </row>
    <row r="55" spans="2:6" ht="16.5" thickBot="1" x14ac:dyDescent="0.35">
      <c r="B55" s="272" t="s">
        <v>9</v>
      </c>
      <c r="C55" s="264"/>
      <c r="D55" s="62" t="s">
        <v>11</v>
      </c>
      <c r="E55" s="63" t="s">
        <v>12</v>
      </c>
      <c r="F55" s="184" t="s">
        <v>13</v>
      </c>
    </row>
    <row r="56" spans="2:6" x14ac:dyDescent="0.25">
      <c r="B56" s="267">
        <v>11112222</v>
      </c>
      <c r="C56" s="265" t="s">
        <v>121</v>
      </c>
      <c r="D56" s="267">
        <v>1</v>
      </c>
      <c r="E56" s="167">
        <v>175000</v>
      </c>
      <c r="F56" s="147">
        <f>E56*D56</f>
        <v>175000</v>
      </c>
    </row>
    <row r="57" spans="2:6" ht="16.5" thickBot="1" x14ac:dyDescent="0.35">
      <c r="B57" s="275"/>
      <c r="C57" s="266"/>
      <c r="D57" s="29"/>
      <c r="E57" s="27" t="s">
        <v>14</v>
      </c>
      <c r="F57" s="163">
        <f>SUM(F56:F56)</f>
        <v>175000</v>
      </c>
    </row>
    <row r="58" spans="2:6" ht="15.75" thickBot="1" x14ac:dyDescent="0.3">
      <c r="B58" s="279"/>
      <c r="C58" s="279"/>
    </row>
    <row r="59" spans="2:6" ht="15.75" thickBot="1" x14ac:dyDescent="0.3">
      <c r="B59" s="296"/>
      <c r="C59" s="286" t="s">
        <v>214</v>
      </c>
      <c r="D59" s="99"/>
      <c r="E59" s="100"/>
      <c r="F59" s="178"/>
    </row>
    <row r="60" spans="2:6" ht="15.75" x14ac:dyDescent="0.3">
      <c r="B60" s="297" t="s">
        <v>0</v>
      </c>
      <c r="C60" s="334" t="s">
        <v>168</v>
      </c>
      <c r="D60" s="368"/>
      <c r="E60" s="369"/>
      <c r="F60" s="369"/>
    </row>
    <row r="61" spans="2:6" ht="15.75" x14ac:dyDescent="0.3">
      <c r="B61" s="298" t="s">
        <v>1</v>
      </c>
      <c r="C61" s="339" t="s">
        <v>164</v>
      </c>
      <c r="D61" s="122"/>
      <c r="E61" s="82"/>
      <c r="F61" s="179"/>
    </row>
    <row r="62" spans="2:6" ht="15.75" x14ac:dyDescent="0.3">
      <c r="B62" s="298" t="s">
        <v>2</v>
      </c>
      <c r="C62" s="261">
        <v>151563</v>
      </c>
      <c r="D62" s="123"/>
      <c r="E62" s="106" t="s">
        <v>100</v>
      </c>
      <c r="F62" s="179"/>
    </row>
    <row r="63" spans="2:6" ht="15.75" x14ac:dyDescent="0.3">
      <c r="B63" s="298" t="s">
        <v>3</v>
      </c>
      <c r="C63" s="261"/>
      <c r="D63" s="107"/>
      <c r="E63" s="108"/>
      <c r="F63" s="179"/>
    </row>
    <row r="64" spans="2:6" ht="15.75" x14ac:dyDescent="0.3">
      <c r="B64" s="299" t="s">
        <v>80</v>
      </c>
      <c r="C64" s="262">
        <v>18981</v>
      </c>
      <c r="D64" s="107"/>
      <c r="E64" s="68"/>
      <c r="F64" s="179"/>
    </row>
    <row r="65" spans="2:6" ht="15.75" x14ac:dyDescent="0.3">
      <c r="B65" s="298" t="s">
        <v>4</v>
      </c>
      <c r="C65" s="261"/>
      <c r="D65" s="107"/>
      <c r="E65" s="68"/>
      <c r="F65" s="179"/>
    </row>
    <row r="66" spans="2:6" ht="15.75" x14ac:dyDescent="0.3">
      <c r="B66" s="300" t="s">
        <v>6</v>
      </c>
      <c r="C66" s="263">
        <v>7212</v>
      </c>
      <c r="D66" s="107"/>
      <c r="E66" s="111"/>
      <c r="F66" s="179"/>
    </row>
    <row r="67" spans="2:6" ht="15.75" x14ac:dyDescent="0.3">
      <c r="B67" s="300" t="s">
        <v>7</v>
      </c>
      <c r="C67" s="263"/>
      <c r="D67" s="107"/>
      <c r="E67" s="111"/>
      <c r="F67" s="179"/>
    </row>
    <row r="68" spans="2:6" ht="16.5" thickBot="1" x14ac:dyDescent="0.35">
      <c r="B68" s="300" t="s">
        <v>8</v>
      </c>
      <c r="C68" s="263"/>
      <c r="D68" s="107"/>
      <c r="E68" s="111"/>
      <c r="F68" s="180"/>
    </row>
    <row r="69" spans="2:6" ht="16.5" thickBot="1" x14ac:dyDescent="0.35">
      <c r="B69" s="272" t="s">
        <v>9</v>
      </c>
      <c r="C69" s="264"/>
      <c r="D69" s="62" t="s">
        <v>11</v>
      </c>
      <c r="E69" s="63" t="s">
        <v>12</v>
      </c>
      <c r="F69" s="184" t="s">
        <v>13</v>
      </c>
    </row>
    <row r="70" spans="2:6" x14ac:dyDescent="0.25">
      <c r="B70" s="267">
        <v>9910000003</v>
      </c>
      <c r="C70" s="265" t="s">
        <v>241</v>
      </c>
      <c r="D70" s="267">
        <v>1</v>
      </c>
      <c r="E70" s="167">
        <v>175951</v>
      </c>
      <c r="F70" s="147">
        <v>175951</v>
      </c>
    </row>
    <row r="71" spans="2:6" ht="16.5" thickBot="1" x14ac:dyDescent="0.35">
      <c r="B71" s="275"/>
      <c r="C71" s="266"/>
      <c r="D71" s="29"/>
      <c r="E71" s="27" t="s">
        <v>14</v>
      </c>
      <c r="F71" s="163">
        <f>SUM(E70)</f>
        <v>175951</v>
      </c>
    </row>
    <row r="74" spans="2:6" x14ac:dyDescent="0.25">
      <c r="E74" s="156" t="s">
        <v>76</v>
      </c>
      <c r="F74" s="156">
        <f>SUM(F71+F57+F43+F29+F15)</f>
        <v>889251</v>
      </c>
    </row>
  </sheetData>
  <mergeCells count="5">
    <mergeCell ref="D4:F4"/>
    <mergeCell ref="D18:F18"/>
    <mergeCell ref="D32:F32"/>
    <mergeCell ref="D46:F46"/>
    <mergeCell ref="D60:F60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33"/>
  <sheetViews>
    <sheetView topLeftCell="A88" workbookViewId="0">
      <selection activeCell="C90" sqref="C90"/>
    </sheetView>
  </sheetViews>
  <sheetFormatPr baseColWidth="10" defaultRowHeight="15" x14ac:dyDescent="0.25"/>
  <cols>
    <col min="2" max="2" width="31.7109375" customWidth="1"/>
    <col min="3" max="3" width="40.7109375" customWidth="1"/>
    <col min="4" max="6" width="12.7109375" customWidth="1"/>
  </cols>
  <sheetData>
    <row r="1" spans="2:6" x14ac:dyDescent="0.25">
      <c r="B1" s="279"/>
      <c r="C1" s="279"/>
    </row>
    <row r="2" spans="2:6" x14ac:dyDescent="0.25">
      <c r="B2" s="279"/>
      <c r="C2" s="279"/>
    </row>
    <row r="3" spans="2:6" ht="15.75" thickBot="1" x14ac:dyDescent="0.3">
      <c r="B3" s="279"/>
      <c r="C3" s="279"/>
    </row>
    <row r="4" spans="2:6" ht="15.75" thickBot="1" x14ac:dyDescent="0.3">
      <c r="B4" s="296"/>
      <c r="C4" s="286" t="s">
        <v>268</v>
      </c>
      <c r="D4" s="99"/>
      <c r="E4" s="100"/>
      <c r="F4" s="178"/>
    </row>
    <row r="5" spans="2:6" ht="15.75" x14ac:dyDescent="0.3">
      <c r="B5" s="297" t="s">
        <v>0</v>
      </c>
      <c r="C5" s="281" t="s">
        <v>168</v>
      </c>
      <c r="D5" s="229"/>
      <c r="E5" s="229"/>
      <c r="F5" s="191"/>
    </row>
    <row r="6" spans="2:6" ht="15.75" x14ac:dyDescent="0.3">
      <c r="B6" s="298" t="s">
        <v>1</v>
      </c>
      <c r="C6" s="288" t="s">
        <v>164</v>
      </c>
      <c r="D6" s="122"/>
      <c r="E6" s="82"/>
      <c r="F6" s="179"/>
    </row>
    <row r="7" spans="2:6" ht="15.75" x14ac:dyDescent="0.3">
      <c r="B7" s="298" t="s">
        <v>2</v>
      </c>
      <c r="C7" s="261"/>
      <c r="D7" s="123"/>
      <c r="E7" s="106" t="s">
        <v>100</v>
      </c>
      <c r="F7" s="179"/>
    </row>
    <row r="8" spans="2:6" ht="15.75" x14ac:dyDescent="0.3">
      <c r="B8" s="298" t="s">
        <v>3</v>
      </c>
      <c r="C8" s="261"/>
      <c r="D8" s="107"/>
      <c r="E8" s="108"/>
      <c r="F8" s="179"/>
    </row>
    <row r="9" spans="2:6" ht="15.75" x14ac:dyDescent="0.3">
      <c r="B9" s="299" t="s">
        <v>80</v>
      </c>
      <c r="C9" s="262"/>
      <c r="D9" s="107"/>
      <c r="E9" s="68"/>
      <c r="F9" s="179"/>
    </row>
    <row r="10" spans="2:6" ht="15.75" x14ac:dyDescent="0.3">
      <c r="B10" s="298" t="s">
        <v>4</v>
      </c>
      <c r="C10" s="261"/>
      <c r="D10" s="107"/>
      <c r="E10" s="68"/>
      <c r="F10" s="179"/>
    </row>
    <row r="11" spans="2:6" ht="15.75" x14ac:dyDescent="0.3">
      <c r="B11" s="300" t="s">
        <v>6</v>
      </c>
      <c r="C11" s="263">
        <v>7219</v>
      </c>
      <c r="D11" s="107"/>
      <c r="E11" s="111"/>
      <c r="F11" s="179"/>
    </row>
    <row r="12" spans="2:6" ht="15.75" x14ac:dyDescent="0.3">
      <c r="B12" s="300" t="s">
        <v>7</v>
      </c>
      <c r="C12" s="263"/>
      <c r="D12" s="107"/>
      <c r="E12" s="111"/>
      <c r="F12" s="179"/>
    </row>
    <row r="13" spans="2:6" ht="16.5" thickBot="1" x14ac:dyDescent="0.35">
      <c r="B13" s="300" t="s">
        <v>8</v>
      </c>
      <c r="C13" s="263"/>
      <c r="D13" s="107"/>
      <c r="E13" s="111"/>
      <c r="F13" s="180"/>
    </row>
    <row r="14" spans="2:6" ht="16.5" thickBot="1" x14ac:dyDescent="0.35">
      <c r="B14" s="272" t="s">
        <v>9</v>
      </c>
      <c r="C14" s="264" t="s">
        <v>10</v>
      </c>
      <c r="D14" s="62" t="s">
        <v>11</v>
      </c>
      <c r="E14" s="63" t="s">
        <v>12</v>
      </c>
      <c r="F14" s="184" t="s">
        <v>13</v>
      </c>
    </row>
    <row r="15" spans="2:6" ht="15.75" x14ac:dyDescent="0.3">
      <c r="B15" s="273" t="s">
        <v>244</v>
      </c>
      <c r="C15" s="265" t="s">
        <v>243</v>
      </c>
      <c r="D15" s="267">
        <v>1</v>
      </c>
      <c r="E15" s="95">
        <v>84504</v>
      </c>
      <c r="F15" s="169">
        <f>D15*E15</f>
        <v>84504</v>
      </c>
    </row>
    <row r="16" spans="2:6" ht="16.5" thickBot="1" x14ac:dyDescent="0.35">
      <c r="B16" s="275"/>
      <c r="C16" s="266"/>
      <c r="D16" s="29"/>
      <c r="E16" s="27" t="s">
        <v>14</v>
      </c>
      <c r="F16" s="163">
        <f>SUM(F15)</f>
        <v>84504</v>
      </c>
    </row>
    <row r="17" spans="2:6" x14ac:dyDescent="0.25">
      <c r="B17" s="279"/>
      <c r="C17" s="279"/>
    </row>
    <row r="18" spans="2:6" x14ac:dyDescent="0.25">
      <c r="B18" s="279"/>
      <c r="C18" s="279"/>
    </row>
    <row r="19" spans="2:6" x14ac:dyDescent="0.25">
      <c r="B19" s="279"/>
      <c r="C19" s="279"/>
    </row>
    <row r="20" spans="2:6" x14ac:dyDescent="0.25">
      <c r="B20" s="279"/>
      <c r="C20" s="279"/>
    </row>
    <row r="21" spans="2:6" ht="15.75" thickBot="1" x14ac:dyDescent="0.3">
      <c r="B21" s="279"/>
      <c r="C21" s="279"/>
    </row>
    <row r="22" spans="2:6" ht="15.75" thickBot="1" x14ac:dyDescent="0.3">
      <c r="B22" s="296"/>
      <c r="C22" s="286" t="s">
        <v>257</v>
      </c>
      <c r="D22" s="99"/>
      <c r="E22" s="100"/>
      <c r="F22" s="178"/>
    </row>
    <row r="23" spans="2:6" ht="15.75" x14ac:dyDescent="0.3">
      <c r="B23" s="297" t="s">
        <v>0</v>
      </c>
      <c r="C23" s="281" t="s">
        <v>168</v>
      </c>
      <c r="D23" s="229"/>
      <c r="E23" s="229"/>
      <c r="F23" s="191"/>
    </row>
    <row r="24" spans="2:6" ht="15.75" x14ac:dyDescent="0.3">
      <c r="B24" s="298" t="s">
        <v>1</v>
      </c>
      <c r="C24" s="288" t="s">
        <v>18</v>
      </c>
      <c r="D24" s="122"/>
      <c r="E24" s="82"/>
      <c r="F24" s="179"/>
    </row>
    <row r="25" spans="2:6" ht="15.75" x14ac:dyDescent="0.3">
      <c r="B25" s="298" t="s">
        <v>2</v>
      </c>
      <c r="C25" s="261">
        <v>150237</v>
      </c>
      <c r="D25" s="123"/>
      <c r="E25" s="106" t="s">
        <v>100</v>
      </c>
      <c r="F25" s="179"/>
    </row>
    <row r="26" spans="2:6" ht="15.75" x14ac:dyDescent="0.3">
      <c r="B26" s="298" t="s">
        <v>3</v>
      </c>
      <c r="C26" s="261"/>
      <c r="D26" s="107"/>
      <c r="E26" s="108"/>
      <c r="F26" s="179"/>
    </row>
    <row r="27" spans="2:6" ht="15.75" x14ac:dyDescent="0.3">
      <c r="B27" s="299" t="s">
        <v>80</v>
      </c>
      <c r="C27" s="262">
        <v>17114</v>
      </c>
      <c r="D27" s="107"/>
      <c r="E27" s="68"/>
      <c r="F27" s="179"/>
    </row>
    <row r="28" spans="2:6" ht="15.75" x14ac:dyDescent="0.3">
      <c r="B28" s="298" t="s">
        <v>4</v>
      </c>
      <c r="C28" s="261">
        <v>126411</v>
      </c>
      <c r="D28" s="107"/>
      <c r="E28" s="68"/>
      <c r="F28" s="179"/>
    </row>
    <row r="29" spans="2:6" ht="15.75" x14ac:dyDescent="0.3">
      <c r="B29" s="300" t="s">
        <v>6</v>
      </c>
      <c r="C29" s="263">
        <v>7211</v>
      </c>
      <c r="D29" s="107"/>
      <c r="E29" s="111"/>
      <c r="F29" s="179"/>
    </row>
    <row r="30" spans="2:6" ht="15.75" x14ac:dyDescent="0.3">
      <c r="B30" s="300" t="s">
        <v>7</v>
      </c>
      <c r="C30" s="263"/>
      <c r="D30" s="107"/>
      <c r="E30" s="111"/>
      <c r="F30" s="179"/>
    </row>
    <row r="31" spans="2:6" ht="16.5" thickBot="1" x14ac:dyDescent="0.35">
      <c r="B31" s="300" t="s">
        <v>8</v>
      </c>
      <c r="C31" s="263"/>
      <c r="D31" s="107"/>
      <c r="E31" s="111"/>
      <c r="F31" s="180"/>
    </row>
    <row r="32" spans="2:6" ht="16.5" thickBot="1" x14ac:dyDescent="0.35">
      <c r="B32" s="272" t="s">
        <v>9</v>
      </c>
      <c r="C32" s="264" t="s">
        <v>10</v>
      </c>
      <c r="D32" s="62" t="s">
        <v>11</v>
      </c>
      <c r="E32" s="63" t="s">
        <v>12</v>
      </c>
      <c r="F32" s="184" t="s">
        <v>13</v>
      </c>
    </row>
    <row r="33" spans="2:6" ht="15.75" x14ac:dyDescent="0.3">
      <c r="B33" s="273">
        <v>3200000000</v>
      </c>
      <c r="C33" s="265" t="s">
        <v>246</v>
      </c>
      <c r="D33" s="267">
        <v>1</v>
      </c>
      <c r="E33" s="95">
        <v>496670</v>
      </c>
      <c r="F33" s="169">
        <f>D33*E33</f>
        <v>496670</v>
      </c>
    </row>
    <row r="34" spans="2:6" ht="16.5" thickBot="1" x14ac:dyDescent="0.35">
      <c r="B34" s="275"/>
      <c r="C34" s="266"/>
      <c r="D34" s="29"/>
      <c r="E34" s="27" t="s">
        <v>14</v>
      </c>
      <c r="F34" s="163">
        <f>SUM(F33)</f>
        <v>496670</v>
      </c>
    </row>
    <row r="35" spans="2:6" x14ac:dyDescent="0.25">
      <c r="B35" s="279"/>
      <c r="C35" s="279"/>
    </row>
    <row r="36" spans="2:6" x14ac:dyDescent="0.25">
      <c r="B36" s="279"/>
      <c r="C36" s="279"/>
    </row>
    <row r="37" spans="2:6" x14ac:dyDescent="0.25">
      <c r="B37" s="279"/>
      <c r="C37" s="279"/>
    </row>
    <row r="38" spans="2:6" ht="15.75" thickBot="1" x14ac:dyDescent="0.3">
      <c r="B38" s="279"/>
      <c r="C38" s="279"/>
    </row>
    <row r="39" spans="2:6" ht="15.75" thickBot="1" x14ac:dyDescent="0.3">
      <c r="B39" s="296"/>
      <c r="C39" s="286" t="s">
        <v>269</v>
      </c>
      <c r="D39" s="99"/>
      <c r="E39" s="100"/>
      <c r="F39" s="178"/>
    </row>
    <row r="40" spans="2:6" ht="15.75" x14ac:dyDescent="0.3">
      <c r="B40" s="297" t="s">
        <v>0</v>
      </c>
      <c r="C40" s="281" t="s">
        <v>249</v>
      </c>
      <c r="D40" s="229"/>
      <c r="E40" s="229"/>
      <c r="F40" s="191"/>
    </row>
    <row r="41" spans="2:6" ht="15.75" x14ac:dyDescent="0.3">
      <c r="B41" s="298" t="s">
        <v>1</v>
      </c>
      <c r="C41" s="288" t="s">
        <v>250</v>
      </c>
      <c r="D41" s="122"/>
      <c r="E41" s="82"/>
      <c r="F41" s="179"/>
    </row>
    <row r="42" spans="2:6" ht="15.75" x14ac:dyDescent="0.3">
      <c r="B42" s="298" t="s">
        <v>2</v>
      </c>
      <c r="C42" s="261">
        <v>148865</v>
      </c>
      <c r="D42" s="123"/>
      <c r="E42" s="106" t="s">
        <v>100</v>
      </c>
      <c r="F42" s="179"/>
    </row>
    <row r="43" spans="2:6" ht="15.75" x14ac:dyDescent="0.3">
      <c r="B43" s="298" t="s">
        <v>3</v>
      </c>
      <c r="C43" s="261"/>
      <c r="D43" s="107"/>
      <c r="E43" s="108"/>
      <c r="F43" s="179"/>
    </row>
    <row r="44" spans="2:6" ht="15.75" x14ac:dyDescent="0.3">
      <c r="B44" s="299" t="s">
        <v>80</v>
      </c>
      <c r="C44" s="262">
        <v>17376</v>
      </c>
      <c r="D44" s="107"/>
      <c r="E44" s="68"/>
      <c r="F44" s="179"/>
    </row>
    <row r="45" spans="2:6" ht="15.75" x14ac:dyDescent="0.3">
      <c r="B45" s="298" t="s">
        <v>4</v>
      </c>
      <c r="C45" s="261" t="s">
        <v>251</v>
      </c>
      <c r="D45" s="107"/>
      <c r="E45" s="68"/>
      <c r="F45" s="179"/>
    </row>
    <row r="46" spans="2:6" ht="15.75" x14ac:dyDescent="0.3">
      <c r="B46" s="300" t="s">
        <v>6</v>
      </c>
      <c r="C46" s="263" t="s">
        <v>251</v>
      </c>
      <c r="D46" s="107"/>
      <c r="E46" s="111"/>
      <c r="F46" s="179"/>
    </row>
    <row r="47" spans="2:6" ht="15.75" x14ac:dyDescent="0.3">
      <c r="B47" s="300" t="s">
        <v>7</v>
      </c>
      <c r="C47" s="263"/>
      <c r="D47" s="107"/>
      <c r="E47" s="111"/>
      <c r="F47" s="179"/>
    </row>
    <row r="48" spans="2:6" ht="16.5" thickBot="1" x14ac:dyDescent="0.35">
      <c r="B48" s="300" t="s">
        <v>8</v>
      </c>
      <c r="C48" s="263"/>
      <c r="D48" s="107"/>
      <c r="E48" s="111"/>
      <c r="F48" s="180"/>
    </row>
    <row r="49" spans="2:6" ht="16.5" thickBot="1" x14ac:dyDescent="0.35">
      <c r="B49" s="272" t="s">
        <v>9</v>
      </c>
      <c r="C49" s="264" t="s">
        <v>10</v>
      </c>
      <c r="D49" s="62" t="s">
        <v>11</v>
      </c>
      <c r="E49" s="63" t="s">
        <v>12</v>
      </c>
      <c r="F49" s="184" t="s">
        <v>13</v>
      </c>
    </row>
    <row r="50" spans="2:6" ht="15.75" x14ac:dyDescent="0.3">
      <c r="B50" s="273">
        <v>111110000</v>
      </c>
      <c r="C50" s="265" t="s">
        <v>252</v>
      </c>
      <c r="D50" s="267">
        <v>1</v>
      </c>
      <c r="E50" s="95">
        <v>1245129</v>
      </c>
      <c r="F50" s="169">
        <f>D50*E50</f>
        <v>1245129</v>
      </c>
    </row>
    <row r="51" spans="2:6" ht="16.5" thickBot="1" x14ac:dyDescent="0.35">
      <c r="B51" s="275"/>
      <c r="C51" s="266"/>
      <c r="D51" s="29"/>
      <c r="E51" s="27" t="s">
        <v>14</v>
      </c>
      <c r="F51" s="163">
        <f>SUM(F50)</f>
        <v>1245129</v>
      </c>
    </row>
    <row r="52" spans="2:6" x14ac:dyDescent="0.25">
      <c r="B52" s="279"/>
      <c r="C52" s="279"/>
    </row>
    <row r="53" spans="2:6" x14ac:dyDescent="0.25">
      <c r="B53" s="279"/>
      <c r="C53" s="279"/>
    </row>
    <row r="54" spans="2:6" x14ac:dyDescent="0.25">
      <c r="B54" s="279"/>
      <c r="C54" s="279"/>
    </row>
    <row r="55" spans="2:6" x14ac:dyDescent="0.25">
      <c r="B55" s="279"/>
      <c r="C55" s="279"/>
    </row>
    <row r="56" spans="2:6" ht="15.75" thickBot="1" x14ac:dyDescent="0.3">
      <c r="B56" s="279"/>
      <c r="C56" s="279"/>
    </row>
    <row r="57" spans="2:6" ht="15.75" thickBot="1" x14ac:dyDescent="0.3">
      <c r="B57" s="296"/>
      <c r="C57" s="286" t="s">
        <v>270</v>
      </c>
      <c r="D57" s="99"/>
      <c r="E57" s="100"/>
      <c r="F57" s="178"/>
    </row>
    <row r="58" spans="2:6" ht="15.75" x14ac:dyDescent="0.3">
      <c r="B58" s="297" t="s">
        <v>0</v>
      </c>
      <c r="C58" s="281" t="s">
        <v>255</v>
      </c>
      <c r="D58" s="229"/>
      <c r="E58" s="229"/>
      <c r="F58" s="191"/>
    </row>
    <row r="59" spans="2:6" ht="15.75" x14ac:dyDescent="0.3">
      <c r="B59" s="298" t="s">
        <v>1</v>
      </c>
      <c r="C59" s="288" t="s">
        <v>253</v>
      </c>
      <c r="D59" s="122"/>
      <c r="E59" s="82"/>
      <c r="F59" s="179"/>
    </row>
    <row r="60" spans="2:6" ht="15.75" x14ac:dyDescent="0.3">
      <c r="B60" s="298" t="s">
        <v>2</v>
      </c>
      <c r="C60" s="261"/>
      <c r="D60" s="123"/>
      <c r="E60" s="106" t="s">
        <v>100</v>
      </c>
      <c r="F60" s="179"/>
    </row>
    <row r="61" spans="2:6" ht="15.75" x14ac:dyDescent="0.3">
      <c r="B61" s="298" t="s">
        <v>3</v>
      </c>
      <c r="C61" s="261"/>
      <c r="D61" s="107"/>
      <c r="E61" s="108"/>
      <c r="F61" s="179"/>
    </row>
    <row r="62" spans="2:6" ht="15.75" x14ac:dyDescent="0.3">
      <c r="B62" s="299" t="s">
        <v>80</v>
      </c>
      <c r="C62" s="262">
        <v>18839</v>
      </c>
      <c r="D62" s="107"/>
      <c r="E62" s="68"/>
      <c r="F62" s="179"/>
    </row>
    <row r="63" spans="2:6" ht="15.75" x14ac:dyDescent="0.3">
      <c r="B63" s="298" t="s">
        <v>4</v>
      </c>
      <c r="C63" s="261">
        <v>96</v>
      </c>
      <c r="D63" s="107"/>
      <c r="E63" s="68"/>
      <c r="F63" s="179"/>
    </row>
    <row r="64" spans="2:6" ht="15.75" x14ac:dyDescent="0.3">
      <c r="B64" s="300" t="s">
        <v>6</v>
      </c>
      <c r="C64" s="263">
        <v>3</v>
      </c>
      <c r="D64" s="107"/>
      <c r="E64" s="111"/>
      <c r="F64" s="179"/>
    </row>
    <row r="65" spans="2:6" ht="15.75" x14ac:dyDescent="0.3">
      <c r="B65" s="300" t="s">
        <v>7</v>
      </c>
      <c r="C65" s="263"/>
      <c r="D65" s="107"/>
      <c r="E65" s="111"/>
      <c r="F65" s="179"/>
    </row>
    <row r="66" spans="2:6" ht="16.5" thickBot="1" x14ac:dyDescent="0.35">
      <c r="B66" s="300" t="s">
        <v>8</v>
      </c>
      <c r="C66" s="263"/>
      <c r="D66" s="107"/>
      <c r="E66" s="111"/>
      <c r="F66" s="180"/>
    </row>
    <row r="67" spans="2:6" ht="16.5" thickBot="1" x14ac:dyDescent="0.35">
      <c r="B67" s="272" t="s">
        <v>9</v>
      </c>
      <c r="C67" s="264" t="s">
        <v>10</v>
      </c>
      <c r="D67" s="62" t="s">
        <v>11</v>
      </c>
      <c r="E67" s="63" t="s">
        <v>12</v>
      </c>
      <c r="F67" s="184" t="s">
        <v>13</v>
      </c>
    </row>
    <row r="68" spans="2:6" ht="15.75" x14ac:dyDescent="0.3">
      <c r="B68" s="273">
        <v>9910000003</v>
      </c>
      <c r="C68" s="265" t="s">
        <v>241</v>
      </c>
      <c r="D68" s="267">
        <v>1</v>
      </c>
      <c r="E68" s="95">
        <v>480000</v>
      </c>
      <c r="F68" s="169">
        <f>D68*E68</f>
        <v>480000</v>
      </c>
    </row>
    <row r="69" spans="2:6" ht="16.5" thickBot="1" x14ac:dyDescent="0.35">
      <c r="B69" s="275"/>
      <c r="C69" s="266"/>
      <c r="D69" s="29"/>
      <c r="E69" s="27" t="s">
        <v>14</v>
      </c>
      <c r="F69" s="163">
        <f>SUM(F68)</f>
        <v>480000</v>
      </c>
    </row>
    <row r="72" spans="2:6" ht="15.75" thickBot="1" x14ac:dyDescent="0.3"/>
    <row r="73" spans="2:6" ht="15.75" thickBot="1" x14ac:dyDescent="0.3">
      <c r="B73" s="69"/>
      <c r="C73" s="70" t="s">
        <v>271</v>
      </c>
      <c r="D73" s="1"/>
      <c r="E73" s="2"/>
      <c r="F73" s="3"/>
    </row>
    <row r="74" spans="2:6" ht="25.5" x14ac:dyDescent="0.3">
      <c r="B74" s="89" t="s">
        <v>0</v>
      </c>
      <c r="C74" s="355" t="s">
        <v>261</v>
      </c>
      <c r="D74" s="4"/>
      <c r="E74" s="349" t="s">
        <v>22</v>
      </c>
      <c r="F74" s="68"/>
    </row>
    <row r="75" spans="2:6" ht="15.75" x14ac:dyDescent="0.3">
      <c r="B75" s="90" t="s">
        <v>1</v>
      </c>
      <c r="C75" s="339" t="s">
        <v>262</v>
      </c>
      <c r="D75" s="6"/>
      <c r="E75" s="82"/>
      <c r="F75" s="7"/>
    </row>
    <row r="76" spans="2:6" ht="16.5" x14ac:dyDescent="0.3">
      <c r="B76" s="90" t="s">
        <v>2</v>
      </c>
      <c r="C76" s="289">
        <v>142660</v>
      </c>
      <c r="D76" s="8"/>
      <c r="E76" s="56" t="s">
        <v>100</v>
      </c>
      <c r="F76" s="7"/>
    </row>
    <row r="77" spans="2:6" ht="15.75" x14ac:dyDescent="0.3">
      <c r="B77" s="90" t="s">
        <v>3</v>
      </c>
      <c r="C77" s="289"/>
      <c r="D77" s="4"/>
      <c r="E77" s="350" t="s">
        <v>263</v>
      </c>
      <c r="F77" s="7"/>
    </row>
    <row r="78" spans="2:6" ht="15.75" x14ac:dyDescent="0.3">
      <c r="B78" s="72" t="s">
        <v>80</v>
      </c>
      <c r="C78" s="356">
        <v>13505</v>
      </c>
      <c r="D78" s="4"/>
      <c r="E78" s="7"/>
      <c r="F78" s="7"/>
    </row>
    <row r="79" spans="2:6" ht="15.75" x14ac:dyDescent="0.3">
      <c r="B79" s="90" t="s">
        <v>4</v>
      </c>
      <c r="C79" s="289">
        <v>4520132056</v>
      </c>
      <c r="D79" s="4"/>
      <c r="E79" s="7"/>
      <c r="F79" s="7"/>
    </row>
    <row r="80" spans="2:6" ht="15.75" x14ac:dyDescent="0.3">
      <c r="B80" s="81" t="s">
        <v>6</v>
      </c>
      <c r="C80" s="357">
        <v>7121</v>
      </c>
      <c r="D80" s="4"/>
      <c r="E80" s="11"/>
      <c r="F80" s="7"/>
    </row>
    <row r="81" spans="2:6" ht="15.75" x14ac:dyDescent="0.3">
      <c r="B81" s="81" t="s">
        <v>7</v>
      </c>
      <c r="C81" s="357"/>
      <c r="D81" s="4"/>
      <c r="E81" s="11"/>
      <c r="F81" s="7"/>
    </row>
    <row r="82" spans="2:6" ht="15.75" x14ac:dyDescent="0.3">
      <c r="B82" s="81" t="s">
        <v>8</v>
      </c>
      <c r="C82" s="357"/>
      <c r="D82" s="4"/>
      <c r="E82" s="11"/>
      <c r="F82" s="351"/>
    </row>
    <row r="83" spans="2:6" ht="15.75" x14ac:dyDescent="0.3">
      <c r="B83" s="220" t="s">
        <v>9</v>
      </c>
      <c r="C83" s="335"/>
      <c r="D83" s="220" t="s">
        <v>11</v>
      </c>
      <c r="E83" s="220" t="s">
        <v>12</v>
      </c>
      <c r="F83" s="220" t="s">
        <v>13</v>
      </c>
    </row>
    <row r="84" spans="2:6" x14ac:dyDescent="0.25">
      <c r="B84" s="44" t="s">
        <v>264</v>
      </c>
      <c r="C84" s="358" t="s">
        <v>265</v>
      </c>
      <c r="D84" s="359">
        <v>1</v>
      </c>
      <c r="E84" s="71">
        <v>250000</v>
      </c>
      <c r="F84" s="352">
        <f>D84*E84</f>
        <v>250000</v>
      </c>
    </row>
    <row r="85" spans="2:6" ht="15.75" x14ac:dyDescent="0.3">
      <c r="B85" s="220"/>
      <c r="C85" s="353" t="s">
        <v>22</v>
      </c>
      <c r="D85" s="40"/>
      <c r="E85" s="222" t="s">
        <v>14</v>
      </c>
      <c r="F85" s="354">
        <f>SUM(F84)</f>
        <v>250000</v>
      </c>
    </row>
    <row r="89" spans="2:6" ht="15.75" thickBot="1" x14ac:dyDescent="0.3"/>
    <row r="90" spans="2:6" ht="15.75" thickBot="1" x14ac:dyDescent="0.3">
      <c r="B90" s="69"/>
      <c r="C90" s="70" t="s">
        <v>254</v>
      </c>
      <c r="D90" s="99"/>
      <c r="E90" s="100"/>
      <c r="F90" s="178"/>
    </row>
    <row r="91" spans="2:6" ht="15.75" x14ac:dyDescent="0.3">
      <c r="B91" s="89" t="s">
        <v>0</v>
      </c>
      <c r="C91" s="101"/>
      <c r="D91" s="229"/>
      <c r="E91" s="229"/>
      <c r="F91" s="191"/>
    </row>
    <row r="92" spans="2:6" ht="15.75" x14ac:dyDescent="0.3">
      <c r="B92" s="90" t="s">
        <v>1</v>
      </c>
      <c r="C92" s="102"/>
      <c r="D92" s="122"/>
      <c r="E92" s="82"/>
      <c r="F92" s="179"/>
    </row>
    <row r="93" spans="2:6" ht="15.75" x14ac:dyDescent="0.3">
      <c r="B93" s="90" t="s">
        <v>2</v>
      </c>
      <c r="C93" s="104"/>
      <c r="D93" s="123"/>
      <c r="E93" s="106" t="s">
        <v>100</v>
      </c>
      <c r="F93" s="179"/>
    </row>
    <row r="94" spans="2:6" ht="15.75" x14ac:dyDescent="0.3">
      <c r="B94" s="90" t="s">
        <v>3</v>
      </c>
      <c r="C94" s="104"/>
      <c r="D94" s="107"/>
      <c r="E94" s="108"/>
      <c r="F94" s="179"/>
    </row>
    <row r="95" spans="2:6" ht="15.75" x14ac:dyDescent="0.3">
      <c r="B95" s="72" t="s">
        <v>80</v>
      </c>
      <c r="C95" s="109"/>
      <c r="D95" s="107"/>
      <c r="E95" s="68"/>
      <c r="F95" s="179"/>
    </row>
    <row r="96" spans="2:6" ht="15.75" x14ac:dyDescent="0.3">
      <c r="B96" s="90" t="s">
        <v>4</v>
      </c>
      <c r="C96" s="104"/>
      <c r="D96" s="107"/>
      <c r="E96" s="68"/>
      <c r="F96" s="179"/>
    </row>
    <row r="97" spans="2:6" ht="15.75" x14ac:dyDescent="0.3">
      <c r="B97" s="81" t="s">
        <v>6</v>
      </c>
      <c r="C97" s="110"/>
      <c r="D97" s="107"/>
      <c r="E97" s="111"/>
      <c r="F97" s="179"/>
    </row>
    <row r="98" spans="2:6" ht="15.75" x14ac:dyDescent="0.3">
      <c r="B98" s="81" t="s">
        <v>7</v>
      </c>
      <c r="C98" s="110"/>
      <c r="D98" s="107"/>
      <c r="E98" s="111"/>
      <c r="F98" s="179"/>
    </row>
    <row r="99" spans="2:6" ht="16.5" thickBot="1" x14ac:dyDescent="0.35">
      <c r="B99" s="81" t="s">
        <v>8</v>
      </c>
      <c r="C99" s="110"/>
      <c r="D99" s="107"/>
      <c r="E99" s="111"/>
      <c r="F99" s="180"/>
    </row>
    <row r="100" spans="2:6" ht="16.5" thickBot="1" x14ac:dyDescent="0.35">
      <c r="B100" s="62" t="s">
        <v>9</v>
      </c>
      <c r="C100" s="63" t="s">
        <v>10</v>
      </c>
      <c r="D100" s="62" t="s">
        <v>11</v>
      </c>
      <c r="E100" s="63" t="s">
        <v>12</v>
      </c>
      <c r="F100" s="184" t="s">
        <v>13</v>
      </c>
    </row>
    <row r="101" spans="2:6" ht="15.75" x14ac:dyDescent="0.3">
      <c r="B101" s="43"/>
      <c r="C101" s="139"/>
      <c r="D101" s="138"/>
      <c r="E101" s="95"/>
      <c r="F101" s="169">
        <f>D101*E101</f>
        <v>0</v>
      </c>
    </row>
    <row r="102" spans="2:6" ht="16.5" thickBot="1" x14ac:dyDescent="0.35">
      <c r="B102" s="29"/>
      <c r="C102" s="132"/>
      <c r="D102" s="29"/>
      <c r="E102" s="27" t="s">
        <v>14</v>
      </c>
      <c r="F102" s="163">
        <f>SUM(F101)</f>
        <v>0</v>
      </c>
    </row>
    <row r="120" spans="2:6" ht="15.75" thickBot="1" x14ac:dyDescent="0.3"/>
    <row r="121" spans="2:6" ht="15.75" thickBot="1" x14ac:dyDescent="0.3">
      <c r="B121" s="69"/>
      <c r="C121" s="70" t="s">
        <v>254</v>
      </c>
      <c r="D121" s="99"/>
      <c r="E121" s="100"/>
      <c r="F121" s="178"/>
    </row>
    <row r="122" spans="2:6" ht="15.75" x14ac:dyDescent="0.3">
      <c r="B122" s="89" t="s">
        <v>0</v>
      </c>
      <c r="C122" s="101"/>
      <c r="D122" s="229"/>
      <c r="E122" s="229"/>
      <c r="F122" s="191"/>
    </row>
    <row r="123" spans="2:6" ht="15.75" x14ac:dyDescent="0.3">
      <c r="B123" s="90" t="s">
        <v>1</v>
      </c>
      <c r="C123" s="102"/>
      <c r="D123" s="122"/>
      <c r="E123" s="82"/>
      <c r="F123" s="179"/>
    </row>
    <row r="124" spans="2:6" ht="15.75" x14ac:dyDescent="0.3">
      <c r="B124" s="90" t="s">
        <v>2</v>
      </c>
      <c r="C124" s="104"/>
      <c r="D124" s="123"/>
      <c r="E124" s="106" t="s">
        <v>100</v>
      </c>
      <c r="F124" s="179"/>
    </row>
    <row r="125" spans="2:6" ht="15.75" x14ac:dyDescent="0.3">
      <c r="B125" s="90" t="s">
        <v>3</v>
      </c>
      <c r="C125" s="104"/>
      <c r="D125" s="107"/>
      <c r="E125" s="108"/>
      <c r="F125" s="179"/>
    </row>
    <row r="126" spans="2:6" ht="15.75" x14ac:dyDescent="0.3">
      <c r="B126" s="72" t="s">
        <v>80</v>
      </c>
      <c r="C126" s="109"/>
      <c r="D126" s="107"/>
      <c r="E126" s="68"/>
      <c r="F126" s="179"/>
    </row>
    <row r="127" spans="2:6" ht="15.75" x14ac:dyDescent="0.3">
      <c r="B127" s="90" t="s">
        <v>4</v>
      </c>
      <c r="C127" s="104"/>
      <c r="D127" s="107"/>
      <c r="E127" s="68"/>
      <c r="F127" s="179"/>
    </row>
    <row r="128" spans="2:6" ht="15.75" x14ac:dyDescent="0.3">
      <c r="B128" s="81" t="s">
        <v>6</v>
      </c>
      <c r="C128" s="110"/>
      <c r="D128" s="107"/>
      <c r="E128" s="111"/>
      <c r="F128" s="179"/>
    </row>
    <row r="129" spans="2:6" ht="15.75" x14ac:dyDescent="0.3">
      <c r="B129" s="81" t="s">
        <v>7</v>
      </c>
      <c r="C129" s="110"/>
      <c r="D129" s="107"/>
      <c r="E129" s="111"/>
      <c r="F129" s="179"/>
    </row>
    <row r="130" spans="2:6" ht="16.5" thickBot="1" x14ac:dyDescent="0.35">
      <c r="B130" s="81" t="s">
        <v>8</v>
      </c>
      <c r="C130" s="110"/>
      <c r="D130" s="107"/>
      <c r="E130" s="111"/>
      <c r="F130" s="180"/>
    </row>
    <row r="131" spans="2:6" ht="16.5" thickBot="1" x14ac:dyDescent="0.35">
      <c r="B131" s="62" t="s">
        <v>9</v>
      </c>
      <c r="C131" s="63" t="s">
        <v>10</v>
      </c>
      <c r="D131" s="62" t="s">
        <v>11</v>
      </c>
      <c r="E131" s="63" t="s">
        <v>12</v>
      </c>
      <c r="F131" s="184" t="s">
        <v>13</v>
      </c>
    </row>
    <row r="132" spans="2:6" ht="15.75" x14ac:dyDescent="0.3">
      <c r="B132" s="43"/>
      <c r="C132" s="139"/>
      <c r="D132" s="138"/>
      <c r="E132" s="95"/>
      <c r="F132" s="169">
        <f>D132*E132</f>
        <v>0</v>
      </c>
    </row>
    <row r="133" spans="2:6" ht="16.5" thickBot="1" x14ac:dyDescent="0.35">
      <c r="B133" s="29"/>
      <c r="C133" s="132"/>
      <c r="D133" s="29"/>
      <c r="E133" s="27" t="s">
        <v>14</v>
      </c>
      <c r="F133" s="163">
        <f>SUM(F132)</f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50"/>
  <sheetViews>
    <sheetView tabSelected="1" zoomScale="70" zoomScaleNormal="70" workbookViewId="0">
      <selection activeCell="D40" sqref="D40"/>
    </sheetView>
  </sheetViews>
  <sheetFormatPr baseColWidth="10" defaultRowHeight="15" x14ac:dyDescent="0.25"/>
  <cols>
    <col min="1" max="1" width="6.28515625" customWidth="1"/>
    <col min="2" max="2" width="52.5703125" bestFit="1" customWidth="1"/>
    <col min="3" max="3" width="24" style="80" bestFit="1" customWidth="1"/>
    <col min="4" max="4" width="21.140625" style="80" bestFit="1" customWidth="1"/>
    <col min="5" max="5" width="27" style="87" bestFit="1" customWidth="1"/>
    <col min="6" max="6" width="49.7109375" bestFit="1" customWidth="1"/>
    <col min="7" max="7" width="27.5703125" bestFit="1" customWidth="1"/>
    <col min="8" max="8" width="30.85546875" bestFit="1" customWidth="1"/>
    <col min="9" max="9" width="63.42578125" style="88" bestFit="1" customWidth="1"/>
    <col min="10" max="10" width="20" style="94" bestFit="1" customWidth="1"/>
    <col min="11" max="11" width="19.28515625" customWidth="1"/>
    <col min="12" max="12" width="16.28515625" customWidth="1"/>
  </cols>
  <sheetData>
    <row r="3" spans="1:12" x14ac:dyDescent="0.25">
      <c r="B3" s="76" t="s">
        <v>86</v>
      </c>
      <c r="C3" s="79" t="s">
        <v>87</v>
      </c>
      <c r="D3" s="79" t="s">
        <v>99</v>
      </c>
      <c r="E3" s="85" t="s">
        <v>101</v>
      </c>
      <c r="F3" s="76" t="s">
        <v>96</v>
      </c>
      <c r="G3" s="76" t="s">
        <v>98</v>
      </c>
      <c r="H3" s="76" t="s">
        <v>97</v>
      </c>
      <c r="I3" s="76" t="s">
        <v>88</v>
      </c>
      <c r="J3" s="76" t="s">
        <v>103</v>
      </c>
      <c r="K3" s="76" t="s">
        <v>105</v>
      </c>
      <c r="L3" s="227" t="s">
        <v>237</v>
      </c>
    </row>
    <row r="4" spans="1:12" x14ac:dyDescent="0.25">
      <c r="A4" s="245">
        <v>1</v>
      </c>
      <c r="B4" s="214" t="s">
        <v>111</v>
      </c>
      <c r="C4" s="159">
        <v>680000</v>
      </c>
      <c r="D4" s="201" t="s">
        <v>138</v>
      </c>
      <c r="E4" s="86">
        <v>7134</v>
      </c>
      <c r="F4" s="246">
        <v>1050</v>
      </c>
      <c r="G4" s="246">
        <v>17891</v>
      </c>
      <c r="H4" s="246">
        <v>149600</v>
      </c>
      <c r="I4" s="247">
        <v>18719</v>
      </c>
      <c r="J4" s="92" t="s">
        <v>232</v>
      </c>
      <c r="K4" s="118" t="s">
        <v>141</v>
      </c>
      <c r="L4" s="66" t="s">
        <v>240</v>
      </c>
    </row>
    <row r="5" spans="1:12" ht="15.75" customHeight="1" x14ac:dyDescent="0.25">
      <c r="A5" s="243">
        <v>2</v>
      </c>
      <c r="B5" s="214" t="s">
        <v>118</v>
      </c>
      <c r="C5" s="196">
        <v>1050000</v>
      </c>
      <c r="D5" s="201" t="s">
        <v>138</v>
      </c>
      <c r="E5" s="86">
        <v>7076</v>
      </c>
      <c r="F5" s="246" t="s">
        <v>146</v>
      </c>
      <c r="G5" s="246">
        <v>17892</v>
      </c>
      <c r="H5" s="246">
        <v>149601</v>
      </c>
      <c r="I5" s="247">
        <v>18720</v>
      </c>
      <c r="J5" s="92" t="s">
        <v>233</v>
      </c>
      <c r="K5" s="118" t="s">
        <v>140</v>
      </c>
      <c r="L5" s="235" t="s">
        <v>240</v>
      </c>
    </row>
    <row r="6" spans="1:12" x14ac:dyDescent="0.25">
      <c r="A6" s="245">
        <v>3</v>
      </c>
      <c r="B6" s="215" t="s">
        <v>120</v>
      </c>
      <c r="C6" s="197">
        <v>188850</v>
      </c>
      <c r="D6" s="344" t="s">
        <v>138</v>
      </c>
      <c r="E6" s="86">
        <v>7188</v>
      </c>
      <c r="F6" s="246">
        <v>300449</v>
      </c>
      <c r="G6" s="246">
        <v>18851</v>
      </c>
      <c r="H6" s="246">
        <v>151562</v>
      </c>
      <c r="I6" s="247" t="s">
        <v>258</v>
      </c>
      <c r="J6" s="92" t="s">
        <v>173</v>
      </c>
      <c r="K6" s="118" t="s">
        <v>133</v>
      </c>
      <c r="L6" s="235" t="s">
        <v>138</v>
      </c>
    </row>
    <row r="7" spans="1:12" x14ac:dyDescent="0.25">
      <c r="A7" s="245">
        <v>4</v>
      </c>
      <c r="B7" s="216" t="s">
        <v>134</v>
      </c>
      <c r="C7" s="198">
        <v>940000</v>
      </c>
      <c r="D7" s="201" t="s">
        <v>138</v>
      </c>
      <c r="E7" s="86">
        <v>7134</v>
      </c>
      <c r="F7" s="246">
        <v>1838</v>
      </c>
      <c r="G7" s="246">
        <v>17832</v>
      </c>
      <c r="H7" s="246">
        <v>149536</v>
      </c>
      <c r="I7" s="247">
        <v>18631</v>
      </c>
      <c r="J7" s="92" t="s">
        <v>234</v>
      </c>
      <c r="K7" s="118" t="s">
        <v>141</v>
      </c>
      <c r="L7" s="228" t="s">
        <v>240</v>
      </c>
    </row>
    <row r="8" spans="1:12" x14ac:dyDescent="0.25">
      <c r="A8" s="245">
        <v>5</v>
      </c>
      <c r="B8" s="216" t="s">
        <v>132</v>
      </c>
      <c r="C8" s="159">
        <v>7240000</v>
      </c>
      <c r="D8" s="201" t="s">
        <v>138</v>
      </c>
      <c r="E8" s="86" t="s">
        <v>147</v>
      </c>
      <c r="F8" s="246">
        <v>17406</v>
      </c>
      <c r="G8" s="246" t="s">
        <v>147</v>
      </c>
      <c r="H8" s="246" t="s">
        <v>177</v>
      </c>
      <c r="I8" s="248">
        <v>18881</v>
      </c>
      <c r="J8" s="93"/>
      <c r="K8" s="118" t="s">
        <v>139</v>
      </c>
      <c r="L8" s="235" t="s">
        <v>138</v>
      </c>
    </row>
    <row r="9" spans="1:12" x14ac:dyDescent="0.25">
      <c r="A9" s="245">
        <v>6</v>
      </c>
      <c r="B9" s="216" t="s">
        <v>136</v>
      </c>
      <c r="C9" s="159">
        <v>1140000</v>
      </c>
      <c r="D9" s="201" t="s">
        <v>138</v>
      </c>
      <c r="E9" s="86">
        <v>7188</v>
      </c>
      <c r="F9" s="246">
        <v>2103</v>
      </c>
      <c r="G9" s="246">
        <v>17890</v>
      </c>
      <c r="H9" s="246">
        <v>149601</v>
      </c>
      <c r="I9" s="248">
        <v>18835</v>
      </c>
      <c r="J9" s="93" t="s">
        <v>235</v>
      </c>
      <c r="K9" s="118" t="s">
        <v>133</v>
      </c>
      <c r="L9" s="217" t="s">
        <v>240</v>
      </c>
    </row>
    <row r="10" spans="1:12" x14ac:dyDescent="0.25">
      <c r="A10" s="243">
        <v>7</v>
      </c>
      <c r="B10" s="216" t="s">
        <v>143</v>
      </c>
      <c r="C10" s="159">
        <v>146000</v>
      </c>
      <c r="D10" s="201" t="s">
        <v>138</v>
      </c>
      <c r="E10" s="86">
        <v>7048</v>
      </c>
      <c r="F10" s="246">
        <v>2794411</v>
      </c>
      <c r="G10" s="246">
        <v>18087</v>
      </c>
      <c r="H10" s="249">
        <v>148168</v>
      </c>
      <c r="I10" s="250">
        <v>19038</v>
      </c>
      <c r="J10" s="93" t="s">
        <v>234</v>
      </c>
      <c r="K10" s="118" t="s">
        <v>133</v>
      </c>
      <c r="L10" s="217" t="s">
        <v>240</v>
      </c>
    </row>
    <row r="11" spans="1:12" x14ac:dyDescent="0.25">
      <c r="A11" s="245">
        <v>8</v>
      </c>
      <c r="B11" s="216" t="s">
        <v>149</v>
      </c>
      <c r="C11" s="159">
        <v>1080000</v>
      </c>
      <c r="D11" s="201" t="s">
        <v>138</v>
      </c>
      <c r="E11" s="86">
        <v>7155</v>
      </c>
      <c r="F11" s="246">
        <v>148557</v>
      </c>
      <c r="G11" s="251">
        <v>18331</v>
      </c>
      <c r="H11" s="246">
        <v>150298</v>
      </c>
      <c r="I11" s="248">
        <v>19244</v>
      </c>
      <c r="J11" s="93" t="s">
        <v>235</v>
      </c>
      <c r="K11" s="118" t="s">
        <v>141</v>
      </c>
      <c r="L11" s="217" t="s">
        <v>240</v>
      </c>
    </row>
    <row r="12" spans="1:12" s="67" customFormat="1" x14ac:dyDescent="0.25">
      <c r="A12" s="245">
        <v>9</v>
      </c>
      <c r="B12" s="216" t="s">
        <v>156</v>
      </c>
      <c r="C12" s="159">
        <v>630504</v>
      </c>
      <c r="D12" s="201" t="s">
        <v>138</v>
      </c>
      <c r="E12" s="218" t="s">
        <v>157</v>
      </c>
      <c r="F12" s="252" t="s">
        <v>157</v>
      </c>
      <c r="G12" s="246">
        <v>17947</v>
      </c>
      <c r="H12" s="246">
        <v>149721</v>
      </c>
      <c r="I12" s="248">
        <v>18785</v>
      </c>
      <c r="J12" s="93"/>
      <c r="K12" s="118" t="s">
        <v>141</v>
      </c>
      <c r="L12" s="217" t="s">
        <v>138</v>
      </c>
    </row>
    <row r="13" spans="1:12" s="67" customFormat="1" x14ac:dyDescent="0.25">
      <c r="A13" s="245">
        <v>10</v>
      </c>
      <c r="B13" s="216" t="s">
        <v>163</v>
      </c>
      <c r="C13" s="159">
        <v>126544</v>
      </c>
      <c r="D13" s="201" t="s">
        <v>138</v>
      </c>
      <c r="E13" s="86">
        <v>7057</v>
      </c>
      <c r="F13" s="246" t="s">
        <v>160</v>
      </c>
      <c r="G13" s="246">
        <v>17922</v>
      </c>
      <c r="H13" s="246">
        <v>149704</v>
      </c>
      <c r="I13" s="248">
        <v>18718</v>
      </c>
      <c r="J13" s="93" t="s">
        <v>236</v>
      </c>
      <c r="K13" s="118" t="s">
        <v>145</v>
      </c>
      <c r="L13" s="217" t="s">
        <v>138</v>
      </c>
    </row>
    <row r="14" spans="1:12" s="67" customFormat="1" x14ac:dyDescent="0.25">
      <c r="A14" s="243">
        <v>11</v>
      </c>
      <c r="B14" s="216" t="s">
        <v>164</v>
      </c>
      <c r="C14" s="159">
        <v>176246</v>
      </c>
      <c r="D14" s="201" t="s">
        <v>138</v>
      </c>
      <c r="E14" s="86">
        <v>7218</v>
      </c>
      <c r="F14" s="246" t="s">
        <v>147</v>
      </c>
      <c r="G14" s="246">
        <v>18976</v>
      </c>
      <c r="H14" s="246">
        <v>151567</v>
      </c>
      <c r="I14" s="248">
        <v>20219</v>
      </c>
      <c r="J14" s="93"/>
      <c r="K14" s="118" t="s">
        <v>133</v>
      </c>
      <c r="L14" s="217" t="s">
        <v>138</v>
      </c>
    </row>
    <row r="15" spans="1:12" s="67" customFormat="1" x14ac:dyDescent="0.25">
      <c r="A15" s="245">
        <v>12</v>
      </c>
      <c r="B15" s="216" t="s">
        <v>166</v>
      </c>
      <c r="C15" s="159">
        <v>250000</v>
      </c>
      <c r="D15" s="201" t="s">
        <v>138</v>
      </c>
      <c r="E15" s="86">
        <v>7049</v>
      </c>
      <c r="F15" s="246">
        <v>2794406</v>
      </c>
      <c r="G15" s="246">
        <v>18674</v>
      </c>
      <c r="H15" s="246">
        <v>151568</v>
      </c>
      <c r="I15" s="248">
        <v>20213</v>
      </c>
      <c r="J15" s="93"/>
      <c r="K15" s="118" t="s">
        <v>145</v>
      </c>
      <c r="L15" s="217" t="s">
        <v>152</v>
      </c>
    </row>
    <row r="16" spans="1:12" x14ac:dyDescent="0.25">
      <c r="A16" s="245">
        <v>13</v>
      </c>
      <c r="B16" s="216" t="s">
        <v>182</v>
      </c>
      <c r="C16" s="159">
        <v>176646</v>
      </c>
      <c r="D16" s="201" t="s">
        <v>138</v>
      </c>
      <c r="E16" s="86">
        <v>7025</v>
      </c>
      <c r="F16" s="246">
        <v>4520135546</v>
      </c>
      <c r="G16" s="246">
        <v>18852</v>
      </c>
      <c r="H16" s="246">
        <v>151401</v>
      </c>
      <c r="I16" s="248">
        <v>20007</v>
      </c>
      <c r="J16" s="93"/>
      <c r="K16" s="118" t="s">
        <v>133</v>
      </c>
      <c r="L16" s="217" t="s">
        <v>152</v>
      </c>
    </row>
    <row r="17" spans="1:12" x14ac:dyDescent="0.25">
      <c r="A17" s="245">
        <v>14</v>
      </c>
      <c r="B17" s="216" t="s">
        <v>149</v>
      </c>
      <c r="C17" s="159">
        <v>250000</v>
      </c>
      <c r="D17" s="201" t="s">
        <v>138</v>
      </c>
      <c r="E17" s="365">
        <v>7158</v>
      </c>
      <c r="F17" s="249" t="s">
        <v>147</v>
      </c>
      <c r="G17" s="249">
        <v>18977</v>
      </c>
      <c r="H17" s="249">
        <v>151566</v>
      </c>
      <c r="I17" s="248">
        <v>20215</v>
      </c>
      <c r="J17" s="366"/>
      <c r="K17" s="118" t="s">
        <v>133</v>
      </c>
      <c r="L17" s="367" t="s">
        <v>138</v>
      </c>
    </row>
    <row r="18" spans="1:12" s="67" customFormat="1" x14ac:dyDescent="0.25">
      <c r="A18" s="243">
        <v>15</v>
      </c>
      <c r="B18" s="217" t="s">
        <v>166</v>
      </c>
      <c r="C18" s="159">
        <v>1126000</v>
      </c>
      <c r="D18" s="201" t="s">
        <v>138</v>
      </c>
      <c r="E18" s="86">
        <v>7054</v>
      </c>
      <c r="F18" s="246" t="s">
        <v>259</v>
      </c>
      <c r="G18" s="253">
        <v>18879</v>
      </c>
      <c r="H18" s="348" t="s">
        <v>260</v>
      </c>
      <c r="I18" s="248">
        <v>20010</v>
      </c>
      <c r="J18" s="93"/>
      <c r="K18" s="118" t="s">
        <v>145</v>
      </c>
      <c r="L18" s="217" t="s">
        <v>138</v>
      </c>
    </row>
    <row r="19" spans="1:12" s="67" customFormat="1" x14ac:dyDescent="0.25">
      <c r="A19" s="245">
        <v>16</v>
      </c>
      <c r="B19" s="216" t="s">
        <v>136</v>
      </c>
      <c r="C19" s="159">
        <v>565210</v>
      </c>
      <c r="D19" s="201" t="s">
        <v>138</v>
      </c>
      <c r="E19" s="86">
        <v>7189</v>
      </c>
      <c r="F19" s="246">
        <v>2118</v>
      </c>
      <c r="G19" s="246">
        <v>18102</v>
      </c>
      <c r="H19" s="249">
        <v>150102</v>
      </c>
      <c r="I19" s="248">
        <v>18951</v>
      </c>
      <c r="J19" s="93" t="s">
        <v>234</v>
      </c>
      <c r="K19" s="118" t="s">
        <v>133</v>
      </c>
      <c r="L19" s="217" t="s">
        <v>240</v>
      </c>
    </row>
    <row r="20" spans="1:12" x14ac:dyDescent="0.25">
      <c r="A20" s="245">
        <v>17</v>
      </c>
      <c r="B20" s="216" t="s">
        <v>183</v>
      </c>
      <c r="C20" s="159">
        <v>175000</v>
      </c>
      <c r="D20" s="201" t="s">
        <v>138</v>
      </c>
      <c r="E20" s="86">
        <v>7156</v>
      </c>
      <c r="F20" s="246" t="s">
        <v>245</v>
      </c>
      <c r="G20" s="246">
        <v>18979</v>
      </c>
      <c r="H20" s="246">
        <v>151564</v>
      </c>
      <c r="I20" s="248">
        <v>20216</v>
      </c>
      <c r="J20" s="93"/>
      <c r="K20" s="118" t="s">
        <v>133</v>
      </c>
      <c r="L20" s="217" t="s">
        <v>152</v>
      </c>
    </row>
    <row r="21" spans="1:12" x14ac:dyDescent="0.25">
      <c r="A21" s="245">
        <v>18</v>
      </c>
      <c r="B21" s="217" t="s">
        <v>185</v>
      </c>
      <c r="C21" s="159">
        <v>250000</v>
      </c>
      <c r="D21" s="201" t="s">
        <v>138</v>
      </c>
      <c r="E21" s="86">
        <v>7157</v>
      </c>
      <c r="F21" s="253" t="s">
        <v>245</v>
      </c>
      <c r="G21" s="246">
        <v>18980</v>
      </c>
      <c r="H21" s="253">
        <v>151556</v>
      </c>
      <c r="I21" s="248">
        <v>20218</v>
      </c>
      <c r="J21" s="93"/>
      <c r="K21" s="118" t="s">
        <v>133</v>
      </c>
      <c r="L21" s="217" t="s">
        <v>138</v>
      </c>
    </row>
    <row r="22" spans="1:12" x14ac:dyDescent="0.25">
      <c r="A22" s="245">
        <v>19</v>
      </c>
      <c r="B22" s="74" t="s">
        <v>197</v>
      </c>
      <c r="C22" s="205">
        <v>473000</v>
      </c>
      <c r="D22" s="206" t="s">
        <v>138</v>
      </c>
      <c r="E22" s="207" t="s">
        <v>147</v>
      </c>
      <c r="F22" s="253" t="s">
        <v>191</v>
      </c>
      <c r="G22" s="253">
        <v>18221</v>
      </c>
      <c r="H22" s="253">
        <v>150235</v>
      </c>
      <c r="I22" s="248">
        <v>19102</v>
      </c>
      <c r="J22" s="236"/>
      <c r="K22" s="118" t="s">
        <v>139</v>
      </c>
      <c r="L22" s="217" t="s">
        <v>138</v>
      </c>
    </row>
    <row r="23" spans="1:12" x14ac:dyDescent="0.25">
      <c r="A23" s="243">
        <v>20</v>
      </c>
      <c r="B23" s="74" t="s">
        <v>219</v>
      </c>
      <c r="C23" s="205">
        <v>42758</v>
      </c>
      <c r="D23" s="206" t="s">
        <v>138</v>
      </c>
      <c r="E23" s="207">
        <v>7053</v>
      </c>
      <c r="F23" s="253">
        <v>94585</v>
      </c>
      <c r="G23" s="253">
        <v>18170</v>
      </c>
      <c r="H23" s="253">
        <v>150191</v>
      </c>
      <c r="I23" s="248">
        <v>19169</v>
      </c>
      <c r="J23" s="236"/>
      <c r="K23" s="118" t="s">
        <v>133</v>
      </c>
      <c r="L23" s="217" t="s">
        <v>138</v>
      </c>
    </row>
    <row r="24" spans="1:12" x14ac:dyDescent="0.25">
      <c r="A24" s="245">
        <v>21</v>
      </c>
      <c r="B24" s="74" t="s">
        <v>198</v>
      </c>
      <c r="C24" s="205">
        <v>93800</v>
      </c>
      <c r="D24" s="206" t="s">
        <v>138</v>
      </c>
      <c r="E24" s="207" t="s">
        <v>147</v>
      </c>
      <c r="F24" s="253">
        <v>190675</v>
      </c>
      <c r="G24" s="254">
        <v>18090</v>
      </c>
      <c r="H24" s="253">
        <v>150106</v>
      </c>
      <c r="I24" s="248">
        <v>19103</v>
      </c>
      <c r="J24" s="158"/>
      <c r="K24" s="118" t="s">
        <v>139</v>
      </c>
      <c r="L24" s="217" t="s">
        <v>138</v>
      </c>
    </row>
    <row r="25" spans="1:12" x14ac:dyDescent="0.25">
      <c r="A25" s="243">
        <v>22</v>
      </c>
      <c r="B25" s="74" t="s">
        <v>166</v>
      </c>
      <c r="C25" s="208">
        <v>315000</v>
      </c>
      <c r="D25" s="206" t="s">
        <v>138</v>
      </c>
      <c r="E25" s="211">
        <v>7040</v>
      </c>
      <c r="F25" s="255">
        <v>2680951</v>
      </c>
      <c r="G25" s="256">
        <v>18339</v>
      </c>
      <c r="H25" s="253">
        <v>150440</v>
      </c>
      <c r="I25" s="248">
        <v>19322</v>
      </c>
      <c r="J25" s="93" t="s">
        <v>234</v>
      </c>
      <c r="K25" s="118" t="s">
        <v>133</v>
      </c>
      <c r="L25" s="217" t="s">
        <v>240</v>
      </c>
    </row>
    <row r="26" spans="1:12" x14ac:dyDescent="0.25">
      <c r="A26" s="243">
        <v>23</v>
      </c>
      <c r="B26" s="74" t="s">
        <v>211</v>
      </c>
      <c r="C26" s="233">
        <v>318917</v>
      </c>
      <c r="D26" s="206" t="s">
        <v>138</v>
      </c>
      <c r="E26" s="219" t="s">
        <v>210</v>
      </c>
      <c r="F26" s="257" t="s">
        <v>210</v>
      </c>
      <c r="G26" s="253">
        <v>18838</v>
      </c>
      <c r="H26" s="253">
        <v>151404</v>
      </c>
      <c r="I26" s="248">
        <v>20009</v>
      </c>
      <c r="J26" s="93"/>
      <c r="K26" s="118" t="s">
        <v>141</v>
      </c>
      <c r="L26" s="217" t="s">
        <v>138</v>
      </c>
    </row>
    <row r="27" spans="1:12" x14ac:dyDescent="0.25">
      <c r="A27" s="243">
        <v>24</v>
      </c>
      <c r="B27" s="74" t="s">
        <v>136</v>
      </c>
      <c r="C27" s="233">
        <v>160000</v>
      </c>
      <c r="D27" s="206" t="s">
        <v>138</v>
      </c>
      <c r="E27" s="219" t="s">
        <v>210</v>
      </c>
      <c r="F27" s="257" t="s">
        <v>210</v>
      </c>
      <c r="G27" s="253">
        <v>18837</v>
      </c>
      <c r="H27" s="253">
        <v>151405</v>
      </c>
      <c r="I27" s="248">
        <v>20008</v>
      </c>
      <c r="J27" s="93"/>
      <c r="K27" s="118" t="s">
        <v>141</v>
      </c>
      <c r="L27" s="217" t="s">
        <v>138</v>
      </c>
    </row>
    <row r="28" spans="1:12" x14ac:dyDescent="0.25">
      <c r="A28" s="243">
        <v>25</v>
      </c>
      <c r="B28" s="235" t="s">
        <v>132</v>
      </c>
      <c r="C28" s="233">
        <v>365800</v>
      </c>
      <c r="D28" s="206" t="s">
        <v>138</v>
      </c>
      <c r="E28" s="207">
        <v>7121</v>
      </c>
      <c r="F28" s="253">
        <v>17624</v>
      </c>
      <c r="G28" s="253">
        <v>18500</v>
      </c>
      <c r="H28" s="253">
        <v>150797</v>
      </c>
      <c r="I28" s="248">
        <v>19552</v>
      </c>
      <c r="J28" s="158"/>
      <c r="K28" s="118" t="s">
        <v>133</v>
      </c>
      <c r="L28" s="217" t="s">
        <v>138</v>
      </c>
    </row>
    <row r="29" spans="1:12" x14ac:dyDescent="0.25">
      <c r="A29" s="243">
        <v>26</v>
      </c>
      <c r="B29" s="235" t="s">
        <v>136</v>
      </c>
      <c r="C29" s="233">
        <v>172500</v>
      </c>
      <c r="D29" s="206" t="s">
        <v>138</v>
      </c>
      <c r="E29" s="207">
        <v>7190</v>
      </c>
      <c r="F29" s="253">
        <v>2127</v>
      </c>
      <c r="G29" s="253">
        <v>18503</v>
      </c>
      <c r="H29" s="253">
        <v>150798</v>
      </c>
      <c r="I29" s="248">
        <v>19551</v>
      </c>
      <c r="J29" s="93"/>
      <c r="K29" s="118" t="s">
        <v>133</v>
      </c>
      <c r="L29" s="217" t="s">
        <v>138</v>
      </c>
    </row>
    <row r="30" spans="1:12" x14ac:dyDescent="0.25">
      <c r="A30" s="243">
        <v>27</v>
      </c>
      <c r="B30" s="235" t="s">
        <v>132</v>
      </c>
      <c r="C30" s="233">
        <v>175000</v>
      </c>
      <c r="D30" s="206" t="s">
        <v>138</v>
      </c>
      <c r="E30" s="207">
        <v>7120</v>
      </c>
      <c r="F30" s="253">
        <v>17644</v>
      </c>
      <c r="G30" s="253">
        <v>18600</v>
      </c>
      <c r="H30" s="253">
        <v>150941</v>
      </c>
      <c r="I30" s="248">
        <v>19627</v>
      </c>
      <c r="J30" s="93"/>
      <c r="K30" s="234" t="s">
        <v>133</v>
      </c>
      <c r="L30" s="235" t="s">
        <v>138</v>
      </c>
    </row>
    <row r="31" spans="1:12" x14ac:dyDescent="0.25">
      <c r="A31" s="243">
        <v>28</v>
      </c>
      <c r="B31" s="235" t="s">
        <v>242</v>
      </c>
      <c r="C31" s="233">
        <v>175951</v>
      </c>
      <c r="D31" s="206" t="s">
        <v>138</v>
      </c>
      <c r="E31" s="207">
        <v>7212</v>
      </c>
      <c r="F31" s="253" t="s">
        <v>245</v>
      </c>
      <c r="G31" s="253">
        <v>18981</v>
      </c>
      <c r="H31" s="253">
        <v>151563</v>
      </c>
      <c r="I31" s="248">
        <v>20214</v>
      </c>
      <c r="J31" s="236"/>
      <c r="K31" s="234" t="s">
        <v>133</v>
      </c>
      <c r="L31" s="235" t="s">
        <v>138</v>
      </c>
    </row>
    <row r="32" spans="1:12" ht="13.5" customHeight="1" x14ac:dyDescent="0.25">
      <c r="A32" s="243">
        <v>29</v>
      </c>
      <c r="B32" s="360" t="s">
        <v>266</v>
      </c>
      <c r="C32" s="361">
        <v>496670</v>
      </c>
      <c r="D32" s="361" t="s">
        <v>138</v>
      </c>
      <c r="E32" s="362">
        <v>7211</v>
      </c>
      <c r="F32" s="363">
        <v>126411</v>
      </c>
      <c r="G32" s="364">
        <v>17114</v>
      </c>
      <c r="H32" s="363">
        <v>150237</v>
      </c>
      <c r="I32" s="364">
        <v>20245</v>
      </c>
      <c r="J32" s="236"/>
      <c r="K32" s="234" t="s">
        <v>141</v>
      </c>
      <c r="L32" s="235" t="s">
        <v>138</v>
      </c>
    </row>
    <row r="33" spans="1:12" x14ac:dyDescent="0.25">
      <c r="A33" s="243">
        <v>30</v>
      </c>
      <c r="B33" s="237" t="s">
        <v>247</v>
      </c>
      <c r="C33" s="238">
        <v>1245129</v>
      </c>
      <c r="D33" s="239" t="s">
        <v>138</v>
      </c>
      <c r="E33" s="240" t="s">
        <v>248</v>
      </c>
      <c r="F33" s="258" t="s">
        <v>248</v>
      </c>
      <c r="G33" s="258">
        <v>17376</v>
      </c>
      <c r="H33" s="258">
        <v>148865</v>
      </c>
      <c r="I33" s="259">
        <v>19786</v>
      </c>
      <c r="J33" s="241" t="s">
        <v>234</v>
      </c>
      <c r="K33" s="242" t="s">
        <v>141</v>
      </c>
      <c r="L33" s="237" t="s">
        <v>138</v>
      </c>
    </row>
    <row r="34" spans="1:12" x14ac:dyDescent="0.25">
      <c r="A34" s="243">
        <v>31</v>
      </c>
      <c r="B34" s="244" t="s">
        <v>253</v>
      </c>
      <c r="C34" s="233">
        <v>480000</v>
      </c>
      <c r="D34" s="239" t="s">
        <v>138</v>
      </c>
      <c r="E34" s="345">
        <v>3</v>
      </c>
      <c r="F34" s="253">
        <v>96</v>
      </c>
      <c r="G34" s="253">
        <v>18839</v>
      </c>
      <c r="H34" s="253">
        <v>151295</v>
      </c>
      <c r="I34" s="248">
        <v>19898</v>
      </c>
      <c r="J34" s="93"/>
      <c r="K34" s="234" t="s">
        <v>145</v>
      </c>
      <c r="L34" s="235" t="s">
        <v>138</v>
      </c>
    </row>
    <row r="35" spans="1:12" x14ac:dyDescent="0.25">
      <c r="A35" s="243">
        <v>32</v>
      </c>
      <c r="B35" s="360" t="s">
        <v>267</v>
      </c>
      <c r="C35" s="361">
        <v>260000</v>
      </c>
      <c r="D35" s="361" t="s">
        <v>138</v>
      </c>
      <c r="E35" s="363" t="s">
        <v>256</v>
      </c>
      <c r="F35" s="363">
        <v>713344</v>
      </c>
      <c r="G35" s="363">
        <v>128</v>
      </c>
      <c r="H35" s="363">
        <v>136817</v>
      </c>
      <c r="I35" s="364">
        <v>20246</v>
      </c>
      <c r="J35" s="260"/>
      <c r="K35" s="234" t="s">
        <v>141</v>
      </c>
      <c r="L35" s="235" t="s">
        <v>138</v>
      </c>
    </row>
    <row r="36" spans="1:12" x14ac:dyDescent="0.25">
      <c r="A36" s="243">
        <v>33</v>
      </c>
      <c r="B36" s="360" t="s">
        <v>267</v>
      </c>
      <c r="C36" s="373">
        <v>360000</v>
      </c>
      <c r="D36" s="373" t="s">
        <v>138</v>
      </c>
      <c r="E36" s="363">
        <v>7153</v>
      </c>
      <c r="F36" s="373" t="s">
        <v>147</v>
      </c>
      <c r="G36" s="363">
        <v>15339</v>
      </c>
      <c r="H36" s="363">
        <v>145610</v>
      </c>
      <c r="I36" s="363">
        <v>20247</v>
      </c>
      <c r="J36" s="236"/>
      <c r="K36" s="234" t="s">
        <v>141</v>
      </c>
      <c r="L36" s="235"/>
    </row>
    <row r="37" spans="1:12" x14ac:dyDescent="0.25">
      <c r="A37" s="243"/>
    </row>
    <row r="38" spans="1:12" ht="26.25" x14ac:dyDescent="0.4">
      <c r="B38" s="230" t="s">
        <v>116</v>
      </c>
      <c r="C38" s="231">
        <f>SUM(C4:C36)</f>
        <v>21325525</v>
      </c>
    </row>
    <row r="39" spans="1:12" x14ac:dyDescent="0.25">
      <c r="F39" s="80"/>
    </row>
    <row r="50" spans="6:6" x14ac:dyDescent="0.25">
      <c r="F50" t="s">
        <v>22</v>
      </c>
    </row>
  </sheetData>
  <autoFilter ref="A3:L37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0" orientation="landscape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C17"/>
  <sheetViews>
    <sheetView workbookViewId="0">
      <selection activeCell="B7" sqref="B7"/>
    </sheetView>
  </sheetViews>
  <sheetFormatPr baseColWidth="10" defaultRowHeight="15" x14ac:dyDescent="0.25"/>
  <cols>
    <col min="2" max="2" width="23.28515625" customWidth="1"/>
    <col min="3" max="3" width="32.28515625" customWidth="1"/>
  </cols>
  <sheetData>
    <row r="4" spans="2:3" ht="18.75" x14ac:dyDescent="0.3">
      <c r="B4" s="75" t="s">
        <v>89</v>
      </c>
    </row>
    <row r="6" spans="2:3" x14ac:dyDescent="0.25">
      <c r="B6" s="346">
        <v>9910000003</v>
      </c>
      <c r="C6" s="66" t="s">
        <v>90</v>
      </c>
    </row>
    <row r="7" spans="2:3" x14ac:dyDescent="0.25">
      <c r="B7" s="346" t="s">
        <v>95</v>
      </c>
      <c r="C7" s="66" t="s">
        <v>91</v>
      </c>
    </row>
    <row r="8" spans="2:3" x14ac:dyDescent="0.25">
      <c r="B8" s="346">
        <v>3200000000</v>
      </c>
      <c r="C8" s="66" t="s">
        <v>92</v>
      </c>
    </row>
    <row r="9" spans="2:3" x14ac:dyDescent="0.25">
      <c r="B9" s="346">
        <v>11112222</v>
      </c>
      <c r="C9" s="66" t="s">
        <v>93</v>
      </c>
    </row>
    <row r="10" spans="2:3" x14ac:dyDescent="0.25">
      <c r="B10" s="346">
        <v>111110000</v>
      </c>
      <c r="C10" s="66" t="s">
        <v>94</v>
      </c>
    </row>
    <row r="11" spans="2:3" x14ac:dyDescent="0.25">
      <c r="B11" s="73"/>
    </row>
    <row r="12" spans="2:3" x14ac:dyDescent="0.25">
      <c r="B12" s="73"/>
    </row>
    <row r="13" spans="2:3" x14ac:dyDescent="0.25">
      <c r="B13" s="73"/>
    </row>
    <row r="14" spans="2:3" x14ac:dyDescent="0.25">
      <c r="B14" s="73"/>
    </row>
    <row r="15" spans="2:3" x14ac:dyDescent="0.25">
      <c r="B15" s="73"/>
    </row>
    <row r="16" spans="2:3" x14ac:dyDescent="0.25">
      <c r="B16" s="73"/>
    </row>
    <row r="17" spans="2:2" x14ac:dyDescent="0.25">
      <c r="B17" s="73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746.410</vt:lpstr>
      <vt:lpstr>17.962.700</vt:lpstr>
      <vt:lpstr>1</vt:lpstr>
      <vt:lpstr>2</vt:lpstr>
      <vt:lpstr>3</vt:lpstr>
      <vt:lpstr>4</vt:lpstr>
      <vt:lpstr>5</vt:lpstr>
      <vt:lpstr>6</vt:lpstr>
      <vt:lpstr>7</vt:lpstr>
      <vt:lpstr>8</vt:lpstr>
      <vt:lpstr>REGISTRO FACTURACION</vt:lpstr>
      <vt:lpstr>CODIGOS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2015-10-01T14:57:56Z</dcterms:modified>
</cp:coreProperties>
</file>